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200" windowHeight="11505" tabRatio="931" activeTab="0"/>
  </bookViews>
  <sheets>
    <sheet name="歳入総括" sheetId="1" r:id="rId1"/>
    <sheet name="目的別総括" sheetId="2" r:id="rId2"/>
    <sheet name="性質別総括" sheetId="3" r:id="rId3"/>
    <sheet name="市町村税・繰入金内訳" sheetId="4" r:id="rId4"/>
    <sheet name="地方債内訳" sheetId="5" r:id="rId5"/>
    <sheet name="普建積立内訳" sheetId="6" r:id="rId6"/>
    <sheet name="予算総額" sheetId="7" r:id="rId7"/>
  </sheets>
  <definedNames>
    <definedName name="_xlnm.Print_Area" localSheetId="0">'歳入総括'!$A$1:$L$32</definedName>
    <definedName name="_xlnm.Print_Area" localSheetId="3">'市町村税・繰入金内訳'!$A$1:$L$29</definedName>
    <definedName name="_xlnm.Print_Area" localSheetId="2">'性質別総括'!$A$1:$M$24</definedName>
    <definedName name="_xlnm.Print_Area" localSheetId="4">'地方債内訳'!$A$1:$K$14</definedName>
    <definedName name="_xlnm.Print_Area" localSheetId="5">'普建積立内訳'!$A$1:$K$19</definedName>
    <definedName name="_xlnm.Print_Area" localSheetId="1">'目的別総括'!$A$1:$L$18</definedName>
    <definedName name="_xlnm.Print_Area" localSheetId="6">'予算総額'!$A$1:$G$72</definedName>
    <definedName name="その他の時間" localSheetId="3">#REF!</definedName>
    <definedName name="その他の時間">#REF!</definedName>
    <definedName name="その他の理由" localSheetId="3">#REF!</definedName>
    <definedName name="その他の理由">#REF!</definedName>
    <definedName name="リスト" localSheetId="3">#REF!</definedName>
    <definedName name="リスト">#REF!</definedName>
    <definedName name="勤務地" localSheetId="3">#REF!</definedName>
    <definedName name="勤務地">#REF!</definedName>
    <definedName name="事務室内" localSheetId="3">#REF!</definedName>
    <definedName name="事務室内">#REF!</definedName>
    <definedName name="事務室内の時間" localSheetId="3">#REF!</definedName>
    <definedName name="事務室内の時間">#REF!</definedName>
    <definedName name="職位" localSheetId="3">#REF!</definedName>
    <definedName name="職位">#REF!</definedName>
    <definedName name="前年度数値等" localSheetId="3">#REF!</definedName>
    <definedName name="前年度数値等" localSheetId="6">#REF!</definedName>
    <definedName name="前年度数値等">#REF!</definedName>
    <definedName name="庁舎外" localSheetId="3">#REF!</definedName>
    <definedName name="庁舎外">#REF!</definedName>
    <definedName name="庁舎外の時間" localSheetId="3">#REF!</definedName>
    <definedName name="庁舎外の時間">#REF!</definedName>
    <definedName name="庁舎内" localSheetId="3">#REF!</definedName>
    <definedName name="庁舎内">#REF!</definedName>
    <definedName name="庁舎内の時間" localSheetId="3">#REF!</definedName>
    <definedName name="庁舎内の時間">#REF!</definedName>
    <definedName name="年齢" localSheetId="3">#REF!</definedName>
    <definedName name="年齢">#REF!</definedName>
  </definedNames>
  <calcPr fullCalcOnLoad="1"/>
</workbook>
</file>

<file path=xl/sharedStrings.xml><?xml version="1.0" encoding="utf-8"?>
<sst xmlns="http://schemas.openxmlformats.org/spreadsheetml/2006/main" count="277" uniqueCount="195">
  <si>
    <t>３　全市町村のデータ</t>
  </si>
  <si>
    <t>（１）　歳入</t>
  </si>
  <si>
    <t>（単位：千円）</t>
  </si>
  <si>
    <t>増　　　　　　　　　　　　減</t>
  </si>
  <si>
    <t>金額(A)</t>
  </si>
  <si>
    <t>構成比</t>
  </si>
  <si>
    <t>金額(B)</t>
  </si>
  <si>
    <t>金額A-B</t>
  </si>
  <si>
    <t>増減率</t>
  </si>
  <si>
    <t>市町村税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</si>
  <si>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</si>
  <si>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</si>
  <si>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</si>
  <si>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</si>
  <si>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</si>
  <si>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</si>
  <si>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</si>
  <si>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地方譲与税</t>
  </si>
  <si>
    <t>配当割交付金</t>
  </si>
  <si>
    <t>株式等譲渡所得割交付金</t>
  </si>
  <si>
    <t>地方消費税交付金</t>
  </si>
  <si>
    <t>ゴルフ場利用税交付金</t>
  </si>
  <si>
    <t>軽油引取税交付金</t>
  </si>
  <si>
    <t>地方特例交付金</t>
  </si>
  <si>
    <t>地方交付税</t>
  </si>
  <si>
    <t>交通安全対策特別交付金</t>
  </si>
  <si>
    <t>国庫支出金</t>
  </si>
  <si>
    <t>県支出金</t>
  </si>
  <si>
    <t>市町村債</t>
  </si>
  <si>
    <t>合　　　　　計</t>
  </si>
  <si>
    <t>自動車取得税交付金</t>
  </si>
  <si>
    <t>国有提供施設等所在
市町村助成交付金</t>
  </si>
  <si>
    <t>（２）　歳出（目的別）</t>
  </si>
  <si>
    <t>区　　　　　　　　分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</si>
  <si>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</si>
  <si>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</si>
  <si>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</si>
  <si>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</si>
  <si>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</si>
  <si>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</si>
  <si>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</si>
  <si>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</si>
  <si>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</si>
  <si>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</si>
  <si>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</si>
  <si>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</si>
  <si>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その他</t>
  </si>
  <si>
    <t>（３）　歳出（性質別）</t>
  </si>
  <si>
    <t>義務的経費</t>
  </si>
  <si>
    <t>人件費</t>
  </si>
  <si>
    <t xml:space="preserve">  うち職員給</t>
  </si>
  <si>
    <t xml:space="preserve">    うち退職手当</t>
  </si>
  <si>
    <t>扶助費</t>
  </si>
  <si>
    <t>公債費</t>
  </si>
  <si>
    <t>計</t>
  </si>
  <si>
    <t>投資的経費</t>
  </si>
  <si>
    <t>普通建設事業費</t>
  </si>
  <si>
    <t>災害復旧事業費</t>
  </si>
  <si>
    <t>失業対策事業費</t>
  </si>
  <si>
    <t>その他の経費</t>
  </si>
  <si>
    <t>物件費</t>
  </si>
  <si>
    <t>維持補修費</t>
  </si>
  <si>
    <t>補助費等</t>
  </si>
  <si>
    <t>積立金</t>
  </si>
  <si>
    <t>投資及び出資金</t>
  </si>
  <si>
    <t>貸付金</t>
  </si>
  <si>
    <t>繰出金</t>
  </si>
  <si>
    <t>予備費</t>
  </si>
  <si>
    <t>合　　　　　　　　　計</t>
  </si>
  <si>
    <t>（４）　市町村税の内訳</t>
  </si>
  <si>
    <t>市町村民税</t>
  </si>
  <si>
    <t>個人均等割</t>
  </si>
  <si>
    <t>所得割</t>
  </si>
  <si>
    <t>法人均等割</t>
  </si>
  <si>
    <t>法人税割</t>
  </si>
  <si>
    <t>固定資産税</t>
  </si>
  <si>
    <t>軽自動車税</t>
  </si>
  <si>
    <t>たばこ税</t>
  </si>
  <si>
    <t>都市計画税</t>
  </si>
  <si>
    <t>（５）　繰入金の内訳</t>
  </si>
  <si>
    <t>内訳</t>
  </si>
  <si>
    <t>財政調整基金繰入金</t>
  </si>
  <si>
    <t>減債基金繰入金</t>
  </si>
  <si>
    <t>その他特定目的基金繰入金</t>
  </si>
  <si>
    <t>他会計繰入金</t>
  </si>
  <si>
    <t>（６）　市町村債の内訳</t>
  </si>
  <si>
    <t>総務債</t>
  </si>
  <si>
    <t>民生債</t>
  </si>
  <si>
    <t>衛生債</t>
  </si>
  <si>
    <t>土木債</t>
  </si>
  <si>
    <t>教育債</t>
  </si>
  <si>
    <t>その他</t>
  </si>
  <si>
    <t>小計（1～6）</t>
  </si>
  <si>
    <t>臨時財政対策債</t>
  </si>
  <si>
    <t>合計</t>
  </si>
  <si>
    <t>（７）　普通建設事業費の内訳</t>
  </si>
  <si>
    <t>国庫補助事業費</t>
  </si>
  <si>
    <t>国直轄事業負担金</t>
  </si>
  <si>
    <t>単独事業費</t>
  </si>
  <si>
    <t>（８）　積立金の内訳</t>
  </si>
  <si>
    <t>財政調整基金積立金</t>
  </si>
  <si>
    <t>減債基金積立金</t>
  </si>
  <si>
    <t>その他特定目的基金積立金</t>
  </si>
  <si>
    <r>
      <t>（９）　予算総額</t>
    </r>
    <r>
      <rPr>
        <b/>
        <sz val="18"/>
        <rFont val="ＭＳ Ｐゴシック"/>
        <family val="3"/>
      </rPr>
      <t>の市町村別明細</t>
    </r>
  </si>
  <si>
    <t>(単位：千円)</t>
  </si>
  <si>
    <t>増減額</t>
  </si>
  <si>
    <t>番号</t>
  </si>
  <si>
    <t>団体名</t>
  </si>
  <si>
    <t>普通会計当初予算額</t>
  </si>
  <si>
    <t>(A)-(B)</t>
  </si>
  <si>
    <t>(Ｃ)/(B)</t>
  </si>
  <si>
    <t>備考</t>
  </si>
  <si>
    <t>　　　(Ｃ)</t>
  </si>
  <si>
    <t>(Ｄ)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</si>
  <si>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</si>
  <si>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</si>
  <si>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</si>
  <si>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</si>
  <si>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</si>
  <si>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</si>
  <si>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</si>
  <si>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</si>
  <si>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</si>
  <si>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</si>
  <si>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</si>
  <si>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</si>
  <si>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</si>
  <si>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</si>
  <si>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</si>
  <si>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</si>
  <si>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</si>
  <si>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</si>
  <si>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</si>
  <si>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</si>
  <si>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</si>
  <si>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</si>
  <si>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</si>
  <si>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</si>
  <si>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</si>
  <si>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</si>
  <si>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</si>
  <si>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</si>
  <si>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</si>
  <si>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</si>
  <si>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</si>
  <si>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</si>
  <si>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</si>
  <si>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</si>
  <si>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</si>
  <si>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</si>
  <si>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</si>
  <si>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</si>
  <si>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</si>
  <si>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　　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</si>
  <si>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</si>
  <si>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</si>
  <si>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</si>
  <si>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</si>
  <si>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</si>
  <si>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</si>
  <si>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</si>
  <si>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</si>
  <si>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</si>
  <si>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</si>
  <si>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</si>
  <si>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</si>
  <si>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</si>
  <si>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</si>
  <si>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</si>
  <si>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</si>
  <si>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</si>
  <si>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</si>
  <si>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</si>
  <si>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</si>
  <si>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</si>
  <si>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</si>
  <si>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</si>
  <si>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　村　　計</t>
  </si>
  <si>
    <t>県　　　　　　計</t>
  </si>
  <si>
    <t>白岡市</t>
  </si>
  <si>
    <t>-</t>
  </si>
  <si>
    <t>平成２８年度当初予算額</t>
  </si>
  <si>
    <t>平成２８年度</t>
  </si>
  <si>
    <t>平成２９年度</t>
  </si>
  <si>
    <t>平成２９年度当初予算額</t>
  </si>
  <si>
    <t>平成２８年度当初予算額</t>
  </si>
  <si>
    <t>平成２８年度当初予算額</t>
  </si>
  <si>
    <t>皆増</t>
  </si>
  <si>
    <t>利子割交付金</t>
  </si>
  <si>
    <t>県民税所得割臨時交付金</t>
  </si>
  <si>
    <t>分離課税所得割交付金</t>
  </si>
  <si>
    <t>(Ａ)</t>
  </si>
  <si>
    <t>　　　　(Ｂ)</t>
  </si>
  <si>
    <t>個人住民税</t>
  </si>
  <si>
    <t>法人住民税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</si>
</sst>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#,##0.0%;&quot;▲ &quot;#,##0.0%"/>
    <numFmt numFmtId="180" formatCode="0.0%"/>
    <numFmt numFmtId="181" formatCode="&quot;平&quot;&quot;成&quot;0&quot;年&quot;&quot;度&quot;"/>
    <numFmt numFmtId="182" formatCode="0.0;&quot;▲ &quot;0.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28"/>
      <name val="ＭＳ 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26"/>
      <name val="ＭＳ Ｐゴシック"/>
      <family val="3"/>
    </font>
    <font>
      <sz val="14"/>
      <color indexed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/>
      <right style="medium"/>
      <top style="hair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thin"/>
      <right/>
      <top/>
      <bottom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hair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>
        <color indexed="63"/>
      </bottom>
    </border>
    <border>
      <left style="thin"/>
      <right/>
      <top style="dotted"/>
      <bottom/>
    </border>
    <border>
      <left style="thin"/>
      <right/>
      <top/>
      <bottom style="dotted"/>
    </border>
    <border>
      <left>
        <color indexed="63"/>
      </left>
      <right>
        <color indexed="63"/>
      </right>
      <top style="dotted"/>
      <bottom/>
    </border>
    <border>
      <left>
        <color indexed="63"/>
      </left>
      <right>
        <color indexed="63"/>
      </right>
      <top/>
      <bottom style="dotted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/>
      <right>
        <color indexed="63"/>
      </right>
      <top style="double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/>
      <right/>
      <top style="medium"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268">
    <xf numFmtId="0" fontId="0" fillId="0" borderId="0" xfId="0" applyFont="1" applyAlignment="1">
      <alignment vertical="center"/>
    </xf>
    <xf numFmtId="0" fontId="4" fillId="0" borderId="0" xfId="66" applyFont="1" applyFill="1">
      <alignment vertical="center"/>
      <protection/>
    </xf>
    <xf numFmtId="0" fontId="5" fillId="0" borderId="0" xfId="66" applyFont="1" applyFill="1">
      <alignment vertical="center"/>
      <protection/>
    </xf>
    <xf numFmtId="176" fontId="4" fillId="0" borderId="0" xfId="66" applyNumberFormat="1" applyFont="1" applyFill="1" applyAlignment="1">
      <alignment/>
      <protection/>
    </xf>
    <xf numFmtId="176" fontId="4" fillId="0" borderId="0" xfId="66" applyNumberFormat="1" applyFont="1" applyFill="1">
      <alignment vertical="center"/>
      <protection/>
    </xf>
    <xf numFmtId="0" fontId="6" fillId="0" borderId="0" xfId="66" applyFont="1" applyFill="1">
      <alignment vertical="center"/>
      <protection/>
    </xf>
    <xf numFmtId="0" fontId="4" fillId="0" borderId="0" xfId="66" applyFont="1" applyFill="1" applyAlignment="1">
      <alignment/>
      <protection/>
    </xf>
    <xf numFmtId="0" fontId="4" fillId="0" borderId="0" xfId="66" applyFont="1" applyFill="1" applyAlignment="1">
      <alignment horizontal="right"/>
      <protection/>
    </xf>
    <xf numFmtId="0" fontId="7" fillId="0" borderId="0" xfId="66" applyFont="1" applyFill="1">
      <alignment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176" fontId="4" fillId="0" borderId="10" xfId="66" applyNumberFormat="1" applyFont="1" applyFill="1" applyBorder="1" applyAlignment="1">
      <alignment horizontal="distributed"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0" fontId="4" fillId="0" borderId="14" xfId="66" applyFont="1" applyFill="1" applyBorder="1">
      <alignment vertical="center"/>
      <protection/>
    </xf>
    <xf numFmtId="0" fontId="4" fillId="0" borderId="15" xfId="66" applyFont="1" applyFill="1" applyBorder="1" applyAlignment="1">
      <alignment horizontal="distributed" vertical="center"/>
      <protection/>
    </xf>
    <xf numFmtId="0" fontId="4" fillId="0" borderId="16" xfId="66" applyFont="1" applyFill="1" applyBorder="1">
      <alignment vertical="center"/>
      <protection/>
    </xf>
    <xf numFmtId="177" fontId="4" fillId="0" borderId="15" xfId="66" applyNumberFormat="1" applyFont="1" applyFill="1" applyBorder="1">
      <alignment vertical="center"/>
      <protection/>
    </xf>
    <xf numFmtId="177" fontId="4" fillId="0" borderId="17" xfId="66" applyNumberFormat="1" applyFont="1" applyFill="1" applyBorder="1">
      <alignment vertical="center"/>
      <protection/>
    </xf>
    <xf numFmtId="177" fontId="4" fillId="0" borderId="18" xfId="66" applyNumberFormat="1" applyFont="1" applyFill="1" applyBorder="1">
      <alignment vertical="center"/>
      <protection/>
    </xf>
    <xf numFmtId="179" fontId="4" fillId="0" borderId="18" xfId="66" applyNumberFormat="1" applyFont="1" applyFill="1" applyBorder="1">
      <alignment vertical="center"/>
      <protection/>
    </xf>
    <xf numFmtId="177" fontId="4" fillId="0" borderId="18" xfId="51" applyNumberFormat="1" applyFont="1" applyFill="1" applyBorder="1" applyAlignment="1">
      <alignment vertical="center"/>
    </xf>
    <xf numFmtId="179" fontId="4" fillId="0" borderId="16" xfId="66" applyNumberFormat="1" applyFont="1" applyFill="1" applyBorder="1" applyAlignment="1">
      <alignment horizontal="right" vertical="center"/>
      <protection/>
    </xf>
    <xf numFmtId="0" fontId="4" fillId="0" borderId="19" xfId="66" applyFont="1" applyFill="1" applyBorder="1">
      <alignment vertical="center"/>
      <protection/>
    </xf>
    <xf numFmtId="0" fontId="4" fillId="0" borderId="20" xfId="66" applyFont="1" applyFill="1" applyBorder="1" applyAlignment="1">
      <alignment horizontal="distributed" vertical="center"/>
      <protection/>
    </xf>
    <xf numFmtId="0" fontId="4" fillId="0" borderId="21" xfId="66" applyFont="1" applyFill="1" applyBorder="1">
      <alignment vertical="center"/>
      <protection/>
    </xf>
    <xf numFmtId="177" fontId="4" fillId="0" borderId="20" xfId="66" applyNumberFormat="1" applyFont="1" applyFill="1" applyBorder="1">
      <alignment vertical="center"/>
      <protection/>
    </xf>
    <xf numFmtId="177" fontId="4" fillId="0" borderId="22" xfId="66" applyNumberFormat="1" applyFont="1" applyFill="1" applyBorder="1">
      <alignment vertical="center"/>
      <protection/>
    </xf>
    <xf numFmtId="0" fontId="4" fillId="0" borderId="20" xfId="66" applyFont="1" applyFill="1" applyBorder="1" applyAlignment="1">
      <alignment horizontal="distributed" vertical="center" wrapText="1"/>
      <protection/>
    </xf>
    <xf numFmtId="0" fontId="4" fillId="0" borderId="20" xfId="66" applyFont="1" applyFill="1" applyBorder="1" applyAlignment="1">
      <alignment horizontal="distributed" vertical="center" wrapText="1" shrinkToFit="1"/>
      <protection/>
    </xf>
    <xf numFmtId="0" fontId="4" fillId="0" borderId="23" xfId="66" applyFont="1" applyFill="1" applyBorder="1">
      <alignment vertical="center"/>
      <protection/>
    </xf>
    <xf numFmtId="0" fontId="4" fillId="0" borderId="24" xfId="66" applyFont="1" applyFill="1" applyBorder="1" applyAlignment="1">
      <alignment horizontal="distributed" vertical="center"/>
      <protection/>
    </xf>
    <xf numFmtId="0" fontId="4" fillId="0" borderId="25" xfId="66" applyFont="1" applyFill="1" applyBorder="1">
      <alignment vertical="center"/>
      <protection/>
    </xf>
    <xf numFmtId="177" fontId="4" fillId="0" borderId="24" xfId="66" applyNumberFormat="1" applyFont="1" applyFill="1" applyBorder="1">
      <alignment vertical="center"/>
      <protection/>
    </xf>
    <xf numFmtId="0" fontId="4" fillId="0" borderId="26" xfId="66" applyFont="1" applyFill="1" applyBorder="1">
      <alignment vertical="center"/>
      <protection/>
    </xf>
    <xf numFmtId="0" fontId="4" fillId="0" borderId="27" xfId="66" applyFont="1" applyFill="1" applyBorder="1" applyAlignment="1">
      <alignment horizontal="center" vertical="center"/>
      <protection/>
    </xf>
    <xf numFmtId="0" fontId="4" fillId="0" borderId="28" xfId="66" applyFont="1" applyFill="1" applyBorder="1">
      <alignment vertical="center"/>
      <protection/>
    </xf>
    <xf numFmtId="177" fontId="4" fillId="0" borderId="27" xfId="66" applyNumberFormat="1" applyFont="1" applyFill="1" applyBorder="1">
      <alignment vertical="center"/>
      <protection/>
    </xf>
    <xf numFmtId="177" fontId="4" fillId="0" borderId="29" xfId="66" applyNumberFormat="1" applyFont="1" applyFill="1" applyBorder="1">
      <alignment vertical="center"/>
      <protection/>
    </xf>
    <xf numFmtId="179" fontId="4" fillId="0" borderId="29" xfId="66" applyNumberFormat="1" applyFont="1" applyFill="1" applyBorder="1">
      <alignment vertical="center"/>
      <protection/>
    </xf>
    <xf numFmtId="177" fontId="4" fillId="0" borderId="30" xfId="66" applyNumberFormat="1" applyFont="1" applyFill="1" applyBorder="1">
      <alignment vertical="center"/>
      <protection/>
    </xf>
    <xf numFmtId="179" fontId="4" fillId="0" borderId="28" xfId="66" applyNumberFormat="1" applyFont="1" applyFill="1" applyBorder="1" applyAlignment="1">
      <alignment horizontal="right" vertical="center"/>
      <protection/>
    </xf>
    <xf numFmtId="0" fontId="4" fillId="0" borderId="0" xfId="62" applyFont="1" applyFill="1" applyAlignment="1">
      <alignment horizontal="right"/>
      <protection/>
    </xf>
    <xf numFmtId="0" fontId="4" fillId="0" borderId="0" xfId="62" applyFont="1" applyFill="1">
      <alignment/>
      <protection/>
    </xf>
    <xf numFmtId="0" fontId="9" fillId="0" borderId="0" xfId="66" applyFont="1" applyFill="1">
      <alignment vertical="center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15" xfId="66" applyFont="1" applyFill="1" applyBorder="1">
      <alignment vertical="center"/>
      <protection/>
    </xf>
    <xf numFmtId="179" fontId="4" fillId="0" borderId="31" xfId="66" applyNumberFormat="1" applyFont="1" applyFill="1" applyBorder="1">
      <alignment vertical="center"/>
      <protection/>
    </xf>
    <xf numFmtId="0" fontId="4" fillId="0" borderId="17" xfId="66" applyFont="1" applyFill="1" applyBorder="1">
      <alignment vertical="center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20" xfId="66" applyFont="1" applyFill="1" applyBorder="1">
      <alignment vertical="center"/>
      <protection/>
    </xf>
    <xf numFmtId="0" fontId="4" fillId="0" borderId="22" xfId="66" applyFont="1" applyFill="1" applyBorder="1">
      <alignment vertical="center"/>
      <protection/>
    </xf>
    <xf numFmtId="0" fontId="4" fillId="0" borderId="32" xfId="66" applyFont="1" applyFill="1" applyBorder="1" applyAlignment="1">
      <alignment horizontal="distributed" vertical="center"/>
      <protection/>
    </xf>
    <xf numFmtId="0" fontId="4" fillId="0" borderId="33" xfId="66" applyFont="1" applyFill="1" applyBorder="1">
      <alignment vertical="center"/>
      <protection/>
    </xf>
    <xf numFmtId="0" fontId="4" fillId="0" borderId="32" xfId="66" applyFont="1" applyFill="1" applyBorder="1">
      <alignment vertical="center"/>
      <protection/>
    </xf>
    <xf numFmtId="0" fontId="4" fillId="0" borderId="34" xfId="66" applyFont="1" applyFill="1" applyBorder="1">
      <alignment vertical="center"/>
      <protection/>
    </xf>
    <xf numFmtId="0" fontId="10" fillId="0" borderId="0" xfId="66" applyFont="1" applyFill="1">
      <alignment vertical="center"/>
      <protection/>
    </xf>
    <xf numFmtId="0" fontId="4" fillId="0" borderId="27" xfId="66" applyFont="1" applyFill="1" applyBorder="1">
      <alignment vertical="center"/>
      <protection/>
    </xf>
    <xf numFmtId="177" fontId="4" fillId="0" borderId="29" xfId="51" applyNumberFormat="1" applyFont="1" applyFill="1" applyBorder="1" applyAlignment="1">
      <alignment vertical="center"/>
    </xf>
    <xf numFmtId="0" fontId="4" fillId="0" borderId="0" xfId="66" applyFont="1" applyFill="1" applyBorder="1">
      <alignment vertical="center"/>
      <protection/>
    </xf>
    <xf numFmtId="0" fontId="4" fillId="0" borderId="0" xfId="66" applyFont="1" applyFill="1" applyAlignment="1">
      <alignment horizontal="right" vertical="center"/>
      <protection/>
    </xf>
    <xf numFmtId="0" fontId="4" fillId="0" borderId="35" xfId="66" applyFont="1" applyFill="1" applyBorder="1">
      <alignment vertical="center"/>
      <protection/>
    </xf>
    <xf numFmtId="0" fontId="4" fillId="0" borderId="36" xfId="66" applyFont="1" applyFill="1" applyBorder="1" applyAlignment="1">
      <alignment horizontal="distributed" vertical="center"/>
      <protection/>
    </xf>
    <xf numFmtId="0" fontId="4" fillId="0" borderId="37" xfId="66" applyFont="1" applyFill="1" applyBorder="1">
      <alignment vertical="center"/>
      <protection/>
    </xf>
    <xf numFmtId="0" fontId="4" fillId="0" borderId="36" xfId="66" applyFont="1" applyFill="1" applyBorder="1">
      <alignment vertical="center"/>
      <protection/>
    </xf>
    <xf numFmtId="177" fontId="4" fillId="0" borderId="38" xfId="66" applyNumberFormat="1" applyFont="1" applyFill="1" applyBorder="1">
      <alignment vertical="center"/>
      <protection/>
    </xf>
    <xf numFmtId="179" fontId="4" fillId="0" borderId="38" xfId="66" applyNumberFormat="1" applyFont="1" applyFill="1" applyBorder="1">
      <alignment vertical="center"/>
      <protection/>
    </xf>
    <xf numFmtId="179" fontId="4" fillId="0" borderId="37" xfId="66" applyNumberFormat="1" applyFont="1" applyFill="1" applyBorder="1" applyAlignment="1">
      <alignment horizontal="right" vertical="center"/>
      <protection/>
    </xf>
    <xf numFmtId="0" fontId="4" fillId="0" borderId="39" xfId="66" applyFont="1" applyFill="1" applyBorder="1">
      <alignment vertical="center"/>
      <protection/>
    </xf>
    <xf numFmtId="0" fontId="4" fillId="0" borderId="40" xfId="66" applyFont="1" applyFill="1" applyBorder="1" applyAlignment="1">
      <alignment horizontal="distributed" vertical="center"/>
      <protection/>
    </xf>
    <xf numFmtId="0" fontId="4" fillId="0" borderId="41" xfId="66" applyFont="1" applyFill="1" applyBorder="1">
      <alignment vertical="center"/>
      <protection/>
    </xf>
    <xf numFmtId="0" fontId="4" fillId="0" borderId="42" xfId="66" applyFont="1" applyFill="1" applyBorder="1">
      <alignment vertical="center"/>
      <protection/>
    </xf>
    <xf numFmtId="0" fontId="4" fillId="0" borderId="43" xfId="66" applyFont="1" applyFill="1" applyBorder="1" applyAlignment="1">
      <alignment horizontal="distributed" vertical="center"/>
      <protection/>
    </xf>
    <xf numFmtId="0" fontId="4" fillId="0" borderId="44" xfId="66" applyFont="1" applyFill="1" applyBorder="1">
      <alignment vertical="center"/>
      <protection/>
    </xf>
    <xf numFmtId="0" fontId="4" fillId="0" borderId="45" xfId="66" applyFont="1" applyFill="1" applyBorder="1" applyAlignment="1">
      <alignment horizontal="center" vertical="center"/>
      <protection/>
    </xf>
    <xf numFmtId="178" fontId="4" fillId="0" borderId="18" xfId="66" applyNumberFormat="1" applyFont="1" applyFill="1" applyBorder="1">
      <alignment vertical="center"/>
      <protection/>
    </xf>
    <xf numFmtId="176" fontId="4" fillId="0" borderId="17" xfId="66" applyNumberFormat="1" applyFont="1" applyFill="1" applyBorder="1">
      <alignment vertical="center"/>
      <protection/>
    </xf>
    <xf numFmtId="0" fontId="4" fillId="0" borderId="46" xfId="66" applyFont="1" applyFill="1" applyBorder="1">
      <alignment vertical="center"/>
      <protection/>
    </xf>
    <xf numFmtId="0" fontId="4" fillId="0" borderId="47" xfId="66" applyFont="1" applyFill="1" applyBorder="1">
      <alignment vertical="center"/>
      <protection/>
    </xf>
    <xf numFmtId="0" fontId="4" fillId="0" borderId="48" xfId="66" applyFont="1" applyFill="1" applyBorder="1">
      <alignment vertical="center"/>
      <protection/>
    </xf>
    <xf numFmtId="0" fontId="4" fillId="0" borderId="49" xfId="66" applyFont="1" applyFill="1" applyBorder="1">
      <alignment vertical="center"/>
      <protection/>
    </xf>
    <xf numFmtId="0" fontId="10" fillId="0" borderId="50" xfId="62" applyFont="1" applyFill="1" applyBorder="1">
      <alignment/>
      <protection/>
    </xf>
    <xf numFmtId="178" fontId="4" fillId="0" borderId="29" xfId="66" applyNumberFormat="1" applyFont="1" applyFill="1" applyBorder="1">
      <alignment vertical="center"/>
      <protection/>
    </xf>
    <xf numFmtId="176" fontId="4" fillId="0" borderId="30" xfId="66" applyNumberFormat="1" applyFont="1" applyFill="1" applyBorder="1">
      <alignment vertical="center"/>
      <protection/>
    </xf>
    <xf numFmtId="176" fontId="7" fillId="0" borderId="0" xfId="66" applyNumberFormat="1" applyFont="1" applyFill="1">
      <alignment vertical="center"/>
      <protection/>
    </xf>
    <xf numFmtId="0" fontId="10" fillId="0" borderId="0" xfId="62" applyFont="1" applyFill="1">
      <alignment/>
      <protection/>
    </xf>
    <xf numFmtId="0" fontId="4" fillId="0" borderId="51" xfId="66" applyFont="1" applyFill="1" applyBorder="1">
      <alignment vertical="center"/>
      <protection/>
    </xf>
    <xf numFmtId="0" fontId="4" fillId="0" borderId="52" xfId="66" applyFont="1" applyFill="1" applyBorder="1">
      <alignment vertical="center"/>
      <protection/>
    </xf>
    <xf numFmtId="0" fontId="4" fillId="0" borderId="53" xfId="66" applyFont="1" applyFill="1" applyBorder="1">
      <alignment vertical="center"/>
      <protection/>
    </xf>
    <xf numFmtId="178" fontId="4" fillId="0" borderId="54" xfId="66" applyNumberFormat="1" applyFont="1" applyFill="1" applyBorder="1">
      <alignment vertical="center"/>
      <protection/>
    </xf>
    <xf numFmtId="176" fontId="4" fillId="0" borderId="55" xfId="66" applyNumberFormat="1" applyFont="1" applyFill="1" applyBorder="1">
      <alignment vertical="center"/>
      <protection/>
    </xf>
    <xf numFmtId="177" fontId="4" fillId="0" borderId="54" xfId="66" applyNumberFormat="1" applyFont="1" applyFill="1" applyBorder="1">
      <alignment vertical="center"/>
      <protection/>
    </xf>
    <xf numFmtId="179" fontId="4" fillId="0" borderId="52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distributed" vertical="center"/>
      <protection/>
    </xf>
    <xf numFmtId="176" fontId="4" fillId="0" borderId="0" xfId="66" applyNumberFormat="1" applyFont="1" applyFill="1" applyBorder="1">
      <alignment vertical="center"/>
      <protection/>
    </xf>
    <xf numFmtId="180" fontId="4" fillId="0" borderId="0" xfId="66" applyNumberFormat="1" applyFont="1" applyFill="1" applyBorder="1">
      <alignment vertical="center"/>
      <protection/>
    </xf>
    <xf numFmtId="0" fontId="7" fillId="0" borderId="0" xfId="66" applyFont="1" applyFill="1" applyBorder="1">
      <alignment vertical="center"/>
      <protection/>
    </xf>
    <xf numFmtId="0" fontId="4" fillId="0" borderId="56" xfId="66" applyFont="1" applyFill="1" applyBorder="1" applyAlignment="1">
      <alignment horizontal="center" vertical="center"/>
      <protection/>
    </xf>
    <xf numFmtId="178" fontId="4" fillId="0" borderId="57" xfId="66" applyNumberFormat="1" applyFont="1" applyFill="1" applyBorder="1">
      <alignment vertical="center"/>
      <protection/>
    </xf>
    <xf numFmtId="0" fontId="4" fillId="0" borderId="58" xfId="66" applyFont="1" applyFill="1" applyBorder="1" applyAlignment="1">
      <alignment horizontal="center" vertical="center"/>
      <protection/>
    </xf>
    <xf numFmtId="0" fontId="4" fillId="0" borderId="58" xfId="66" applyFont="1" applyFill="1" applyBorder="1">
      <alignment vertical="center"/>
      <protection/>
    </xf>
    <xf numFmtId="178" fontId="4" fillId="0" borderId="38" xfId="66" applyNumberFormat="1" applyFont="1" applyFill="1" applyBorder="1">
      <alignment vertical="center"/>
      <protection/>
    </xf>
    <xf numFmtId="176" fontId="4" fillId="0" borderId="35" xfId="66" applyNumberFormat="1" applyFont="1" applyFill="1" applyBorder="1">
      <alignment vertical="center"/>
      <protection/>
    </xf>
    <xf numFmtId="0" fontId="4" fillId="0" borderId="26" xfId="66" applyFont="1" applyFill="1" applyBorder="1" applyAlignment="1">
      <alignment horizontal="center" vertical="center"/>
      <protection/>
    </xf>
    <xf numFmtId="0" fontId="4" fillId="0" borderId="27" xfId="66" applyFont="1" applyFill="1" applyBorder="1" applyAlignment="1">
      <alignment horizontal="distributed" vertical="center"/>
      <protection/>
    </xf>
    <xf numFmtId="0" fontId="4" fillId="0" borderId="53" xfId="66" applyFont="1" applyFill="1" applyBorder="1" applyAlignment="1">
      <alignment horizontal="distributed" vertical="center"/>
      <protection/>
    </xf>
    <xf numFmtId="0" fontId="11" fillId="0" borderId="0" xfId="66" applyFont="1" applyFill="1">
      <alignment vertical="center"/>
      <protection/>
    </xf>
    <xf numFmtId="0" fontId="12" fillId="0" borderId="0" xfId="66" applyFont="1" applyFill="1">
      <alignment vertical="center"/>
      <protection/>
    </xf>
    <xf numFmtId="0" fontId="12" fillId="0" borderId="0" xfId="66" applyFont="1" applyFill="1" applyBorder="1">
      <alignment vertical="center"/>
      <protection/>
    </xf>
    <xf numFmtId="0" fontId="12" fillId="0" borderId="0" xfId="66" applyFont="1" applyFill="1" applyAlignment="1">
      <alignment horizontal="right"/>
      <protection/>
    </xf>
    <xf numFmtId="0" fontId="13" fillId="0" borderId="59" xfId="66" applyFont="1" applyFill="1" applyBorder="1">
      <alignment vertical="center"/>
      <protection/>
    </xf>
    <xf numFmtId="0" fontId="12" fillId="0" borderId="60" xfId="66" applyFont="1" applyFill="1" applyBorder="1">
      <alignment vertical="center"/>
      <protection/>
    </xf>
    <xf numFmtId="0" fontId="12" fillId="0" borderId="60" xfId="66" applyNumberFormat="1" applyFont="1" applyFill="1" applyBorder="1" applyAlignment="1">
      <alignment horizontal="center" vertical="center"/>
      <protection/>
    </xf>
    <xf numFmtId="0" fontId="12" fillId="0" borderId="60" xfId="66" applyFont="1" applyFill="1" applyBorder="1" applyAlignment="1">
      <alignment horizontal="center" vertical="center"/>
      <protection/>
    </xf>
    <xf numFmtId="0" fontId="12" fillId="0" borderId="61" xfId="66" applyFont="1" applyFill="1" applyBorder="1">
      <alignment vertical="center"/>
      <protection/>
    </xf>
    <xf numFmtId="0" fontId="12" fillId="0" borderId="62" xfId="66" applyFont="1" applyFill="1" applyBorder="1" applyAlignment="1">
      <alignment horizontal="center" vertical="center"/>
      <protection/>
    </xf>
    <xf numFmtId="0" fontId="12" fillId="0" borderId="63" xfId="66" applyFont="1" applyFill="1" applyBorder="1" applyAlignment="1">
      <alignment horizontal="center" vertical="center"/>
      <protection/>
    </xf>
    <xf numFmtId="0" fontId="12" fillId="0" borderId="63" xfId="66" applyFont="1" applyFill="1" applyBorder="1" applyAlignment="1" applyProtection="1">
      <alignment horizontal="center"/>
      <protection/>
    </xf>
    <xf numFmtId="0" fontId="12" fillId="0" borderId="64" xfId="66" applyFont="1" applyFill="1" applyBorder="1" applyAlignment="1">
      <alignment horizontal="center" vertical="center"/>
      <protection/>
    </xf>
    <xf numFmtId="0" fontId="12" fillId="0" borderId="65" xfId="66" applyFont="1" applyFill="1" applyBorder="1">
      <alignment vertical="center"/>
      <protection/>
    </xf>
    <xf numFmtId="0" fontId="12" fillId="0" borderId="66" xfId="66" applyFont="1" applyFill="1" applyBorder="1" applyAlignment="1">
      <alignment vertical="center" shrinkToFit="1"/>
      <protection/>
    </xf>
    <xf numFmtId="0" fontId="12" fillId="0" borderId="66" xfId="66" applyFont="1" applyFill="1" applyBorder="1" applyAlignment="1" applyProtection="1">
      <alignment horizontal="right"/>
      <protection/>
    </xf>
    <xf numFmtId="0" fontId="12" fillId="0" borderId="67" xfId="66" applyFont="1" applyFill="1" applyBorder="1">
      <alignment vertical="center"/>
      <protection/>
    </xf>
    <xf numFmtId="178" fontId="12" fillId="0" borderId="62" xfId="66" applyNumberFormat="1" applyFont="1" applyFill="1" applyBorder="1">
      <alignment vertical="center"/>
      <protection/>
    </xf>
    <xf numFmtId="178" fontId="12" fillId="0" borderId="63" xfId="66" applyNumberFormat="1" applyFont="1" applyFill="1" applyBorder="1">
      <alignment vertical="center"/>
      <protection/>
    </xf>
    <xf numFmtId="177" fontId="12" fillId="0" borderId="63" xfId="66" applyNumberFormat="1" applyFont="1" applyFill="1" applyBorder="1">
      <alignment vertical="center"/>
      <protection/>
    </xf>
    <xf numFmtId="179" fontId="12" fillId="0" borderId="63" xfId="66" applyNumberFormat="1" applyFont="1" applyFill="1" applyBorder="1" applyAlignment="1">
      <alignment horizontal="right" vertical="center"/>
      <protection/>
    </xf>
    <xf numFmtId="0" fontId="12" fillId="0" borderId="64" xfId="66" applyFont="1" applyFill="1" applyBorder="1">
      <alignment vertical="center"/>
      <protection/>
    </xf>
    <xf numFmtId="178" fontId="12" fillId="0" borderId="68" xfId="66" applyNumberFormat="1" applyFont="1" applyFill="1" applyBorder="1">
      <alignment vertical="center"/>
      <protection/>
    </xf>
    <xf numFmtId="178" fontId="12" fillId="0" borderId="69" xfId="66" applyNumberFormat="1" applyFont="1" applyFill="1" applyBorder="1">
      <alignment vertical="center"/>
      <protection/>
    </xf>
    <xf numFmtId="177" fontId="12" fillId="0" borderId="69" xfId="66" applyNumberFormat="1" applyFont="1" applyFill="1" applyBorder="1">
      <alignment vertical="center"/>
      <protection/>
    </xf>
    <xf numFmtId="179" fontId="12" fillId="0" borderId="69" xfId="66" applyNumberFormat="1" applyFont="1" applyFill="1" applyBorder="1" applyAlignment="1">
      <alignment horizontal="right" vertical="center"/>
      <protection/>
    </xf>
    <xf numFmtId="0" fontId="12" fillId="0" borderId="70" xfId="66" applyFont="1" applyFill="1" applyBorder="1">
      <alignment vertical="center"/>
      <protection/>
    </xf>
    <xf numFmtId="178" fontId="12" fillId="0" borderId="63" xfId="66" applyNumberFormat="1" applyFont="1" applyFill="1" applyBorder="1" applyAlignment="1">
      <alignment vertical="center" shrinkToFit="1"/>
      <protection/>
    </xf>
    <xf numFmtId="178" fontId="12" fillId="0" borderId="71" xfId="66" applyNumberFormat="1" applyFont="1" applyFill="1" applyBorder="1">
      <alignment vertical="center"/>
      <protection/>
    </xf>
    <xf numFmtId="178" fontId="12" fillId="0" borderId="72" xfId="66" applyNumberFormat="1" applyFont="1" applyFill="1" applyBorder="1">
      <alignment vertical="center"/>
      <protection/>
    </xf>
    <xf numFmtId="177" fontId="12" fillId="0" borderId="72" xfId="66" applyNumberFormat="1" applyFont="1" applyFill="1" applyBorder="1">
      <alignment vertical="center"/>
      <protection/>
    </xf>
    <xf numFmtId="179" fontId="12" fillId="0" borderId="72" xfId="66" applyNumberFormat="1" applyFont="1" applyFill="1" applyBorder="1" applyAlignment="1">
      <alignment horizontal="right" vertical="center"/>
      <protection/>
    </xf>
    <xf numFmtId="0" fontId="12" fillId="0" borderId="73" xfId="66" applyFont="1" applyFill="1" applyBorder="1">
      <alignment vertical="center"/>
      <protection/>
    </xf>
    <xf numFmtId="178" fontId="12" fillId="0" borderId="74" xfId="66" applyNumberFormat="1" applyFont="1" applyFill="1" applyBorder="1">
      <alignment vertical="center"/>
      <protection/>
    </xf>
    <xf numFmtId="0" fontId="12" fillId="0" borderId="75" xfId="66" applyFont="1" applyFill="1" applyBorder="1">
      <alignment vertical="center"/>
      <protection/>
    </xf>
    <xf numFmtId="0" fontId="12" fillId="0" borderId="0" xfId="66" applyFont="1" applyFill="1" applyAlignment="1">
      <alignment vertical="center"/>
      <protection/>
    </xf>
    <xf numFmtId="180" fontId="4" fillId="0" borderId="18" xfId="66" applyNumberFormat="1" applyFont="1" applyFill="1" applyBorder="1">
      <alignment vertical="center"/>
      <protection/>
    </xf>
    <xf numFmtId="180" fontId="4" fillId="0" borderId="29" xfId="66" applyNumberFormat="1" applyFont="1" applyFill="1" applyBorder="1">
      <alignment vertical="center"/>
      <protection/>
    </xf>
    <xf numFmtId="177" fontId="4" fillId="0" borderId="57" xfId="66" applyNumberFormat="1" applyFont="1" applyFill="1" applyBorder="1">
      <alignment vertical="center"/>
      <protection/>
    </xf>
    <xf numFmtId="179" fontId="4" fillId="0" borderId="57" xfId="66" applyNumberFormat="1" applyFont="1" applyFill="1" applyBorder="1">
      <alignment vertical="center"/>
      <protection/>
    </xf>
    <xf numFmtId="177" fontId="4" fillId="0" borderId="50" xfId="66" applyNumberFormat="1" applyFont="1" applyFill="1" applyBorder="1">
      <alignment vertical="center"/>
      <protection/>
    </xf>
    <xf numFmtId="180" fontId="4" fillId="0" borderId="57" xfId="66" applyNumberFormat="1" applyFont="1" applyFill="1" applyBorder="1">
      <alignment vertical="center"/>
      <protection/>
    </xf>
    <xf numFmtId="177" fontId="4" fillId="0" borderId="34" xfId="66" applyNumberFormat="1" applyFont="1" applyFill="1" applyBorder="1">
      <alignment vertical="center"/>
      <protection/>
    </xf>
    <xf numFmtId="177" fontId="4" fillId="0" borderId="57" xfId="51" applyNumberFormat="1" applyFont="1" applyFill="1" applyBorder="1" applyAlignment="1">
      <alignment vertical="center"/>
    </xf>
    <xf numFmtId="179" fontId="4" fillId="0" borderId="76" xfId="66" applyNumberFormat="1" applyFont="1" applyFill="1" applyBorder="1" applyAlignment="1">
      <alignment horizontal="right" vertical="center"/>
      <protection/>
    </xf>
    <xf numFmtId="179" fontId="4" fillId="0" borderId="63" xfId="66" applyNumberFormat="1" applyFont="1" applyFill="1" applyBorder="1">
      <alignment vertical="center"/>
      <protection/>
    </xf>
    <xf numFmtId="0" fontId="4" fillId="0" borderId="50" xfId="66" applyFont="1" applyFill="1" applyBorder="1">
      <alignment vertical="center"/>
      <protection/>
    </xf>
    <xf numFmtId="176" fontId="4" fillId="0" borderId="50" xfId="66" applyNumberFormat="1" applyFont="1" applyFill="1" applyBorder="1">
      <alignment vertical="center"/>
      <protection/>
    </xf>
    <xf numFmtId="38" fontId="48" fillId="0" borderId="0" xfId="49" applyFont="1" applyAlignment="1">
      <alignment vertical="center"/>
    </xf>
    <xf numFmtId="38" fontId="48" fillId="0" borderId="50" xfId="49" applyFont="1" applyBorder="1" applyAlignment="1">
      <alignment vertical="center"/>
    </xf>
    <xf numFmtId="38" fontId="48" fillId="0" borderId="77" xfId="49" applyFont="1" applyBorder="1" applyAlignment="1">
      <alignment vertical="center"/>
    </xf>
    <xf numFmtId="38" fontId="48" fillId="0" borderId="78" xfId="49" applyFont="1" applyBorder="1" applyAlignment="1">
      <alignment vertical="center"/>
    </xf>
    <xf numFmtId="38" fontId="48" fillId="0" borderId="79" xfId="49" applyFont="1" applyBorder="1" applyAlignment="1">
      <alignment vertical="center"/>
    </xf>
    <xf numFmtId="38" fontId="48" fillId="0" borderId="0" xfId="49" applyFont="1" applyBorder="1" applyAlignment="1">
      <alignment vertical="center"/>
    </xf>
    <xf numFmtId="38" fontId="48" fillId="0" borderId="80" xfId="49" applyFont="1" applyBorder="1" applyAlignment="1">
      <alignment vertical="center"/>
    </xf>
    <xf numFmtId="177" fontId="12" fillId="0" borderId="81" xfId="66" applyNumberFormat="1" applyFont="1" applyFill="1" applyBorder="1">
      <alignment vertical="center"/>
      <protection/>
    </xf>
    <xf numFmtId="179" fontId="12" fillId="0" borderId="81" xfId="66" applyNumberFormat="1" applyFont="1" applyFill="1" applyBorder="1" applyAlignment="1">
      <alignment horizontal="right" vertical="center"/>
      <protection/>
    </xf>
    <xf numFmtId="38" fontId="12" fillId="0" borderId="81" xfId="49" applyFont="1" applyFill="1" applyBorder="1" applyAlignment="1">
      <alignment vertical="center"/>
    </xf>
    <xf numFmtId="178" fontId="12" fillId="0" borderId="81" xfId="66" applyNumberFormat="1" applyFont="1" applyFill="1" applyBorder="1">
      <alignment vertical="center"/>
      <protection/>
    </xf>
    <xf numFmtId="178" fontId="4" fillId="0" borderId="82" xfId="66" applyNumberFormat="1" applyFont="1" applyFill="1" applyBorder="1">
      <alignment vertical="center"/>
      <protection/>
    </xf>
    <xf numFmtId="176" fontId="4" fillId="0" borderId="83" xfId="66" applyNumberFormat="1" applyFont="1" applyFill="1" applyBorder="1">
      <alignment vertical="center"/>
      <protection/>
    </xf>
    <xf numFmtId="177" fontId="4" fillId="0" borderId="82" xfId="66" applyNumberFormat="1" applyFont="1" applyFill="1" applyBorder="1">
      <alignment vertical="center"/>
      <protection/>
    </xf>
    <xf numFmtId="179" fontId="4" fillId="0" borderId="84" xfId="66" applyNumberFormat="1" applyFont="1" applyFill="1" applyBorder="1" applyAlignment="1">
      <alignment horizontal="right" vertical="center"/>
      <protection/>
    </xf>
    <xf numFmtId="0" fontId="4" fillId="0" borderId="85" xfId="66" applyFont="1" applyFill="1" applyBorder="1">
      <alignment vertical="center"/>
      <protection/>
    </xf>
    <xf numFmtId="177" fontId="4" fillId="0" borderId="86" xfId="66" applyNumberFormat="1" applyFont="1" applyFill="1" applyBorder="1">
      <alignment vertical="center"/>
      <protection/>
    </xf>
    <xf numFmtId="179" fontId="4" fillId="0" borderId="86" xfId="66" applyNumberFormat="1" applyFont="1" applyFill="1" applyBorder="1">
      <alignment vertical="center"/>
      <protection/>
    </xf>
    <xf numFmtId="0" fontId="4" fillId="0" borderId="87" xfId="66" applyFont="1" applyFill="1" applyBorder="1">
      <alignment vertical="center"/>
      <protection/>
    </xf>
    <xf numFmtId="179" fontId="4" fillId="0" borderId="88" xfId="66" applyNumberFormat="1" applyFont="1" applyFill="1" applyBorder="1" applyAlignment="1">
      <alignment horizontal="right" vertical="center"/>
      <protection/>
    </xf>
    <xf numFmtId="179" fontId="4" fillId="0" borderId="89" xfId="66" applyNumberFormat="1" applyFont="1" applyFill="1" applyBorder="1">
      <alignment vertical="center"/>
      <protection/>
    </xf>
    <xf numFmtId="0" fontId="4" fillId="0" borderId="30" xfId="66" applyFont="1" applyFill="1" applyBorder="1">
      <alignment vertical="center"/>
      <protection/>
    </xf>
    <xf numFmtId="38" fontId="12" fillId="0" borderId="11" xfId="49" applyFont="1" applyFill="1" applyBorder="1" applyAlignment="1">
      <alignment vertical="center"/>
    </xf>
    <xf numFmtId="178" fontId="12" fillId="0" borderId="11" xfId="66" applyNumberFormat="1" applyFont="1" applyFill="1" applyBorder="1">
      <alignment vertical="center"/>
      <protection/>
    </xf>
    <xf numFmtId="177" fontId="12" fillId="0" borderId="11" xfId="66" applyNumberFormat="1" applyFont="1" applyFill="1" applyBorder="1">
      <alignment vertical="center"/>
      <protection/>
    </xf>
    <xf numFmtId="179" fontId="12" fillId="0" borderId="11" xfId="66" applyNumberFormat="1" applyFont="1" applyFill="1" applyBorder="1" applyAlignment="1">
      <alignment horizontal="right" vertical="center"/>
      <protection/>
    </xf>
    <xf numFmtId="178" fontId="12" fillId="0" borderId="13" xfId="66" applyNumberFormat="1" applyFont="1" applyFill="1" applyBorder="1">
      <alignment vertical="center"/>
      <protection/>
    </xf>
    <xf numFmtId="179" fontId="4" fillId="0" borderId="16" xfId="66" applyNumberFormat="1" applyFont="1" applyFill="1" applyBorder="1" applyAlignment="1">
      <alignment horizontal="right" vertical="center" shrinkToFi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80" fontId="4" fillId="0" borderId="0" xfId="42" applyNumberFormat="1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4" fillId="0" borderId="0" xfId="66" applyFont="1" applyFill="1" applyAlignment="1">
      <alignment vertical="center" shrinkToFit="1"/>
      <protection/>
    </xf>
    <xf numFmtId="38" fontId="4" fillId="0" borderId="0" xfId="49" applyFont="1" applyFill="1" applyAlignment="1">
      <alignment shrinkToFit="1"/>
    </xf>
    <xf numFmtId="10" fontId="4" fillId="0" borderId="0" xfId="42" applyNumberFormat="1" applyFont="1" applyFill="1" applyAlignment="1">
      <alignment shrinkToFit="1"/>
    </xf>
    <xf numFmtId="38" fontId="4" fillId="0" borderId="0" xfId="62" applyNumberFormat="1" applyFont="1" applyFill="1">
      <alignment/>
      <protection/>
    </xf>
    <xf numFmtId="180" fontId="4" fillId="0" borderId="0" xfId="62" applyNumberFormat="1" applyFont="1" applyFill="1">
      <alignment/>
      <protection/>
    </xf>
    <xf numFmtId="38" fontId="4" fillId="0" borderId="0" xfId="49" applyFont="1" applyFill="1" applyAlignment="1">
      <alignment/>
    </xf>
    <xf numFmtId="180" fontId="4" fillId="0" borderId="0" xfId="42" applyNumberFormat="1" applyFont="1" applyFill="1" applyAlignment="1">
      <alignment/>
    </xf>
    <xf numFmtId="177" fontId="4" fillId="0" borderId="0" xfId="62" applyNumberFormat="1" applyFont="1" applyFill="1">
      <alignment/>
      <protection/>
    </xf>
    <xf numFmtId="178" fontId="12" fillId="0" borderId="90" xfId="66" applyNumberFormat="1" applyFont="1" applyFill="1" applyBorder="1">
      <alignment vertical="center"/>
      <protection/>
    </xf>
    <xf numFmtId="179" fontId="4" fillId="0" borderId="91" xfId="66" applyNumberFormat="1" applyFont="1" applyFill="1" applyBorder="1">
      <alignment vertical="center"/>
      <protection/>
    </xf>
    <xf numFmtId="179" fontId="4" fillId="0" borderId="92" xfId="66" applyNumberFormat="1" applyFont="1" applyFill="1" applyBorder="1">
      <alignment vertical="center"/>
      <protection/>
    </xf>
    <xf numFmtId="179" fontId="14" fillId="0" borderId="16" xfId="66" applyNumberFormat="1" applyFont="1" applyFill="1" applyBorder="1" applyAlignment="1">
      <alignment horizontal="right" vertical="center"/>
      <protection/>
    </xf>
    <xf numFmtId="38" fontId="48" fillId="0" borderId="63" xfId="49" applyFont="1" applyBorder="1" applyAlignment="1">
      <alignment vertical="center"/>
    </xf>
    <xf numFmtId="177" fontId="4" fillId="0" borderId="18" xfId="66" applyNumberFormat="1" applyFont="1" applyFill="1" applyBorder="1" applyAlignment="1">
      <alignment horizontal="right" vertical="center"/>
      <protection/>
    </xf>
    <xf numFmtId="180" fontId="4" fillId="0" borderId="18" xfId="66" applyNumberFormat="1" applyFont="1" applyFill="1" applyBorder="1" applyAlignment="1">
      <alignment horizontal="right" vertical="center"/>
      <protection/>
    </xf>
    <xf numFmtId="178" fontId="12" fillId="0" borderId="93" xfId="66" applyNumberFormat="1" applyFont="1" applyFill="1" applyBorder="1">
      <alignment vertical="center"/>
      <protection/>
    </xf>
    <xf numFmtId="178" fontId="12" fillId="0" borderId="94" xfId="66" applyNumberFormat="1" applyFont="1" applyFill="1" applyBorder="1">
      <alignment vertical="center"/>
      <protection/>
    </xf>
    <xf numFmtId="38" fontId="48" fillId="0" borderId="95" xfId="49" applyFont="1" applyBorder="1" applyAlignment="1">
      <alignment vertical="center"/>
    </xf>
    <xf numFmtId="177" fontId="12" fillId="0" borderId="94" xfId="66" applyNumberFormat="1" applyFont="1" applyFill="1" applyBorder="1">
      <alignment vertical="center"/>
      <protection/>
    </xf>
    <xf numFmtId="179" fontId="12" fillId="0" borderId="94" xfId="66" applyNumberFormat="1" applyFont="1" applyFill="1" applyBorder="1" applyAlignment="1">
      <alignment horizontal="right" vertical="center"/>
      <protection/>
    </xf>
    <xf numFmtId="178" fontId="12" fillId="0" borderId="96" xfId="66" applyNumberFormat="1" applyFont="1" applyFill="1" applyBorder="1">
      <alignment vertical="center"/>
      <protection/>
    </xf>
    <xf numFmtId="38" fontId="48" fillId="0" borderId="90" xfId="49" applyFont="1" applyBorder="1" applyAlignment="1">
      <alignment vertical="center"/>
    </xf>
    <xf numFmtId="177" fontId="12" fillId="0" borderId="90" xfId="66" applyNumberFormat="1" applyFont="1" applyFill="1" applyBorder="1">
      <alignment vertical="center"/>
      <protection/>
    </xf>
    <xf numFmtId="179" fontId="12" fillId="0" borderId="90" xfId="66" applyNumberFormat="1" applyFont="1" applyFill="1" applyBorder="1" applyAlignment="1">
      <alignment horizontal="right" vertical="center"/>
      <protection/>
    </xf>
    <xf numFmtId="178" fontId="12" fillId="0" borderId="97" xfId="66" applyNumberFormat="1" applyFont="1" applyFill="1" applyBorder="1">
      <alignment vertical="center"/>
      <protection/>
    </xf>
    <xf numFmtId="0" fontId="4" fillId="0" borderId="98" xfId="66" applyFont="1" applyFill="1" applyBorder="1" applyAlignment="1">
      <alignment vertical="center" wrapText="1"/>
      <protection/>
    </xf>
    <xf numFmtId="0" fontId="4" fillId="0" borderId="0" xfId="66" applyFont="1" applyFill="1" applyBorder="1" applyAlignment="1">
      <alignment vertical="center" wrapText="1"/>
      <protection/>
    </xf>
    <xf numFmtId="179" fontId="4" fillId="0" borderId="99" xfId="66" applyNumberFormat="1" applyFont="1" applyFill="1" applyBorder="1" applyAlignment="1">
      <alignment horizontal="right" vertical="center"/>
      <protection/>
    </xf>
    <xf numFmtId="177" fontId="4" fillId="0" borderId="99" xfId="51" applyNumberFormat="1" applyFont="1" applyFill="1" applyBorder="1" applyAlignment="1">
      <alignment vertical="center"/>
    </xf>
    <xf numFmtId="38" fontId="12" fillId="0" borderId="0" xfId="66" applyNumberFormat="1" applyFont="1" applyFill="1">
      <alignment vertical="center"/>
      <protection/>
    </xf>
    <xf numFmtId="0" fontId="4" fillId="0" borderId="100" xfId="66" applyFont="1" applyFill="1" applyBorder="1" applyAlignment="1">
      <alignment horizontal="center" vertical="center"/>
      <protection/>
    </xf>
    <xf numFmtId="0" fontId="4" fillId="0" borderId="98" xfId="66" applyFont="1" applyFill="1" applyBorder="1" applyAlignment="1">
      <alignment horizontal="center" vertical="center"/>
      <protection/>
    </xf>
    <xf numFmtId="0" fontId="4" fillId="0" borderId="101" xfId="66" applyFont="1" applyFill="1" applyBorder="1" applyAlignment="1">
      <alignment horizontal="center" vertical="center"/>
      <protection/>
    </xf>
    <xf numFmtId="0" fontId="4" fillId="0" borderId="102" xfId="66" applyFont="1" applyFill="1" applyBorder="1" applyAlignment="1">
      <alignment horizontal="center" vertical="center"/>
      <protection/>
    </xf>
    <xf numFmtId="0" fontId="4" fillId="0" borderId="103" xfId="66" applyFont="1" applyFill="1" applyBorder="1" applyAlignment="1">
      <alignment horizontal="center" vertical="center"/>
      <protection/>
    </xf>
    <xf numFmtId="0" fontId="4" fillId="0" borderId="84" xfId="66" applyFont="1" applyFill="1" applyBorder="1" applyAlignment="1">
      <alignment horizontal="center" vertical="center"/>
      <protection/>
    </xf>
    <xf numFmtId="176" fontId="4" fillId="0" borderId="104" xfId="66" applyNumberFormat="1" applyFont="1" applyFill="1" applyBorder="1" applyAlignment="1">
      <alignment horizontal="center" vertical="center" shrinkToFit="1"/>
      <protection/>
    </xf>
    <xf numFmtId="176" fontId="4" fillId="0" borderId="105" xfId="66" applyNumberFormat="1" applyFont="1" applyFill="1" applyBorder="1" applyAlignment="1">
      <alignment horizontal="center" vertical="center" shrinkToFit="1"/>
      <protection/>
    </xf>
    <xf numFmtId="176" fontId="4" fillId="0" borderId="106" xfId="66" applyNumberFormat="1" applyFont="1" applyFill="1" applyBorder="1" applyAlignment="1">
      <alignment horizontal="center" vertical="center" shrinkToFit="1"/>
      <protection/>
    </xf>
    <xf numFmtId="176" fontId="4" fillId="0" borderId="107" xfId="66" applyNumberFormat="1" applyFont="1" applyFill="1" applyBorder="1" applyAlignment="1">
      <alignment horizontal="center" vertical="center" shrinkToFit="1"/>
      <protection/>
    </xf>
    <xf numFmtId="176" fontId="4" fillId="0" borderId="107" xfId="66" applyNumberFormat="1" applyFont="1" applyFill="1" applyBorder="1" applyAlignment="1">
      <alignment horizontal="center" vertical="center"/>
      <protection/>
    </xf>
    <xf numFmtId="176" fontId="4" fillId="0" borderId="105" xfId="66" applyNumberFormat="1" applyFont="1" applyFill="1" applyBorder="1" applyAlignment="1">
      <alignment horizontal="center" vertical="center"/>
      <protection/>
    </xf>
    <xf numFmtId="176" fontId="4" fillId="0" borderId="108" xfId="66" applyNumberFormat="1" applyFont="1" applyFill="1" applyBorder="1" applyAlignment="1">
      <alignment horizontal="center" vertical="center"/>
      <protection/>
    </xf>
    <xf numFmtId="176" fontId="49" fillId="0" borderId="104" xfId="66" applyNumberFormat="1" applyFont="1" applyFill="1" applyBorder="1" applyAlignment="1">
      <alignment horizontal="center" vertical="center" shrinkToFit="1"/>
      <protection/>
    </xf>
    <xf numFmtId="176" fontId="49" fillId="0" borderId="105" xfId="66" applyNumberFormat="1" applyFont="1" applyFill="1" applyBorder="1" applyAlignment="1">
      <alignment horizontal="center" vertical="center" shrinkToFit="1"/>
      <protection/>
    </xf>
    <xf numFmtId="176" fontId="49" fillId="0" borderId="106" xfId="66" applyNumberFormat="1" applyFont="1" applyFill="1" applyBorder="1" applyAlignment="1">
      <alignment horizontal="center" vertical="center" shrinkToFit="1"/>
      <protection/>
    </xf>
    <xf numFmtId="176" fontId="49" fillId="0" borderId="107" xfId="66" applyNumberFormat="1" applyFont="1" applyFill="1" applyBorder="1" applyAlignment="1">
      <alignment horizontal="center" vertical="center" shrinkToFit="1"/>
      <protection/>
    </xf>
    <xf numFmtId="0" fontId="3" fillId="0" borderId="105" xfId="62" applyFill="1" applyBorder="1" applyAlignment="1">
      <alignment horizontal="center" vertical="center"/>
      <protection/>
    </xf>
    <xf numFmtId="0" fontId="3" fillId="0" borderId="108" xfId="62" applyFill="1" applyBorder="1" applyAlignment="1">
      <alignment horizontal="center" vertical="center"/>
      <protection/>
    </xf>
    <xf numFmtId="0" fontId="4" fillId="0" borderId="109" xfId="66" applyFont="1" applyFill="1" applyBorder="1" applyAlignment="1">
      <alignment horizontal="center" vertical="distributed" textRotation="255" indent="4"/>
      <protection/>
    </xf>
    <xf numFmtId="0" fontId="4" fillId="0" borderId="62" xfId="66" applyFont="1" applyFill="1" applyBorder="1" applyAlignment="1">
      <alignment horizontal="center" vertical="distributed" textRotation="255" indent="4"/>
      <protection/>
    </xf>
    <xf numFmtId="0" fontId="4" fillId="0" borderId="110" xfId="66" applyFont="1" applyFill="1" applyBorder="1" applyAlignment="1">
      <alignment horizontal="center" vertical="distributed" textRotation="255" indent="4"/>
      <protection/>
    </xf>
    <xf numFmtId="0" fontId="4" fillId="0" borderId="59" xfId="66" applyFont="1" applyFill="1" applyBorder="1" applyAlignment="1">
      <alignment horizontal="center" vertical="distributed" textRotation="255" indent="2" shrinkToFit="1"/>
      <protection/>
    </xf>
    <xf numFmtId="0" fontId="4" fillId="0" borderId="62" xfId="66" applyFont="1" applyFill="1" applyBorder="1" applyAlignment="1">
      <alignment horizontal="center" vertical="distributed" textRotation="255" indent="2" shrinkToFit="1"/>
      <protection/>
    </xf>
    <xf numFmtId="0" fontId="4" fillId="0" borderId="93" xfId="66" applyFont="1" applyFill="1" applyBorder="1" applyAlignment="1">
      <alignment horizontal="center" vertical="distributed" textRotation="255" indent="2" shrinkToFit="1"/>
      <protection/>
    </xf>
    <xf numFmtId="0" fontId="4" fillId="0" borderId="109" xfId="66" applyFont="1" applyFill="1" applyBorder="1" applyAlignment="1">
      <alignment horizontal="center" vertical="distributed" textRotation="255" indent="1" shrinkToFit="1"/>
      <protection/>
    </xf>
    <xf numFmtId="0" fontId="4" fillId="0" borderId="62" xfId="66" applyFont="1" applyFill="1" applyBorder="1" applyAlignment="1">
      <alignment horizontal="center" vertical="distributed" textRotation="255" indent="1" shrinkToFit="1"/>
      <protection/>
    </xf>
    <xf numFmtId="0" fontId="4" fillId="0" borderId="93" xfId="66" applyFont="1" applyFill="1" applyBorder="1" applyAlignment="1">
      <alignment horizontal="center" vertical="distributed" textRotation="255" indent="1" shrinkToFit="1"/>
      <protection/>
    </xf>
    <xf numFmtId="0" fontId="4" fillId="0" borderId="111" xfId="66" applyFont="1" applyFill="1" applyBorder="1" applyAlignment="1">
      <alignment horizontal="distributed" vertical="center"/>
      <protection/>
    </xf>
    <xf numFmtId="0" fontId="4" fillId="0" borderId="32" xfId="66" applyFont="1" applyFill="1" applyBorder="1" applyAlignment="1">
      <alignment horizontal="distributed" vertical="center"/>
      <protection/>
    </xf>
    <xf numFmtId="0" fontId="4" fillId="0" borderId="20" xfId="66" applyFont="1" applyFill="1" applyBorder="1" applyAlignment="1">
      <alignment horizontal="distributed" vertical="center"/>
      <protection/>
    </xf>
    <xf numFmtId="0" fontId="4" fillId="0" borderId="0" xfId="66" applyFont="1" applyFill="1" applyBorder="1" applyAlignment="1">
      <alignment horizontal="distributed" vertical="center"/>
      <protection/>
    </xf>
    <xf numFmtId="0" fontId="4" fillId="0" borderId="15" xfId="66" applyFont="1" applyFill="1" applyBorder="1" applyAlignment="1">
      <alignment horizontal="distributed" vertical="center"/>
      <protection/>
    </xf>
    <xf numFmtId="0" fontId="4" fillId="0" borderId="24" xfId="66" applyFont="1" applyFill="1" applyBorder="1" applyAlignment="1">
      <alignment horizontal="distributed" vertical="center"/>
      <protection/>
    </xf>
    <xf numFmtId="0" fontId="4" fillId="0" borderId="112" xfId="66" applyFont="1" applyFill="1" applyBorder="1" applyAlignment="1">
      <alignment horizontal="center" vertical="distributed" textRotation="255" indent="2"/>
      <protection/>
    </xf>
    <xf numFmtId="0" fontId="4" fillId="0" borderId="113" xfId="66" applyFont="1" applyFill="1" applyBorder="1" applyAlignment="1">
      <alignment horizontal="center" vertical="distributed" textRotation="255" indent="2"/>
      <protection/>
    </xf>
    <xf numFmtId="0" fontId="4" fillId="0" borderId="114" xfId="66" applyFont="1" applyFill="1" applyBorder="1" applyAlignment="1">
      <alignment horizontal="center" vertical="distributed" textRotation="255" indent="2"/>
      <protection/>
    </xf>
    <xf numFmtId="0" fontId="4" fillId="0" borderId="53" xfId="66" applyFont="1" applyFill="1" applyBorder="1" applyAlignment="1">
      <alignment horizontal="distributed" vertical="center"/>
      <protection/>
    </xf>
    <xf numFmtId="0" fontId="4" fillId="0" borderId="45" xfId="66" applyFont="1" applyFill="1" applyBorder="1" applyAlignment="1">
      <alignment horizontal="center" vertical="distributed" textRotation="255" indent="3"/>
      <protection/>
    </xf>
    <xf numFmtId="0" fontId="4" fillId="0" borderId="114" xfId="66" applyFont="1" applyFill="1" applyBorder="1" applyAlignment="1">
      <alignment horizontal="center" vertical="distributed" textRotation="255" indent="3"/>
      <protection/>
    </xf>
    <xf numFmtId="0" fontId="4" fillId="0" borderId="112" xfId="66" applyFont="1" applyFill="1" applyBorder="1" applyAlignment="1">
      <alignment horizontal="center" vertical="distributed" textRotation="255" indent="3"/>
      <protection/>
    </xf>
    <xf numFmtId="0" fontId="4" fillId="0" borderId="113" xfId="66" applyFont="1" applyFill="1" applyBorder="1" applyAlignment="1">
      <alignment horizontal="center" vertical="distributed" textRotation="255" indent="3"/>
      <protection/>
    </xf>
    <xf numFmtId="178" fontId="12" fillId="0" borderId="58" xfId="66" applyNumberFormat="1" applyFont="1" applyFill="1" applyBorder="1" applyAlignment="1">
      <alignment horizontal="center" vertical="center"/>
      <protection/>
    </xf>
    <xf numFmtId="178" fontId="12" fillId="0" borderId="38" xfId="66" applyNumberFormat="1" applyFont="1" applyFill="1" applyBorder="1" applyAlignment="1">
      <alignment horizontal="center" vertical="center"/>
      <protection/>
    </xf>
    <xf numFmtId="178" fontId="12" fillId="0" borderId="115" xfId="66" applyNumberFormat="1" applyFont="1" applyFill="1" applyBorder="1" applyAlignment="1">
      <alignment horizontal="center" vertical="center"/>
      <protection/>
    </xf>
    <xf numFmtId="178" fontId="12" fillId="0" borderId="116" xfId="66" applyNumberFormat="1" applyFont="1" applyFill="1" applyBorder="1" applyAlignment="1">
      <alignment horizontal="center" vertical="center"/>
      <protection/>
    </xf>
    <xf numFmtId="0" fontId="50" fillId="0" borderId="98" xfId="66" applyFont="1" applyFill="1" applyBorder="1" applyAlignment="1">
      <alignment horizontal="left" vertical="top" wrapText="1"/>
      <protection/>
    </xf>
    <xf numFmtId="0" fontId="50" fillId="0" borderId="0" xfId="66" applyFont="1" applyFill="1" applyBorder="1" applyAlignment="1">
      <alignment horizontal="left" vertical="top" wrapText="1"/>
      <protection/>
    </xf>
    <xf numFmtId="178" fontId="12" fillId="0" borderId="117" xfId="66" applyNumberFormat="1" applyFont="1" applyFill="1" applyBorder="1" applyAlignment="1">
      <alignment horizontal="center" vertical="center"/>
      <protection/>
    </xf>
    <xf numFmtId="178" fontId="12" fillId="0" borderId="118" xfId="6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03様式２集計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35.57421875" style="1" customWidth="1"/>
    <col min="3" max="4" width="3.140625" style="1" customWidth="1"/>
    <col min="5" max="5" width="18.57421875" style="4" customWidth="1"/>
    <col min="6" max="6" width="10.57421875" style="1" customWidth="1"/>
    <col min="7" max="7" width="3.140625" style="1" customWidth="1"/>
    <col min="8" max="8" width="18.57421875" style="4" customWidth="1"/>
    <col min="9" max="9" width="10.57421875" style="1" customWidth="1"/>
    <col min="10" max="10" width="3.140625" style="1" customWidth="1"/>
    <col min="11" max="11" width="18.57421875" style="4" customWidth="1"/>
    <col min="12" max="12" width="10.57421875" style="1" customWidth="1"/>
    <col min="13" max="13" width="9.00390625" style="1" customWidth="1"/>
    <col min="14" max="14" width="18.421875" style="1" customWidth="1"/>
    <col min="15" max="15" width="18.8515625" style="1" customWidth="1"/>
    <col min="16" max="16" width="18.57421875" style="1" customWidth="1"/>
    <col min="17" max="17" width="13.140625" style="1" customWidth="1"/>
    <col min="18" max="16384" width="9.00390625" style="1" customWidth="1"/>
  </cols>
  <sheetData>
    <row r="1" spans="1:5" ht="34.5" customHeight="1">
      <c r="A1" s="2" t="s">
        <v>0</v>
      </c>
      <c r="E1" s="3"/>
    </row>
    <row r="2" ht="14.25" customHeight="1"/>
    <row r="3" spans="1:12" ht="24.75" customHeight="1">
      <c r="A3" s="5" t="s">
        <v>1</v>
      </c>
      <c r="E3" s="1"/>
      <c r="F3" s="6"/>
      <c r="G3" s="6"/>
      <c r="H3" s="3"/>
      <c r="I3" s="6"/>
      <c r="J3" s="6"/>
      <c r="K3" s="3"/>
      <c r="L3" s="7"/>
    </row>
    <row r="4" spans="1:12" ht="24.75" customHeight="1" thickBot="1">
      <c r="A4" s="8"/>
      <c r="D4" s="6"/>
      <c r="E4" s="3"/>
      <c r="F4" s="6"/>
      <c r="G4" s="6"/>
      <c r="H4" s="3"/>
      <c r="I4" s="6"/>
      <c r="J4" s="6"/>
      <c r="K4" s="3"/>
      <c r="L4" s="42" t="s">
        <v>2</v>
      </c>
    </row>
    <row r="5" spans="1:12" ht="31.5" customHeight="1">
      <c r="A5" s="218"/>
      <c r="B5" s="219"/>
      <c r="C5" s="220"/>
      <c r="D5" s="224" t="s">
        <v>184</v>
      </c>
      <c r="E5" s="225"/>
      <c r="F5" s="226"/>
      <c r="G5" s="227" t="s">
        <v>185</v>
      </c>
      <c r="H5" s="225"/>
      <c r="I5" s="226"/>
      <c r="J5" s="228" t="s">
        <v>3</v>
      </c>
      <c r="K5" s="229"/>
      <c r="L5" s="230"/>
    </row>
    <row r="6" spans="1:12" ht="31.5" customHeight="1" thickBot="1">
      <c r="A6" s="221"/>
      <c r="B6" s="222"/>
      <c r="C6" s="223"/>
      <c r="D6" s="9"/>
      <c r="E6" s="10" t="s">
        <v>4</v>
      </c>
      <c r="F6" s="11" t="s">
        <v>5</v>
      </c>
      <c r="G6" s="12"/>
      <c r="H6" s="10" t="s">
        <v>6</v>
      </c>
      <c r="I6" s="11" t="s">
        <v>5</v>
      </c>
      <c r="J6" s="12"/>
      <c r="K6" s="10" t="s">
        <v>7</v>
      </c>
      <c r="L6" s="13" t="s">
        <v>8</v>
      </c>
    </row>
    <row r="7" spans="1:12" ht="33" customHeight="1">
      <c r="A7" s="14"/>
      <c r="B7" s="15" t="s">
        <v>9</v>
      </c>
      <c r="C7" s="16"/>
      <c r="D7" s="17"/>
      <c r="E7" s="19">
        <v>1094177610</v>
      </c>
      <c r="F7" s="20">
        <f>E7/E32</f>
        <v>0.4496914759494599</v>
      </c>
      <c r="G7" s="18"/>
      <c r="H7" s="19">
        <v>1079446479.8862152</v>
      </c>
      <c r="I7" s="143">
        <f>H7/H32</f>
        <v>0.4595092845412683</v>
      </c>
      <c r="J7" s="18"/>
      <c r="K7" s="21">
        <f>E7-H7</f>
        <v>14731130.11378479</v>
      </c>
      <c r="L7" s="22">
        <f>(E7-H7)/H7</f>
        <v>0.013646929596118192</v>
      </c>
    </row>
    <row r="8" spans="1:12" ht="33" customHeight="1">
      <c r="A8" s="23"/>
      <c r="B8" s="24" t="s">
        <v>10</v>
      </c>
      <c r="C8" s="25"/>
      <c r="D8" s="26"/>
      <c r="E8" s="19">
        <v>26056644</v>
      </c>
      <c r="F8" s="20">
        <f>E8/E32</f>
        <v>0.010708911050235838</v>
      </c>
      <c r="G8" s="18"/>
      <c r="H8" s="19">
        <v>22531359</v>
      </c>
      <c r="I8" s="143">
        <f>H8/H32</f>
        <v>0.00959136821208942</v>
      </c>
      <c r="J8" s="27"/>
      <c r="K8" s="21">
        <f aca="true" t="shared" si="0" ref="K8:K32">E8-H8</f>
        <v>3525285</v>
      </c>
      <c r="L8" s="22">
        <f>(E8-H8)/H8</f>
        <v>0.1564612680486783</v>
      </c>
    </row>
    <row r="9" spans="1:12" ht="33" customHeight="1">
      <c r="A9" s="23"/>
      <c r="B9" s="24" t="s">
        <v>11</v>
      </c>
      <c r="C9" s="25"/>
      <c r="D9" s="26"/>
      <c r="E9" s="19">
        <v>41818816</v>
      </c>
      <c r="F9" s="20">
        <f>E9/E32</f>
        <v>0.01718694014356489</v>
      </c>
      <c r="G9" s="18"/>
      <c r="H9" s="19">
        <v>41933679</v>
      </c>
      <c r="I9" s="143">
        <f>H9/H32</f>
        <v>0.017850736645604097</v>
      </c>
      <c r="J9" s="27"/>
      <c r="K9" s="21">
        <f t="shared" si="0"/>
        <v>-114863</v>
      </c>
      <c r="L9" s="22">
        <f aca="true" t="shared" si="1" ref="L9:L32">(E9-H9)/H9</f>
        <v>-0.0027391586605124726</v>
      </c>
    </row>
    <row r="10" spans="1:12" ht="33" customHeight="1">
      <c r="A10" s="23"/>
      <c r="B10" s="24" t="s">
        <v>12</v>
      </c>
      <c r="C10" s="25"/>
      <c r="D10" s="26"/>
      <c r="E10" s="19">
        <v>6673767</v>
      </c>
      <c r="F10" s="20">
        <f>E10/E32</f>
        <v>0.0027428235644236946</v>
      </c>
      <c r="G10" s="18"/>
      <c r="H10" s="19">
        <v>7673013</v>
      </c>
      <c r="I10" s="143">
        <f>H10/H32</f>
        <v>0.003266322860469663</v>
      </c>
      <c r="J10" s="27"/>
      <c r="K10" s="21">
        <f t="shared" si="0"/>
        <v>-999246</v>
      </c>
      <c r="L10" s="22">
        <f t="shared" si="1"/>
        <v>-0.13022863378440777</v>
      </c>
    </row>
    <row r="11" spans="1:12" ht="33" customHeight="1">
      <c r="A11" s="23"/>
      <c r="B11" s="24" t="s">
        <v>13</v>
      </c>
      <c r="C11" s="25"/>
      <c r="D11" s="26"/>
      <c r="E11" s="19">
        <v>2174106</v>
      </c>
      <c r="F11" s="20">
        <f>E11/E32</f>
        <v>0.0008935267246151897</v>
      </c>
      <c r="G11" s="18"/>
      <c r="H11" s="19">
        <v>1613569</v>
      </c>
      <c r="I11" s="143">
        <f>H11/H32</f>
        <v>0.0006868797578793589</v>
      </c>
      <c r="J11" s="27"/>
      <c r="K11" s="21">
        <f t="shared" si="0"/>
        <v>560537</v>
      </c>
      <c r="L11" s="22">
        <f t="shared" si="1"/>
        <v>0.3473895445438032</v>
      </c>
    </row>
    <row r="12" spans="1:12" ht="33" customHeight="1">
      <c r="A12" s="23"/>
      <c r="B12" s="24" t="s">
        <v>14</v>
      </c>
      <c r="C12" s="25"/>
      <c r="D12" s="26"/>
      <c r="E12" s="19">
        <v>94655039</v>
      </c>
      <c r="F12" s="20">
        <f>E12/E32</f>
        <v>0.03890187827364123</v>
      </c>
      <c r="G12" s="18"/>
      <c r="H12" s="19">
        <v>80677973</v>
      </c>
      <c r="I12" s="143">
        <f>H12/H32</f>
        <v>0.03434378483996498</v>
      </c>
      <c r="J12" s="27"/>
      <c r="K12" s="21">
        <f t="shared" si="0"/>
        <v>13977066</v>
      </c>
      <c r="L12" s="22">
        <f t="shared" si="1"/>
        <v>0.1732451309851327</v>
      </c>
    </row>
    <row r="13" spans="1:12" ht="33" customHeight="1">
      <c r="A13" s="23"/>
      <c r="B13" s="24" t="s">
        <v>15</v>
      </c>
      <c r="C13" s="25"/>
      <c r="D13" s="26"/>
      <c r="E13" s="19">
        <v>27950611</v>
      </c>
      <c r="F13" s="20">
        <f>E13/E32</f>
        <v>0.011487304619840658</v>
      </c>
      <c r="G13" s="18"/>
      <c r="H13" s="19">
        <v>26564215</v>
      </c>
      <c r="I13" s="143">
        <f>H13/H32</f>
        <v>0.01130811360868685</v>
      </c>
      <c r="J13" s="27"/>
      <c r="K13" s="21">
        <f t="shared" si="0"/>
        <v>1386396</v>
      </c>
      <c r="L13" s="22">
        <f t="shared" si="1"/>
        <v>0.0521903621093264</v>
      </c>
    </row>
    <row r="14" spans="1:12" ht="33" customHeight="1">
      <c r="A14" s="23"/>
      <c r="B14" s="24" t="s">
        <v>16</v>
      </c>
      <c r="C14" s="25"/>
      <c r="D14" s="26"/>
      <c r="E14" s="19">
        <v>69975386</v>
      </c>
      <c r="F14" s="20">
        <f>E14/E32</f>
        <v>0.02875889099071692</v>
      </c>
      <c r="G14" s="18"/>
      <c r="H14" s="19">
        <v>71495363</v>
      </c>
      <c r="I14" s="143">
        <f>H14/H32</f>
        <v>0.03043484203460582</v>
      </c>
      <c r="J14" s="27"/>
      <c r="K14" s="21">
        <f t="shared" si="0"/>
        <v>-1519977</v>
      </c>
      <c r="L14" s="22">
        <f t="shared" si="1"/>
        <v>-0.021259798345243733</v>
      </c>
    </row>
    <row r="15" spans="1:13" s="43" customFormat="1" ht="33" customHeight="1">
      <c r="A15" s="23"/>
      <c r="B15" s="24" t="s">
        <v>17</v>
      </c>
      <c r="C15" s="25"/>
      <c r="D15" s="26"/>
      <c r="E15" s="19">
        <v>16328431</v>
      </c>
      <c r="F15" s="20">
        <f>E15/E32</f>
        <v>0.0067107535095046545</v>
      </c>
      <c r="G15" s="18"/>
      <c r="H15" s="19">
        <v>16259242</v>
      </c>
      <c r="I15" s="143">
        <f>H15/H32</f>
        <v>0.006921392396768842</v>
      </c>
      <c r="J15" s="27"/>
      <c r="K15" s="21">
        <f t="shared" si="0"/>
        <v>69189</v>
      </c>
      <c r="L15" s="22">
        <f t="shared" si="1"/>
        <v>0.004255364425967705</v>
      </c>
      <c r="M15" s="1"/>
    </row>
    <row r="16" spans="1:13" s="43" customFormat="1" ht="33" customHeight="1">
      <c r="A16" s="23"/>
      <c r="B16" s="24" t="s">
        <v>188</v>
      </c>
      <c r="C16" s="25"/>
      <c r="D16" s="26"/>
      <c r="E16" s="19">
        <v>1159118</v>
      </c>
      <c r="F16" s="20">
        <f>E16/E32</f>
        <v>0.0004763810550095117</v>
      </c>
      <c r="G16" s="18"/>
      <c r="H16" s="19">
        <v>1442200</v>
      </c>
      <c r="I16" s="143">
        <f>H16/H32</f>
        <v>0.0006139297339088762</v>
      </c>
      <c r="J16" s="27"/>
      <c r="K16" s="21">
        <f t="shared" si="0"/>
        <v>-283082</v>
      </c>
      <c r="L16" s="22">
        <f t="shared" si="1"/>
        <v>-0.1962848426015809</v>
      </c>
      <c r="M16" s="1"/>
    </row>
    <row r="17" spans="1:13" s="43" customFormat="1" ht="33" customHeight="1">
      <c r="A17" s="23"/>
      <c r="B17" s="24" t="s">
        <v>18</v>
      </c>
      <c r="C17" s="25"/>
      <c r="D17" s="26"/>
      <c r="E17" s="19">
        <v>5033601</v>
      </c>
      <c r="F17" s="20">
        <f>E17/E32</f>
        <v>0.002068738605454262</v>
      </c>
      <c r="G17" s="18"/>
      <c r="H17" s="19">
        <v>7389390</v>
      </c>
      <c r="I17" s="143">
        <f>H17/H32</f>
        <v>0.0031455874611350096</v>
      </c>
      <c r="J17" s="27"/>
      <c r="K17" s="21">
        <f t="shared" si="0"/>
        <v>-2355789</v>
      </c>
      <c r="L17" s="22">
        <f t="shared" si="1"/>
        <v>-0.31880696512161355</v>
      </c>
      <c r="M17" s="1"/>
    </row>
    <row r="18" spans="1:14" s="43" customFormat="1" ht="33" customHeight="1">
      <c r="A18" s="23"/>
      <c r="B18" s="24" t="s">
        <v>19</v>
      </c>
      <c r="C18" s="25"/>
      <c r="D18" s="26"/>
      <c r="E18" s="19">
        <v>4512547</v>
      </c>
      <c r="F18" s="20">
        <f>E18/E32</f>
        <v>0.001854592803010571</v>
      </c>
      <c r="G18" s="18"/>
      <c r="H18" s="19">
        <v>5142491</v>
      </c>
      <c r="I18" s="143">
        <f>H18/H32</f>
        <v>0.002189105624226037</v>
      </c>
      <c r="J18" s="27"/>
      <c r="K18" s="21">
        <f t="shared" si="0"/>
        <v>-629944</v>
      </c>
      <c r="L18" s="22">
        <f t="shared" si="1"/>
        <v>-0.12249783227622567</v>
      </c>
      <c r="M18" s="1"/>
      <c r="N18" s="1"/>
    </row>
    <row r="19" spans="1:18" s="43" customFormat="1" ht="33" customHeight="1">
      <c r="A19" s="23"/>
      <c r="B19" s="24" t="s">
        <v>20</v>
      </c>
      <c r="C19" s="25"/>
      <c r="D19" s="26"/>
      <c r="E19" s="19">
        <v>105476350</v>
      </c>
      <c r="F19" s="20">
        <f>E19/E32</f>
        <v>0.04334928358592698</v>
      </c>
      <c r="G19" s="18"/>
      <c r="H19" s="19">
        <v>107718400</v>
      </c>
      <c r="I19" s="143">
        <f>H19/H32</f>
        <v>0.04585461700810559</v>
      </c>
      <c r="J19" s="27"/>
      <c r="K19" s="21">
        <f t="shared" si="0"/>
        <v>-2242050</v>
      </c>
      <c r="L19" s="22">
        <f t="shared" si="1"/>
        <v>-0.020813992781177588</v>
      </c>
      <c r="M19" s="1"/>
      <c r="N19" s="188"/>
      <c r="O19" s="189"/>
      <c r="P19" s="189"/>
      <c r="Q19" s="189"/>
      <c r="R19" s="190"/>
    </row>
    <row r="20" spans="1:14" s="43" customFormat="1" ht="33" customHeight="1">
      <c r="A20" s="23"/>
      <c r="B20" s="24" t="s">
        <v>21</v>
      </c>
      <c r="C20" s="25"/>
      <c r="D20" s="26"/>
      <c r="E20" s="19">
        <v>1513103</v>
      </c>
      <c r="F20" s="20">
        <f>E20/E32</f>
        <v>0.0006218638684569277</v>
      </c>
      <c r="G20" s="18"/>
      <c r="H20" s="19">
        <v>1502982</v>
      </c>
      <c r="I20" s="143">
        <f>H20/H32</f>
        <v>0.0006398040073012277</v>
      </c>
      <c r="J20" s="27"/>
      <c r="K20" s="21">
        <f t="shared" si="0"/>
        <v>10121</v>
      </c>
      <c r="L20" s="22">
        <f>(E20-H20)/H20</f>
        <v>0.006733946248191928</v>
      </c>
      <c r="M20" s="1"/>
      <c r="N20" s="1"/>
    </row>
    <row r="21" spans="1:14" s="43" customFormat="1" ht="33" customHeight="1">
      <c r="A21" s="23"/>
      <c r="B21" s="24" t="s">
        <v>189</v>
      </c>
      <c r="C21" s="25"/>
      <c r="D21" s="26"/>
      <c r="E21" s="19">
        <v>30371000</v>
      </c>
      <c r="F21" s="20">
        <f>E21/E32</f>
        <v>0.012482050163739914</v>
      </c>
      <c r="G21" s="18"/>
      <c r="H21" s="201" t="s">
        <v>180</v>
      </c>
      <c r="I21" s="202" t="s">
        <v>180</v>
      </c>
      <c r="J21" s="27"/>
      <c r="K21" s="21">
        <v>30371000</v>
      </c>
      <c r="L21" s="182" t="s">
        <v>187</v>
      </c>
      <c r="M21" s="1"/>
      <c r="N21" s="1"/>
    </row>
    <row r="22" spans="1:14" s="43" customFormat="1" ht="33" customHeight="1">
      <c r="A22" s="23"/>
      <c r="B22" s="24" t="s">
        <v>190</v>
      </c>
      <c r="C22" s="25"/>
      <c r="D22" s="26"/>
      <c r="E22" s="19">
        <v>84000</v>
      </c>
      <c r="F22" s="20">
        <f>E22/E32</f>
        <v>3.452280839465782E-05</v>
      </c>
      <c r="G22" s="18"/>
      <c r="H22" s="201" t="s">
        <v>180</v>
      </c>
      <c r="I22" s="202" t="s">
        <v>180</v>
      </c>
      <c r="J22" s="27"/>
      <c r="K22" s="21">
        <v>84000</v>
      </c>
      <c r="L22" s="182" t="s">
        <v>187</v>
      </c>
      <c r="M22" s="1"/>
      <c r="N22" s="1"/>
    </row>
    <row r="23" spans="1:14" s="43" customFormat="1" ht="33" customHeight="1">
      <c r="A23" s="23"/>
      <c r="B23" s="28" t="s">
        <v>30</v>
      </c>
      <c r="C23" s="25"/>
      <c r="D23" s="26"/>
      <c r="E23" s="19">
        <v>4984621</v>
      </c>
      <c r="F23" s="20">
        <f>E23/E32</f>
        <v>0.0020486085202736626</v>
      </c>
      <c r="G23" s="18"/>
      <c r="H23" s="19">
        <v>3936852</v>
      </c>
      <c r="I23" s="143">
        <f>H23/H32</f>
        <v>0.0016758774794055104</v>
      </c>
      <c r="J23" s="27"/>
      <c r="K23" s="21">
        <f t="shared" si="0"/>
        <v>1047769</v>
      </c>
      <c r="L23" s="22">
        <f t="shared" si="1"/>
        <v>0.26614386316783056</v>
      </c>
      <c r="M23" s="1"/>
      <c r="N23" s="1"/>
    </row>
    <row r="24" spans="1:14" s="43" customFormat="1" ht="33" customHeight="1">
      <c r="A24" s="23"/>
      <c r="B24" s="28" t="s">
        <v>22</v>
      </c>
      <c r="C24" s="25"/>
      <c r="D24" s="26"/>
      <c r="E24" s="19">
        <v>6234001</v>
      </c>
      <c r="F24" s="20">
        <f>E24/E32</f>
        <v>0.0025620859768464913</v>
      </c>
      <c r="G24" s="18"/>
      <c r="H24" s="19">
        <v>6060001</v>
      </c>
      <c r="I24" s="143">
        <f>H24/H32</f>
        <v>0.002579680211771962</v>
      </c>
      <c r="J24" s="27"/>
      <c r="K24" s="21">
        <f t="shared" si="0"/>
        <v>174000</v>
      </c>
      <c r="L24" s="22">
        <f t="shared" si="1"/>
        <v>0.028712866549031924</v>
      </c>
      <c r="M24" s="1"/>
      <c r="N24" s="1"/>
    </row>
    <row r="25" spans="1:14" s="43" customFormat="1" ht="33" customHeight="1">
      <c r="A25" s="23"/>
      <c r="B25" s="29" t="s">
        <v>31</v>
      </c>
      <c r="C25" s="25"/>
      <c r="D25" s="26"/>
      <c r="E25" s="19">
        <v>1512681</v>
      </c>
      <c r="F25" s="20">
        <f>E25/E32</f>
        <v>0.0006216904324433261</v>
      </c>
      <c r="G25" s="18"/>
      <c r="H25" s="19">
        <v>1465122</v>
      </c>
      <c r="I25" s="143">
        <f>H25/H32</f>
        <v>0.0006236873939842189</v>
      </c>
      <c r="J25" s="27"/>
      <c r="K25" s="21">
        <f t="shared" si="0"/>
        <v>47559</v>
      </c>
      <c r="L25" s="22">
        <f t="shared" si="1"/>
        <v>0.032460778010295385</v>
      </c>
      <c r="M25" s="1"/>
      <c r="N25" s="1"/>
    </row>
    <row r="26" spans="1:14" s="43" customFormat="1" ht="33" customHeight="1">
      <c r="A26" s="23"/>
      <c r="B26" s="24" t="s">
        <v>23</v>
      </c>
      <c r="C26" s="25"/>
      <c r="D26" s="26"/>
      <c r="E26" s="19">
        <v>5657789</v>
      </c>
      <c r="F26" s="20">
        <f>E26/E32</f>
        <v>0.0023252710188619366</v>
      </c>
      <c r="G26" s="18"/>
      <c r="H26" s="19">
        <v>5328450</v>
      </c>
      <c r="I26" s="143">
        <f>H26/H32</f>
        <v>0.0022682664614108662</v>
      </c>
      <c r="J26" s="27"/>
      <c r="K26" s="21">
        <f t="shared" si="0"/>
        <v>329339</v>
      </c>
      <c r="L26" s="22">
        <f t="shared" si="1"/>
        <v>0.06180765513423228</v>
      </c>
      <c r="M26" s="1"/>
      <c r="N26" s="1"/>
    </row>
    <row r="27" spans="1:18" s="43" customFormat="1" ht="33" customHeight="1">
      <c r="A27" s="23"/>
      <c r="B27" s="24" t="s">
        <v>24</v>
      </c>
      <c r="C27" s="25"/>
      <c r="D27" s="26"/>
      <c r="E27" s="19">
        <v>140398600</v>
      </c>
      <c r="F27" s="20">
        <f>E27/E32</f>
        <v>0.057701832936645304</v>
      </c>
      <c r="G27" s="18"/>
      <c r="H27" s="19">
        <v>142962875</v>
      </c>
      <c r="I27" s="143">
        <f>H27/H32</f>
        <v>0.060857828184439</v>
      </c>
      <c r="J27" s="27"/>
      <c r="K27" s="21">
        <f t="shared" si="0"/>
        <v>-2564275</v>
      </c>
      <c r="L27" s="22">
        <f t="shared" si="1"/>
        <v>-0.017936649637187278</v>
      </c>
      <c r="M27" s="1"/>
      <c r="N27" s="6"/>
      <c r="O27" s="191"/>
      <c r="P27" s="191"/>
      <c r="Q27" s="191"/>
      <c r="R27" s="192"/>
    </row>
    <row r="28" spans="1:18" s="43" customFormat="1" ht="33" customHeight="1">
      <c r="A28" s="23"/>
      <c r="B28" s="24" t="s">
        <v>25</v>
      </c>
      <c r="C28" s="25"/>
      <c r="D28" s="26"/>
      <c r="E28" s="19">
        <v>1184662</v>
      </c>
      <c r="F28" s="20">
        <f>E28/E32</f>
        <v>0.00048687927664800145</v>
      </c>
      <c r="G28" s="18"/>
      <c r="H28" s="19">
        <v>1187806</v>
      </c>
      <c r="I28" s="143">
        <f>H28/H32</f>
        <v>0.0005056368197998659</v>
      </c>
      <c r="J28" s="27"/>
      <c r="K28" s="21">
        <f t="shared" si="0"/>
        <v>-3144</v>
      </c>
      <c r="L28" s="22">
        <f t="shared" si="1"/>
        <v>-0.0026468968838345656</v>
      </c>
      <c r="M28" s="1"/>
      <c r="N28" s="6"/>
      <c r="O28" s="191"/>
      <c r="P28" s="191"/>
      <c r="Q28" s="191"/>
      <c r="R28" s="192"/>
    </row>
    <row r="29" spans="1:14" s="43" customFormat="1" ht="33" customHeight="1">
      <c r="A29" s="23"/>
      <c r="B29" s="24" t="s">
        <v>26</v>
      </c>
      <c r="C29" s="25"/>
      <c r="D29" s="26"/>
      <c r="E29" s="19">
        <v>391310843</v>
      </c>
      <c r="F29" s="20">
        <f>E29/E32</f>
        <v>0.16082320542429795</v>
      </c>
      <c r="G29" s="18"/>
      <c r="H29" s="19">
        <v>375114124</v>
      </c>
      <c r="I29" s="143">
        <f>H29/H32</f>
        <v>0.1596822315440169</v>
      </c>
      <c r="J29" s="27"/>
      <c r="K29" s="21">
        <f t="shared" si="0"/>
        <v>16196719</v>
      </c>
      <c r="L29" s="22">
        <f t="shared" si="1"/>
        <v>0.04317811024359083</v>
      </c>
      <c r="M29" s="1"/>
      <c r="N29" s="1"/>
    </row>
    <row r="30" spans="1:18" s="43" customFormat="1" ht="33" customHeight="1">
      <c r="A30" s="23"/>
      <c r="B30" s="24" t="s">
        <v>27</v>
      </c>
      <c r="C30" s="25"/>
      <c r="D30" s="26"/>
      <c r="E30" s="19">
        <v>130306645</v>
      </c>
      <c r="F30" s="20">
        <f>E30/E32</f>
        <v>0.05355418259387734</v>
      </c>
      <c r="G30" s="18"/>
      <c r="H30" s="19">
        <v>127262810</v>
      </c>
      <c r="I30" s="143">
        <f>H30/H32</f>
        <v>0.054174471695878426</v>
      </c>
      <c r="J30" s="27"/>
      <c r="K30" s="21">
        <f t="shared" si="0"/>
        <v>3043835</v>
      </c>
      <c r="L30" s="22">
        <f t="shared" si="1"/>
        <v>0.02391771013071297</v>
      </c>
      <c r="M30" s="1"/>
      <c r="N30" s="1"/>
      <c r="O30" s="193"/>
      <c r="P30" s="193"/>
      <c r="Q30" s="193"/>
      <c r="R30" s="193"/>
    </row>
    <row r="31" spans="1:18" s="43" customFormat="1" ht="33" customHeight="1" thickBot="1">
      <c r="A31" s="30"/>
      <c r="B31" s="31" t="s">
        <v>28</v>
      </c>
      <c r="C31" s="32"/>
      <c r="D31" s="33"/>
      <c r="E31" s="145">
        <v>223624035</v>
      </c>
      <c r="F31" s="146">
        <f>E31/E32</f>
        <v>0.09190630610411017</v>
      </c>
      <c r="G31" s="147"/>
      <c r="H31" s="145">
        <v>214420373</v>
      </c>
      <c r="I31" s="148">
        <f>H31/H32</f>
        <v>0.09127655147727914</v>
      </c>
      <c r="J31" s="149"/>
      <c r="K31" s="150">
        <f t="shared" si="0"/>
        <v>9203662</v>
      </c>
      <c r="L31" s="151">
        <f t="shared" si="1"/>
        <v>0.042923449256381994</v>
      </c>
      <c r="M31" s="1"/>
      <c r="N31" s="1"/>
      <c r="O31" s="193"/>
      <c r="P31" s="193"/>
      <c r="Q31" s="193"/>
      <c r="R31" s="194"/>
    </row>
    <row r="32" spans="1:18" s="43" customFormat="1" ht="33" customHeight="1" thickBot="1" thickTop="1">
      <c r="A32" s="34"/>
      <c r="B32" s="35" t="s">
        <v>29</v>
      </c>
      <c r="C32" s="36"/>
      <c r="D32" s="37"/>
      <c r="E32" s="38">
        <f>SUM(E7:E31)</f>
        <v>2433174006</v>
      </c>
      <c r="F32" s="39">
        <f>E32/E32</f>
        <v>1</v>
      </c>
      <c r="G32" s="40"/>
      <c r="H32" s="38">
        <f>SUM(H7:H31)</f>
        <v>2349128768.886215</v>
      </c>
      <c r="I32" s="144">
        <f>H32/H32</f>
        <v>1</v>
      </c>
      <c r="J32" s="40"/>
      <c r="K32" s="58">
        <f t="shared" si="0"/>
        <v>84045237.11378479</v>
      </c>
      <c r="L32" s="41">
        <f t="shared" si="1"/>
        <v>0.03577719460378193</v>
      </c>
      <c r="M32" s="1"/>
      <c r="N32" s="1"/>
      <c r="O32" s="195"/>
      <c r="P32" s="195"/>
      <c r="Q32" s="193"/>
      <c r="R32" s="194"/>
    </row>
    <row r="33" spans="1:13" s="43" customFormat="1" ht="18" thickTop="1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6"/>
      <c r="L33" s="215"/>
      <c r="M33" s="59"/>
    </row>
    <row r="34" spans="1:13" s="43" customFormat="1" ht="17.25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1"/>
    </row>
  </sheetData>
  <sheetProtection/>
  <mergeCells count="4">
    <mergeCell ref="A5:C6"/>
    <mergeCell ref="D5:F5"/>
    <mergeCell ref="G5:I5"/>
    <mergeCell ref="J5:L5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0" r:id="rId1"/>
  <headerFooter alignWithMargins="0">
    <oddFooter>&amp;C&amp;"ＭＳ ゴシック,標準"&amp;14- 5 -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1"/>
  <sheetViews>
    <sheetView view="pageBreakPreview" zoomScale="55" zoomScaleNormal="75" zoomScaleSheetLayoutView="55" zoomScalePageLayoutView="0" workbookViewId="0" topLeftCell="A1">
      <pane xSplit="3" ySplit="4" topLeftCell="D5" activePane="bottomRight" state="frozen"/>
      <selection pane="topLeft" activeCell="H2" sqref="H2"/>
      <selection pane="topRight" activeCell="H2" sqref="H2"/>
      <selection pane="bottomLeft" activeCell="H2" sqref="H2"/>
      <selection pane="bottomRight" activeCell="A1" sqref="A1"/>
    </sheetView>
  </sheetViews>
  <sheetFormatPr defaultColWidth="9.140625" defaultRowHeight="15"/>
  <cols>
    <col min="1" max="1" width="4.57421875" style="1" customWidth="1"/>
    <col min="2" max="2" width="28.57421875" style="1" customWidth="1"/>
    <col min="3" max="4" width="3.140625" style="1" customWidth="1"/>
    <col min="5" max="5" width="16.57421875" style="4" customWidth="1"/>
    <col min="6" max="6" width="10.57421875" style="1" customWidth="1"/>
    <col min="7" max="7" width="3.140625" style="1" customWidth="1"/>
    <col min="8" max="8" width="16.57421875" style="4" customWidth="1"/>
    <col min="9" max="9" width="10.57421875" style="1" customWidth="1"/>
    <col min="10" max="10" width="3.140625" style="1" customWidth="1"/>
    <col min="11" max="11" width="16.57421875" style="4" customWidth="1"/>
    <col min="12" max="12" width="10.57421875" style="1" customWidth="1"/>
    <col min="13" max="13" width="9.00390625" style="1" customWidth="1"/>
    <col min="14" max="14" width="9.28125" style="1" bestFit="1" customWidth="1"/>
    <col min="15" max="15" width="9.00390625" style="1" customWidth="1"/>
    <col min="16" max="17" width="18.8515625" style="1" customWidth="1"/>
    <col min="18" max="18" width="17.140625" style="1" customWidth="1"/>
    <col min="19" max="16384" width="9.00390625" style="1" customWidth="1"/>
  </cols>
  <sheetData>
    <row r="1" spans="1:12" ht="47.25" customHeight="1">
      <c r="A1" s="44" t="s">
        <v>32</v>
      </c>
      <c r="E1" s="3"/>
      <c r="F1" s="6"/>
      <c r="G1" s="6"/>
      <c r="H1" s="3"/>
      <c r="I1" s="6"/>
      <c r="J1" s="6"/>
      <c r="K1" s="3"/>
      <c r="L1" s="7"/>
    </row>
    <row r="2" spans="1:12" ht="39.75" customHeight="1" thickBot="1">
      <c r="A2" s="44"/>
      <c r="D2" s="6"/>
      <c r="E2" s="3"/>
      <c r="F2" s="6"/>
      <c r="G2" s="6"/>
      <c r="H2" s="3"/>
      <c r="I2" s="6"/>
      <c r="J2" s="6"/>
      <c r="K2" s="3"/>
      <c r="L2" s="42" t="s">
        <v>2</v>
      </c>
    </row>
    <row r="3" spans="1:12" ht="49.5" customHeight="1">
      <c r="A3" s="218" t="s">
        <v>33</v>
      </c>
      <c r="B3" s="219"/>
      <c r="C3" s="220"/>
      <c r="D3" s="231" t="s">
        <v>184</v>
      </c>
      <c r="E3" s="232"/>
      <c r="F3" s="233"/>
      <c r="G3" s="234" t="s">
        <v>186</v>
      </c>
      <c r="H3" s="232"/>
      <c r="I3" s="233"/>
      <c r="J3" s="228" t="s">
        <v>3</v>
      </c>
      <c r="K3" s="235"/>
      <c r="L3" s="236"/>
    </row>
    <row r="4" spans="1:12" ht="49.5" customHeight="1" thickBot="1">
      <c r="A4" s="221"/>
      <c r="B4" s="222"/>
      <c r="C4" s="223"/>
      <c r="D4" s="9"/>
      <c r="E4" s="10" t="s">
        <v>4</v>
      </c>
      <c r="F4" s="11" t="s">
        <v>5</v>
      </c>
      <c r="G4" s="12"/>
      <c r="H4" s="10" t="s">
        <v>6</v>
      </c>
      <c r="I4" s="11" t="s">
        <v>5</v>
      </c>
      <c r="J4" s="12"/>
      <c r="K4" s="10" t="s">
        <v>7</v>
      </c>
      <c r="L4" s="13" t="s">
        <v>8</v>
      </c>
    </row>
    <row r="5" spans="1:12" ht="49.5" customHeight="1">
      <c r="A5" s="45"/>
      <c r="B5" s="15" t="s">
        <v>34</v>
      </c>
      <c r="C5" s="16"/>
      <c r="D5" s="46"/>
      <c r="E5" s="19">
        <v>16332082</v>
      </c>
      <c r="F5" s="47">
        <f>E5/E18</f>
        <v>0.00671225401871238</v>
      </c>
      <c r="G5" s="48"/>
      <c r="H5" s="19">
        <v>16342458</v>
      </c>
      <c r="I5" s="20">
        <f>H5/H18</f>
        <v>0.0069568165933095345</v>
      </c>
      <c r="J5" s="48"/>
      <c r="K5" s="21">
        <f>E5-H5</f>
        <v>-10376</v>
      </c>
      <c r="L5" s="22">
        <f>(E5-H5)/H5</f>
        <v>-0.0006349106113658056</v>
      </c>
    </row>
    <row r="6" spans="1:12" ht="49.5" customHeight="1">
      <c r="A6" s="49"/>
      <c r="B6" s="24" t="s">
        <v>35</v>
      </c>
      <c r="C6" s="25"/>
      <c r="D6" s="50"/>
      <c r="E6" s="19">
        <v>251734518</v>
      </c>
      <c r="F6" s="47">
        <f>E6/E18</f>
        <v>0.10345931584804215</v>
      </c>
      <c r="G6" s="48"/>
      <c r="H6" s="19">
        <v>256570784</v>
      </c>
      <c r="I6" s="20">
        <f>H6/H18</f>
        <v>0.10921954870495224</v>
      </c>
      <c r="J6" s="48"/>
      <c r="K6" s="21">
        <f aca="true" t="shared" si="0" ref="K6:K18">E6-H6</f>
        <v>-4836266</v>
      </c>
      <c r="L6" s="22">
        <f aca="true" t="shared" si="1" ref="L6:L18">(E6-H6)/H6</f>
        <v>-0.018849636441848346</v>
      </c>
    </row>
    <row r="7" spans="1:12" ht="49.5" customHeight="1">
      <c r="A7" s="49"/>
      <c r="B7" s="24" t="s">
        <v>36</v>
      </c>
      <c r="C7" s="25"/>
      <c r="D7" s="50"/>
      <c r="E7" s="19">
        <v>1001317254</v>
      </c>
      <c r="F7" s="47">
        <f>E7/E18</f>
        <v>0.41152718692984425</v>
      </c>
      <c r="G7" s="48"/>
      <c r="H7" s="19">
        <v>970904841</v>
      </c>
      <c r="I7" s="20">
        <f>H7/H18</f>
        <v>0.41330422317091803</v>
      </c>
      <c r="J7" s="48"/>
      <c r="K7" s="21">
        <f t="shared" si="0"/>
        <v>30412413</v>
      </c>
      <c r="L7" s="22">
        <f t="shared" si="1"/>
        <v>0.03132378346025777</v>
      </c>
    </row>
    <row r="8" spans="1:12" ht="49.5" customHeight="1">
      <c r="A8" s="49"/>
      <c r="B8" s="24" t="s">
        <v>37</v>
      </c>
      <c r="C8" s="25"/>
      <c r="D8" s="50"/>
      <c r="E8" s="19">
        <v>199998559</v>
      </c>
      <c r="F8" s="47">
        <f>E8/E18</f>
        <v>0.0821965706138651</v>
      </c>
      <c r="G8" s="48"/>
      <c r="H8" s="19">
        <v>199763841</v>
      </c>
      <c r="I8" s="20">
        <f>H8/H18</f>
        <v>0.0850374162694527</v>
      </c>
      <c r="J8" s="48"/>
      <c r="K8" s="21">
        <f t="shared" si="0"/>
        <v>234718</v>
      </c>
      <c r="L8" s="22">
        <f t="shared" si="1"/>
        <v>0.0011749774074478274</v>
      </c>
    </row>
    <row r="9" spans="1:12" ht="49.5" customHeight="1">
      <c r="A9" s="49"/>
      <c r="B9" s="24" t="s">
        <v>38</v>
      </c>
      <c r="C9" s="25"/>
      <c r="D9" s="50"/>
      <c r="E9" s="19">
        <v>4485231</v>
      </c>
      <c r="F9" s="47">
        <f>E9/E18</f>
        <v>0.0018433663145092797</v>
      </c>
      <c r="G9" s="48"/>
      <c r="H9" s="19">
        <v>4384317</v>
      </c>
      <c r="I9" s="20">
        <f>H9/H18</f>
        <v>0.0018663587359948593</v>
      </c>
      <c r="J9" s="48"/>
      <c r="K9" s="21">
        <f t="shared" si="0"/>
        <v>100914</v>
      </c>
      <c r="L9" s="22">
        <f t="shared" si="1"/>
        <v>0.023017040054357382</v>
      </c>
    </row>
    <row r="10" spans="1:12" ht="49.5" customHeight="1">
      <c r="A10" s="49"/>
      <c r="B10" s="24" t="s">
        <v>39</v>
      </c>
      <c r="C10" s="25"/>
      <c r="D10" s="50"/>
      <c r="E10" s="19">
        <v>17290702</v>
      </c>
      <c r="F10" s="47">
        <f>E10/E18</f>
        <v>0.0071062332399419855</v>
      </c>
      <c r="G10" s="48"/>
      <c r="H10" s="19">
        <v>17424667</v>
      </c>
      <c r="I10" s="20">
        <f>H10/H18</f>
        <v>0.007417501854280003</v>
      </c>
      <c r="J10" s="48"/>
      <c r="K10" s="21">
        <f t="shared" si="0"/>
        <v>-133965</v>
      </c>
      <c r="L10" s="22">
        <f t="shared" si="1"/>
        <v>-0.007688238747977221</v>
      </c>
    </row>
    <row r="11" spans="1:12" ht="49.5" customHeight="1">
      <c r="A11" s="49"/>
      <c r="B11" s="24" t="s">
        <v>40</v>
      </c>
      <c r="C11" s="25"/>
      <c r="D11" s="50"/>
      <c r="E11" s="19">
        <v>33539643</v>
      </c>
      <c r="F11" s="47">
        <f>E11/E18</f>
        <v>0.013784317487074125</v>
      </c>
      <c r="G11" s="48"/>
      <c r="H11" s="19">
        <v>33828288</v>
      </c>
      <c r="I11" s="20">
        <f>H11/H18</f>
        <v>0.014400354908769158</v>
      </c>
      <c r="J11" s="48"/>
      <c r="K11" s="21">
        <f t="shared" si="0"/>
        <v>-288645</v>
      </c>
      <c r="L11" s="22">
        <f t="shared" si="1"/>
        <v>-0.00853265172627122</v>
      </c>
    </row>
    <row r="12" spans="1:12" ht="49.5" customHeight="1">
      <c r="A12" s="49"/>
      <c r="B12" s="52" t="s">
        <v>41</v>
      </c>
      <c r="C12" s="53"/>
      <c r="D12" s="54"/>
      <c r="E12" s="19">
        <v>294510785</v>
      </c>
      <c r="F12" s="47">
        <f>E12/E18</f>
        <v>0.12103975477041982</v>
      </c>
      <c r="G12" s="48"/>
      <c r="H12" s="19">
        <v>291519545</v>
      </c>
      <c r="I12" s="20">
        <f>H12/H18</f>
        <v>0.1240968774666605</v>
      </c>
      <c r="J12" s="48"/>
      <c r="K12" s="21">
        <f t="shared" si="0"/>
        <v>2991240</v>
      </c>
      <c r="L12" s="22">
        <f t="shared" si="1"/>
        <v>0.010260855751541462</v>
      </c>
    </row>
    <row r="13" spans="1:12" ht="49.5" customHeight="1">
      <c r="A13" s="49"/>
      <c r="B13" s="24" t="s">
        <v>42</v>
      </c>
      <c r="C13" s="25"/>
      <c r="D13" s="50"/>
      <c r="E13" s="19">
        <v>96434606</v>
      </c>
      <c r="F13" s="47">
        <f>E13/E18</f>
        <v>0.03963325506609904</v>
      </c>
      <c r="G13" s="48"/>
      <c r="H13" s="19">
        <v>94283767</v>
      </c>
      <c r="I13" s="20">
        <f>H13/H18</f>
        <v>0.04013563166234418</v>
      </c>
      <c r="J13" s="48"/>
      <c r="K13" s="21">
        <f t="shared" si="0"/>
        <v>2150839</v>
      </c>
      <c r="L13" s="22">
        <f t="shared" si="1"/>
        <v>0.02281239993306589</v>
      </c>
    </row>
    <row r="14" spans="1:12" ht="49.5" customHeight="1">
      <c r="A14" s="49"/>
      <c r="B14" s="24" t="s">
        <v>43</v>
      </c>
      <c r="C14" s="25"/>
      <c r="D14" s="50"/>
      <c r="E14" s="19">
        <v>292558300</v>
      </c>
      <c r="F14" s="47">
        <f>E14/E18</f>
        <v>0.12023731113293835</v>
      </c>
      <c r="G14" s="48"/>
      <c r="H14" s="19">
        <v>245816330</v>
      </c>
      <c r="I14" s="20">
        <f>H14/H18</f>
        <v>0.10464148804607314</v>
      </c>
      <c r="J14" s="48"/>
      <c r="K14" s="21">
        <f t="shared" si="0"/>
        <v>46741970</v>
      </c>
      <c r="L14" s="22">
        <f t="shared" si="1"/>
        <v>0.19014997905143244</v>
      </c>
    </row>
    <row r="15" spans="1:12" ht="49.5" customHeight="1">
      <c r="A15" s="49"/>
      <c r="B15" s="24" t="s">
        <v>44</v>
      </c>
      <c r="C15" s="25"/>
      <c r="D15" s="50"/>
      <c r="E15" s="19">
        <v>2307</v>
      </c>
      <c r="F15" s="47">
        <f>E15/E18</f>
        <v>9.481442734104237E-07</v>
      </c>
      <c r="G15" s="48"/>
      <c r="H15" s="19">
        <v>1012304</v>
      </c>
      <c r="I15" s="20">
        <f>H15/H18</f>
        <v>0.00043092742013922354</v>
      </c>
      <c r="J15" s="48"/>
      <c r="K15" s="21">
        <f t="shared" si="0"/>
        <v>-1009997</v>
      </c>
      <c r="L15" s="199">
        <f t="shared" si="1"/>
        <v>-0.9977210403199039</v>
      </c>
    </row>
    <row r="16" spans="1:12" ht="49.5" customHeight="1">
      <c r="A16" s="49"/>
      <c r="B16" s="24" t="s">
        <v>45</v>
      </c>
      <c r="C16" s="25"/>
      <c r="D16" s="50"/>
      <c r="E16" s="19">
        <v>219324837</v>
      </c>
      <c r="F16" s="47">
        <f>E16/E18</f>
        <v>0.09013939671357808</v>
      </c>
      <c r="G16" s="48"/>
      <c r="H16" s="19">
        <v>212095022</v>
      </c>
      <c r="I16" s="20">
        <f>H16/H18</f>
        <v>0.09028667342501052</v>
      </c>
      <c r="J16" s="48"/>
      <c r="K16" s="21">
        <f t="shared" si="0"/>
        <v>7229815</v>
      </c>
      <c r="L16" s="22">
        <f t="shared" si="1"/>
        <v>0.034087622292238426</v>
      </c>
    </row>
    <row r="17" spans="1:12" s="56" customFormat="1" ht="49.5" customHeight="1" thickBot="1">
      <c r="A17" s="49"/>
      <c r="B17" s="24" t="s">
        <v>46</v>
      </c>
      <c r="C17" s="25"/>
      <c r="D17" s="54"/>
      <c r="E17" s="145">
        <v>5645182</v>
      </c>
      <c r="F17" s="152">
        <f>E17/E18</f>
        <v>0.0023200897207020384</v>
      </c>
      <c r="G17" s="153"/>
      <c r="H17" s="145">
        <v>5182605</v>
      </c>
      <c r="I17" s="146">
        <f>H17/H18</f>
        <v>0.0022061817420958927</v>
      </c>
      <c r="J17" s="153"/>
      <c r="K17" s="150">
        <f t="shared" si="0"/>
        <v>462577</v>
      </c>
      <c r="L17" s="151">
        <f t="shared" si="1"/>
        <v>0.08925569284172728</v>
      </c>
    </row>
    <row r="18" spans="1:12" s="56" customFormat="1" ht="49.5" customHeight="1" thickBot="1" thickTop="1">
      <c r="A18" s="34"/>
      <c r="B18" s="35" t="s">
        <v>29</v>
      </c>
      <c r="C18" s="36"/>
      <c r="D18" s="34"/>
      <c r="E18" s="38">
        <f>SUM(E5:E17)</f>
        <v>2433174006</v>
      </c>
      <c r="F18" s="175">
        <f>E18/E18</f>
        <v>1</v>
      </c>
      <c r="G18" s="176"/>
      <c r="H18" s="38">
        <f>SUM(H5:H17)</f>
        <v>2349128769</v>
      </c>
      <c r="I18" s="39">
        <f>H18/H18</f>
        <v>1</v>
      </c>
      <c r="J18" s="176"/>
      <c r="K18" s="58">
        <f t="shared" si="0"/>
        <v>84045237</v>
      </c>
      <c r="L18" s="41">
        <f t="shared" si="1"/>
        <v>0.035777194553611974</v>
      </c>
    </row>
    <row r="19" ht="58.5" customHeight="1">
      <c r="L19" s="59"/>
    </row>
    <row r="21" ht="17.25">
      <c r="H21" s="1"/>
    </row>
    <row r="22" ht="17.25">
      <c r="H22" s="1"/>
    </row>
    <row r="24" ht="17.25">
      <c r="H24" s="1"/>
    </row>
    <row r="25" ht="17.25">
      <c r="H25" s="1"/>
    </row>
    <row r="27" ht="17.25">
      <c r="H27" s="1"/>
    </row>
    <row r="28" ht="17.25">
      <c r="H28" s="1"/>
    </row>
    <row r="29" ht="17.25">
      <c r="H29" s="1"/>
    </row>
    <row r="30" ht="17.25">
      <c r="H30" s="1"/>
    </row>
    <row r="31" ht="17.25">
      <c r="H31" s="1"/>
    </row>
  </sheetData>
  <sheetProtection/>
  <mergeCells count="4">
    <mergeCell ref="A3:C4"/>
    <mergeCell ref="D3:F3"/>
    <mergeCell ref="G3:I3"/>
    <mergeCell ref="J3:L3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6" r:id="rId1"/>
  <headerFooter alignWithMargins="0">
    <oddFooter>&amp;C&amp;"ＭＳ ゴシック,標準"&amp;14- 6 -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4"/>
  <sheetViews>
    <sheetView view="pageBreakPreview" zoomScale="85" zoomScaleNormal="75" zoomScaleSheetLayoutView="85" zoomScalePageLayoutView="0" workbookViewId="0" topLeftCell="A1">
      <pane xSplit="4" ySplit="4" topLeftCell="E5" activePane="bottomRight" state="frozen"/>
      <selection pane="topLeft" activeCell="H2" sqref="H2"/>
      <selection pane="topRight" activeCell="H2" sqref="H2"/>
      <selection pane="bottomLeft" activeCell="H2" sqref="H2"/>
      <selection pane="bottomRight" activeCell="H2" sqref="H2"/>
    </sheetView>
  </sheetViews>
  <sheetFormatPr defaultColWidth="9.140625" defaultRowHeight="15"/>
  <cols>
    <col min="1" max="1" width="6.57421875" style="1" customWidth="1"/>
    <col min="2" max="2" width="3.140625" style="1" customWidth="1"/>
    <col min="3" max="3" width="31.57421875" style="1" customWidth="1"/>
    <col min="4" max="5" width="3.140625" style="1" customWidth="1"/>
    <col min="6" max="6" width="17.57421875" style="4" customWidth="1"/>
    <col min="7" max="7" width="11.140625" style="1" customWidth="1"/>
    <col min="8" max="8" width="3.140625" style="1" customWidth="1"/>
    <col min="9" max="9" width="17.57421875" style="4" customWidth="1"/>
    <col min="10" max="10" width="11.140625" style="1" customWidth="1"/>
    <col min="11" max="11" width="3.140625" style="1" customWidth="1"/>
    <col min="12" max="12" width="17.57421875" style="4" customWidth="1"/>
    <col min="13" max="13" width="11.140625" style="1" customWidth="1"/>
    <col min="14" max="14" width="9.00390625" style="1" customWidth="1"/>
    <col min="15" max="15" width="11.8515625" style="1" bestFit="1" customWidth="1"/>
    <col min="16" max="17" width="15.421875" style="1" customWidth="1"/>
    <col min="18" max="18" width="16.421875" style="1" customWidth="1"/>
    <col min="19" max="19" width="11.8515625" style="1" bestFit="1" customWidth="1"/>
    <col min="20" max="20" width="10.421875" style="1" bestFit="1" customWidth="1"/>
    <col min="21" max="16384" width="9.00390625" style="1" customWidth="1"/>
  </cols>
  <sheetData>
    <row r="1" spans="1:13" ht="42.75" customHeight="1">
      <c r="A1" s="44" t="s">
        <v>47</v>
      </c>
      <c r="B1" s="8"/>
      <c r="M1" s="60"/>
    </row>
    <row r="2" spans="1:13" ht="30" customHeight="1" thickBot="1">
      <c r="A2" s="44"/>
      <c r="B2" s="8"/>
      <c r="E2" s="6"/>
      <c r="F2" s="3"/>
      <c r="G2" s="6"/>
      <c r="H2" s="6"/>
      <c r="I2" s="3"/>
      <c r="J2" s="6"/>
      <c r="K2" s="6"/>
      <c r="L2" s="3"/>
      <c r="M2" s="42" t="s">
        <v>2</v>
      </c>
    </row>
    <row r="3" spans="1:13" ht="42.75" customHeight="1">
      <c r="A3" s="218" t="s">
        <v>33</v>
      </c>
      <c r="B3" s="219"/>
      <c r="C3" s="219"/>
      <c r="D3" s="220"/>
      <c r="E3" s="224" t="s">
        <v>184</v>
      </c>
      <c r="F3" s="225"/>
      <c r="G3" s="226"/>
      <c r="H3" s="227" t="s">
        <v>186</v>
      </c>
      <c r="I3" s="225"/>
      <c r="J3" s="226"/>
      <c r="K3" s="228" t="s">
        <v>3</v>
      </c>
      <c r="L3" s="229"/>
      <c r="M3" s="230"/>
    </row>
    <row r="4" spans="1:13" ht="42.75" customHeight="1" thickBot="1">
      <c r="A4" s="221"/>
      <c r="B4" s="222"/>
      <c r="C4" s="222"/>
      <c r="D4" s="223"/>
      <c r="E4" s="9"/>
      <c r="F4" s="10" t="s">
        <v>4</v>
      </c>
      <c r="G4" s="11" t="s">
        <v>5</v>
      </c>
      <c r="H4" s="12"/>
      <c r="I4" s="10" t="s">
        <v>6</v>
      </c>
      <c r="J4" s="11" t="s">
        <v>5</v>
      </c>
      <c r="K4" s="12"/>
      <c r="L4" s="10" t="s">
        <v>7</v>
      </c>
      <c r="M4" s="13" t="s">
        <v>8</v>
      </c>
    </row>
    <row r="5" spans="1:13" ht="42.75" customHeight="1">
      <c r="A5" s="240" t="s">
        <v>48</v>
      </c>
      <c r="B5" s="48"/>
      <c r="C5" s="15" t="s">
        <v>49</v>
      </c>
      <c r="D5" s="16"/>
      <c r="E5" s="46"/>
      <c r="F5" s="19">
        <v>438437563</v>
      </c>
      <c r="G5" s="20">
        <f>F5/F24</f>
        <v>0.1801916188151157</v>
      </c>
      <c r="H5" s="48"/>
      <c r="I5" s="19">
        <v>392941362</v>
      </c>
      <c r="J5" s="20">
        <f>I5/I24</f>
        <v>0.16727110373233015</v>
      </c>
      <c r="K5" s="48"/>
      <c r="L5" s="19">
        <f>F5-I5</f>
        <v>45496201</v>
      </c>
      <c r="M5" s="22">
        <f>(F5-I5)/I5</f>
        <v>0.11578369039195217</v>
      </c>
    </row>
    <row r="6" spans="1:13" ht="42.75" customHeight="1">
      <c r="A6" s="241"/>
      <c r="B6" s="48"/>
      <c r="C6" s="15" t="s">
        <v>50</v>
      </c>
      <c r="D6" s="16"/>
      <c r="E6" s="46"/>
      <c r="F6" s="19">
        <v>311513214</v>
      </c>
      <c r="G6" s="20">
        <f>F6/F24</f>
        <v>0.12802751189673856</v>
      </c>
      <c r="H6" s="48"/>
      <c r="I6" s="19">
        <v>274379325</v>
      </c>
      <c r="J6" s="20">
        <f>I6/I24</f>
        <v>0.11680046178004982</v>
      </c>
      <c r="K6" s="48"/>
      <c r="L6" s="19">
        <f aca="true" t="shared" si="0" ref="L6:L24">F6-I6</f>
        <v>37133889</v>
      </c>
      <c r="M6" s="22">
        <f aca="true" t="shared" si="1" ref="M6:M24">(F6-I6)/I6</f>
        <v>0.13533778100809893</v>
      </c>
    </row>
    <row r="7" spans="1:13" ht="42.75" customHeight="1">
      <c r="A7" s="241"/>
      <c r="B7" s="48"/>
      <c r="C7" s="15" t="s">
        <v>51</v>
      </c>
      <c r="D7" s="16"/>
      <c r="E7" s="46"/>
      <c r="F7" s="19">
        <v>32935198</v>
      </c>
      <c r="G7" s="20">
        <f>F7/F24</f>
        <v>0.013535899166596636</v>
      </c>
      <c r="H7" s="48"/>
      <c r="I7" s="19">
        <v>32880913</v>
      </c>
      <c r="J7" s="20">
        <f>I7/I24</f>
        <v>0.013997067097346506</v>
      </c>
      <c r="K7" s="48"/>
      <c r="L7" s="19">
        <f t="shared" si="0"/>
        <v>54285</v>
      </c>
      <c r="M7" s="22">
        <f t="shared" si="1"/>
        <v>0.001650957806433173</v>
      </c>
    </row>
    <row r="8" spans="1:20" ht="42.75" customHeight="1">
      <c r="A8" s="241"/>
      <c r="B8" s="51"/>
      <c r="C8" s="24" t="s">
        <v>52</v>
      </c>
      <c r="D8" s="25"/>
      <c r="E8" s="50"/>
      <c r="F8" s="19">
        <v>590297000</v>
      </c>
      <c r="G8" s="20">
        <f>F8/F24</f>
        <v>0.24260369317787295</v>
      </c>
      <c r="H8" s="48"/>
      <c r="I8" s="19">
        <v>576343375</v>
      </c>
      <c r="J8" s="20">
        <f>I8/I24</f>
        <v>0.2453434577983324</v>
      </c>
      <c r="K8" s="48"/>
      <c r="L8" s="19">
        <f t="shared" si="0"/>
        <v>13953625</v>
      </c>
      <c r="M8" s="22">
        <f t="shared" si="1"/>
        <v>0.024210610558332523</v>
      </c>
      <c r="Q8" s="186"/>
      <c r="R8" s="186"/>
      <c r="T8" s="185"/>
    </row>
    <row r="9" spans="1:20" ht="42.75" customHeight="1">
      <c r="A9" s="241"/>
      <c r="B9" s="51"/>
      <c r="C9" s="24" t="s">
        <v>53</v>
      </c>
      <c r="D9" s="25"/>
      <c r="E9" s="54"/>
      <c r="F9" s="145">
        <v>219176438</v>
      </c>
      <c r="G9" s="146">
        <f>F9/F24</f>
        <v>0.09007840682973332</v>
      </c>
      <c r="H9" s="153"/>
      <c r="I9" s="145">
        <v>212001402</v>
      </c>
      <c r="J9" s="146">
        <f>I9/I24</f>
        <v>0.09024682035214562</v>
      </c>
      <c r="K9" s="153"/>
      <c r="L9" s="145">
        <f t="shared" si="0"/>
        <v>7175036</v>
      </c>
      <c r="M9" s="151">
        <f t="shared" si="1"/>
        <v>0.03384428561467721</v>
      </c>
      <c r="Q9" s="186"/>
      <c r="R9" s="186"/>
      <c r="T9" s="185"/>
    </row>
    <row r="10" spans="1:20" s="56" customFormat="1" ht="42.75" customHeight="1">
      <c r="A10" s="242"/>
      <c r="B10" s="61"/>
      <c r="C10" s="62" t="s">
        <v>54</v>
      </c>
      <c r="D10" s="63"/>
      <c r="E10" s="101"/>
      <c r="F10" s="65">
        <f>SUM(F5,F8:F9)</f>
        <v>1247911001</v>
      </c>
      <c r="G10" s="66">
        <f>F10/F24</f>
        <v>0.5128737188227219</v>
      </c>
      <c r="H10" s="61"/>
      <c r="I10" s="65">
        <f>SUM(I5,I8:I9)</f>
        <v>1181286139</v>
      </c>
      <c r="J10" s="66">
        <f>I10/I24</f>
        <v>0.5028613818828082</v>
      </c>
      <c r="K10" s="61"/>
      <c r="L10" s="65">
        <f t="shared" si="0"/>
        <v>66624862</v>
      </c>
      <c r="M10" s="67">
        <f t="shared" si="1"/>
        <v>0.05640027407449331</v>
      </c>
      <c r="N10" s="1"/>
      <c r="O10" s="1"/>
      <c r="Q10" s="187"/>
      <c r="R10" s="187"/>
      <c r="S10" s="1"/>
      <c r="T10" s="185"/>
    </row>
    <row r="11" spans="1:13" ht="42.75" customHeight="1">
      <c r="A11" s="243" t="s">
        <v>55</v>
      </c>
      <c r="B11" s="68"/>
      <c r="C11" s="69" t="s">
        <v>56</v>
      </c>
      <c r="D11" s="70"/>
      <c r="E11" s="46"/>
      <c r="F11" s="19">
        <v>291816608</v>
      </c>
      <c r="G11" s="197">
        <f>F11/F24</f>
        <v>0.11993248624241631</v>
      </c>
      <c r="H11" s="48"/>
      <c r="I11" s="19">
        <v>280567437</v>
      </c>
      <c r="J11" s="20">
        <f>I11/I24</f>
        <v>0.11943467752916528</v>
      </c>
      <c r="K11" s="48"/>
      <c r="L11" s="19">
        <f t="shared" si="0"/>
        <v>11249171</v>
      </c>
      <c r="M11" s="22">
        <f>(F11-I11)/I11</f>
        <v>0.040094357065392446</v>
      </c>
    </row>
    <row r="12" spans="1:13" ht="42.75" customHeight="1">
      <c r="A12" s="244"/>
      <c r="B12" s="51"/>
      <c r="C12" s="24" t="s">
        <v>57</v>
      </c>
      <c r="D12" s="25"/>
      <c r="E12" s="50"/>
      <c r="F12" s="19">
        <v>2303</v>
      </c>
      <c r="G12" s="198">
        <f>F12/F24</f>
        <v>9.465003301535353E-07</v>
      </c>
      <c r="H12" s="48"/>
      <c r="I12" s="19">
        <v>1012303</v>
      </c>
      <c r="J12" s="20">
        <f>I12/I24</f>
        <v>0.00043092699444948986</v>
      </c>
      <c r="K12" s="48"/>
      <c r="L12" s="19">
        <f t="shared" si="0"/>
        <v>-1010000</v>
      </c>
      <c r="M12" s="22">
        <f t="shared" si="1"/>
        <v>-0.9977249894547383</v>
      </c>
    </row>
    <row r="13" spans="1:13" ht="42.75" customHeight="1">
      <c r="A13" s="244"/>
      <c r="B13" s="51"/>
      <c r="C13" s="24" t="s">
        <v>58</v>
      </c>
      <c r="D13" s="25"/>
      <c r="E13" s="54"/>
      <c r="F13" s="145">
        <v>0</v>
      </c>
      <c r="G13" s="146">
        <f>F13/F24</f>
        <v>0</v>
      </c>
      <c r="H13" s="153"/>
      <c r="I13" s="145">
        <v>0</v>
      </c>
      <c r="J13" s="146">
        <f>I13/I24</f>
        <v>0</v>
      </c>
      <c r="K13" s="153"/>
      <c r="L13" s="145">
        <f t="shared" si="0"/>
        <v>0</v>
      </c>
      <c r="M13" s="151" t="s">
        <v>180</v>
      </c>
    </row>
    <row r="14" spans="1:15" s="56" customFormat="1" ht="42.75" customHeight="1">
      <c r="A14" s="245"/>
      <c r="B14" s="61"/>
      <c r="C14" s="62" t="s">
        <v>54</v>
      </c>
      <c r="D14" s="63"/>
      <c r="E14" s="101"/>
      <c r="F14" s="65">
        <f>SUM(F11:F13)</f>
        <v>291818911</v>
      </c>
      <c r="G14" s="66">
        <f>F14/F24</f>
        <v>0.11993343274274647</v>
      </c>
      <c r="H14" s="61"/>
      <c r="I14" s="65">
        <f>SUM(I11:I13)</f>
        <v>281579740</v>
      </c>
      <c r="J14" s="66">
        <v>0.11943467752916528</v>
      </c>
      <c r="K14" s="61"/>
      <c r="L14" s="65">
        <f t="shared" si="0"/>
        <v>10239171</v>
      </c>
      <c r="M14" s="67">
        <f t="shared" si="1"/>
        <v>0.036363308667022705</v>
      </c>
      <c r="N14" s="1"/>
      <c r="O14" s="1"/>
    </row>
    <row r="15" spans="1:13" ht="42.75" customHeight="1">
      <c r="A15" s="237" t="s">
        <v>59</v>
      </c>
      <c r="B15" s="51"/>
      <c r="C15" s="24" t="s">
        <v>60</v>
      </c>
      <c r="D15" s="25"/>
      <c r="E15" s="46"/>
      <c r="F15" s="19">
        <v>385837935</v>
      </c>
      <c r="G15" s="20">
        <f>F15/F24</f>
        <v>0.15857391787375522</v>
      </c>
      <c r="H15" s="48"/>
      <c r="I15" s="19">
        <v>386237614</v>
      </c>
      <c r="J15" s="20">
        <f>I15/I24</f>
        <v>0.16441738703171108</v>
      </c>
      <c r="K15" s="48"/>
      <c r="L15" s="19">
        <f t="shared" si="0"/>
        <v>-399679</v>
      </c>
      <c r="M15" s="22">
        <f t="shared" si="1"/>
        <v>-0.0010348008208232147</v>
      </c>
    </row>
    <row r="16" spans="1:13" ht="42.75" customHeight="1">
      <c r="A16" s="238"/>
      <c r="B16" s="51"/>
      <c r="C16" s="24" t="s">
        <v>61</v>
      </c>
      <c r="D16" s="25"/>
      <c r="E16" s="50"/>
      <c r="F16" s="19">
        <v>22381729</v>
      </c>
      <c r="G16" s="20">
        <f>F16/F24</f>
        <v>0.009198573116763767</v>
      </c>
      <c r="H16" s="48"/>
      <c r="I16" s="19">
        <v>22480450</v>
      </c>
      <c r="J16" s="20">
        <f>I16/I24</f>
        <v>0.009569696772974133</v>
      </c>
      <c r="K16" s="48"/>
      <c r="L16" s="19">
        <f t="shared" si="0"/>
        <v>-98721</v>
      </c>
      <c r="M16" s="22">
        <f t="shared" si="1"/>
        <v>-0.004391415652266748</v>
      </c>
    </row>
    <row r="17" spans="1:13" ht="42.75" customHeight="1">
      <c r="A17" s="238"/>
      <c r="B17" s="51"/>
      <c r="C17" s="24" t="s">
        <v>62</v>
      </c>
      <c r="D17" s="25"/>
      <c r="E17" s="50"/>
      <c r="F17" s="19">
        <v>213259473</v>
      </c>
      <c r="G17" s="20">
        <f>F17/F24</f>
        <v>0.08764661815148456</v>
      </c>
      <c r="H17" s="48"/>
      <c r="I17" s="19">
        <v>209548844</v>
      </c>
      <c r="J17" s="20">
        <f>I17/I24</f>
        <v>0.08920279159034895</v>
      </c>
      <c r="K17" s="48"/>
      <c r="L17" s="19">
        <f t="shared" si="0"/>
        <v>3710629</v>
      </c>
      <c r="M17" s="22">
        <f t="shared" si="1"/>
        <v>0.017707704462449816</v>
      </c>
    </row>
    <row r="18" spans="1:15" ht="42.75" customHeight="1">
      <c r="A18" s="238"/>
      <c r="B18" s="51"/>
      <c r="C18" s="24" t="s">
        <v>63</v>
      </c>
      <c r="D18" s="25"/>
      <c r="E18" s="50"/>
      <c r="F18" s="19">
        <v>9540512</v>
      </c>
      <c r="G18" s="20">
        <f>F18/F24</f>
        <v>0.003921015092415877</v>
      </c>
      <c r="H18" s="48"/>
      <c r="I18" s="19">
        <v>7266543</v>
      </c>
      <c r="J18" s="20">
        <f>I18/I24</f>
        <v>0.003093292754272169</v>
      </c>
      <c r="K18" s="48"/>
      <c r="L18" s="19">
        <f t="shared" si="0"/>
        <v>2273969</v>
      </c>
      <c r="M18" s="22">
        <f t="shared" si="1"/>
        <v>0.3129368394296986</v>
      </c>
      <c r="N18" s="56"/>
      <c r="O18" s="56"/>
    </row>
    <row r="19" spans="1:15" ht="42.75" customHeight="1">
      <c r="A19" s="238"/>
      <c r="B19" s="51"/>
      <c r="C19" s="24" t="s">
        <v>64</v>
      </c>
      <c r="D19" s="25"/>
      <c r="E19" s="50"/>
      <c r="F19" s="19">
        <v>1720679</v>
      </c>
      <c r="G19" s="20">
        <f>F19/F24</f>
        <v>0.0007071746598298979</v>
      </c>
      <c r="H19" s="48"/>
      <c r="I19" s="19">
        <v>2310655</v>
      </c>
      <c r="J19" s="20">
        <f>I19/I24</f>
        <v>0.0009836221115216354</v>
      </c>
      <c r="K19" s="48"/>
      <c r="L19" s="19">
        <f t="shared" si="0"/>
        <v>-589976</v>
      </c>
      <c r="M19" s="22">
        <f t="shared" si="1"/>
        <v>-0.2553284674691808</v>
      </c>
      <c r="N19" s="56"/>
      <c r="O19" s="56"/>
    </row>
    <row r="20" spans="1:13" ht="42.75" customHeight="1">
      <c r="A20" s="238"/>
      <c r="B20" s="51"/>
      <c r="C20" s="24" t="s">
        <v>65</v>
      </c>
      <c r="D20" s="25"/>
      <c r="E20" s="50"/>
      <c r="F20" s="19">
        <v>28195931</v>
      </c>
      <c r="G20" s="20">
        <f>F20/F24</f>
        <v>0.011588127659785627</v>
      </c>
      <c r="H20" s="48"/>
      <c r="I20" s="19">
        <v>29076751</v>
      </c>
      <c r="J20" s="20">
        <f>I20/I24</f>
        <v>0.012377674388781026</v>
      </c>
      <c r="K20" s="48"/>
      <c r="L20" s="19">
        <f t="shared" si="0"/>
        <v>-880820</v>
      </c>
      <c r="M20" s="22">
        <f t="shared" si="1"/>
        <v>-0.03029293059599403</v>
      </c>
    </row>
    <row r="21" spans="1:13" ht="42.75" customHeight="1">
      <c r="A21" s="238"/>
      <c r="B21" s="51"/>
      <c r="C21" s="24" t="s">
        <v>66</v>
      </c>
      <c r="D21" s="25"/>
      <c r="E21" s="50"/>
      <c r="F21" s="19">
        <v>229606332</v>
      </c>
      <c r="G21" s="20">
        <f>F21/F24</f>
        <v>0.0943649453075737</v>
      </c>
      <c r="H21" s="48"/>
      <c r="I21" s="19">
        <v>226432222</v>
      </c>
      <c r="J21" s="20">
        <f>I21/I24</f>
        <v>0.09638987227438786</v>
      </c>
      <c r="K21" s="48"/>
      <c r="L21" s="19">
        <f t="shared" si="0"/>
        <v>3174110</v>
      </c>
      <c r="M21" s="22">
        <f t="shared" si="1"/>
        <v>0.014017925416992993</v>
      </c>
    </row>
    <row r="22" spans="1:13" ht="42.75" customHeight="1">
      <c r="A22" s="238"/>
      <c r="B22" s="55"/>
      <c r="C22" s="52" t="s">
        <v>67</v>
      </c>
      <c r="D22" s="53"/>
      <c r="E22" s="54"/>
      <c r="F22" s="145">
        <v>2901503</v>
      </c>
      <c r="G22" s="146">
        <f>F22/F24</f>
        <v>0.0011924765729229149</v>
      </c>
      <c r="H22" s="153"/>
      <c r="I22" s="145">
        <v>2909811</v>
      </c>
      <c r="J22" s="146">
        <f>I22/I24</f>
        <v>0.0012386766695802191</v>
      </c>
      <c r="K22" s="153"/>
      <c r="L22" s="145">
        <f t="shared" si="0"/>
        <v>-8308</v>
      </c>
      <c r="M22" s="151">
        <f t="shared" si="1"/>
        <v>-0.0028551682566324756</v>
      </c>
    </row>
    <row r="23" spans="1:15" s="56" customFormat="1" ht="42.75" customHeight="1" thickBot="1">
      <c r="A23" s="239"/>
      <c r="B23" s="71"/>
      <c r="C23" s="72" t="s">
        <v>54</v>
      </c>
      <c r="D23" s="73"/>
      <c r="E23" s="170"/>
      <c r="F23" s="171">
        <f>SUM(F15:F22)</f>
        <v>893444094</v>
      </c>
      <c r="G23" s="172">
        <f>F23/F24</f>
        <v>0.3671928484345316</v>
      </c>
      <c r="H23" s="173"/>
      <c r="I23" s="171">
        <f>SUM(I15:I22)</f>
        <v>886262890</v>
      </c>
      <c r="J23" s="172">
        <f>I23/I24</f>
        <v>0.37727301359357707</v>
      </c>
      <c r="K23" s="173"/>
      <c r="L23" s="171">
        <f t="shared" si="0"/>
        <v>7181204</v>
      </c>
      <c r="M23" s="174">
        <f t="shared" si="1"/>
        <v>0.008102792163620887</v>
      </c>
      <c r="N23" s="1"/>
      <c r="O23" s="1"/>
    </row>
    <row r="24" spans="1:15" s="56" customFormat="1" ht="42.75" customHeight="1" thickBot="1" thickTop="1">
      <c r="A24" s="34"/>
      <c r="B24" s="57"/>
      <c r="C24" s="35" t="s">
        <v>68</v>
      </c>
      <c r="D24" s="36"/>
      <c r="E24" s="57"/>
      <c r="F24" s="38">
        <f>F10+F14+F23</f>
        <v>2433174006</v>
      </c>
      <c r="G24" s="39">
        <f>F24/F24</f>
        <v>1</v>
      </c>
      <c r="H24" s="176"/>
      <c r="I24" s="38">
        <f>I10+I14+I23</f>
        <v>2349128769</v>
      </c>
      <c r="J24" s="39">
        <f>I24/I24</f>
        <v>1</v>
      </c>
      <c r="K24" s="176"/>
      <c r="L24" s="38">
        <f t="shared" si="0"/>
        <v>84045237</v>
      </c>
      <c r="M24" s="41">
        <f t="shared" si="1"/>
        <v>0.035777194553611974</v>
      </c>
      <c r="N24" s="1"/>
      <c r="O24" s="1"/>
    </row>
    <row r="25" ht="48" customHeight="1"/>
  </sheetData>
  <sheetProtection/>
  <mergeCells count="7">
    <mergeCell ref="A15:A23"/>
    <mergeCell ref="A3:D4"/>
    <mergeCell ref="E3:G3"/>
    <mergeCell ref="H3:J3"/>
    <mergeCell ref="K3:M3"/>
    <mergeCell ref="A5:A10"/>
    <mergeCell ref="A11:A1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68" r:id="rId1"/>
  <headerFooter alignWithMargins="0">
    <oddFooter>&amp;C&amp;"ＭＳ ゴシック,標準"&amp;14- 7 -</oddFooter>
  </headerFooter>
  <rowBreaks count="1" manualBreakCount="1">
    <brk id="2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2"/>
  <sheetViews>
    <sheetView view="pageBreakPreview" zoomScale="85" zoomScaleNormal="65" zoomScaleSheetLayoutView="85" zoomScalePageLayoutView="0" workbookViewId="0" topLeftCell="A1">
      <selection activeCell="H2" sqref="H2"/>
    </sheetView>
  </sheetViews>
  <sheetFormatPr defaultColWidth="9.140625" defaultRowHeight="15"/>
  <cols>
    <col min="1" max="3" width="3.140625" style="1" customWidth="1"/>
    <col min="4" max="4" width="29.421875" style="1" customWidth="1"/>
    <col min="5" max="6" width="3.140625" style="1" customWidth="1"/>
    <col min="7" max="7" width="26.00390625" style="4" customWidth="1"/>
    <col min="8" max="8" width="3.140625" style="1" customWidth="1"/>
    <col min="9" max="9" width="26.00390625" style="4" customWidth="1"/>
    <col min="10" max="10" width="3.140625" style="1" customWidth="1"/>
    <col min="11" max="11" width="20.7109375" style="4" customWidth="1"/>
    <col min="12" max="12" width="11.421875" style="1" customWidth="1"/>
    <col min="13" max="13" width="9.00390625" style="43" customWidth="1"/>
    <col min="14" max="14" width="9.00390625" style="1" customWidth="1"/>
    <col min="15" max="15" width="14.421875" style="1" customWidth="1"/>
    <col min="16" max="16" width="12.421875" style="1" customWidth="1"/>
    <col min="17" max="16384" width="9.00390625" style="1" customWidth="1"/>
  </cols>
  <sheetData>
    <row r="1" spans="1:12" ht="37.5" customHeight="1">
      <c r="A1" s="44" t="s">
        <v>69</v>
      </c>
      <c r="B1" s="8"/>
      <c r="C1" s="8"/>
      <c r="L1" s="60"/>
    </row>
    <row r="2" spans="1:12" ht="27" customHeight="1">
      <c r="A2" s="44"/>
      <c r="B2" s="8"/>
      <c r="C2" s="8"/>
      <c r="L2" s="60"/>
    </row>
    <row r="3" spans="1:12" ht="22.5" customHeight="1" thickBot="1">
      <c r="A3" s="8"/>
      <c r="B3" s="8"/>
      <c r="C3" s="8"/>
      <c r="F3" s="6"/>
      <c r="G3" s="3"/>
      <c r="H3" s="6"/>
      <c r="I3" s="6"/>
      <c r="J3" s="3"/>
      <c r="K3" s="6"/>
      <c r="L3" s="42" t="s">
        <v>2</v>
      </c>
    </row>
    <row r="4" spans="1:12" ht="37.5" customHeight="1">
      <c r="A4" s="218" t="s">
        <v>33</v>
      </c>
      <c r="B4" s="219"/>
      <c r="C4" s="219"/>
      <c r="D4" s="219"/>
      <c r="E4" s="220"/>
      <c r="F4" s="225" t="s">
        <v>184</v>
      </c>
      <c r="G4" s="226"/>
      <c r="H4" s="225" t="s">
        <v>181</v>
      </c>
      <c r="I4" s="226"/>
      <c r="J4" s="228" t="s">
        <v>3</v>
      </c>
      <c r="K4" s="235"/>
      <c r="L4" s="236"/>
    </row>
    <row r="5" spans="1:12" ht="37.5" customHeight="1" thickBot="1">
      <c r="A5" s="221"/>
      <c r="B5" s="222"/>
      <c r="C5" s="222"/>
      <c r="D5" s="222"/>
      <c r="E5" s="223"/>
      <c r="F5" s="9"/>
      <c r="G5" s="10" t="s">
        <v>4</v>
      </c>
      <c r="H5" s="12"/>
      <c r="I5" s="10" t="s">
        <v>6</v>
      </c>
      <c r="J5" s="12"/>
      <c r="K5" s="10" t="s">
        <v>7</v>
      </c>
      <c r="L5" s="13" t="s">
        <v>8</v>
      </c>
    </row>
    <row r="6" spans="1:12" ht="37.5" customHeight="1">
      <c r="A6" s="74">
        <v>1</v>
      </c>
      <c r="B6" s="59"/>
      <c r="C6" s="246" t="s">
        <v>70</v>
      </c>
      <c r="D6" s="246"/>
      <c r="E6" s="16"/>
      <c r="F6" s="46"/>
      <c r="G6" s="75">
        <f>G7+G10</f>
        <v>512665808</v>
      </c>
      <c r="H6" s="76"/>
      <c r="I6" s="75">
        <f>I7+I10</f>
        <v>505364429</v>
      </c>
      <c r="J6" s="76"/>
      <c r="K6" s="19">
        <f>G6-I6</f>
        <v>7301379</v>
      </c>
      <c r="L6" s="22">
        <f>(G6-I6)/I6</f>
        <v>0.014447750140324973</v>
      </c>
    </row>
    <row r="7" spans="1:12" ht="37.5" customHeight="1">
      <c r="A7" s="74"/>
      <c r="B7" s="77"/>
      <c r="C7" s="247" t="s">
        <v>193</v>
      </c>
      <c r="D7" s="248"/>
      <c r="E7" s="25"/>
      <c r="F7" s="46"/>
      <c r="G7" s="75">
        <f>G8+G9</f>
        <v>441866029</v>
      </c>
      <c r="H7" s="76"/>
      <c r="I7" s="75">
        <f>I8+I9</f>
        <v>433608059</v>
      </c>
      <c r="J7" s="76"/>
      <c r="K7" s="19">
        <f aca="true" t="shared" si="0" ref="K7:K18">G7-I7</f>
        <v>8257970</v>
      </c>
      <c r="L7" s="22">
        <f aca="true" t="shared" si="1" ref="L7:L18">(G7-I7)/I7</f>
        <v>0.01904477979271137</v>
      </c>
    </row>
    <row r="8" spans="1:12" ht="37.5" customHeight="1">
      <c r="A8" s="74"/>
      <c r="B8" s="78"/>
      <c r="C8" s="79"/>
      <c r="D8" s="24" t="s">
        <v>71</v>
      </c>
      <c r="E8" s="25"/>
      <c r="F8" s="46"/>
      <c r="G8" s="75">
        <v>12689535</v>
      </c>
      <c r="H8" s="76"/>
      <c r="I8" s="75">
        <v>12490623</v>
      </c>
      <c r="J8" s="76"/>
      <c r="K8" s="19">
        <f t="shared" si="0"/>
        <v>198912</v>
      </c>
      <c r="L8" s="22">
        <f t="shared" si="1"/>
        <v>0.015924906227655737</v>
      </c>
    </row>
    <row r="9" spans="1:12" ht="37.5" customHeight="1">
      <c r="A9" s="74"/>
      <c r="B9" s="80"/>
      <c r="C9" s="79"/>
      <c r="D9" s="24" t="s">
        <v>72</v>
      </c>
      <c r="E9" s="25"/>
      <c r="F9" s="46"/>
      <c r="G9" s="75">
        <v>429176494</v>
      </c>
      <c r="H9" s="76"/>
      <c r="I9" s="75">
        <v>421117436</v>
      </c>
      <c r="J9" s="76"/>
      <c r="K9" s="19">
        <f t="shared" si="0"/>
        <v>8059058</v>
      </c>
      <c r="L9" s="22">
        <f t="shared" si="1"/>
        <v>0.019137317315923247</v>
      </c>
    </row>
    <row r="10" spans="1:12" ht="37.5" customHeight="1">
      <c r="A10" s="74"/>
      <c r="B10" s="77"/>
      <c r="C10" s="249" t="s">
        <v>194</v>
      </c>
      <c r="D10" s="248"/>
      <c r="E10" s="25"/>
      <c r="F10" s="46"/>
      <c r="G10" s="75">
        <f>G11+G12</f>
        <v>70799779</v>
      </c>
      <c r="H10" s="76"/>
      <c r="I10" s="75">
        <f>I11+I12</f>
        <v>71756370</v>
      </c>
      <c r="J10" s="76"/>
      <c r="K10" s="19">
        <f t="shared" si="0"/>
        <v>-956591</v>
      </c>
      <c r="L10" s="22">
        <f t="shared" si="1"/>
        <v>-0.013331095204509369</v>
      </c>
    </row>
    <row r="11" spans="1:12" ht="37.5" customHeight="1">
      <c r="A11" s="74"/>
      <c r="B11" s="78"/>
      <c r="C11" s="79"/>
      <c r="D11" s="24" t="s">
        <v>73</v>
      </c>
      <c r="E11" s="25"/>
      <c r="F11" s="46"/>
      <c r="G11" s="75">
        <v>19875671</v>
      </c>
      <c r="H11" s="76"/>
      <c r="I11" s="75">
        <v>19354509</v>
      </c>
      <c r="J11" s="76"/>
      <c r="K11" s="19">
        <f t="shared" si="0"/>
        <v>521162</v>
      </c>
      <c r="L11" s="22">
        <f t="shared" si="1"/>
        <v>0.026927162037538643</v>
      </c>
    </row>
    <row r="12" spans="1:12" ht="37.5" customHeight="1">
      <c r="A12" s="45"/>
      <c r="B12" s="80"/>
      <c r="C12" s="79"/>
      <c r="D12" s="24" t="s">
        <v>74</v>
      </c>
      <c r="E12" s="25"/>
      <c r="F12" s="46"/>
      <c r="G12" s="75">
        <v>50924108</v>
      </c>
      <c r="H12" s="76"/>
      <c r="I12" s="75">
        <v>52401861</v>
      </c>
      <c r="J12" s="76"/>
      <c r="K12" s="19">
        <f t="shared" si="0"/>
        <v>-1477753</v>
      </c>
      <c r="L12" s="22">
        <f t="shared" si="1"/>
        <v>-0.028200391585329384</v>
      </c>
    </row>
    <row r="13" spans="1:12" ht="37.5" customHeight="1">
      <c r="A13" s="49">
        <v>2</v>
      </c>
      <c r="B13" s="46"/>
      <c r="C13" s="250" t="s">
        <v>75</v>
      </c>
      <c r="D13" s="248"/>
      <c r="E13" s="25"/>
      <c r="F13" s="46"/>
      <c r="G13" s="75">
        <v>446365023</v>
      </c>
      <c r="H13" s="76"/>
      <c r="I13" s="75">
        <v>440024366.8862154</v>
      </c>
      <c r="J13" s="76"/>
      <c r="K13" s="19">
        <f t="shared" si="0"/>
        <v>6340656.113784611</v>
      </c>
      <c r="L13" s="22">
        <f t="shared" si="1"/>
        <v>0.014409784073217524</v>
      </c>
    </row>
    <row r="14" spans="1:12" ht="37.5" customHeight="1">
      <c r="A14" s="49">
        <v>3</v>
      </c>
      <c r="B14" s="50"/>
      <c r="C14" s="248" t="s">
        <v>76</v>
      </c>
      <c r="D14" s="248"/>
      <c r="E14" s="25"/>
      <c r="F14" s="46"/>
      <c r="G14" s="75">
        <v>10455208</v>
      </c>
      <c r="H14" s="76"/>
      <c r="I14" s="75">
        <v>9675074</v>
      </c>
      <c r="J14" s="76"/>
      <c r="K14" s="19">
        <f t="shared" si="0"/>
        <v>780134</v>
      </c>
      <c r="L14" s="22">
        <f t="shared" si="1"/>
        <v>0.08063338843713237</v>
      </c>
    </row>
    <row r="15" spans="1:12" ht="37.5" customHeight="1">
      <c r="A15" s="49">
        <v>4</v>
      </c>
      <c r="B15" s="54"/>
      <c r="C15" s="248" t="s">
        <v>77</v>
      </c>
      <c r="D15" s="248"/>
      <c r="E15" s="53"/>
      <c r="F15" s="46"/>
      <c r="G15" s="75">
        <v>46886464</v>
      </c>
      <c r="H15" s="76"/>
      <c r="I15" s="75">
        <v>47603036</v>
      </c>
      <c r="J15" s="76"/>
      <c r="K15" s="19">
        <f t="shared" si="0"/>
        <v>-716572</v>
      </c>
      <c r="L15" s="22">
        <f t="shared" si="1"/>
        <v>-0.015053073505647833</v>
      </c>
    </row>
    <row r="16" spans="1:13" ht="37.5" customHeight="1">
      <c r="A16" s="49">
        <v>5</v>
      </c>
      <c r="B16" s="50"/>
      <c r="C16" s="248" t="s">
        <v>78</v>
      </c>
      <c r="D16" s="248"/>
      <c r="E16" s="25"/>
      <c r="F16" s="46"/>
      <c r="G16" s="75">
        <v>68964133</v>
      </c>
      <c r="H16" s="76"/>
      <c r="I16" s="75">
        <v>68042866</v>
      </c>
      <c r="J16" s="76"/>
      <c r="K16" s="19">
        <f t="shared" si="0"/>
        <v>921267</v>
      </c>
      <c r="L16" s="22">
        <f t="shared" si="1"/>
        <v>0.013539509050074405</v>
      </c>
      <c r="M16" s="81"/>
    </row>
    <row r="17" spans="1:12" ht="37.5" customHeight="1" thickBot="1">
      <c r="A17" s="49">
        <v>6</v>
      </c>
      <c r="B17" s="50"/>
      <c r="C17" s="251" t="s">
        <v>46</v>
      </c>
      <c r="D17" s="251"/>
      <c r="E17" s="25"/>
      <c r="F17" s="46"/>
      <c r="G17" s="75">
        <v>8840974</v>
      </c>
      <c r="H17" s="76"/>
      <c r="I17" s="75">
        <v>8736708</v>
      </c>
      <c r="J17" s="76"/>
      <c r="K17" s="145">
        <f t="shared" si="0"/>
        <v>104266</v>
      </c>
      <c r="L17" s="151">
        <f t="shared" si="1"/>
        <v>0.011934243424411116</v>
      </c>
    </row>
    <row r="18" spans="1:14" s="56" customFormat="1" ht="37.5" customHeight="1" thickBot="1" thickTop="1">
      <c r="A18" s="34"/>
      <c r="B18" s="57"/>
      <c r="C18" s="57"/>
      <c r="D18" s="35" t="s">
        <v>29</v>
      </c>
      <c r="E18" s="36"/>
      <c r="F18" s="57"/>
      <c r="G18" s="82">
        <f>G6+G13+G14+G15+G16+G17</f>
        <v>1094177610</v>
      </c>
      <c r="H18" s="83"/>
      <c r="I18" s="82">
        <f>I6+I13+I14+I15+I16+I17</f>
        <v>1079446479.8862154</v>
      </c>
      <c r="J18" s="83"/>
      <c r="K18" s="38">
        <f t="shared" si="0"/>
        <v>14731130.113784552</v>
      </c>
      <c r="L18" s="41">
        <f t="shared" si="1"/>
        <v>0.013646929596117968</v>
      </c>
      <c r="M18" s="43"/>
      <c r="N18" s="1"/>
    </row>
    <row r="19" ht="39.75" customHeight="1">
      <c r="G19" s="84"/>
    </row>
    <row r="20" spans="1:12" ht="37.5" customHeight="1">
      <c r="A20" s="44" t="s">
        <v>79</v>
      </c>
      <c r="B20" s="8"/>
      <c r="C20" s="8"/>
      <c r="L20" s="60"/>
    </row>
    <row r="21" spans="1:12" ht="26.25" customHeight="1">
      <c r="A21" s="44"/>
      <c r="B21" s="8"/>
      <c r="C21" s="8"/>
      <c r="L21" s="60"/>
    </row>
    <row r="22" spans="1:12" ht="22.5" customHeight="1" thickBot="1">
      <c r="A22" s="44"/>
      <c r="B22" s="8"/>
      <c r="C22" s="8"/>
      <c r="F22" s="6"/>
      <c r="L22" s="42" t="s">
        <v>2</v>
      </c>
    </row>
    <row r="23" spans="1:14" ht="37.5" customHeight="1">
      <c r="A23" s="218" t="s">
        <v>33</v>
      </c>
      <c r="B23" s="219"/>
      <c r="C23" s="219"/>
      <c r="D23" s="219"/>
      <c r="E23" s="220"/>
      <c r="F23" s="225" t="s">
        <v>184</v>
      </c>
      <c r="G23" s="226"/>
      <c r="H23" s="225" t="s">
        <v>181</v>
      </c>
      <c r="I23" s="226"/>
      <c r="J23" s="228" t="s">
        <v>3</v>
      </c>
      <c r="K23" s="235"/>
      <c r="L23" s="236"/>
      <c r="N23" s="56"/>
    </row>
    <row r="24" spans="1:12" ht="37.5" customHeight="1" thickBot="1">
      <c r="A24" s="221"/>
      <c r="B24" s="222"/>
      <c r="C24" s="222"/>
      <c r="D24" s="222"/>
      <c r="E24" s="223"/>
      <c r="F24" s="9"/>
      <c r="G24" s="10" t="s">
        <v>4</v>
      </c>
      <c r="H24" s="12"/>
      <c r="I24" s="10" t="s">
        <v>6</v>
      </c>
      <c r="J24" s="12"/>
      <c r="K24" s="10" t="s">
        <v>7</v>
      </c>
      <c r="L24" s="13" t="s">
        <v>8</v>
      </c>
    </row>
    <row r="25" spans="1:14" s="56" customFormat="1" ht="37.5" customHeight="1">
      <c r="A25" s="74"/>
      <c r="B25" s="46"/>
      <c r="C25" s="246" t="s">
        <v>14</v>
      </c>
      <c r="D25" s="246"/>
      <c r="E25" s="16"/>
      <c r="F25" s="46"/>
      <c r="G25" s="75">
        <v>94655039</v>
      </c>
      <c r="H25" s="76"/>
      <c r="I25" s="75">
        <v>80677973</v>
      </c>
      <c r="J25" s="76"/>
      <c r="K25" s="19">
        <f>G25-I25</f>
        <v>13977066</v>
      </c>
      <c r="L25" s="22">
        <f>(G25-I25)/I25</f>
        <v>0.1732451309851327</v>
      </c>
      <c r="M25" s="85"/>
      <c r="N25" s="1"/>
    </row>
    <row r="26" spans="1:12" ht="37.5" customHeight="1">
      <c r="A26" s="252" t="s">
        <v>80</v>
      </c>
      <c r="B26" s="79"/>
      <c r="C26" s="248" t="s">
        <v>81</v>
      </c>
      <c r="D26" s="248"/>
      <c r="E26" s="25"/>
      <c r="F26" s="50"/>
      <c r="G26" s="75">
        <v>63927445</v>
      </c>
      <c r="H26" s="76"/>
      <c r="I26" s="75">
        <v>55484299</v>
      </c>
      <c r="J26" s="76"/>
      <c r="K26" s="19">
        <f>G26-I26</f>
        <v>8443146</v>
      </c>
      <c r="L26" s="22">
        <f>(G26-I26)/I26</f>
        <v>0.15217180629785013</v>
      </c>
    </row>
    <row r="27" spans="1:12" ht="37.5" customHeight="1">
      <c r="A27" s="253"/>
      <c r="B27" s="79"/>
      <c r="C27" s="248" t="s">
        <v>82</v>
      </c>
      <c r="D27" s="248"/>
      <c r="E27" s="25"/>
      <c r="F27" s="50"/>
      <c r="G27" s="75">
        <v>4138142</v>
      </c>
      <c r="H27" s="76"/>
      <c r="I27" s="75">
        <v>3862077</v>
      </c>
      <c r="J27" s="76"/>
      <c r="K27" s="19">
        <f>G27-I27</f>
        <v>276065</v>
      </c>
      <c r="L27" s="22">
        <f>(G27-I27)/I27</f>
        <v>0.07148096736548754</v>
      </c>
    </row>
    <row r="28" spans="1:12" ht="37.5" customHeight="1">
      <c r="A28" s="253"/>
      <c r="B28" s="79"/>
      <c r="C28" s="248" t="s">
        <v>83</v>
      </c>
      <c r="D28" s="248"/>
      <c r="E28" s="53"/>
      <c r="F28" s="54"/>
      <c r="G28" s="75">
        <v>25749739</v>
      </c>
      <c r="H28" s="76"/>
      <c r="I28" s="75">
        <v>20593187</v>
      </c>
      <c r="J28" s="76"/>
      <c r="K28" s="19">
        <f>G28-I28</f>
        <v>5156552</v>
      </c>
      <c r="L28" s="22">
        <f>(G28-I28)/I28</f>
        <v>0.2504008728712074</v>
      </c>
    </row>
    <row r="29" spans="1:12" ht="37.5" customHeight="1" thickBot="1">
      <c r="A29" s="254"/>
      <c r="B29" s="86"/>
      <c r="C29" s="255" t="s">
        <v>84</v>
      </c>
      <c r="D29" s="255"/>
      <c r="E29" s="87"/>
      <c r="F29" s="88"/>
      <c r="G29" s="89">
        <v>839713</v>
      </c>
      <c r="H29" s="90"/>
      <c r="I29" s="89">
        <v>738410</v>
      </c>
      <c r="J29" s="90"/>
      <c r="K29" s="91">
        <f>G29-I29</f>
        <v>101303</v>
      </c>
      <c r="L29" s="92">
        <f>(G29-I29)/I29</f>
        <v>0.1371907206023754</v>
      </c>
    </row>
    <row r="30" spans="1:12" ht="48.75" customHeight="1">
      <c r="A30" s="93"/>
      <c r="B30" s="59"/>
      <c r="C30" s="59"/>
      <c r="D30" s="94"/>
      <c r="E30" s="59"/>
      <c r="F30" s="59"/>
      <c r="G30" s="95"/>
      <c r="H30" s="95"/>
      <c r="I30" s="95"/>
      <c r="J30" s="95"/>
      <c r="K30" s="95"/>
      <c r="L30" s="96"/>
    </row>
    <row r="41" ht="17.25">
      <c r="M41" s="85"/>
    </row>
    <row r="42" ht="17.25">
      <c r="M42" s="85"/>
    </row>
  </sheetData>
  <sheetProtection/>
  <mergeCells count="22">
    <mergeCell ref="A23:E24"/>
    <mergeCell ref="F23:G23"/>
    <mergeCell ref="H23:I23"/>
    <mergeCell ref="J23:L23"/>
    <mergeCell ref="C25:D25"/>
    <mergeCell ref="A26:A29"/>
    <mergeCell ref="C26:D26"/>
    <mergeCell ref="C27:D27"/>
    <mergeCell ref="C28:D28"/>
    <mergeCell ref="C29:D29"/>
    <mergeCell ref="C10:D10"/>
    <mergeCell ref="C13:D13"/>
    <mergeCell ref="C14:D14"/>
    <mergeCell ref="C15:D15"/>
    <mergeCell ref="C16:D16"/>
    <mergeCell ref="C17:D17"/>
    <mergeCell ref="A4:E5"/>
    <mergeCell ref="F4:G4"/>
    <mergeCell ref="H4:I4"/>
    <mergeCell ref="J4:L4"/>
    <mergeCell ref="C6:D6"/>
    <mergeCell ref="C7:D7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2" r:id="rId1"/>
  <headerFooter alignWithMargins="0">
    <oddFooter>&amp;C&amp;"ＭＳ ゴシック,標準"&amp;14- 8 -</oddFooter>
  </headerFooter>
  <rowBreaks count="1" manualBreakCount="1"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4"/>
  <sheetViews>
    <sheetView view="pageBreakPreview" zoomScale="55" zoomScaleNormal="60" zoomScaleSheetLayoutView="55" zoomScalePageLayoutView="0" workbookViewId="0" topLeftCell="A1">
      <selection activeCell="H2" sqref="H2"/>
    </sheetView>
  </sheetViews>
  <sheetFormatPr defaultColWidth="9.140625" defaultRowHeight="15"/>
  <cols>
    <col min="1" max="1" width="3.57421875" style="1" customWidth="1"/>
    <col min="2" max="2" width="3.140625" style="59" customWidth="1"/>
    <col min="3" max="3" width="28.57421875" style="1" customWidth="1"/>
    <col min="4" max="5" width="3.140625" style="1" customWidth="1"/>
    <col min="6" max="6" width="23.140625" style="4" customWidth="1"/>
    <col min="7" max="7" width="3.140625" style="1" customWidth="1"/>
    <col min="8" max="8" width="23.140625" style="4" customWidth="1"/>
    <col min="9" max="9" width="3.140625" style="1" customWidth="1"/>
    <col min="10" max="10" width="20.57421875" style="4" customWidth="1"/>
    <col min="11" max="11" width="12.57421875" style="1" customWidth="1"/>
    <col min="12" max="12" width="9.00390625" style="1" customWidth="1"/>
    <col min="13" max="13" width="11.421875" style="1" customWidth="1"/>
    <col min="14" max="14" width="19.00390625" style="1" customWidth="1"/>
    <col min="15" max="15" width="21.8515625" style="1" customWidth="1"/>
    <col min="16" max="16384" width="9.00390625" style="1" customWidth="1"/>
  </cols>
  <sheetData>
    <row r="1" spans="1:11" ht="39.75" customHeight="1">
      <c r="A1" s="44" t="s">
        <v>85</v>
      </c>
      <c r="B1" s="97"/>
      <c r="K1" s="60"/>
    </row>
    <row r="2" spans="1:11" ht="30" customHeight="1">
      <c r="A2" s="44"/>
      <c r="B2" s="97"/>
      <c r="K2" s="60"/>
    </row>
    <row r="3" spans="1:11" ht="30" customHeight="1" thickBot="1">
      <c r="A3" s="8"/>
      <c r="B3" s="97"/>
      <c r="E3" s="6"/>
      <c r="F3" s="3"/>
      <c r="G3" s="6"/>
      <c r="H3" s="6"/>
      <c r="I3" s="3"/>
      <c r="J3" s="6"/>
      <c r="K3" s="42" t="s">
        <v>2</v>
      </c>
    </row>
    <row r="4" spans="1:11" ht="57" customHeight="1">
      <c r="A4" s="218" t="s">
        <v>33</v>
      </c>
      <c r="B4" s="219"/>
      <c r="C4" s="219"/>
      <c r="D4" s="220"/>
      <c r="E4" s="225" t="s">
        <v>184</v>
      </c>
      <c r="F4" s="226"/>
      <c r="G4" s="225" t="s">
        <v>181</v>
      </c>
      <c r="H4" s="226"/>
      <c r="I4" s="228" t="s">
        <v>3</v>
      </c>
      <c r="J4" s="235"/>
      <c r="K4" s="236"/>
    </row>
    <row r="5" spans="1:11" ht="57" customHeight="1" thickBot="1">
      <c r="A5" s="221"/>
      <c r="B5" s="222"/>
      <c r="C5" s="222"/>
      <c r="D5" s="223"/>
      <c r="E5" s="9"/>
      <c r="F5" s="10" t="s">
        <v>4</v>
      </c>
      <c r="G5" s="12"/>
      <c r="H5" s="10" t="s">
        <v>6</v>
      </c>
      <c r="I5" s="12"/>
      <c r="J5" s="10" t="s">
        <v>7</v>
      </c>
      <c r="K5" s="13" t="s">
        <v>8</v>
      </c>
    </row>
    <row r="6" spans="1:11" ht="60" customHeight="1">
      <c r="A6" s="45">
        <v>1</v>
      </c>
      <c r="B6" s="46"/>
      <c r="C6" s="15" t="s">
        <v>86</v>
      </c>
      <c r="D6" s="16"/>
      <c r="E6" s="46"/>
      <c r="F6" s="75">
        <v>15777800</v>
      </c>
      <c r="G6" s="76"/>
      <c r="H6" s="75">
        <v>15148000</v>
      </c>
      <c r="I6" s="76"/>
      <c r="J6" s="19">
        <f>F6-H6</f>
        <v>629800</v>
      </c>
      <c r="K6" s="22">
        <f>(F6-H6)/H6</f>
        <v>0.04157644573541062</v>
      </c>
    </row>
    <row r="7" spans="1:11" ht="60" customHeight="1">
      <c r="A7" s="49">
        <v>2</v>
      </c>
      <c r="B7" s="50"/>
      <c r="C7" s="24" t="s">
        <v>87</v>
      </c>
      <c r="D7" s="25"/>
      <c r="E7" s="50"/>
      <c r="F7" s="75">
        <v>11066200</v>
      </c>
      <c r="G7" s="76"/>
      <c r="H7" s="75">
        <v>10145600</v>
      </c>
      <c r="I7" s="76"/>
      <c r="J7" s="19">
        <f aca="true" t="shared" si="0" ref="J7:J14">F7-H7</f>
        <v>920600</v>
      </c>
      <c r="K7" s="22">
        <f aca="true" t="shared" si="1" ref="K7:K14">(F7-H7)/H7</f>
        <v>0.09073884245387163</v>
      </c>
    </row>
    <row r="8" spans="1:11" ht="60" customHeight="1">
      <c r="A8" s="49">
        <v>3</v>
      </c>
      <c r="B8" s="50"/>
      <c r="C8" s="24" t="s">
        <v>88</v>
      </c>
      <c r="D8" s="25"/>
      <c r="E8" s="50"/>
      <c r="F8" s="75">
        <v>9908100</v>
      </c>
      <c r="G8" s="76"/>
      <c r="H8" s="75">
        <v>11376600</v>
      </c>
      <c r="I8" s="76"/>
      <c r="J8" s="19">
        <f t="shared" si="0"/>
        <v>-1468500</v>
      </c>
      <c r="K8" s="22">
        <f t="shared" si="1"/>
        <v>-0.1290807446864617</v>
      </c>
    </row>
    <row r="9" spans="1:11" ht="60" customHeight="1">
      <c r="A9" s="49">
        <v>4</v>
      </c>
      <c r="B9" s="50"/>
      <c r="C9" s="24" t="s">
        <v>89</v>
      </c>
      <c r="D9" s="25"/>
      <c r="E9" s="50"/>
      <c r="F9" s="75">
        <v>65748550</v>
      </c>
      <c r="G9" s="76"/>
      <c r="H9" s="75">
        <v>64366800</v>
      </c>
      <c r="I9" s="76"/>
      <c r="J9" s="19">
        <f t="shared" si="0"/>
        <v>1381750</v>
      </c>
      <c r="K9" s="22">
        <f t="shared" si="1"/>
        <v>0.021466812083247886</v>
      </c>
    </row>
    <row r="10" spans="1:11" ht="60" customHeight="1">
      <c r="A10" s="98">
        <v>5</v>
      </c>
      <c r="B10" s="54"/>
      <c r="C10" s="52" t="s">
        <v>90</v>
      </c>
      <c r="D10" s="53"/>
      <c r="E10" s="54"/>
      <c r="F10" s="75">
        <v>31059050</v>
      </c>
      <c r="G10" s="76"/>
      <c r="H10" s="75">
        <v>28177800</v>
      </c>
      <c r="I10" s="76"/>
      <c r="J10" s="19">
        <f t="shared" si="0"/>
        <v>2881250</v>
      </c>
      <c r="K10" s="22">
        <f t="shared" si="1"/>
        <v>0.10225248245072362</v>
      </c>
    </row>
    <row r="11" spans="1:11" ht="60" customHeight="1">
      <c r="A11" s="98">
        <v>6</v>
      </c>
      <c r="B11" s="54"/>
      <c r="C11" s="52" t="s">
        <v>91</v>
      </c>
      <c r="D11" s="53"/>
      <c r="E11" s="54"/>
      <c r="F11" s="75">
        <v>11588501</v>
      </c>
      <c r="G11" s="76"/>
      <c r="H11" s="75">
        <v>10586201</v>
      </c>
      <c r="I11" s="76"/>
      <c r="J11" s="19">
        <f t="shared" si="0"/>
        <v>1002300</v>
      </c>
      <c r="K11" s="22">
        <f t="shared" si="1"/>
        <v>0.09467985729724951</v>
      </c>
    </row>
    <row r="12" spans="1:11" ht="60" customHeight="1">
      <c r="A12" s="100"/>
      <c r="B12" s="64"/>
      <c r="C12" s="62" t="s">
        <v>92</v>
      </c>
      <c r="D12" s="63"/>
      <c r="E12" s="101"/>
      <c r="F12" s="102">
        <f>SUM(F6:F11)</f>
        <v>145148201</v>
      </c>
      <c r="G12" s="103"/>
      <c r="H12" s="102">
        <f>SUM(H6:H11)</f>
        <v>139801001</v>
      </c>
      <c r="I12" s="103"/>
      <c r="J12" s="65">
        <f t="shared" si="0"/>
        <v>5347200</v>
      </c>
      <c r="K12" s="67">
        <f t="shared" si="1"/>
        <v>0.03824865316951486</v>
      </c>
    </row>
    <row r="13" spans="1:11" ht="60" customHeight="1" thickBot="1">
      <c r="A13" s="45">
        <v>7</v>
      </c>
      <c r="B13" s="46"/>
      <c r="C13" s="15" t="s">
        <v>93</v>
      </c>
      <c r="D13" s="16"/>
      <c r="E13" s="46"/>
      <c r="F13" s="99">
        <v>78475834</v>
      </c>
      <c r="G13" s="154"/>
      <c r="H13" s="99">
        <v>74619372</v>
      </c>
      <c r="I13" s="154"/>
      <c r="J13" s="145">
        <f t="shared" si="0"/>
        <v>3856462</v>
      </c>
      <c r="K13" s="151">
        <f t="shared" si="1"/>
        <v>0.05168178043631887</v>
      </c>
    </row>
    <row r="14" spans="1:11" s="56" customFormat="1" ht="60" customHeight="1" thickBot="1" thickTop="1">
      <c r="A14" s="104"/>
      <c r="B14" s="57"/>
      <c r="C14" s="105" t="s">
        <v>94</v>
      </c>
      <c r="D14" s="36"/>
      <c r="E14" s="57"/>
      <c r="F14" s="82">
        <f>F12+F13</f>
        <v>223624035</v>
      </c>
      <c r="G14" s="83"/>
      <c r="H14" s="82">
        <f>H12+H13</f>
        <v>214420373</v>
      </c>
      <c r="I14" s="83"/>
      <c r="J14" s="38">
        <f t="shared" si="0"/>
        <v>9203662</v>
      </c>
      <c r="K14" s="41">
        <f t="shared" si="1"/>
        <v>0.042923449256381994</v>
      </c>
    </row>
  </sheetData>
  <sheetProtection/>
  <mergeCells count="4">
    <mergeCell ref="A4:D5"/>
    <mergeCell ref="E4:F4"/>
    <mergeCell ref="G4:H4"/>
    <mergeCell ref="I4:K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6" r:id="rId1"/>
  <headerFooter alignWithMargins="0">
    <oddFooter>&amp;C&amp;"ＭＳ ゴシック,標準"&amp;14- 9 -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9"/>
  <sheetViews>
    <sheetView view="pageBreakPreview" zoomScale="85" zoomScaleNormal="75" zoomScaleSheetLayoutView="85" zoomScalePageLayoutView="0" workbookViewId="0" topLeftCell="A16">
      <selection activeCell="H2" sqref="H2"/>
    </sheetView>
  </sheetViews>
  <sheetFormatPr defaultColWidth="9.140625" defaultRowHeight="15"/>
  <cols>
    <col min="1" max="1" width="5.140625" style="1" customWidth="1"/>
    <col min="2" max="2" width="3.140625" style="1" customWidth="1"/>
    <col min="3" max="3" width="31.57421875" style="1" customWidth="1"/>
    <col min="4" max="5" width="3.140625" style="1" customWidth="1"/>
    <col min="6" max="6" width="26.57421875" style="4" customWidth="1"/>
    <col min="7" max="7" width="3.140625" style="1" customWidth="1"/>
    <col min="8" max="8" width="26.57421875" style="4" customWidth="1"/>
    <col min="9" max="9" width="3.140625" style="1" customWidth="1"/>
    <col min="10" max="10" width="18.57421875" style="4" customWidth="1"/>
    <col min="11" max="11" width="14.00390625" style="1" customWidth="1"/>
    <col min="12" max="12" width="9.00390625" style="1" customWidth="1"/>
    <col min="13" max="13" width="10.57421875" style="1" customWidth="1"/>
    <col min="14" max="15" width="16.421875" style="1" customWidth="1"/>
    <col min="16" max="16" width="13.140625" style="1" bestFit="1" customWidth="1"/>
    <col min="17" max="16384" width="9.00390625" style="1" customWidth="1"/>
  </cols>
  <sheetData>
    <row r="1" ht="30.75">
      <c r="A1" s="44" t="s">
        <v>95</v>
      </c>
    </row>
    <row r="2" ht="30.75">
      <c r="A2" s="44"/>
    </row>
    <row r="3" spans="2:11" ht="22.5" customHeight="1" thickBot="1">
      <c r="B3" s="8"/>
      <c r="E3" s="6"/>
      <c r="F3" s="3"/>
      <c r="G3" s="6"/>
      <c r="H3" s="6"/>
      <c r="I3" s="3"/>
      <c r="J3" s="6"/>
      <c r="K3" s="42" t="s">
        <v>2</v>
      </c>
    </row>
    <row r="4" spans="1:11" ht="60.75" customHeight="1">
      <c r="A4" s="218" t="s">
        <v>33</v>
      </c>
      <c r="B4" s="219"/>
      <c r="C4" s="219"/>
      <c r="D4" s="220"/>
      <c r="E4" s="225" t="s">
        <v>184</v>
      </c>
      <c r="F4" s="226"/>
      <c r="G4" s="225" t="s">
        <v>181</v>
      </c>
      <c r="H4" s="226"/>
      <c r="I4" s="228" t="s">
        <v>3</v>
      </c>
      <c r="J4" s="235"/>
      <c r="K4" s="236"/>
    </row>
    <row r="5" spans="1:11" ht="60.75" customHeight="1" thickBot="1">
      <c r="A5" s="221"/>
      <c r="B5" s="222"/>
      <c r="C5" s="222"/>
      <c r="D5" s="223"/>
      <c r="E5" s="9"/>
      <c r="F5" s="10" t="s">
        <v>4</v>
      </c>
      <c r="G5" s="12"/>
      <c r="H5" s="10" t="s">
        <v>6</v>
      </c>
      <c r="I5" s="12"/>
      <c r="J5" s="10" t="s">
        <v>7</v>
      </c>
      <c r="K5" s="13" t="s">
        <v>8</v>
      </c>
    </row>
    <row r="6" spans="1:11" s="56" customFormat="1" ht="60.75" customHeight="1">
      <c r="A6" s="45"/>
      <c r="B6" s="46"/>
      <c r="C6" s="15" t="s">
        <v>56</v>
      </c>
      <c r="D6" s="16"/>
      <c r="E6" s="46"/>
      <c r="F6" s="75">
        <v>291816608</v>
      </c>
      <c r="G6" s="76"/>
      <c r="H6" s="75">
        <v>280567437</v>
      </c>
      <c r="I6" s="76"/>
      <c r="J6" s="19">
        <f>F6-H6</f>
        <v>11249171</v>
      </c>
      <c r="K6" s="22">
        <f>(F6-H6)/H6</f>
        <v>0.040094357065392446</v>
      </c>
    </row>
    <row r="7" spans="1:11" ht="60.75" customHeight="1">
      <c r="A7" s="258" t="s">
        <v>80</v>
      </c>
      <c r="B7" s="79"/>
      <c r="C7" s="24" t="s">
        <v>96</v>
      </c>
      <c r="D7" s="25"/>
      <c r="E7" s="50"/>
      <c r="F7" s="75">
        <v>101095896</v>
      </c>
      <c r="G7" s="76"/>
      <c r="H7" s="75">
        <v>97625797</v>
      </c>
      <c r="I7" s="76"/>
      <c r="J7" s="19">
        <f>F7-H7</f>
        <v>3470099</v>
      </c>
      <c r="K7" s="22">
        <f>(F7-H7)/H7</f>
        <v>0.03554489803550592</v>
      </c>
    </row>
    <row r="8" spans="1:11" ht="60.75" customHeight="1">
      <c r="A8" s="259"/>
      <c r="B8" s="79"/>
      <c r="C8" s="52" t="s">
        <v>97</v>
      </c>
      <c r="D8" s="53"/>
      <c r="E8" s="54"/>
      <c r="F8" s="75">
        <v>559133</v>
      </c>
      <c r="G8" s="76"/>
      <c r="H8" s="75">
        <v>400000</v>
      </c>
      <c r="I8" s="76"/>
      <c r="J8" s="19">
        <f>F8-H8</f>
        <v>159133</v>
      </c>
      <c r="K8" s="22">
        <f>(F8-H8)/H8</f>
        <v>0.3978325</v>
      </c>
    </row>
    <row r="9" spans="1:13" ht="60.75" customHeight="1" thickBot="1">
      <c r="A9" s="257"/>
      <c r="B9" s="86"/>
      <c r="C9" s="106" t="s">
        <v>98</v>
      </c>
      <c r="D9" s="87"/>
      <c r="E9" s="88"/>
      <c r="F9" s="166">
        <v>190161579</v>
      </c>
      <c r="G9" s="167"/>
      <c r="H9" s="166">
        <v>182541640</v>
      </c>
      <c r="I9" s="167"/>
      <c r="J9" s="168">
        <f>F9-H9</f>
        <v>7619939</v>
      </c>
      <c r="K9" s="169">
        <f>(F9-H9)/H9</f>
        <v>0.04174356601595121</v>
      </c>
      <c r="L9" s="56"/>
      <c r="M9" s="56"/>
    </row>
    <row r="10" ht="49.5" customHeight="1"/>
    <row r="11" spans="1:11" ht="30.75">
      <c r="A11" s="44" t="s">
        <v>99</v>
      </c>
      <c r="B11" s="8"/>
      <c r="K11" s="60"/>
    </row>
    <row r="12" spans="1:11" ht="30.75">
      <c r="A12" s="44"/>
      <c r="B12" s="8"/>
      <c r="K12" s="60"/>
    </row>
    <row r="13" spans="1:11" ht="22.5" customHeight="1" thickBot="1">
      <c r="A13" s="8"/>
      <c r="B13" s="8"/>
      <c r="E13" s="6"/>
      <c r="K13" s="42" t="s">
        <v>2</v>
      </c>
    </row>
    <row r="14" spans="1:11" ht="60.75" customHeight="1">
      <c r="A14" s="218" t="s">
        <v>33</v>
      </c>
      <c r="B14" s="219"/>
      <c r="C14" s="219"/>
      <c r="D14" s="220"/>
      <c r="E14" s="225" t="s">
        <v>184</v>
      </c>
      <c r="F14" s="226"/>
      <c r="G14" s="227" t="s">
        <v>181</v>
      </c>
      <c r="H14" s="226"/>
      <c r="I14" s="228" t="s">
        <v>3</v>
      </c>
      <c r="J14" s="235"/>
      <c r="K14" s="236"/>
    </row>
    <row r="15" spans="1:11" ht="60.75" customHeight="1" thickBot="1">
      <c r="A15" s="221"/>
      <c r="B15" s="222"/>
      <c r="C15" s="222"/>
      <c r="D15" s="223"/>
      <c r="E15" s="9"/>
      <c r="F15" s="10" t="s">
        <v>4</v>
      </c>
      <c r="G15" s="12"/>
      <c r="H15" s="10" t="s">
        <v>6</v>
      </c>
      <c r="I15" s="12"/>
      <c r="J15" s="10" t="s">
        <v>7</v>
      </c>
      <c r="K15" s="13" t="s">
        <v>8</v>
      </c>
    </row>
    <row r="16" spans="1:13" s="56" customFormat="1" ht="60.75" customHeight="1">
      <c r="A16" s="45"/>
      <c r="B16" s="46"/>
      <c r="C16" s="15" t="s">
        <v>63</v>
      </c>
      <c r="D16" s="16"/>
      <c r="E16" s="46"/>
      <c r="F16" s="75">
        <v>9540512</v>
      </c>
      <c r="G16" s="76"/>
      <c r="H16" s="75">
        <v>7266543</v>
      </c>
      <c r="I16" s="76"/>
      <c r="J16" s="19">
        <f>F16-H16</f>
        <v>2273969</v>
      </c>
      <c r="K16" s="22">
        <f>(F16-H16)/H16</f>
        <v>0.3129368394296986</v>
      </c>
      <c r="L16" s="1"/>
      <c r="M16" s="1"/>
    </row>
    <row r="17" spans="1:11" ht="60.75" customHeight="1">
      <c r="A17" s="256" t="s">
        <v>80</v>
      </c>
      <c r="B17" s="79"/>
      <c r="C17" s="24" t="s">
        <v>100</v>
      </c>
      <c r="D17" s="25"/>
      <c r="E17" s="50"/>
      <c r="F17" s="75">
        <v>702088</v>
      </c>
      <c r="G17" s="76"/>
      <c r="H17" s="75">
        <v>750098</v>
      </c>
      <c r="I17" s="76"/>
      <c r="J17" s="19">
        <f>F17-H17</f>
        <v>-48010</v>
      </c>
      <c r="K17" s="22">
        <f>(F17-H17)/H17</f>
        <v>-0.06400497001725108</v>
      </c>
    </row>
    <row r="18" spans="1:11" ht="60.75" customHeight="1">
      <c r="A18" s="256"/>
      <c r="B18" s="77"/>
      <c r="C18" s="52" t="s">
        <v>101</v>
      </c>
      <c r="D18" s="53"/>
      <c r="E18" s="54"/>
      <c r="F18" s="75">
        <v>420128</v>
      </c>
      <c r="G18" s="76"/>
      <c r="H18" s="75">
        <v>433162</v>
      </c>
      <c r="I18" s="76"/>
      <c r="J18" s="19">
        <f>F18-H18</f>
        <v>-13034</v>
      </c>
      <c r="K18" s="22">
        <f>(F18-H18)/H18</f>
        <v>-0.030090358803403806</v>
      </c>
    </row>
    <row r="19" spans="1:11" ht="60.75" customHeight="1" thickBot="1">
      <c r="A19" s="257"/>
      <c r="B19" s="86"/>
      <c r="C19" s="106" t="s">
        <v>102</v>
      </c>
      <c r="D19" s="87"/>
      <c r="E19" s="88"/>
      <c r="F19" s="89">
        <v>8418296</v>
      </c>
      <c r="G19" s="90"/>
      <c r="H19" s="89">
        <v>6083283</v>
      </c>
      <c r="I19" s="90"/>
      <c r="J19" s="91">
        <f>F19-H19</f>
        <v>2335013</v>
      </c>
      <c r="K19" s="92">
        <f>(F19-H19)/H19</f>
        <v>0.3838409293139905</v>
      </c>
    </row>
  </sheetData>
  <sheetProtection/>
  <mergeCells count="10">
    <mergeCell ref="A17:A19"/>
    <mergeCell ref="A4:D5"/>
    <mergeCell ref="E4:F4"/>
    <mergeCell ref="G4:H4"/>
    <mergeCell ref="I4:K4"/>
    <mergeCell ref="A7:A9"/>
    <mergeCell ref="A14:D15"/>
    <mergeCell ref="E14:F14"/>
    <mergeCell ref="G14:H14"/>
    <mergeCell ref="I14:K1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0" r:id="rId1"/>
  <headerFooter alignWithMargins="0">
    <oddFooter>&amp;C&amp;"ＭＳ ゴシック,標準"&amp;14- 10 -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5"/>
  <sheetViews>
    <sheetView view="pageBreakPreview" zoomScaleSheetLayoutView="100" zoomScalePageLayoutView="0" workbookViewId="0" topLeftCell="A46">
      <selection activeCell="H2" sqref="H2"/>
    </sheetView>
  </sheetViews>
  <sheetFormatPr defaultColWidth="9.140625" defaultRowHeight="15"/>
  <cols>
    <col min="1" max="1" width="5.140625" style="108" customWidth="1"/>
    <col min="2" max="2" width="12.421875" style="108" customWidth="1"/>
    <col min="3" max="5" width="18.57421875" style="108" customWidth="1"/>
    <col min="6" max="6" width="11.00390625" style="108" customWidth="1"/>
    <col min="7" max="7" width="18.8515625" style="108" customWidth="1"/>
    <col min="8" max="8" width="9.00390625" style="108" customWidth="1"/>
    <col min="9" max="9" width="11.140625" style="108" customWidth="1"/>
    <col min="10" max="16384" width="9.00390625" style="108" customWidth="1"/>
  </cols>
  <sheetData>
    <row r="1" spans="1:6" ht="21">
      <c r="A1" s="107" t="s">
        <v>103</v>
      </c>
      <c r="E1" s="109"/>
      <c r="F1" s="109"/>
    </row>
    <row r="2" spans="1:7" ht="13.5" customHeight="1" thickBot="1">
      <c r="A2" s="8"/>
      <c r="E2" s="109"/>
      <c r="F2" s="109"/>
      <c r="G2" s="110" t="s">
        <v>104</v>
      </c>
    </row>
    <row r="3" spans="1:7" ht="13.5" customHeight="1">
      <c r="A3" s="111"/>
      <c r="B3" s="112"/>
      <c r="C3" s="113" t="s">
        <v>183</v>
      </c>
      <c r="D3" s="113" t="s">
        <v>182</v>
      </c>
      <c r="E3" s="114" t="s">
        <v>105</v>
      </c>
      <c r="F3" s="114" t="s">
        <v>8</v>
      </c>
      <c r="G3" s="115"/>
    </row>
    <row r="4" spans="1:7" ht="13.5" customHeight="1">
      <c r="A4" s="116" t="s">
        <v>106</v>
      </c>
      <c r="B4" s="117" t="s">
        <v>107</v>
      </c>
      <c r="C4" s="117" t="s">
        <v>108</v>
      </c>
      <c r="D4" s="117" t="s">
        <v>108</v>
      </c>
      <c r="E4" s="118" t="s">
        <v>109</v>
      </c>
      <c r="F4" s="118" t="s">
        <v>110</v>
      </c>
      <c r="G4" s="119" t="s">
        <v>111</v>
      </c>
    </row>
    <row r="5" spans="1:7" ht="13.5" customHeight="1" thickBot="1">
      <c r="A5" s="120"/>
      <c r="B5" s="121"/>
      <c r="C5" s="122" t="s">
        <v>191</v>
      </c>
      <c r="D5" s="122" t="s">
        <v>192</v>
      </c>
      <c r="E5" s="122" t="s">
        <v>112</v>
      </c>
      <c r="F5" s="122" t="s">
        <v>113</v>
      </c>
      <c r="G5" s="123"/>
    </row>
    <row r="6" spans="1:7" ht="13.5" customHeight="1">
      <c r="A6" s="124">
        <v>1</v>
      </c>
      <c r="B6" s="125" t="s">
        <v>114</v>
      </c>
      <c r="C6" s="155">
        <v>533075892</v>
      </c>
      <c r="D6" s="125">
        <v>473059357</v>
      </c>
      <c r="E6" s="126">
        <f>C6-D6</f>
        <v>60016535</v>
      </c>
      <c r="F6" s="127">
        <f aca="true" t="shared" si="0" ref="F6:F37">(C6-D6)/D6</f>
        <v>0.1268689311645938</v>
      </c>
      <c r="G6" s="128"/>
    </row>
    <row r="7" spans="1:7" ht="13.5" customHeight="1">
      <c r="A7" s="124">
        <v>2</v>
      </c>
      <c r="B7" s="125" t="s">
        <v>115</v>
      </c>
      <c r="C7" s="155">
        <v>111114684</v>
      </c>
      <c r="D7" s="125">
        <v>111123712</v>
      </c>
      <c r="E7" s="126">
        <f aca="true" t="shared" si="1" ref="E7:E37">C7-D7</f>
        <v>-9028</v>
      </c>
      <c r="F7" s="127">
        <f t="shared" si="0"/>
        <v>-8.12427864180779E-05</v>
      </c>
      <c r="G7" s="128"/>
    </row>
    <row r="8" spans="1:7" ht="13.5" customHeight="1">
      <c r="A8" s="124">
        <v>3</v>
      </c>
      <c r="B8" s="125" t="s">
        <v>116</v>
      </c>
      <c r="C8" s="155">
        <v>64461400</v>
      </c>
      <c r="D8" s="125">
        <v>63834900</v>
      </c>
      <c r="E8" s="126">
        <f t="shared" si="1"/>
        <v>626500</v>
      </c>
      <c r="F8" s="127">
        <f t="shared" si="0"/>
        <v>0.00981438053478583</v>
      </c>
      <c r="G8" s="128"/>
    </row>
    <row r="9" spans="1:7" ht="13.5" customHeight="1">
      <c r="A9" s="124">
        <v>4</v>
      </c>
      <c r="B9" s="125" t="s">
        <v>117</v>
      </c>
      <c r="C9" s="160">
        <v>195637602</v>
      </c>
      <c r="D9" s="125">
        <v>189702529</v>
      </c>
      <c r="E9" s="126">
        <f t="shared" si="1"/>
        <v>5935073</v>
      </c>
      <c r="F9" s="127">
        <f t="shared" si="0"/>
        <v>0.03128620915749626</v>
      </c>
      <c r="G9" s="128"/>
    </row>
    <row r="10" spans="1:7" ht="13.5" customHeight="1">
      <c r="A10" s="124">
        <v>5</v>
      </c>
      <c r="B10" s="125" t="s">
        <v>118</v>
      </c>
      <c r="C10" s="155">
        <v>25210000</v>
      </c>
      <c r="D10" s="125">
        <v>25850000</v>
      </c>
      <c r="E10" s="126">
        <f t="shared" si="1"/>
        <v>-640000</v>
      </c>
      <c r="F10" s="127">
        <f t="shared" si="0"/>
        <v>-0.024758220502901353</v>
      </c>
      <c r="G10" s="128"/>
    </row>
    <row r="11" spans="1:7" ht="13.5" customHeight="1">
      <c r="A11" s="129">
        <v>6</v>
      </c>
      <c r="B11" s="130" t="s">
        <v>119</v>
      </c>
      <c r="C11" s="157">
        <v>30117428</v>
      </c>
      <c r="D11" s="130">
        <v>31290729</v>
      </c>
      <c r="E11" s="131">
        <f t="shared" si="1"/>
        <v>-1173301</v>
      </c>
      <c r="F11" s="132">
        <f t="shared" si="0"/>
        <v>-0.03749676142093078</v>
      </c>
      <c r="G11" s="133"/>
    </row>
    <row r="12" spans="1:7" ht="13.5" customHeight="1">
      <c r="A12" s="124">
        <v>7</v>
      </c>
      <c r="B12" s="134" t="s">
        <v>120</v>
      </c>
      <c r="C12" s="156">
        <v>97723854</v>
      </c>
      <c r="D12" s="125">
        <v>98964914</v>
      </c>
      <c r="E12" s="126">
        <f t="shared" si="1"/>
        <v>-1241060</v>
      </c>
      <c r="F12" s="127">
        <f t="shared" si="0"/>
        <v>-0.012540403965793373</v>
      </c>
      <c r="G12" s="128"/>
    </row>
    <row r="13" spans="1:7" ht="13.5" customHeight="1">
      <c r="A13" s="124">
        <v>8</v>
      </c>
      <c r="B13" s="125" t="s">
        <v>121</v>
      </c>
      <c r="C13" s="156">
        <v>33499894</v>
      </c>
      <c r="D13" s="125">
        <v>31264907</v>
      </c>
      <c r="E13" s="126">
        <f t="shared" si="1"/>
        <v>2234987</v>
      </c>
      <c r="F13" s="127">
        <f t="shared" si="0"/>
        <v>0.07148548370861937</v>
      </c>
      <c r="G13" s="128"/>
    </row>
    <row r="14" spans="1:7" ht="13.5" customHeight="1">
      <c r="A14" s="124">
        <v>9</v>
      </c>
      <c r="B14" s="125" t="s">
        <v>122</v>
      </c>
      <c r="C14" s="156">
        <v>37121617</v>
      </c>
      <c r="D14" s="125">
        <v>38847820</v>
      </c>
      <c r="E14" s="126">
        <f t="shared" si="1"/>
        <v>-1726203</v>
      </c>
      <c r="F14" s="127">
        <f t="shared" si="0"/>
        <v>-0.04443500304521592</v>
      </c>
      <c r="G14" s="128"/>
    </row>
    <row r="15" spans="1:7" ht="13.5" customHeight="1">
      <c r="A15" s="135">
        <v>10</v>
      </c>
      <c r="B15" s="136" t="s">
        <v>123</v>
      </c>
      <c r="C15" s="158">
        <v>28375171</v>
      </c>
      <c r="D15" s="136">
        <v>29789017</v>
      </c>
      <c r="E15" s="137">
        <f t="shared" si="1"/>
        <v>-1413846</v>
      </c>
      <c r="F15" s="138">
        <f t="shared" si="0"/>
        <v>-0.04746198909483989</v>
      </c>
      <c r="G15" s="139"/>
    </row>
    <row r="16" spans="1:7" ht="13.5" customHeight="1">
      <c r="A16" s="124">
        <v>11</v>
      </c>
      <c r="B16" s="125" t="s">
        <v>124</v>
      </c>
      <c r="C16" s="155">
        <v>29966924</v>
      </c>
      <c r="D16" s="125">
        <v>30118858</v>
      </c>
      <c r="E16" s="126">
        <f t="shared" si="1"/>
        <v>-151934</v>
      </c>
      <c r="F16" s="127">
        <f t="shared" si="0"/>
        <v>-0.005044480770154035</v>
      </c>
      <c r="G16" s="128"/>
    </row>
    <row r="17" spans="1:7" ht="13.5" customHeight="1">
      <c r="A17" s="124">
        <v>12</v>
      </c>
      <c r="B17" s="125" t="s">
        <v>125</v>
      </c>
      <c r="C17" s="155">
        <v>70282769</v>
      </c>
      <c r="D17" s="125">
        <v>69885412</v>
      </c>
      <c r="E17" s="126">
        <f t="shared" si="1"/>
        <v>397357</v>
      </c>
      <c r="F17" s="127">
        <f t="shared" si="0"/>
        <v>0.005685836122708985</v>
      </c>
      <c r="G17" s="128"/>
    </row>
    <row r="18" spans="1:7" ht="13.5" customHeight="1">
      <c r="A18" s="124">
        <v>13</v>
      </c>
      <c r="B18" s="125" t="s">
        <v>126</v>
      </c>
      <c r="C18" s="155">
        <v>43016103</v>
      </c>
      <c r="D18" s="125">
        <v>44486603</v>
      </c>
      <c r="E18" s="126">
        <f t="shared" si="1"/>
        <v>-1470500</v>
      </c>
      <c r="F18" s="127">
        <f t="shared" si="0"/>
        <v>-0.03305489520069671</v>
      </c>
      <c r="G18" s="128"/>
    </row>
    <row r="19" spans="1:7" ht="13.5" customHeight="1">
      <c r="A19" s="124">
        <v>14</v>
      </c>
      <c r="B19" s="125" t="s">
        <v>127</v>
      </c>
      <c r="C19" s="155">
        <v>18008778</v>
      </c>
      <c r="D19" s="125">
        <v>18011184</v>
      </c>
      <c r="E19" s="126">
        <f t="shared" si="1"/>
        <v>-2406</v>
      </c>
      <c r="F19" s="127">
        <f t="shared" si="0"/>
        <v>-0.00013358366668176838</v>
      </c>
      <c r="G19" s="128"/>
    </row>
    <row r="20" spans="1:7" ht="13.5" customHeight="1">
      <c r="A20" s="124">
        <v>15</v>
      </c>
      <c r="B20" s="125" t="s">
        <v>128</v>
      </c>
      <c r="C20" s="155">
        <v>35423650</v>
      </c>
      <c r="D20" s="125">
        <v>34941271</v>
      </c>
      <c r="E20" s="126">
        <f t="shared" si="1"/>
        <v>482379</v>
      </c>
      <c r="F20" s="127">
        <f t="shared" si="0"/>
        <v>0.013805422246946884</v>
      </c>
      <c r="G20" s="128"/>
    </row>
    <row r="21" spans="1:7" ht="13.5" customHeight="1">
      <c r="A21" s="129">
        <v>16</v>
      </c>
      <c r="B21" s="130" t="s">
        <v>129</v>
      </c>
      <c r="C21" s="159">
        <v>46553047</v>
      </c>
      <c r="D21" s="130">
        <v>48713233</v>
      </c>
      <c r="E21" s="131">
        <f t="shared" si="1"/>
        <v>-2160186</v>
      </c>
      <c r="F21" s="132">
        <f t="shared" si="0"/>
        <v>-0.04434495242801889</v>
      </c>
      <c r="G21" s="133"/>
    </row>
    <row r="22" spans="1:7" ht="13.5" customHeight="1">
      <c r="A22" s="124">
        <v>17</v>
      </c>
      <c r="B22" s="125" t="s">
        <v>130</v>
      </c>
      <c r="C22" s="160">
        <v>62710000</v>
      </c>
      <c r="D22" s="125">
        <v>62140000</v>
      </c>
      <c r="E22" s="126">
        <f t="shared" si="1"/>
        <v>570000</v>
      </c>
      <c r="F22" s="127">
        <f t="shared" si="0"/>
        <v>0.009172835532668169</v>
      </c>
      <c r="G22" s="128"/>
    </row>
    <row r="23" spans="1:7" ht="13.5" customHeight="1">
      <c r="A23" s="124">
        <v>18</v>
      </c>
      <c r="B23" s="125" t="s">
        <v>131</v>
      </c>
      <c r="C23" s="160">
        <v>74266621</v>
      </c>
      <c r="D23" s="125">
        <v>71819021</v>
      </c>
      <c r="E23" s="126">
        <f t="shared" si="1"/>
        <v>2447600</v>
      </c>
      <c r="F23" s="127">
        <f t="shared" si="0"/>
        <v>0.03408010810952157</v>
      </c>
      <c r="G23" s="128"/>
    </row>
    <row r="24" spans="1:7" ht="13.5" customHeight="1">
      <c r="A24" s="124">
        <v>19</v>
      </c>
      <c r="B24" s="125" t="s">
        <v>132</v>
      </c>
      <c r="C24" s="160">
        <v>92857270</v>
      </c>
      <c r="D24" s="125">
        <v>91670000</v>
      </c>
      <c r="E24" s="126">
        <f t="shared" si="1"/>
        <v>1187270</v>
      </c>
      <c r="F24" s="127">
        <f t="shared" si="0"/>
        <v>0.012951565397621904</v>
      </c>
      <c r="G24" s="128"/>
    </row>
    <row r="25" spans="1:7" ht="13.5" customHeight="1">
      <c r="A25" s="135">
        <v>20</v>
      </c>
      <c r="B25" s="136" t="s">
        <v>133</v>
      </c>
      <c r="C25" s="161">
        <v>24269509</v>
      </c>
      <c r="D25" s="136">
        <v>23829810</v>
      </c>
      <c r="E25" s="137">
        <f t="shared" si="1"/>
        <v>439699</v>
      </c>
      <c r="F25" s="138">
        <f t="shared" si="0"/>
        <v>0.018451636836382665</v>
      </c>
      <c r="G25" s="139"/>
    </row>
    <row r="26" spans="1:7" ht="13.5" customHeight="1">
      <c r="A26" s="124">
        <v>21</v>
      </c>
      <c r="B26" s="125" t="s">
        <v>134</v>
      </c>
      <c r="C26" s="160">
        <v>51578757</v>
      </c>
      <c r="D26" s="125">
        <v>48979165</v>
      </c>
      <c r="E26" s="126">
        <f t="shared" si="1"/>
        <v>2599592</v>
      </c>
      <c r="F26" s="127">
        <f t="shared" si="0"/>
        <v>0.05307546586390356</v>
      </c>
      <c r="G26" s="128"/>
    </row>
    <row r="27" spans="1:7" ht="13.5" customHeight="1">
      <c r="A27" s="124">
        <v>22</v>
      </c>
      <c r="B27" s="125" t="s">
        <v>135</v>
      </c>
      <c r="C27" s="160">
        <v>40808450</v>
      </c>
      <c r="D27" s="125">
        <v>40487000</v>
      </c>
      <c r="E27" s="126">
        <f t="shared" si="1"/>
        <v>321450</v>
      </c>
      <c r="F27" s="127">
        <f t="shared" si="0"/>
        <v>0.007939585545977722</v>
      </c>
      <c r="G27" s="128"/>
    </row>
    <row r="28" spans="1:7" ht="13.5" customHeight="1">
      <c r="A28" s="124">
        <v>23</v>
      </c>
      <c r="B28" s="125" t="s">
        <v>136</v>
      </c>
      <c r="C28" s="155">
        <v>39469998</v>
      </c>
      <c r="D28" s="125">
        <v>38229703</v>
      </c>
      <c r="E28" s="126">
        <f t="shared" si="1"/>
        <v>1240295</v>
      </c>
      <c r="F28" s="127">
        <f t="shared" si="0"/>
        <v>0.03244322876377041</v>
      </c>
      <c r="G28" s="128"/>
    </row>
    <row r="29" spans="1:7" ht="13.5" customHeight="1">
      <c r="A29" s="124">
        <v>24</v>
      </c>
      <c r="B29" s="125" t="s">
        <v>137</v>
      </c>
      <c r="C29" s="160">
        <v>23228000</v>
      </c>
      <c r="D29" s="125">
        <v>22111000</v>
      </c>
      <c r="E29" s="126">
        <f t="shared" si="1"/>
        <v>1117000</v>
      </c>
      <c r="F29" s="127">
        <f t="shared" si="0"/>
        <v>0.05051784179819999</v>
      </c>
      <c r="G29" s="128"/>
    </row>
    <row r="30" spans="1:7" ht="13.5" customHeight="1">
      <c r="A30" s="124">
        <v>25</v>
      </c>
      <c r="B30" s="125" t="s">
        <v>138</v>
      </c>
      <c r="C30" s="155">
        <v>25142079</v>
      </c>
      <c r="D30" s="125">
        <v>24895779</v>
      </c>
      <c r="E30" s="126">
        <f t="shared" si="1"/>
        <v>246300</v>
      </c>
      <c r="F30" s="127">
        <f t="shared" si="0"/>
        <v>0.009893243348601383</v>
      </c>
      <c r="G30" s="128"/>
    </row>
    <row r="31" spans="1:7" ht="13.5" customHeight="1">
      <c r="A31" s="129">
        <v>26</v>
      </c>
      <c r="B31" s="130" t="s">
        <v>139</v>
      </c>
      <c r="C31" s="159">
        <v>54650890</v>
      </c>
      <c r="D31" s="130">
        <v>48197912</v>
      </c>
      <c r="E31" s="131">
        <f t="shared" si="1"/>
        <v>6452978</v>
      </c>
      <c r="F31" s="132">
        <f t="shared" si="0"/>
        <v>0.13388501145028855</v>
      </c>
      <c r="G31" s="133"/>
    </row>
    <row r="32" spans="1:7" ht="13.5" customHeight="1">
      <c r="A32" s="124">
        <v>27</v>
      </c>
      <c r="B32" s="125" t="s">
        <v>140</v>
      </c>
      <c r="C32" s="160">
        <v>26831000</v>
      </c>
      <c r="D32" s="125">
        <v>24792000</v>
      </c>
      <c r="E32" s="126">
        <f t="shared" si="1"/>
        <v>2039000</v>
      </c>
      <c r="F32" s="127">
        <f t="shared" si="0"/>
        <v>0.08224427234591804</v>
      </c>
      <c r="G32" s="128"/>
    </row>
    <row r="33" spans="1:7" ht="13.5" customHeight="1">
      <c r="A33" s="124">
        <v>28</v>
      </c>
      <c r="B33" s="125" t="s">
        <v>141</v>
      </c>
      <c r="C33" s="160">
        <v>48388779</v>
      </c>
      <c r="D33" s="125">
        <v>46463094</v>
      </c>
      <c r="E33" s="126">
        <f t="shared" si="1"/>
        <v>1925685</v>
      </c>
      <c r="F33" s="127">
        <f t="shared" si="0"/>
        <v>0.04144547498278957</v>
      </c>
      <c r="G33" s="128"/>
    </row>
    <row r="34" spans="1:7" ht="13.5" customHeight="1">
      <c r="A34" s="124">
        <v>29</v>
      </c>
      <c r="B34" s="125" t="s">
        <v>142</v>
      </c>
      <c r="C34" s="160">
        <v>19730177</v>
      </c>
      <c r="D34" s="125">
        <v>19787002</v>
      </c>
      <c r="E34" s="126">
        <f t="shared" si="1"/>
        <v>-56825</v>
      </c>
      <c r="F34" s="127">
        <f t="shared" si="0"/>
        <v>-0.0028718347529352855</v>
      </c>
      <c r="G34" s="128"/>
    </row>
    <row r="35" spans="1:7" ht="13.5" customHeight="1">
      <c r="A35" s="135">
        <v>30</v>
      </c>
      <c r="B35" s="136" t="s">
        <v>143</v>
      </c>
      <c r="C35" s="161">
        <v>28733700</v>
      </c>
      <c r="D35" s="136">
        <v>27471100</v>
      </c>
      <c r="E35" s="137">
        <f t="shared" si="1"/>
        <v>1262600</v>
      </c>
      <c r="F35" s="138">
        <f t="shared" si="0"/>
        <v>0.0459610281350219</v>
      </c>
      <c r="G35" s="139"/>
    </row>
    <row r="36" spans="1:7" ht="13.5" customHeight="1">
      <c r="A36" s="124">
        <v>31</v>
      </c>
      <c r="B36" s="125" t="s">
        <v>144</v>
      </c>
      <c r="C36" s="155">
        <v>34560039</v>
      </c>
      <c r="D36" s="125">
        <v>34066710</v>
      </c>
      <c r="E36" s="126">
        <f t="shared" si="1"/>
        <v>493329</v>
      </c>
      <c r="F36" s="127">
        <f t="shared" si="0"/>
        <v>0.014481263379997658</v>
      </c>
      <c r="G36" s="128"/>
    </row>
    <row r="37" spans="1:7" ht="13.5" customHeight="1">
      <c r="A37" s="124">
        <v>32</v>
      </c>
      <c r="B37" s="125" t="s">
        <v>145</v>
      </c>
      <c r="C37" s="155">
        <v>45910000</v>
      </c>
      <c r="D37" s="125">
        <v>45620000</v>
      </c>
      <c r="E37" s="126">
        <f t="shared" si="1"/>
        <v>290000</v>
      </c>
      <c r="F37" s="127">
        <f t="shared" si="0"/>
        <v>0.006356861025865849</v>
      </c>
      <c r="G37" s="128"/>
    </row>
    <row r="38" spans="1:7" ht="13.5" customHeight="1">
      <c r="A38" s="124">
        <v>33</v>
      </c>
      <c r="B38" s="125" t="s">
        <v>146</v>
      </c>
      <c r="C38" s="155">
        <v>17243026</v>
      </c>
      <c r="D38" s="125">
        <v>16892345</v>
      </c>
      <c r="E38" s="126">
        <f aca="true" t="shared" si="2" ref="E38:E69">C38-D38</f>
        <v>350681</v>
      </c>
      <c r="F38" s="127">
        <f aca="true" t="shared" si="3" ref="F38:F69">(C38-D38)/D38</f>
        <v>0.020759758340242282</v>
      </c>
      <c r="G38" s="128"/>
    </row>
    <row r="39" spans="1:7" ht="13.5" customHeight="1">
      <c r="A39" s="124">
        <v>34</v>
      </c>
      <c r="B39" s="125" t="s">
        <v>147</v>
      </c>
      <c r="C39" s="160">
        <v>28906132</v>
      </c>
      <c r="D39" s="125">
        <v>29922807</v>
      </c>
      <c r="E39" s="126">
        <f t="shared" si="2"/>
        <v>-1016675</v>
      </c>
      <c r="F39" s="127">
        <f t="shared" si="3"/>
        <v>-0.03397659183511761</v>
      </c>
      <c r="G39" s="128"/>
    </row>
    <row r="40" spans="1:7" ht="13.5" customHeight="1">
      <c r="A40" s="135">
        <v>35</v>
      </c>
      <c r="B40" s="136" t="s">
        <v>148</v>
      </c>
      <c r="C40" s="161">
        <v>16660000</v>
      </c>
      <c r="D40" s="136">
        <v>16950000</v>
      </c>
      <c r="E40" s="137">
        <f t="shared" si="2"/>
        <v>-290000</v>
      </c>
      <c r="F40" s="138">
        <f t="shared" si="3"/>
        <v>-0.01710914454277286</v>
      </c>
      <c r="G40" s="139"/>
    </row>
    <row r="41" spans="1:7" ht="13.5" customHeight="1">
      <c r="A41" s="124">
        <v>36</v>
      </c>
      <c r="B41" s="125" t="s">
        <v>149</v>
      </c>
      <c r="C41" s="160">
        <v>20232161</v>
      </c>
      <c r="D41" s="125">
        <v>19686673</v>
      </c>
      <c r="E41" s="126">
        <f t="shared" si="2"/>
        <v>545488</v>
      </c>
      <c r="F41" s="127">
        <f t="shared" si="3"/>
        <v>0.02770849091667241</v>
      </c>
      <c r="G41" s="128"/>
    </row>
    <row r="42" spans="1:7" ht="13.5" customHeight="1">
      <c r="A42" s="124">
        <v>37</v>
      </c>
      <c r="B42" s="125" t="s">
        <v>150</v>
      </c>
      <c r="C42" s="160">
        <v>18880964</v>
      </c>
      <c r="D42" s="125">
        <v>18834268</v>
      </c>
      <c r="E42" s="126">
        <f t="shared" si="2"/>
        <v>46696</v>
      </c>
      <c r="F42" s="127">
        <f t="shared" si="3"/>
        <v>0.0024793105843030376</v>
      </c>
      <c r="G42" s="128"/>
    </row>
    <row r="43" spans="1:7" ht="13.5" customHeight="1">
      <c r="A43" s="124">
        <v>38</v>
      </c>
      <c r="B43" s="125" t="s">
        <v>151</v>
      </c>
      <c r="C43" s="155">
        <v>25747000</v>
      </c>
      <c r="D43" s="125">
        <v>20327000</v>
      </c>
      <c r="E43" s="126">
        <f t="shared" si="2"/>
        <v>5420000</v>
      </c>
      <c r="F43" s="127">
        <f t="shared" si="3"/>
        <v>0.26664042898607765</v>
      </c>
      <c r="G43" s="128"/>
    </row>
    <row r="44" spans="1:7" ht="13.5" customHeight="1">
      <c r="A44" s="124">
        <v>39</v>
      </c>
      <c r="B44" s="125" t="s">
        <v>152</v>
      </c>
      <c r="C44" s="155">
        <v>37924751</v>
      </c>
      <c r="D44" s="125">
        <v>36726354</v>
      </c>
      <c r="E44" s="126">
        <f t="shared" si="2"/>
        <v>1198397</v>
      </c>
      <c r="F44" s="127">
        <f t="shared" si="3"/>
        <v>0.03263043753267749</v>
      </c>
      <c r="G44" s="128"/>
    </row>
    <row r="45" spans="1:7" ht="13.5" customHeight="1">
      <c r="A45" s="203">
        <v>40</v>
      </c>
      <c r="B45" s="204" t="s">
        <v>179</v>
      </c>
      <c r="C45" s="205">
        <v>15569438</v>
      </c>
      <c r="D45" s="204">
        <v>14974216</v>
      </c>
      <c r="E45" s="206">
        <f t="shared" si="2"/>
        <v>595222</v>
      </c>
      <c r="F45" s="207">
        <f t="shared" si="3"/>
        <v>0.03974979391241585</v>
      </c>
      <c r="G45" s="141"/>
    </row>
    <row r="46" spans="1:9" ht="13.5" customHeight="1">
      <c r="A46" s="266" t="s">
        <v>153</v>
      </c>
      <c r="B46" s="267"/>
      <c r="C46" s="160">
        <f>SUM(C6:C45)</f>
        <v>2273887554</v>
      </c>
      <c r="D46" s="200">
        <f>SUM(D6:D45)</f>
        <v>2184757405</v>
      </c>
      <c r="E46" s="126">
        <f>SUM(E6:E45)</f>
        <v>89130149</v>
      </c>
      <c r="F46" s="127">
        <f>(C46-D46)/D46</f>
        <v>0.04079635972214499</v>
      </c>
      <c r="G46" s="141"/>
      <c r="I46" s="217"/>
    </row>
    <row r="47" spans="1:7" ht="13.5" customHeight="1">
      <c r="A47" s="208">
        <v>41</v>
      </c>
      <c r="B47" s="196" t="s">
        <v>154</v>
      </c>
      <c r="C47" s="209">
        <v>10914677</v>
      </c>
      <c r="D47" s="196">
        <v>11368000</v>
      </c>
      <c r="E47" s="210">
        <f t="shared" si="2"/>
        <v>-453323</v>
      </c>
      <c r="F47" s="211">
        <f t="shared" si="3"/>
        <v>-0.03987711118930331</v>
      </c>
      <c r="G47" s="212"/>
    </row>
    <row r="48" spans="1:7" ht="13.5" customHeight="1">
      <c r="A48" s="124">
        <v>42</v>
      </c>
      <c r="B48" s="125" t="s">
        <v>155</v>
      </c>
      <c r="C48" s="155">
        <v>12241635</v>
      </c>
      <c r="D48" s="125">
        <v>11900688.886215366</v>
      </c>
      <c r="E48" s="126">
        <f t="shared" si="2"/>
        <v>340946.1137846336</v>
      </c>
      <c r="F48" s="127">
        <f t="shared" si="3"/>
        <v>0.028649275436445812</v>
      </c>
      <c r="G48" s="128"/>
    </row>
    <row r="49" spans="1:7" ht="13.5" customHeight="1">
      <c r="A49" s="124">
        <v>43</v>
      </c>
      <c r="B49" s="125" t="s">
        <v>156</v>
      </c>
      <c r="C49" s="155">
        <v>9337000</v>
      </c>
      <c r="D49" s="125">
        <v>10148000</v>
      </c>
      <c r="E49" s="126">
        <f t="shared" si="2"/>
        <v>-811000</v>
      </c>
      <c r="F49" s="127">
        <f t="shared" si="3"/>
        <v>-0.07991722506897911</v>
      </c>
      <c r="G49" s="128"/>
    </row>
    <row r="50" spans="1:7" ht="13.5" customHeight="1">
      <c r="A50" s="124">
        <v>44</v>
      </c>
      <c r="B50" s="125" t="s">
        <v>157</v>
      </c>
      <c r="C50" s="155">
        <v>4128222</v>
      </c>
      <c r="D50" s="125">
        <v>4008304</v>
      </c>
      <c r="E50" s="126">
        <f t="shared" si="2"/>
        <v>119918</v>
      </c>
      <c r="F50" s="127">
        <f t="shared" si="3"/>
        <v>0.029917391495255848</v>
      </c>
      <c r="G50" s="128"/>
    </row>
    <row r="51" spans="1:7" ht="13.5" customHeight="1">
      <c r="A51" s="135">
        <v>45</v>
      </c>
      <c r="B51" s="136" t="s">
        <v>158</v>
      </c>
      <c r="C51" s="161">
        <v>5430000</v>
      </c>
      <c r="D51" s="136">
        <v>5517000</v>
      </c>
      <c r="E51" s="137">
        <f t="shared" si="2"/>
        <v>-87000</v>
      </c>
      <c r="F51" s="138">
        <f t="shared" si="3"/>
        <v>-0.015769439912996192</v>
      </c>
      <c r="G51" s="139"/>
    </row>
    <row r="52" spans="1:7" ht="13.5" customHeight="1">
      <c r="A52" s="124">
        <v>46</v>
      </c>
      <c r="B52" s="125" t="s">
        <v>159</v>
      </c>
      <c r="C52" s="160">
        <v>5878066</v>
      </c>
      <c r="D52" s="125">
        <v>6066508</v>
      </c>
      <c r="E52" s="126">
        <f t="shared" si="2"/>
        <v>-188442</v>
      </c>
      <c r="F52" s="127">
        <f t="shared" si="3"/>
        <v>-0.03106268054043611</v>
      </c>
      <c r="G52" s="128"/>
    </row>
    <row r="53" spans="1:7" ht="13.5" customHeight="1">
      <c r="A53" s="124">
        <v>47</v>
      </c>
      <c r="B53" s="125" t="s">
        <v>160</v>
      </c>
      <c r="C53" s="160">
        <v>8860000</v>
      </c>
      <c r="D53" s="125">
        <v>9055000</v>
      </c>
      <c r="E53" s="126">
        <f t="shared" si="2"/>
        <v>-195000</v>
      </c>
      <c r="F53" s="127">
        <f t="shared" si="3"/>
        <v>-0.02153506350082827</v>
      </c>
      <c r="G53" s="128"/>
    </row>
    <row r="54" spans="1:7" ht="13.5" customHeight="1">
      <c r="A54" s="124">
        <v>48</v>
      </c>
      <c r="B54" s="125" t="s">
        <v>161</v>
      </c>
      <c r="C54" s="160">
        <v>6757400</v>
      </c>
      <c r="D54" s="125">
        <v>6710800</v>
      </c>
      <c r="E54" s="126">
        <f t="shared" si="2"/>
        <v>46600</v>
      </c>
      <c r="F54" s="127">
        <f t="shared" si="3"/>
        <v>0.006944030517971032</v>
      </c>
      <c r="G54" s="128"/>
    </row>
    <row r="55" spans="1:7" ht="13.5" customHeight="1">
      <c r="A55" s="124">
        <v>49</v>
      </c>
      <c r="B55" s="125" t="s">
        <v>162</v>
      </c>
      <c r="C55" s="160">
        <v>6299050</v>
      </c>
      <c r="D55" s="125">
        <v>6022800</v>
      </c>
      <c r="E55" s="126">
        <f t="shared" si="2"/>
        <v>276250</v>
      </c>
      <c r="F55" s="127">
        <f t="shared" si="3"/>
        <v>0.04586737065816564</v>
      </c>
      <c r="G55" s="128"/>
    </row>
    <row r="56" spans="1:7" ht="13.5" customHeight="1">
      <c r="A56" s="135">
        <v>50</v>
      </c>
      <c r="B56" s="136" t="s">
        <v>163</v>
      </c>
      <c r="C56" s="161">
        <v>4945669</v>
      </c>
      <c r="D56" s="136">
        <v>6220736</v>
      </c>
      <c r="E56" s="137">
        <f t="shared" si="2"/>
        <v>-1275067</v>
      </c>
      <c r="F56" s="138">
        <f t="shared" si="3"/>
        <v>-0.204970440796716</v>
      </c>
      <c r="G56" s="139"/>
    </row>
    <row r="57" spans="1:7" ht="13.5" customHeight="1">
      <c r="A57" s="124">
        <v>51</v>
      </c>
      <c r="B57" s="125" t="s">
        <v>164</v>
      </c>
      <c r="C57" s="160">
        <v>5255189</v>
      </c>
      <c r="D57" s="125">
        <v>5282254</v>
      </c>
      <c r="E57" s="126">
        <f t="shared" si="2"/>
        <v>-27065</v>
      </c>
      <c r="F57" s="127">
        <f t="shared" si="3"/>
        <v>-0.005123759667747897</v>
      </c>
      <c r="G57" s="128"/>
    </row>
    <row r="58" spans="1:7" ht="13.5" customHeight="1">
      <c r="A58" s="124">
        <v>52</v>
      </c>
      <c r="B58" s="125" t="s">
        <v>165</v>
      </c>
      <c r="C58" s="155">
        <v>3400000</v>
      </c>
      <c r="D58" s="125">
        <v>3667000</v>
      </c>
      <c r="E58" s="126">
        <f t="shared" si="2"/>
        <v>-267000</v>
      </c>
      <c r="F58" s="127">
        <f t="shared" si="3"/>
        <v>-0.07281156258521952</v>
      </c>
      <c r="G58" s="128"/>
    </row>
    <row r="59" spans="1:7" ht="13.5" customHeight="1">
      <c r="A59" s="124">
        <v>53</v>
      </c>
      <c r="B59" s="125" t="s">
        <v>166</v>
      </c>
      <c r="C59" s="155">
        <v>4068067</v>
      </c>
      <c r="D59" s="125">
        <v>3953770</v>
      </c>
      <c r="E59" s="126">
        <f t="shared" si="2"/>
        <v>114297</v>
      </c>
      <c r="F59" s="127">
        <f t="shared" si="3"/>
        <v>0.028908358351649184</v>
      </c>
      <c r="G59" s="128"/>
    </row>
    <row r="60" spans="1:7" ht="13.5" customHeight="1">
      <c r="A60" s="124">
        <v>54</v>
      </c>
      <c r="B60" s="125" t="s">
        <v>167</v>
      </c>
      <c r="C60" s="155">
        <v>3206945</v>
      </c>
      <c r="D60" s="125">
        <v>3163541</v>
      </c>
      <c r="E60" s="126">
        <f t="shared" si="2"/>
        <v>43404</v>
      </c>
      <c r="F60" s="127">
        <f t="shared" si="3"/>
        <v>0.013720068745750411</v>
      </c>
      <c r="G60" s="128"/>
    </row>
    <row r="61" spans="1:7" ht="13.5" customHeight="1">
      <c r="A61" s="135">
        <v>55</v>
      </c>
      <c r="B61" s="136" t="s">
        <v>168</v>
      </c>
      <c r="C61" s="161">
        <v>7194000</v>
      </c>
      <c r="D61" s="136">
        <v>7284000</v>
      </c>
      <c r="E61" s="137">
        <f t="shared" si="2"/>
        <v>-90000</v>
      </c>
      <c r="F61" s="138">
        <f t="shared" si="3"/>
        <v>-0.012355848434925865</v>
      </c>
      <c r="G61" s="139"/>
    </row>
    <row r="62" spans="1:7" ht="13.5" customHeight="1">
      <c r="A62" s="124">
        <v>56</v>
      </c>
      <c r="B62" s="125" t="s">
        <v>169</v>
      </c>
      <c r="C62" s="160">
        <v>1850000</v>
      </c>
      <c r="D62" s="125">
        <v>2100000</v>
      </c>
      <c r="E62" s="126">
        <f t="shared" si="2"/>
        <v>-250000</v>
      </c>
      <c r="F62" s="127">
        <f t="shared" si="3"/>
        <v>-0.11904761904761904</v>
      </c>
      <c r="G62" s="128"/>
    </row>
    <row r="63" spans="1:7" ht="13.5" customHeight="1">
      <c r="A63" s="124">
        <v>57</v>
      </c>
      <c r="B63" s="125" t="s">
        <v>170</v>
      </c>
      <c r="C63" s="160">
        <v>4337359</v>
      </c>
      <c r="D63" s="125">
        <v>4502851</v>
      </c>
      <c r="E63" s="126">
        <f t="shared" si="2"/>
        <v>-165492</v>
      </c>
      <c r="F63" s="127">
        <f t="shared" si="3"/>
        <v>-0.03675271511315831</v>
      </c>
      <c r="G63" s="128"/>
    </row>
    <row r="64" spans="1:7" ht="13.5" customHeight="1">
      <c r="A64" s="124">
        <v>58</v>
      </c>
      <c r="B64" s="125" t="s">
        <v>171</v>
      </c>
      <c r="C64" s="160">
        <v>6811130</v>
      </c>
      <c r="D64" s="125">
        <v>6926267</v>
      </c>
      <c r="E64" s="126">
        <f t="shared" si="2"/>
        <v>-115137</v>
      </c>
      <c r="F64" s="127">
        <f t="shared" si="3"/>
        <v>-0.016623240195620528</v>
      </c>
      <c r="G64" s="128"/>
    </row>
    <row r="65" spans="1:7" ht="13.5" customHeight="1">
      <c r="A65" s="124">
        <v>59</v>
      </c>
      <c r="B65" s="125" t="s">
        <v>172</v>
      </c>
      <c r="C65" s="160">
        <v>8356753</v>
      </c>
      <c r="D65" s="125">
        <v>8826104</v>
      </c>
      <c r="E65" s="126">
        <f t="shared" si="2"/>
        <v>-469351</v>
      </c>
      <c r="F65" s="127">
        <f t="shared" si="3"/>
        <v>-0.053177596819615994</v>
      </c>
      <c r="G65" s="128"/>
    </row>
    <row r="66" spans="1:7" ht="13.5" customHeight="1">
      <c r="A66" s="135">
        <v>60</v>
      </c>
      <c r="B66" s="136" t="s">
        <v>173</v>
      </c>
      <c r="C66" s="161">
        <v>10663437</v>
      </c>
      <c r="D66" s="136">
        <v>11577676</v>
      </c>
      <c r="E66" s="137">
        <f t="shared" si="2"/>
        <v>-914239</v>
      </c>
      <c r="F66" s="138">
        <f t="shared" si="3"/>
        <v>-0.07896567497656697</v>
      </c>
      <c r="G66" s="139"/>
    </row>
    <row r="67" spans="1:7" ht="13.5" customHeight="1">
      <c r="A67" s="124">
        <v>61</v>
      </c>
      <c r="B67" s="125" t="s">
        <v>174</v>
      </c>
      <c r="C67" s="160">
        <v>9514000</v>
      </c>
      <c r="D67" s="125">
        <v>9394078</v>
      </c>
      <c r="E67" s="126">
        <f t="shared" si="2"/>
        <v>119922</v>
      </c>
      <c r="F67" s="127">
        <f t="shared" si="3"/>
        <v>0.012765701966707111</v>
      </c>
      <c r="G67" s="128"/>
    </row>
    <row r="68" spans="1:7" ht="13.5" customHeight="1">
      <c r="A68" s="124">
        <v>62</v>
      </c>
      <c r="B68" s="125" t="s">
        <v>175</v>
      </c>
      <c r="C68" s="155">
        <v>11811853</v>
      </c>
      <c r="D68" s="125">
        <v>12536986</v>
      </c>
      <c r="E68" s="126">
        <f t="shared" si="2"/>
        <v>-725133</v>
      </c>
      <c r="F68" s="127">
        <f t="shared" si="3"/>
        <v>-0.057839499860652316</v>
      </c>
      <c r="G68" s="128"/>
    </row>
    <row r="69" spans="1:7" ht="13.5" customHeight="1">
      <c r="A69" s="124">
        <v>63</v>
      </c>
      <c r="B69" s="125" t="s">
        <v>176</v>
      </c>
      <c r="C69" s="155">
        <v>8026000</v>
      </c>
      <c r="D69" s="125">
        <v>8139000</v>
      </c>
      <c r="E69" s="126">
        <f t="shared" si="2"/>
        <v>-113000</v>
      </c>
      <c r="F69" s="127">
        <f t="shared" si="3"/>
        <v>-0.013883769504853176</v>
      </c>
      <c r="G69" s="128"/>
    </row>
    <row r="70" spans="1:9" ht="13.5" customHeight="1">
      <c r="A70" s="260" t="s">
        <v>177</v>
      </c>
      <c r="B70" s="261"/>
      <c r="C70" s="164">
        <f>SUM(C47:C69)</f>
        <v>159286452</v>
      </c>
      <c r="D70" s="165">
        <f>SUM(D47:D69)</f>
        <v>164371363.88621536</v>
      </c>
      <c r="E70" s="162">
        <f>SUM(E47:E69)</f>
        <v>-5084911.886215366</v>
      </c>
      <c r="F70" s="163">
        <f>(C70-D70)/D70</f>
        <v>-0.0309355094828765</v>
      </c>
      <c r="G70" s="140"/>
      <c r="I70" s="217"/>
    </row>
    <row r="71" spans="1:9" ht="13.5" customHeight="1" thickBot="1">
      <c r="A71" s="262" t="s">
        <v>178</v>
      </c>
      <c r="B71" s="263"/>
      <c r="C71" s="177">
        <f>C46+C70</f>
        <v>2433174006</v>
      </c>
      <c r="D71" s="178">
        <f>D46+D70</f>
        <v>2349128768.886215</v>
      </c>
      <c r="E71" s="179">
        <f>E46+E70</f>
        <v>84045237.11378464</v>
      </c>
      <c r="F71" s="180">
        <f>(C71-D71)/D71</f>
        <v>0.03577719460378193</v>
      </c>
      <c r="G71" s="181"/>
      <c r="I71" s="217"/>
    </row>
    <row r="72" spans="1:8" ht="13.5" customHeight="1">
      <c r="A72" s="264"/>
      <c r="B72" s="264"/>
      <c r="C72" s="264"/>
      <c r="D72" s="264"/>
      <c r="E72" s="264"/>
      <c r="F72" s="264"/>
      <c r="G72" s="264"/>
      <c r="H72" s="183"/>
    </row>
    <row r="73" spans="1:8" ht="13.5" customHeight="1">
      <c r="A73" s="265"/>
      <c r="B73" s="265"/>
      <c r="C73" s="265"/>
      <c r="D73" s="265"/>
      <c r="E73" s="265"/>
      <c r="F73" s="265"/>
      <c r="G73" s="265"/>
      <c r="H73" s="184"/>
    </row>
    <row r="74" spans="1:8" ht="52.5" customHeight="1">
      <c r="A74" s="265"/>
      <c r="B74" s="265"/>
      <c r="C74" s="265"/>
      <c r="D74" s="265"/>
      <c r="E74" s="265"/>
      <c r="F74" s="265"/>
      <c r="G74" s="265"/>
      <c r="H74" s="184"/>
    </row>
    <row r="75" spans="1:7" ht="12">
      <c r="A75" s="142"/>
      <c r="B75" s="142"/>
      <c r="C75" s="142"/>
      <c r="D75" s="142"/>
      <c r="E75" s="142"/>
      <c r="F75" s="142"/>
      <c r="G75" s="142"/>
    </row>
  </sheetData>
  <sheetProtection/>
  <mergeCells count="4">
    <mergeCell ref="A70:B70"/>
    <mergeCell ref="A71:B71"/>
    <mergeCell ref="A72:G74"/>
    <mergeCell ref="A46:B46"/>
  </mergeCells>
  <printOptions/>
  <pageMargins left="0.7874015748031497" right="0.3937007874015748" top="0.5118110236220472" bottom="0.4724409448818898" header="0" footer="0.3937007874015748"/>
  <pageSetup fitToHeight="1" fitToWidth="1" horizontalDpi="600" verticalDpi="600" orientation="portrait" paperSize="9" scale="86" r:id="rId1"/>
  <headerFooter alignWithMargins="0">
    <oddFooter>&amp;C&amp;"ＭＳ ゴシック,標準"&amp;14- 11 -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2017-07-10T00:05:39Z</dcterms:modified>
  <cp:category/>
  <cp:version/>
  <cp:contentType/>
  <cp:contentStatus/>
</cp:coreProperties>
</file>