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252\Desktop\"/>
    </mc:Choice>
  </mc:AlternateContent>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5" i="9" l="1"/>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O39" i="9"/>
  <c r="BE39" i="9"/>
  <c r="AM39" i="9"/>
  <c r="CO38" i="9"/>
  <c r="BE38" i="9"/>
  <c r="AM38" i="9"/>
  <c r="CO37" i="9"/>
  <c r="BE37" i="9"/>
  <c r="AM37" i="9"/>
  <c r="BE36" i="9"/>
  <c r="AM36" i="9"/>
  <c r="BE35" i="9"/>
  <c r="CO34" i="9"/>
  <c r="CO35" i="9" s="1"/>
  <c r="CO36" i="9" s="1"/>
  <c r="BW34" i="9"/>
  <c r="BW35" i="9" s="1"/>
  <c r="BW36" i="9" s="1"/>
  <c r="BW37" i="9" s="1"/>
  <c r="BW38" i="9" s="1"/>
  <c r="BW39" i="9" s="1"/>
  <c r="BW40" i="9" s="1"/>
  <c r="BE34" i="9"/>
  <c r="C34" i="9"/>
  <c r="C35" i="9" l="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AM35" i="9" s="1"/>
</calcChain>
</file>

<file path=xl/sharedStrings.xml><?xml version="1.0" encoding="utf-8"?>
<sst xmlns="http://schemas.openxmlformats.org/spreadsheetml/2006/main" count="1054" uniqueCount="563">
  <si>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</si>
  <si>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</si>
  <si>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</si>
  <si>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</si>
  <si>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</si>
  <si>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</si>
  <si>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</si>
  <si>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</si>
  <si>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</si>
  <si>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</si>
  <si>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</si>
  <si>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</si>
  <si>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</si>
  <si>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</si>
  <si>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</si>
  <si>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</si>
  <si>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</si>
  <si>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</si>
  <si>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</si>
  <si>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</si>
  <si>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</si>
  <si>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</si>
  <si>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</si>
  <si>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</si>
  <si>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</si>
  <si>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</si>
  <si>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</si>
  <si>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</si>
  <si>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</si>
  <si>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</si>
  <si>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</si>
  <si>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</si>
  <si>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</si>
  <si>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</si>
  <si>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</si>
  <si>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</si>
  <si>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</si>
  <si>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</si>
  <si>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</si>
  <si>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</si>
  <si>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</si>
  <si>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</si>
  <si>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</si>
  <si>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</si>
  <si>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</si>
  <si>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</si>
  <si>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</si>
  <si>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</si>
  <si>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</si>
  <si>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</si>
  <si>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</si>
  <si>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</si>
  <si>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</si>
  <si>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</si>
  <si>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</si>
  <si>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</si>
  <si>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</si>
  <si>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</si>
  <si>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</si>
  <si>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</si>
  <si>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</si>
  <si>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</si>
  <si>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</si>
  <si>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</si>
  <si>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</si>
  <si>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</si>
  <si>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</si>
  <si>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</si>
  <si>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</si>
  <si>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</si>
  <si>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</si>
  <si>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</si>
  <si>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</si>
  <si>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</si>
  <si>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</si>
  <si>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</si>
  <si>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</si>
  <si>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</si>
  <si>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</si>
  <si>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</si>
  <si>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</si>
  <si>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戸田市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</si>
  <si>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</si>
  <si>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</si>
  <si>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</si>
  <si>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</si>
  <si>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</si>
  <si>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</si>
  <si>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</si>
  <si>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</si>
  <si>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</si>
  <si>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</si>
  <si>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</si>
  <si>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</si>
  <si>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</si>
  <si>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</si>
  <si>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</si>
  <si>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</si>
  <si>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</si>
  <si>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</si>
  <si>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</si>
  <si>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</si>
  <si>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</si>
  <si>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</si>
  <si>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</si>
  <si>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</si>
  <si>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</si>
  <si>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</si>
  <si>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</si>
  <si>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</si>
  <si>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</si>
  <si>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</si>
  <si>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</si>
  <si>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</si>
  <si>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</si>
  <si>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</si>
  <si>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</si>
  <si>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</si>
  <si>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</si>
  <si>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</si>
  <si>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</si>
  <si>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</si>
  <si>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</si>
  <si>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</si>
  <si>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</si>
  <si>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</si>
  <si>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</si>
  <si>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</si>
  <si>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</si>
  <si>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</si>
  <si>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</si>
  <si>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</si>
  <si>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</si>
  <si>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</si>
  <si>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</si>
  <si>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</si>
  <si>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</si>
  <si>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</si>
  <si>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</si>
  <si>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</si>
  <si>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</si>
  <si>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</si>
  <si>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</si>
  <si>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</si>
  <si>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</si>
  <si>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</si>
  <si>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</si>
  <si>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</si>
  <si>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</si>
  <si>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</si>
  <si>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</si>
  <si>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</si>
  <si>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</si>
  <si>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</si>
  <si>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</si>
  <si>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</si>
  <si>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</si>
  <si>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</si>
  <si>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</si>
  <si>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</si>
  <si>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</si>
  <si>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</si>
  <si>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</si>
  <si>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</si>
  <si>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</si>
  <si>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</si>
  <si>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</si>
  <si>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</si>
  <si>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</si>
  <si>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</si>
  <si>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</si>
  <si>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</si>
  <si>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</si>
  <si>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</si>
  <si>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</si>
  <si>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</si>
  <si>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</si>
  <si>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</si>
  <si>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</si>
  <si>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</si>
  <si>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</si>
  <si>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</si>
  <si>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</si>
  <si>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</si>
  <si>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</si>
  <si>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</si>
  <si>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</si>
  <si>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</si>
  <si>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</si>
  <si>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</si>
  <si>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</si>
  <si>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</si>
  <si>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</si>
  <si>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埼玉県戸田市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</si>
  <si>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</si>
  <si>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</si>
  <si>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</si>
  <si>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</si>
  <si>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</si>
  <si>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</si>
  <si>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</si>
  <si>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</si>
  <si>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</si>
  <si>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</si>
  <si>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</si>
  <si>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</si>
  <si>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</si>
  <si>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</si>
  <si>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</si>
  <si>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</si>
  <si>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</si>
  <si>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</si>
  <si>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</si>
  <si>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</si>
  <si>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</si>
  <si>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</si>
  <si>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</si>
  <si>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</si>
  <si>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</si>
  <si>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</si>
  <si>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</si>
  <si>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</si>
  <si>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</si>
  <si>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</si>
  <si>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</si>
  <si>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</si>
  <si>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</si>
  <si>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</si>
  <si>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</si>
  <si>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</si>
  <si>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</si>
  <si>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</si>
  <si>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</si>
  <si>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</si>
  <si>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</si>
  <si>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</si>
  <si>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</si>
  <si>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</si>
  <si>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</si>
  <si>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</si>
  <si>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</si>
  <si>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</si>
  <si>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</si>
  <si>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</si>
  <si>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</si>
  <si>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</si>
  <si>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</si>
  <si>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</si>
  <si>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</si>
  <si>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</si>
  <si>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</si>
  <si>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</si>
  <si>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</si>
  <si>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</si>
  <si>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</si>
  <si>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</si>
  <si>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</si>
  <si>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</si>
  <si>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</si>
  <si>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</si>
  <si>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</si>
  <si>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</si>
  <si>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</si>
  <si>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</si>
  <si>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</si>
  <si>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</si>
  <si>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</si>
  <si>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</si>
  <si>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</si>
  <si>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</si>
  <si>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</si>
  <si>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</si>
  <si>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</si>
  <si>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</si>
  <si>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</si>
  <si>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</si>
  <si>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</si>
  <si>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</si>
  <si>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</si>
  <si>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</si>
  <si>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</si>
  <si>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</si>
  <si>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</si>
  <si>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</si>
  <si>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</si>
  <si>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</si>
  <si>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</si>
  <si>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</si>
  <si>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</si>
  <si>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</si>
  <si>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</si>
  <si>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</si>
  <si>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</si>
  <si>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</si>
  <si>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</si>
  <si>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</si>
  <si>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</si>
  <si>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</si>
  <si>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</si>
  <si>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</si>
  <si>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</si>
  <si>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</si>
  <si>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</si>
  <si>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</si>
  <si>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</si>
  <si>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</si>
  <si>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</si>
  <si>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</si>
  <si>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</si>
  <si>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</si>
  <si>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</si>
  <si>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</si>
  <si>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</si>
  <si>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</si>
  <si>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</si>
  <si>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</si>
  <si>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</si>
  <si>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</si>
  <si>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</si>
  <si>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</si>
  <si>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</si>
  <si>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</si>
  <si>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</si>
  <si>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</si>
  <si>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</si>
  <si>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</si>
  <si>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</si>
  <si>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</si>
  <si>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</si>
  <si>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</si>
  <si>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</si>
  <si>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</si>
  <si>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</si>
  <si>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</si>
  <si>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</si>
  <si>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</si>
  <si>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</si>
  <si>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</si>
  <si>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</si>
  <si>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</si>
  <si>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</si>
  <si>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埼玉県戸田市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</si>
  <si>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</si>
  <si>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</si>
  <si>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</si>
  <si>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</si>
  <si>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</si>
  <si>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</si>
  <si>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</si>
  <si>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</si>
  <si>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</si>
  <si>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</si>
  <si>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</si>
  <si>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</si>
  <si>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</si>
  <si>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</si>
  <si>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</si>
  <si>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</si>
  <si>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</si>
  <si>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</si>
  <si>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</si>
  <si>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</si>
  <si>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中小企業従業員退職金等福祉共済事業</t>
    <phoneticPr fontId="5"/>
  </si>
  <si>
    <t>市民医療センター</t>
    <phoneticPr fontId="5"/>
  </si>
  <si>
    <t>海外留学奨学事業</t>
    <phoneticPr fontId="5"/>
  </si>
  <si>
    <t>火災共済事業</t>
    <phoneticPr fontId="5"/>
  </si>
  <si>
    <t>新曽第一土地区画整理事業</t>
    <phoneticPr fontId="5"/>
  </si>
  <si>
    <t>新曽第二土地区画整理事業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</si>
  <si>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</si>
  <si>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</si>
  <si>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</si>
  <si>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</si>
  <si>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</si>
  <si>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</si>
  <si>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</si>
  <si>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</si>
  <si>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</si>
  <si>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</si>
  <si>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</si>
  <si>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</si>
  <si>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</si>
  <si>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t>
    <phoneticPr fontId="5"/>
  </si>
  <si>
    <t>後期高齢者医療</t>
    <phoneticPr fontId="5"/>
  </si>
  <si>
    <t>介護老人保健施設事業</t>
    <phoneticPr fontId="5"/>
  </si>
  <si>
    <t>在宅介護支援事業</t>
    <phoneticPr fontId="5"/>
  </si>
  <si>
    <t>交通災害共済事業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</si>
  <si>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</si>
  <si>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</si>
  <si>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</si>
  <si>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</si>
  <si>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</si>
  <si>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</si>
  <si>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</si>
  <si>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</si>
  <si>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</si>
  <si>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</si>
  <si>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</si>
  <si>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</si>
  <si>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</si>
  <si>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</si>
  <si>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</si>
  <si>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</si>
  <si>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</si>
  <si>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</si>
  <si>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</si>
  <si>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</si>
  <si>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</si>
  <si>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</si>
  <si>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</si>
  <si>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</si>
  <si>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</si>
  <si>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</si>
  <si>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</si>
  <si>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</si>
  <si>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</si>
  <si>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</si>
  <si>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</si>
  <si>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</si>
  <si>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</si>
  <si>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</si>
  <si>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</si>
  <si>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</si>
  <si>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</si>
  <si>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</si>
  <si>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</si>
  <si>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</si>
  <si>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</si>
  <si>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</si>
  <si>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</si>
  <si>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</si>
  <si>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</si>
  <si>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</si>
  <si>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</si>
  <si>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</si>
  <si>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</si>
  <si>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</si>
  <si>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</si>
  <si>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</si>
  <si>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</si>
  <si>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</si>
  <si>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</si>
  <si>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</si>
  <si>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</si>
  <si>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後期高齢者医療</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</si>
  <si>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</si>
  <si>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</si>
  <si>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</si>
  <si>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</si>
  <si>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</si>
  <si>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</si>
  <si>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</si>
  <si>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</si>
  <si>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</si>
  <si>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</si>
  <si>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</si>
  <si>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</si>
  <si>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</si>
  <si>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</si>
  <si>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</si>
  <si>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</si>
  <si>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</si>
  <si>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</si>
  <si>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</si>
  <si>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</si>
  <si>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</si>
  <si>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</si>
  <si>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</si>
  <si>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</si>
  <si>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</si>
  <si>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</si>
  <si>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</si>
  <si>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</si>
  <si>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</si>
  <si>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</si>
  <si>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</si>
  <si>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</si>
  <si>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</si>
  <si>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</si>
  <si>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</si>
  <si>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</si>
  <si>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</si>
  <si>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</si>
  <si>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</si>
  <si>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</si>
  <si>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</si>
  <si>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</si>
  <si>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</si>
  <si>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</si>
  <si>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</si>
  <si>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</si>
  <si>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</si>
  <si>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</si>
  <si>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</si>
  <si>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</si>
  <si>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</si>
  <si>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</si>
  <si>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</si>
  <si>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</si>
  <si>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</si>
  <si>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</si>
  <si>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</si>
  <si>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</si>
  <si>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</si>
  <si>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</si>
  <si>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</si>
  <si>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</si>
  <si>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</si>
  <si>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</si>
  <si>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</si>
  <si>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</si>
  <si>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</si>
  <si>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</si>
  <si>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</si>
  <si>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</si>
  <si>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</si>
  <si>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</si>
  <si>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</si>
  <si>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</si>
  <si>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</si>
  <si>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</si>
  <si>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</si>
  <si>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</si>
  <si>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</si>
  <si>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</si>
  <si>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</si>
  <si>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1.89</t>
  </si>
  <si>
    <t>▲ 1.10</t>
  </si>
  <si>
    <t>一般会計</t>
  </si>
  <si>
    <t>水道事業会計</t>
  </si>
  <si>
    <t>国民健康保険</t>
  </si>
  <si>
    <t>下水道事業会計</t>
  </si>
  <si>
    <t>介護保険</t>
  </si>
  <si>
    <t>新曽第一土地区画整理事業</t>
  </si>
  <si>
    <t>市民医療センター</t>
  </si>
  <si>
    <t>新曽第二土地区画整理事業</t>
  </si>
  <si>
    <t>その他会計（赤字）</t>
  </si>
  <si>
    <t>その他会計（黒字）</t>
  </si>
  <si>
    <t>蕨戸田衛生センター組合</t>
    <rPh sb="0" eb="1">
      <t>ワラビ</t>
    </rPh>
    <rPh sb="1" eb="3">
      <t>トダ</t>
    </rPh>
    <rPh sb="3" eb="5">
      <t>エイセイ</t>
    </rPh>
    <rPh sb="9" eb="11">
      <t>クミアイ</t>
    </rPh>
    <phoneticPr fontId="5"/>
  </si>
  <si>
    <t>-</t>
    <phoneticPr fontId="2"/>
  </si>
  <si>
    <t>-</t>
    <phoneticPr fontId="2"/>
  </si>
  <si>
    <t>戸田競艇組合</t>
    <rPh sb="0" eb="2">
      <t>トダ</t>
    </rPh>
    <rPh sb="2" eb="4">
      <t>キョウテイ</t>
    </rPh>
    <rPh sb="4" eb="6">
      <t>クミアイ</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</si>
  <si>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14"/>
  </si>
  <si>
    <t>一般会計</t>
    <rPh sb="0" eb="2">
      <t>イッパン</t>
    </rPh>
    <rPh sb="2" eb="4">
      <t>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</si>
  <si>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</si>
  <si>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14"/>
  </si>
  <si>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</si>
  <si>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5">
      <t>コウイキレンゴウ</t>
    </rPh>
    <phoneticPr fontId="14"/>
  </si>
  <si>
    <t>戸田市文化スポーツ財団</t>
  </si>
  <si>
    <t>戸田市公園緑地公社</t>
  </si>
  <si>
    <t>○</t>
    <phoneticPr fontId="2"/>
  </si>
  <si>
    <t>戸田市土地開発公社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</si>
  <si>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</si>
  <si>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</si>
  <si>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</si>
  <si>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</si>
  <si>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</si>
  <si>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</si>
  <si>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</si>
  <si>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</si>
  <si>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</si>
  <si>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</si>
  <si>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</si>
  <si>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近年の傾向としては、標準税収入額の増加などから、実質公債費比率は減少傾向にある。その一方、老朽化した公共施設の大規模改修、再整備等に伴う地方債現在高の増加や充当可能基金の減少などにより、将来負担比率は増加傾向にある。結果として、類似団体平均とは対照的に、将来負担比率と実質公債費比率が反比例している。平成２７年度については、実質公債費比率は若干増加となり、将来負担比率は、土地開発公社保有土地の買戻しに係る支出予定額の減少や、充当可能基金の増加などから2.2ポイントの減少となった。</t>
    <rPh sb="1" eb="3">
      <t>キンネン</t>
    </rPh>
    <rPh sb="4" eb="6">
      <t>ケイコウ</t>
    </rPh>
    <rPh sb="11" eb="13">
      <t>ヒョウジュン</t>
    </rPh>
    <rPh sb="13" eb="14">
      <t>ゼイ</t>
    </rPh>
    <rPh sb="14" eb="16">
      <t>シュウニュウ</t>
    </rPh>
    <rPh sb="16" eb="17">
      <t>ガク</t>
    </rPh>
    <rPh sb="18" eb="20">
      <t>ゾウカ</t>
    </rPh>
    <rPh sb="25" eb="27">
      <t>ジッシツ</t>
    </rPh>
    <rPh sb="27" eb="30">
      <t>コウサイヒ</t>
    </rPh>
    <rPh sb="30" eb="32">
      <t>ヒリツ</t>
    </rPh>
    <rPh sb="33" eb="35">
      <t>ゲンショウ</t>
    </rPh>
    <rPh sb="35" eb="37">
      <t>ケイコウ</t>
    </rPh>
    <rPh sb="43" eb="45">
      <t>イッポウ</t>
    </rPh>
    <rPh sb="46" eb="48">
      <t>ロウキュウ</t>
    </rPh>
    <rPh sb="48" eb="49">
      <t>カ</t>
    </rPh>
    <rPh sb="51" eb="55">
      <t>コウキョウシセツ</t>
    </rPh>
    <rPh sb="56" eb="59">
      <t>ダイキボ</t>
    </rPh>
    <rPh sb="59" eb="61">
      <t>カイシュウ</t>
    </rPh>
    <rPh sb="62" eb="65">
      <t>サイセイビ</t>
    </rPh>
    <rPh sb="65" eb="66">
      <t>トウ</t>
    </rPh>
    <rPh sb="67" eb="68">
      <t>トモナ</t>
    </rPh>
    <rPh sb="69" eb="72">
      <t>チホウサイ</t>
    </rPh>
    <rPh sb="72" eb="74">
      <t>ゲンザイ</t>
    </rPh>
    <rPh sb="74" eb="75">
      <t>ダカ</t>
    </rPh>
    <rPh sb="76" eb="78">
      <t>ゾウカ</t>
    </rPh>
    <rPh sb="79" eb="81">
      <t>ジュウトウ</t>
    </rPh>
    <rPh sb="81" eb="83">
      <t>カノウ</t>
    </rPh>
    <rPh sb="83" eb="85">
      <t>キキン</t>
    </rPh>
    <rPh sb="86" eb="88">
      <t>ゲンショウ</t>
    </rPh>
    <rPh sb="101" eb="103">
      <t>ゾウカ</t>
    </rPh>
    <rPh sb="103" eb="105">
      <t>ケイコウ</t>
    </rPh>
    <rPh sb="109" eb="111">
      <t>ケッカ</t>
    </rPh>
    <rPh sb="115" eb="117">
      <t>ルイジ</t>
    </rPh>
    <rPh sb="117" eb="119">
      <t>ダンタイ</t>
    </rPh>
    <rPh sb="119" eb="121">
      <t>ヘイキン</t>
    </rPh>
    <rPh sb="123" eb="126">
      <t>タイショウテキ</t>
    </rPh>
    <rPh sb="128" eb="134">
      <t>ショウライフタンヒリツ</t>
    </rPh>
    <rPh sb="135" eb="137">
      <t>ジッシツ</t>
    </rPh>
    <rPh sb="137" eb="140">
      <t>コウサイヒ</t>
    </rPh>
    <rPh sb="140" eb="142">
      <t>ヒリツ</t>
    </rPh>
    <rPh sb="143" eb="146">
      <t>ハンピレイ</t>
    </rPh>
    <rPh sb="151" eb="153">
      <t>ヘイセイ</t>
    </rPh>
    <rPh sb="155" eb="157">
      <t>ネンド</t>
    </rPh>
    <rPh sb="163" eb="165">
      <t>ジッシツ</t>
    </rPh>
    <rPh sb="165" eb="168">
      <t>コウサイヒ</t>
    </rPh>
    <rPh sb="168" eb="170">
      <t>ヒリツ</t>
    </rPh>
    <rPh sb="171" eb="173">
      <t>ジャッカン</t>
    </rPh>
    <rPh sb="173" eb="175">
      <t>ゾウカ</t>
    </rPh>
    <rPh sb="179" eb="185">
      <t>ショウライフタンヒリツ</t>
    </rPh>
    <rPh sb="187" eb="189">
      <t>トチ</t>
    </rPh>
    <rPh sb="189" eb="191">
      <t>カイハツ</t>
    </rPh>
    <rPh sb="191" eb="193">
      <t>コウシャ</t>
    </rPh>
    <rPh sb="193" eb="195">
      <t>ホユウ</t>
    </rPh>
    <rPh sb="195" eb="197">
      <t>トチ</t>
    </rPh>
    <rPh sb="198" eb="200">
      <t>カイモド</t>
    </rPh>
    <rPh sb="202" eb="203">
      <t>カカ</t>
    </rPh>
    <rPh sb="204" eb="206">
      <t>シシュツ</t>
    </rPh>
    <rPh sb="206" eb="208">
      <t>ヨテイ</t>
    </rPh>
    <rPh sb="208" eb="209">
      <t>ガク</t>
    </rPh>
    <rPh sb="210" eb="212">
      <t>ゲンショウ</t>
    </rPh>
    <rPh sb="214" eb="216">
      <t>ジュウトウ</t>
    </rPh>
    <rPh sb="216" eb="218">
      <t>カノウ</t>
    </rPh>
    <rPh sb="218" eb="220">
      <t>キキン</t>
    </rPh>
    <rPh sb="221" eb="223">
      <t>ゾウカ</t>
    </rPh>
    <rPh sb="235" eb="237">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</si>
</sst>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5"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54864</c:v>
                </c:pt>
                <c:pt idx="1">
                  <c:v>71057</c:v>
                </c:pt>
                <c:pt idx="2">
                  <c:v>67034</c:v>
                </c:pt>
                <c:pt idx="3">
                  <c:v>83084</c:v>
                </c:pt>
                <c:pt idx="4">
                  <c:v>52724</c:v>
                </c:pt>
              </c:numCache>
            </c:numRef>
          </c:val>
          <c:smooth val="0"/>
        </c:ser>
        <c:dLbls>
          <c:showLegendKey val="0"/>
          <c:showVal val="0"/>
          <c:showCatName val="0"/>
          <c:showSerName val="0"/>
          <c:showPercent val="0"/>
          <c:showBubbleSize val="0"/>
        </c:dLbls>
        <c:marker val="1"/>
        <c:smooth val="0"/>
        <c:axId val="132677680"/>
        <c:axId val="132678072"/>
      </c:lineChart>
      <c:catAx>
        <c:axId val="132677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678072"/>
        <c:crosses val="autoZero"/>
        <c:auto val="1"/>
        <c:lblAlgn val="ctr"/>
        <c:lblOffset val="100"/>
        <c:tickLblSkip val="1"/>
        <c:tickMarkSkip val="1"/>
        <c:noMultiLvlLbl val="0"/>
      </c:catAx>
      <c:valAx>
        <c:axId val="1326780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677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7.21</c:v>
                </c:pt>
                <c:pt idx="1">
                  <c:v>10.23</c:v>
                </c:pt>
                <c:pt idx="2">
                  <c:v>7.55</c:v>
                </c:pt>
                <c:pt idx="3">
                  <c:v>6.51</c:v>
                </c:pt>
                <c:pt idx="4">
                  <c:v>8.7100000000000009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13.54</c:v>
                </c:pt>
                <c:pt idx="1">
                  <c:v>13.5</c:v>
                </c:pt>
                <c:pt idx="2">
                  <c:v>13.68</c:v>
                </c:pt>
                <c:pt idx="3">
                  <c:v>12.98</c:v>
                </c:pt>
                <c:pt idx="4">
                  <c:v>13.89</c:v>
                </c:pt>
              </c:numCache>
            </c:numRef>
          </c:val>
        </c:ser>
        <c:dLbls>
          <c:showLegendKey val="0"/>
          <c:showVal val="0"/>
          <c:showCatName val="0"/>
          <c:showSerName val="0"/>
          <c:showPercent val="0"/>
          <c:showBubbleSize val="0"/>
        </c:dLbls>
        <c:gapWidth val="250"/>
        <c:overlap val="100"/>
        <c:axId val="132680032"/>
        <c:axId val="132680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2.93</c:v>
                </c:pt>
                <c:pt idx="1">
                  <c:v>2.5499999999999998</c:v>
                </c:pt>
                <c:pt idx="2">
                  <c:v>-1.89</c:v>
                </c:pt>
                <c:pt idx="3">
                  <c:v>-1.1000000000000001</c:v>
                </c:pt>
                <c:pt idx="4">
                  <c:v>3.38</c:v>
                </c:pt>
              </c:numCache>
            </c:numRef>
          </c:val>
          <c:smooth val="0"/>
        </c:ser>
        <c:dLbls>
          <c:showLegendKey val="0"/>
          <c:showVal val="0"/>
          <c:showCatName val="0"/>
          <c:showSerName val="0"/>
          <c:showPercent val="0"/>
          <c:showBubbleSize val="0"/>
        </c:dLbls>
        <c:marker val="1"/>
        <c:smooth val="0"/>
        <c:axId val="132680032"/>
        <c:axId val="132680424"/>
      </c:lineChart>
      <c:catAx>
        <c:axId val="13268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680424"/>
        <c:crosses val="autoZero"/>
        <c:auto val="1"/>
        <c:lblAlgn val="ctr"/>
        <c:lblOffset val="100"/>
        <c:tickLblSkip val="1"/>
        <c:tickMarkSkip val="1"/>
        <c:noMultiLvlLbl val="0"/>
      </c:catAx>
      <c:valAx>
        <c:axId val="132680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8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0.74</c:v>
                </c:pt>
                <c:pt idx="2">
                  <c:v>#N/A</c:v>
                </c:pt>
                <c:pt idx="3">
                  <c:v>0.89</c:v>
                </c:pt>
                <c:pt idx="4">
                  <c:v>#N/A</c:v>
                </c:pt>
                <c:pt idx="5">
                  <c:v>1.62</c:v>
                </c:pt>
                <c:pt idx="6">
                  <c:v>#N/A</c:v>
                </c:pt>
                <c:pt idx="7">
                  <c:v>0.24</c:v>
                </c:pt>
                <c:pt idx="8">
                  <c:v>#N/A</c:v>
                </c:pt>
                <c:pt idx="9">
                  <c:v>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新曽第二土地区画整理事業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0.14000000000000001</c:v>
                </c:pt>
                <c:pt idx="2">
                  <c:v>#N/A</c:v>
                </c:pt>
                <c:pt idx="3">
                  <c:v>0.21</c:v>
                </c:pt>
                <c:pt idx="4">
                  <c:v>#N/A</c:v>
                </c:pt>
                <c:pt idx="5">
                  <c:v>0.2</c:v>
                </c:pt>
                <c:pt idx="6">
                  <c:v>#N/A</c:v>
                </c:pt>
                <c:pt idx="7">
                  <c:v>0.18</c:v>
                </c:pt>
                <c:pt idx="8">
                  <c:v>#N/A</c:v>
                </c:pt>
                <c:pt idx="9">
                  <c:v>0.16</c:v>
                </c:pt>
              </c:numCache>
            </c:numRef>
          </c:val>
        </c:ser>
        <c:ser>
          <c:idx val="3"/>
          <c:order val="3"/>
          <c:tx>
            <c:strRef>
              <c:f>データシート!$A$30</c:f>
              <c:strCache>
                <c:ptCount val="1"/>
                <c:pt idx="0">
                  <c:v>市民医療センター</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0.23</c:v>
                </c:pt>
                <c:pt idx="2">
                  <c:v>#N/A</c:v>
                </c:pt>
                <c:pt idx="3">
                  <c:v>0.26</c:v>
                </c:pt>
                <c:pt idx="4">
                  <c:v>#N/A</c:v>
                </c:pt>
                <c:pt idx="5">
                  <c:v>0.33</c:v>
                </c:pt>
                <c:pt idx="6">
                  <c:v>#N/A</c:v>
                </c:pt>
                <c:pt idx="7">
                  <c:v>0.28999999999999998</c:v>
                </c:pt>
                <c:pt idx="8">
                  <c:v>#N/A</c:v>
                </c:pt>
                <c:pt idx="9">
                  <c:v>0.42</c:v>
                </c:pt>
              </c:numCache>
            </c:numRef>
          </c:val>
        </c:ser>
        <c:ser>
          <c:idx val="4"/>
          <c:order val="4"/>
          <c:tx>
            <c:strRef>
              <c:f>データシート!$A$31</c:f>
              <c:strCache>
                <c:ptCount val="1"/>
                <c:pt idx="0">
                  <c:v>新曽第一土地区画整理事業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c:v>
                </c:pt>
                <c:pt idx="2">
                  <c:v>#N/A</c:v>
                </c:pt>
                <c:pt idx="3">
                  <c:v>0.33</c:v>
                </c:pt>
                <c:pt idx="4">
                  <c:v>#N/A</c:v>
                </c:pt>
                <c:pt idx="5">
                  <c:v>0.49</c:v>
                </c:pt>
                <c:pt idx="6">
                  <c:v>#N/A</c:v>
                </c:pt>
                <c:pt idx="7">
                  <c:v>0.18</c:v>
                </c:pt>
                <c:pt idx="8">
                  <c:v>#N/A</c:v>
                </c:pt>
                <c:pt idx="9">
                  <c:v>0.59</c:v>
                </c:pt>
              </c:numCache>
            </c:numRef>
          </c:val>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0.66</c:v>
                </c:pt>
                <c:pt idx="4">
                  <c:v>#N/A</c:v>
                </c:pt>
                <c:pt idx="5">
                  <c:v>0.46</c:v>
                </c:pt>
                <c:pt idx="6">
                  <c:v>#N/A</c:v>
                </c:pt>
                <c:pt idx="7">
                  <c:v>0.1</c:v>
                </c:pt>
                <c:pt idx="8">
                  <c:v>#N/A</c:v>
                </c:pt>
                <c:pt idx="9">
                  <c:v>0.76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1.49</c:v>
                </c:pt>
                <c:pt idx="8">
                  <c:v>#N/A</c:v>
                </c:pt>
                <c:pt idx="9">
                  <c:v>1.33</c:v>
                </c:pt>
              </c:numCache>
            </c:numRef>
          </c:val>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1.35</c:v>
                </c:pt>
                <c:pt idx="2">
                  <c:v>#N/A</c:v>
                </c:pt>
                <c:pt idx="3">
                  <c:v>2.17</c:v>
                </c:pt>
                <c:pt idx="4">
                  <c:v>#N/A</c:v>
                </c:pt>
                <c:pt idx="5">
                  <c:v>1.45</c:v>
                </c:pt>
                <c:pt idx="6">
                  <c:v>#N/A</c:v>
                </c:pt>
                <c:pt idx="7">
                  <c:v>1.55</c:v>
                </c:pt>
                <c:pt idx="8">
                  <c:v>#N/A</c:v>
                </c:pt>
                <c:pt idx="9">
                  <c:v>1.36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2.79</c:v>
                </c:pt>
                <c:pt idx="2">
                  <c:v>#N/A</c:v>
                </c:pt>
                <c:pt idx="3">
                  <c:v>6.28</c:v>
                </c:pt>
                <c:pt idx="4">
                  <c:v>#N/A</c:v>
                </c:pt>
                <c:pt idx="5">
                  <c:v>4.1100000000000003</c:v>
                </c:pt>
                <c:pt idx="6">
                  <c:v>#N/A</c:v>
                </c:pt>
                <c:pt idx="7">
                  <c:v>4.54</c:v>
                </c:pt>
                <c:pt idx="8">
                  <c:v>#N/A</c:v>
                </c:pt>
                <c:pt idx="9">
                  <c:v>2.86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5.99</c:v>
                </c:pt>
                <c:pt idx="2">
                  <c:v>#N/A</c:v>
                </c:pt>
                <c:pt idx="3">
                  <c:v>9.3800000000000008</c:v>
                </c:pt>
                <c:pt idx="4">
                  <c:v>#N/A</c:v>
                </c:pt>
                <c:pt idx="5">
                  <c:v>6.49</c:v>
                </c:pt>
                <c:pt idx="6">
                  <c:v>#N/A</c:v>
                </c:pt>
                <c:pt idx="7">
                  <c:v>5.83</c:v>
                </c:pt>
                <c:pt idx="8">
                  <c:v>#N/A</c:v>
                </c:pt>
                <c:pt idx="9">
                  <c:v>7.5</c:v>
                </c:pt>
              </c:numCache>
            </c:numRef>
          </c:val>
        </c:ser>
        <c:dLbls>
          <c:showLegendKey val="0"/>
          <c:showVal val="0"/>
          <c:showCatName val="0"/>
          <c:showSerName val="0"/>
          <c:showPercent val="0"/>
          <c:showBubbleSize val="0"/>
        </c:dLbls>
        <c:gapWidth val="150"/>
        <c:overlap val="100"/>
        <c:axId val="132681208"/>
        <c:axId val="385467064"/>
      </c:barChart>
      <c:catAx>
        <c:axId val="13268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467064"/>
        <c:crosses val="autoZero"/>
        <c:auto val="1"/>
        <c:lblAlgn val="ctr"/>
        <c:lblOffset val="100"/>
        <c:tickLblSkip val="1"/>
        <c:tickMarkSkip val="1"/>
        <c:noMultiLvlLbl val="0"/>
      </c:catAx>
      <c:valAx>
        <c:axId val="385467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81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2267</c:v>
                </c:pt>
                <c:pt idx="5">
                  <c:v>2291</c:v>
                </c:pt>
                <c:pt idx="8">
                  <c:v>2371</c:v>
                </c:pt>
                <c:pt idx="11">
                  <c:v>2415</c:v>
                </c:pt>
                <c:pt idx="14">
                  <c:v>2196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223</c:v>
                </c:pt>
                <c:pt idx="3">
                  <c:v>191</c:v>
                </c:pt>
                <c:pt idx="6">
                  <c:v>66</c:v>
                </c:pt>
                <c:pt idx="9">
                  <c:v>48</c:v>
                </c:pt>
                <c:pt idx="12">
                  <c:v>109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53</c:v>
                </c:pt>
                <c:pt idx="3">
                  <c:v>68</c:v>
                </c:pt>
                <c:pt idx="6">
                  <c:v>97</c:v>
                </c:pt>
                <c:pt idx="9">
                  <c:v>86</c:v>
                </c:pt>
                <c:pt idx="12">
                  <c:v>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887</c:v>
                </c:pt>
                <c:pt idx="3">
                  <c:v>797</c:v>
                </c:pt>
                <c:pt idx="6">
                  <c:v>779</c:v>
                </c:pt>
                <c:pt idx="9">
                  <c:v>741</c:v>
                </c:pt>
                <c:pt idx="12">
                  <c:v>581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2066</c:v>
                </c:pt>
                <c:pt idx="3">
                  <c:v>2088</c:v>
                </c:pt>
                <c:pt idx="6">
                  <c:v>2432</c:v>
                </c:pt>
                <c:pt idx="9">
                  <c:v>2400</c:v>
                </c:pt>
                <c:pt idx="12">
                  <c:v>2428</c:v>
                </c:pt>
              </c:numCache>
            </c:numRef>
          </c:val>
        </c:ser>
        <c:dLbls>
          <c:showLegendKey val="0"/>
          <c:showVal val="0"/>
          <c:showCatName val="0"/>
          <c:showSerName val="0"/>
          <c:showPercent val="0"/>
          <c:showBubbleSize val="0"/>
        </c:dLbls>
        <c:gapWidth val="100"/>
        <c:overlap val="100"/>
        <c:axId val="385469416"/>
        <c:axId val="385469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962</c:v>
                </c:pt>
                <c:pt idx="2">
                  <c:v>#N/A</c:v>
                </c:pt>
                <c:pt idx="3">
                  <c:v>#N/A</c:v>
                </c:pt>
                <c:pt idx="4">
                  <c:v>853</c:v>
                </c:pt>
                <c:pt idx="5">
                  <c:v>#N/A</c:v>
                </c:pt>
                <c:pt idx="6">
                  <c:v>#N/A</c:v>
                </c:pt>
                <c:pt idx="7">
                  <c:v>1003</c:v>
                </c:pt>
                <c:pt idx="8">
                  <c:v>#N/A</c:v>
                </c:pt>
                <c:pt idx="9">
                  <c:v>#N/A</c:v>
                </c:pt>
                <c:pt idx="10">
                  <c:v>860</c:v>
                </c:pt>
                <c:pt idx="11">
                  <c:v>#N/A</c:v>
                </c:pt>
                <c:pt idx="12">
                  <c:v>#N/A</c:v>
                </c:pt>
                <c:pt idx="13">
                  <c:v>1013</c:v>
                </c:pt>
                <c:pt idx="14">
                  <c:v>#N/A</c:v>
                </c:pt>
              </c:numCache>
            </c:numRef>
          </c:val>
          <c:smooth val="0"/>
        </c:ser>
        <c:dLbls>
          <c:showLegendKey val="0"/>
          <c:showVal val="0"/>
          <c:showCatName val="0"/>
          <c:showSerName val="0"/>
          <c:showPercent val="0"/>
          <c:showBubbleSize val="0"/>
        </c:dLbls>
        <c:marker val="1"/>
        <c:smooth val="0"/>
        <c:axId val="385469416"/>
        <c:axId val="385469808"/>
      </c:lineChart>
      <c:catAx>
        <c:axId val="38546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469808"/>
        <c:crosses val="autoZero"/>
        <c:auto val="1"/>
        <c:lblAlgn val="ctr"/>
        <c:lblOffset val="100"/>
        <c:tickLblSkip val="1"/>
        <c:tickMarkSkip val="1"/>
        <c:noMultiLvlLbl val="0"/>
      </c:catAx>
      <c:valAx>
        <c:axId val="38546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46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19845</c:v>
                </c:pt>
                <c:pt idx="5">
                  <c:v>18953</c:v>
                </c:pt>
                <c:pt idx="8">
                  <c:v>18031</c:v>
                </c:pt>
                <c:pt idx="11">
                  <c:v>16845</c:v>
                </c:pt>
                <c:pt idx="14">
                  <c:v>15794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8417</c:v>
                </c:pt>
                <c:pt idx="5">
                  <c:v>8718</c:v>
                </c:pt>
                <c:pt idx="8">
                  <c:v>9987</c:v>
                </c:pt>
                <c:pt idx="11">
                  <c:v>10697</c:v>
                </c:pt>
                <c:pt idx="14">
                  <c:v>10261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10890</c:v>
                </c:pt>
                <c:pt idx="5">
                  <c:v>8602</c:v>
                </c:pt>
                <c:pt idx="8">
                  <c:v>7522</c:v>
                </c:pt>
                <c:pt idx="11">
                  <c:v>6406</c:v>
                </c:pt>
                <c:pt idx="14">
                  <c:v>7753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1</c:v>
                </c:pt>
                <c:pt idx="6">
                  <c:v>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8502</c:v>
                </c:pt>
                <c:pt idx="3">
                  <c:v>8043</c:v>
                </c:pt>
                <c:pt idx="6">
                  <c:v>7661</c:v>
                </c:pt>
                <c:pt idx="9">
                  <c:v>7144</c:v>
                </c:pt>
                <c:pt idx="12">
                  <c:v>7021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808</c:v>
                </c:pt>
                <c:pt idx="3">
                  <c:v>718</c:v>
                </c:pt>
                <c:pt idx="6">
                  <c:v>597</c:v>
                </c:pt>
                <c:pt idx="9">
                  <c:v>474</c:v>
                </c:pt>
                <c:pt idx="12">
                  <c:v>350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7283</c:v>
                </c:pt>
                <c:pt idx="3">
                  <c:v>6822</c:v>
                </c:pt>
                <c:pt idx="6">
                  <c:v>6589</c:v>
                </c:pt>
                <c:pt idx="9">
                  <c:v>6441</c:v>
                </c:pt>
                <c:pt idx="12">
                  <c:v>6957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11604</c:v>
                </c:pt>
                <c:pt idx="3">
                  <c:v>9093</c:v>
                </c:pt>
                <c:pt idx="6">
                  <c:v>9270</c:v>
                </c:pt>
                <c:pt idx="9">
                  <c:v>8932</c:v>
                </c:pt>
                <c:pt idx="12">
                  <c:v>6977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20141</c:v>
                </c:pt>
                <c:pt idx="3">
                  <c:v>21579</c:v>
                </c:pt>
                <c:pt idx="6">
                  <c:v>22424</c:v>
                </c:pt>
                <c:pt idx="9">
                  <c:v>25461</c:v>
                </c:pt>
                <c:pt idx="12">
                  <c:v>26776</c:v>
                </c:pt>
              </c:numCache>
            </c:numRef>
          </c:val>
        </c:ser>
        <c:dLbls>
          <c:showLegendKey val="0"/>
          <c:showVal val="0"/>
          <c:showCatName val="0"/>
          <c:showSerName val="0"/>
          <c:showPercent val="0"/>
          <c:showBubbleSize val="0"/>
        </c:dLbls>
        <c:gapWidth val="100"/>
        <c:overlap val="100"/>
        <c:axId val="385469024"/>
        <c:axId val="385468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9186</c:v>
                </c:pt>
                <c:pt idx="2">
                  <c:v>#N/A</c:v>
                </c:pt>
                <c:pt idx="3">
                  <c:v>#N/A</c:v>
                </c:pt>
                <c:pt idx="4">
                  <c:v>9983</c:v>
                </c:pt>
                <c:pt idx="5">
                  <c:v>#N/A</c:v>
                </c:pt>
                <c:pt idx="6">
                  <c:v>#N/A</c:v>
                </c:pt>
                <c:pt idx="7">
                  <c:v>11003</c:v>
                </c:pt>
                <c:pt idx="8">
                  <c:v>#N/A</c:v>
                </c:pt>
                <c:pt idx="9">
                  <c:v>#N/A</c:v>
                </c:pt>
                <c:pt idx="10">
                  <c:v>14504</c:v>
                </c:pt>
                <c:pt idx="11">
                  <c:v>#N/A</c:v>
                </c:pt>
                <c:pt idx="12">
                  <c:v>#N/A</c:v>
                </c:pt>
                <c:pt idx="13">
                  <c:v>14271</c:v>
                </c:pt>
                <c:pt idx="14">
                  <c:v>#N/A</c:v>
                </c:pt>
              </c:numCache>
            </c:numRef>
          </c:val>
          <c:smooth val="0"/>
        </c:ser>
        <c:dLbls>
          <c:showLegendKey val="0"/>
          <c:showVal val="0"/>
          <c:showCatName val="0"/>
          <c:showSerName val="0"/>
          <c:showPercent val="0"/>
          <c:showBubbleSize val="0"/>
        </c:dLbls>
        <c:marker val="1"/>
        <c:smooth val="0"/>
        <c:axId val="385469024"/>
        <c:axId val="385468632"/>
      </c:lineChart>
      <c:catAx>
        <c:axId val="38546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5468632"/>
        <c:crosses val="autoZero"/>
        <c:auto val="1"/>
        <c:lblAlgn val="ctr"/>
        <c:lblOffset val="100"/>
        <c:tickLblSkip val="1"/>
        <c:tickMarkSkip val="1"/>
        <c:noMultiLvlLbl val="0"/>
      </c:catAx>
      <c:valAx>
        <c:axId val="385468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46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{468AB21C-28EF-4FB2-A210-BDFAA0AC21F6}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{2464E70E-E275-4951-99D4-A9BBE537D9DB}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{52F2F976-B766-45F3-9226-C6FF9190A6A2}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{C8A0B05D-F54C-4B97-974B-141E1DCFDC2F}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{2CCD53C1-0965-4754-9EFC-A1AC19B41E4E}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{FBC2CD76-297F-44ED-A1D0-2C9701992B50}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{57D94290-B353-4341-AF38-548D89B96D37}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{7C9BB83B-3E91-44E1-912C-9FD767F58545}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{584001C7-83A0-4ED3-9D41-5E40F20139DC}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{6223779D-78C6-49AC-B3FD-27B056A8CD17}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85467848"/>
        <c:axId val="385470200"/>
      </c:scatterChart>
      <c:valAx>
        <c:axId val="3854678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5470200"/>
        <c:crosses val="autoZero"/>
        <c:crossBetween val="midCat"/>
      </c:valAx>
      <c:valAx>
        <c:axId val="385470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5467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{45AEECBC-531B-42E4-A3D7-A32FF83E8A34}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{EB12D662-807A-4BB0-84EA-420A07C71083}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{35741A19-0C16-402C-A0FE-640371DC60D0}</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8754088707447801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{75CD40FD-7250-4B2E-9624-86C6649459B2}</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4656835816179612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{7308BC5F-7D11-4F93-A40F-83D93693AF60}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4.2</c:v>
                </c:pt>
                <c:pt idx="2">
                  <c:v>3.8</c:v>
                </c:pt>
                <c:pt idx="3">
                  <c:v>3.6</c:v>
                </c:pt>
                <c:pt idx="4">
                  <c:v>3.7</c:v>
                </c:pt>
              </c:numCache>
            </c:numRef>
          </c:xVal>
          <c:yVal>
            <c:numRef>
              <c:f>公会計指標分析・財政指標組合せ分析表!$K$73:$O$73</c:f>
              <c:numCache>
                <c:formatCode>#,##0.0;"▲ "#,##0.0</c:formatCode>
                <c:ptCount val="5"/>
                <c:pt idx="0">
                  <c:v>37.5</c:v>
                </c:pt>
                <c:pt idx="1">
                  <c:v>41.7</c:v>
                </c:pt>
                <c:pt idx="2">
                  <c:v>44.7</c:v>
                </c:pt>
                <c:pt idx="3">
                  <c:v>57.1</c:v>
                </c:pt>
                <c:pt idx="4">
                  <c:v>54.9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{D6E462DF-AE75-4BB2-BAF2-1BA0FC9E84A5}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{5EBC3DB0-4C47-445A-A421-167761AEBD6A}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{62CFC434-278B-41B0-A94E-0BF17F356FA6}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{70AFC74A-6BDA-4B27-B7E1-42D055657FFE}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{33DD1FE9-C1DF-41AC-B504-BE1F8AFD7EE5}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393441640"/>
        <c:axId val="393442032"/>
      </c:scatterChart>
      <c:valAx>
        <c:axId val="393441640"/>
        <c:scaling>
          <c:orientation val="minMax"/>
          <c:max val="9.7999999999999989"/>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442032"/>
        <c:crosses val="autoZero"/>
        <c:crossBetween val="midCat"/>
      </c:valAx>
      <c:valAx>
        <c:axId val="393442032"/>
        <c:scaling>
          <c:orientation val="minMax"/>
          <c:max val="6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4416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平成２７年度の数値が３．７％であり、平成２６年度と比較して０．１ポイントの上昇となった。実質公債費比率の分子は増加しているが、標準税収入額等も増加しているため、比率としてはほぼ横這いになっている。</a:t>
          </a:r>
        </a:p>
        <a:p>
          <a:r>
            <a:rPr kumimoji="1" lang="ja-JP" altLang="en-US" sz="1400">
              <a:latin typeface="ＭＳ ゴシック" pitchFamily="49" charset="-128"/>
              <a:ea typeface="ＭＳ ゴシック" pitchFamily="49" charset="-128"/>
            </a:rPr>
            <a:t>　内訳の元利償還金については、今後、大規模な施設整備に伴う起債の償還が始まることから、大幅に上昇し、一時的に比率が悪化することが予想される。</a:t>
          </a:r>
        </a:p>
        <a:p>
          <a:r>
            <a:rPr kumimoji="1" lang="ja-JP" altLang="en-US" sz="1400">
              <a:latin typeface="ＭＳ ゴシック" pitchFamily="49" charset="-128"/>
              <a:ea typeface="ＭＳ ゴシック" pitchFamily="49" charset="-128"/>
            </a:rPr>
            <a:t>　引き続き市債の適切な活用に努め、一定水準を維持し健全な財政運営を図る。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将来負担比率については、前年度から２．２ポイント減少し、５４．９％となった。その主な要因としては、土地開発公社の保有土地の買戻し等により、債務負担行為に基づく支出予定額が</a:t>
          </a:r>
          <a:r>
            <a:rPr kumimoji="1" lang="en-US" altLang="ja-JP" sz="1400">
              <a:latin typeface="ＭＳ ゴシック" pitchFamily="49" charset="-128"/>
              <a:ea typeface="ＭＳ ゴシック" pitchFamily="49" charset="-128"/>
            </a:rPr>
            <a:t>1,955</a:t>
          </a:r>
          <a:r>
            <a:rPr kumimoji="1" lang="ja-JP" altLang="en-US" sz="1400">
              <a:latin typeface="ＭＳ ゴシック" pitchFamily="49" charset="-128"/>
              <a:ea typeface="ＭＳ ゴシック" pitchFamily="49" charset="-128"/>
            </a:rPr>
            <a:t>百万円減少したこと及び充当可能基金の残高が</a:t>
          </a:r>
          <a:r>
            <a:rPr kumimoji="1" lang="en-US" altLang="ja-JP" sz="1400">
              <a:latin typeface="ＭＳ ゴシック" pitchFamily="49" charset="-128"/>
              <a:ea typeface="ＭＳ ゴシック" pitchFamily="49" charset="-128"/>
            </a:rPr>
            <a:t>1,347</a:t>
          </a:r>
          <a:r>
            <a:rPr kumimoji="1" lang="ja-JP" altLang="en-US" sz="1400">
              <a:latin typeface="ＭＳ ゴシック" pitchFamily="49" charset="-128"/>
              <a:ea typeface="ＭＳ ゴシック" pitchFamily="49" charset="-128"/>
            </a:rPr>
            <a:t>百万円増加したことが挙げられる。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今後も、公共施設の老朽化による大規模な施設整備が集中するため、一時的に数値が悪化することが予想される。将来に過度な財政負担を残さないよう、計画的な市債借入れを行い、健全な財政運営を図る。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135,243
129,712
18.19
52,858,652
50,246,259
2,409,328
27,664,672
26,528,415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135,243
129,712
18.19
52,858,652
50,246,259
2,409,328
27,664,672
26,528,415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135,243
129,712
18.19
52,858,652
50,246,259
2,409,328
27,664,672
26,528,415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135,243
129,712
18.19
52,858,652
50,246,259
2,409,328
27,664,672
26,528,415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京都と隣接した立地等の要因から、安定した固定資産税収入があり、これまで不交付団体を維持している。しかし、その一方で、全国平均を上回る人口増加率と出生率等による財政需要の増加も見込まれている。今後、著しい税収の伸びも期待できないことから、引き続き行政の効率化や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124278</xdr:rowOff>
    </xdr:from>
    <xdr:to>
      <xdr:col>7</xdr:col>
      <xdr:colOff>152400</xdr:colOff>
      <xdr:row>45</xdr:row>
      <xdr:rowOff>97065</xdr:rowOff>
    </xdr:to>
    <xdr:cxnSp macro="">
      <xdr:nvCxnSpPr>
        <xdr:cNvPr id="65" name="直線コネクタ 64"/>
        <xdr:cNvCxnSpPr/>
      </xdr:nvCxnSpPr>
      <xdr:spPr>
        <a:xfrm flipV="1">
          <a:off x="4953000" y="646792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39205</xdr:rowOff>
    </xdr:from>
    <xdr:ext cx="762000" cy="259045"/>
    <xdr:sp macro="" textlink="">
      <xdr:nvSpPr>
        <xdr:cNvPr id="68" name="財政力最大値テキスト"/>
        <xdr:cNvSpPr txBox="1"/>
      </xdr:nvSpPr>
      <xdr:spPr>
        <a:xfrm>
          <a:off x="5041900" y="62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37</xdr:row>
      <xdr:rowOff>124278</xdr:rowOff>
    </xdr:from>
    <xdr:to>
      <xdr:col>7</xdr:col>
      <xdr:colOff>241300</xdr:colOff>
      <xdr:row>37</xdr:row>
      <xdr:rowOff>124278</xdr:rowOff>
    </xdr:to>
    <xdr:cxnSp macro="">
      <xdr:nvCxnSpPr>
        <xdr:cNvPr id="69" name="直線コネクタ 68"/>
        <xdr:cNvCxnSpPr/>
      </xdr:nvCxnSpPr>
      <xdr:spPr>
        <a:xfrm>
          <a:off x="4864100" y="646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124278</xdr:rowOff>
    </xdr:from>
    <xdr:to>
      <xdr:col>7</xdr:col>
      <xdr:colOff>152400</xdr:colOff>
      <xdr:row>37</xdr:row>
      <xdr:rowOff>141514</xdr:rowOff>
    </xdr:to>
    <xdr:cxnSp macro="">
      <xdr:nvCxnSpPr>
        <xdr:cNvPr id="70" name="直線コネクタ 69"/>
        <xdr:cNvCxnSpPr/>
      </xdr:nvCxnSpPr>
      <xdr:spPr>
        <a:xfrm flipV="1">
          <a:off x="4114800" y="646792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100892</xdr:rowOff>
    </xdr:from>
    <xdr:ext cx="762000" cy="259045"/>
    <xdr:sp macro="" textlink="">
      <xdr:nvSpPr>
        <xdr:cNvPr id="71"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2" name="フローチャート : 判断 71"/>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124278</xdr:rowOff>
    </xdr:from>
    <xdr:to>
      <xdr:col>6</xdr:col>
      <xdr:colOff>0</xdr:colOff>
      <xdr:row>37</xdr:row>
      <xdr:rowOff>141514</xdr:rowOff>
    </xdr:to>
    <xdr:cxnSp macro="">
      <xdr:nvCxnSpPr>
        <xdr:cNvPr id="73" name="直線コネクタ 72"/>
        <xdr:cNvCxnSpPr/>
      </xdr:nvCxnSpPr>
      <xdr:spPr>
        <a:xfrm>
          <a:off x="3225800" y="646792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55336</xdr:rowOff>
    </xdr:from>
    <xdr:to>
      <xdr:col>4</xdr:col>
      <xdr:colOff>482600</xdr:colOff>
      <xdr:row>37</xdr:row>
      <xdr:rowOff>124278</xdr:rowOff>
    </xdr:to>
    <xdr:cxnSp macro="">
      <xdr:nvCxnSpPr>
        <xdr:cNvPr id="76" name="直線コネクタ 75"/>
        <xdr:cNvCxnSpPr/>
      </xdr:nvCxnSpPr>
      <xdr:spPr>
        <a:xfrm>
          <a:off x="2336800" y="639898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37193</xdr:rowOff>
    </xdr:from>
    <xdr:to>
      <xdr:col>3</xdr:col>
      <xdr:colOff>279400</xdr:colOff>
      <xdr:row>37</xdr:row>
      <xdr:rowOff>55336</xdr:rowOff>
    </xdr:to>
    <xdr:cxnSp macro="">
      <xdr:nvCxnSpPr>
        <xdr:cNvPr id="79" name="直線コネクタ 78"/>
        <xdr:cNvCxnSpPr/>
      </xdr:nvCxnSpPr>
      <xdr:spPr>
        <a:xfrm>
          <a:off x="1447800" y="620939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73478</xdr:rowOff>
    </xdr:from>
    <xdr:to>
      <xdr:col>7</xdr:col>
      <xdr:colOff>203200</xdr:colOff>
      <xdr:row>38</xdr:row>
      <xdr:rowOff>3628</xdr:rowOff>
    </xdr:to>
    <xdr:sp macro="" textlink="">
      <xdr:nvSpPr>
        <xdr:cNvPr id="89" name="円/楕円 88"/>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166205</xdr:rowOff>
    </xdr:from>
    <xdr:ext cx="762000" cy="259045"/>
    <xdr:sp macro="" textlink="">
      <xdr:nvSpPr>
        <xdr:cNvPr id="90" name="財政力該当値テキスト"/>
        <xdr:cNvSpPr txBox="1"/>
      </xdr:nvSpPr>
      <xdr:spPr>
        <a:xfrm>
          <a:off x="50419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90714</xdr:rowOff>
    </xdr:from>
    <xdr:to>
      <xdr:col>6</xdr:col>
      <xdr:colOff>50800</xdr:colOff>
      <xdr:row>38</xdr:row>
      <xdr:rowOff>20864</xdr:rowOff>
    </xdr:to>
    <xdr:sp macro="" textlink="">
      <xdr:nvSpPr>
        <xdr:cNvPr id="91" name="円/楕円 90"/>
        <xdr:cNvSpPr/>
      </xdr:nvSpPr>
      <xdr:spPr>
        <a:xfrm>
          <a:off x="4064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31041</xdr:rowOff>
    </xdr:from>
    <xdr:ext cx="736600" cy="259045"/>
    <xdr:sp macro="" textlink="">
      <xdr:nvSpPr>
        <xdr:cNvPr id="92" name="テキスト ボックス 91"/>
        <xdr:cNvSpPr txBox="1"/>
      </xdr:nvSpPr>
      <xdr:spPr>
        <a:xfrm>
          <a:off x="3733800" y="620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73478</xdr:rowOff>
    </xdr:from>
    <xdr:to>
      <xdr:col>4</xdr:col>
      <xdr:colOff>533400</xdr:colOff>
      <xdr:row>38</xdr:row>
      <xdr:rowOff>3628</xdr:rowOff>
    </xdr:to>
    <xdr:sp macro="" textlink="">
      <xdr:nvSpPr>
        <xdr:cNvPr id="93" name="円/楕円 92"/>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13805</xdr:rowOff>
    </xdr:from>
    <xdr:ext cx="762000" cy="259045"/>
    <xdr:sp macro="" textlink="">
      <xdr:nvSpPr>
        <xdr:cNvPr id="94" name="テキスト ボックス 93"/>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4536</xdr:rowOff>
    </xdr:from>
    <xdr:to>
      <xdr:col>3</xdr:col>
      <xdr:colOff>330200</xdr:colOff>
      <xdr:row>37</xdr:row>
      <xdr:rowOff>106136</xdr:rowOff>
    </xdr:to>
    <xdr:sp macro="" textlink="">
      <xdr:nvSpPr>
        <xdr:cNvPr id="95" name="円/楕円 94"/>
        <xdr:cNvSpPr/>
      </xdr:nvSpPr>
      <xdr:spPr>
        <a:xfrm>
          <a:off x="2286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116313</xdr:rowOff>
    </xdr:from>
    <xdr:ext cx="762000" cy="259045"/>
    <xdr:sp macro="" textlink="">
      <xdr:nvSpPr>
        <xdr:cNvPr id="96" name="テキスト ボックス 95"/>
        <xdr:cNvSpPr txBox="1"/>
      </xdr:nvSpPr>
      <xdr:spPr>
        <a:xfrm>
          <a:off x="1955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157843</xdr:rowOff>
    </xdr:from>
    <xdr:to>
      <xdr:col>2</xdr:col>
      <xdr:colOff>127000</xdr:colOff>
      <xdr:row>36</xdr:row>
      <xdr:rowOff>87993</xdr:rowOff>
    </xdr:to>
    <xdr:sp macro="" textlink="">
      <xdr:nvSpPr>
        <xdr:cNvPr id="97" name="円/楕円 96"/>
        <xdr:cNvSpPr/>
      </xdr:nvSpPr>
      <xdr:spPr>
        <a:xfrm>
          <a:off x="13970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98170</xdr:rowOff>
    </xdr:from>
    <xdr:ext cx="762000" cy="259045"/>
    <xdr:sp macro="" textlink="">
      <xdr:nvSpPr>
        <xdr:cNvPr id="98" name="テキスト ボックス 97"/>
        <xdr:cNvSpPr txBox="1"/>
      </xdr:nvSpPr>
      <xdr:spPr>
        <a:xfrm>
          <a:off x="1066800" y="59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歳入において地方税（＋</a:t>
          </a:r>
          <a:r>
            <a:rPr kumimoji="1" lang="en-US" altLang="ja-JP" sz="1300">
              <a:latin typeface="ＭＳ Ｐゴシック"/>
            </a:rPr>
            <a:t>346</a:t>
          </a:r>
          <a:r>
            <a:rPr kumimoji="1" lang="ja-JP" altLang="en-US" sz="1300">
              <a:latin typeface="ＭＳ Ｐゴシック"/>
            </a:rPr>
            <a:t>百万円）及び地方消費税交付金（＋</a:t>
          </a:r>
          <a:r>
            <a:rPr kumimoji="1" lang="en-US" altLang="ja-JP" sz="1300">
              <a:latin typeface="ＭＳ Ｐゴシック"/>
            </a:rPr>
            <a:t>821</a:t>
          </a:r>
          <a:r>
            <a:rPr kumimoji="1" lang="ja-JP" altLang="en-US" sz="1300">
              <a:latin typeface="ＭＳ Ｐゴシック"/>
            </a:rPr>
            <a:t>百万円）が増加したが、民間保育所事業運営費等による扶助費の増加（</a:t>
          </a:r>
          <a:r>
            <a:rPr kumimoji="1" lang="en-US" altLang="ja-JP" sz="1300">
              <a:latin typeface="ＭＳ Ｐゴシック"/>
            </a:rPr>
            <a:t>426</a:t>
          </a:r>
          <a:r>
            <a:rPr kumimoji="1" lang="ja-JP" altLang="en-US" sz="1300">
              <a:latin typeface="ＭＳ Ｐゴシック"/>
            </a:rPr>
            <a:t>百万円）や、繰出金の増加（</a:t>
          </a:r>
          <a:r>
            <a:rPr kumimoji="1" lang="en-US" altLang="ja-JP" sz="1300">
              <a:latin typeface="ＭＳ Ｐゴシック"/>
            </a:rPr>
            <a:t>301</a:t>
          </a:r>
          <a:r>
            <a:rPr kumimoji="1" lang="ja-JP" altLang="en-US" sz="1300">
              <a:latin typeface="ＭＳ Ｐゴシック"/>
            </a:rPr>
            <a:t>百万円）等があったことから、結果として経常収支比率は若干の下降にとどまった。今後も扶助費が年々増加する見込みであること、老朽化している施設の大規模修繕や建て替えに伴い借り入れた、市債の公債費が増加すること等から、引き続き事業の効率化を図り、比率の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6" name="直線コネクタ 125"/>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7"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8" name="直線コネクタ 127"/>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9"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30" name="直線コネクタ 129"/>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160528</xdr:rowOff>
    </xdr:from>
    <xdr:to>
      <xdr:col>7</xdr:col>
      <xdr:colOff>152400</xdr:colOff>
      <xdr:row>60</xdr:row>
      <xdr:rowOff>170180</xdr:rowOff>
    </xdr:to>
    <xdr:cxnSp macro="">
      <xdr:nvCxnSpPr>
        <xdr:cNvPr id="131" name="直線コネクタ 130"/>
        <xdr:cNvCxnSpPr/>
      </xdr:nvCxnSpPr>
      <xdr:spPr>
        <a:xfrm flipV="1">
          <a:off x="4114800" y="104475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2"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3" name="フローチャート : 判断 132"/>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60</xdr:row>
      <xdr:rowOff>170180</xdr:rowOff>
    </xdr:to>
    <xdr:cxnSp macro="">
      <xdr:nvCxnSpPr>
        <xdr:cNvPr id="134" name="直線コネクタ 133"/>
        <xdr:cNvCxnSpPr/>
      </xdr:nvCxnSpPr>
      <xdr:spPr>
        <a:xfrm>
          <a:off x="3225800" y="102882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5" name="フローチャート : 判断 134"/>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169435</xdr:rowOff>
    </xdr:from>
    <xdr:ext cx="736600" cy="259045"/>
    <xdr:sp macro="" textlink="">
      <xdr:nvSpPr>
        <xdr:cNvPr id="136" name="テキスト ボックス 135"/>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1270</xdr:rowOff>
    </xdr:to>
    <xdr:cxnSp macro="">
      <xdr:nvCxnSpPr>
        <xdr:cNvPr id="137" name="直線コネクタ 136"/>
        <xdr:cNvCxnSpPr/>
      </xdr:nvCxnSpPr>
      <xdr:spPr>
        <a:xfrm>
          <a:off x="2336800" y="10288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8" name="フローチャート : 判断 137"/>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106697</xdr:rowOff>
    </xdr:from>
    <xdr:ext cx="762000" cy="259045"/>
    <xdr:sp macro="" textlink="">
      <xdr:nvSpPr>
        <xdr:cNvPr id="139" name="テキスト ボックス 138"/>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42418</xdr:rowOff>
    </xdr:from>
    <xdr:to>
      <xdr:col>3</xdr:col>
      <xdr:colOff>279400</xdr:colOff>
      <xdr:row>60</xdr:row>
      <xdr:rowOff>1270</xdr:rowOff>
    </xdr:to>
    <xdr:cxnSp macro="">
      <xdr:nvCxnSpPr>
        <xdr:cNvPr id="140" name="直線コネクタ 139"/>
        <xdr:cNvCxnSpPr/>
      </xdr:nvCxnSpPr>
      <xdr:spPr>
        <a:xfrm>
          <a:off x="1447800" y="1015796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41" name="フローチャート : 判断 140"/>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42" name="テキスト ボックス 141"/>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3" name="フローチャート : 判断 142"/>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126001</xdr:rowOff>
    </xdr:from>
    <xdr:ext cx="762000" cy="259045"/>
    <xdr:sp macro="" textlink="">
      <xdr:nvSpPr>
        <xdr:cNvPr id="144" name="テキスト ボックス 143"/>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109728</xdr:rowOff>
    </xdr:from>
    <xdr:to>
      <xdr:col>7</xdr:col>
      <xdr:colOff>203200</xdr:colOff>
      <xdr:row>61</xdr:row>
      <xdr:rowOff>39878</xdr:rowOff>
    </xdr:to>
    <xdr:sp macro="" textlink="">
      <xdr:nvSpPr>
        <xdr:cNvPr id="150" name="円/楕円 149"/>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126255</xdr:rowOff>
    </xdr:from>
    <xdr:ext cx="762000" cy="259045"/>
    <xdr:sp macro="" textlink="">
      <xdr:nvSpPr>
        <xdr:cNvPr id="151" name="財政構造の弾力性該当値テキスト"/>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2" name="円/楕円 151"/>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3" name="テキスト ボックス 152"/>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4" name="円/楕円 153"/>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5" name="テキスト ボックス 154"/>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6" name="円/楕円 155"/>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62247</xdr:rowOff>
    </xdr:from>
    <xdr:ext cx="762000" cy="259045"/>
    <xdr:sp macro="" textlink="">
      <xdr:nvSpPr>
        <xdr:cNvPr id="157" name="テキスト ボックス 156"/>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163068</xdr:rowOff>
    </xdr:from>
    <xdr:to>
      <xdr:col>2</xdr:col>
      <xdr:colOff>127000</xdr:colOff>
      <xdr:row>59</xdr:row>
      <xdr:rowOff>93218</xdr:rowOff>
    </xdr:to>
    <xdr:sp macro="" textlink="">
      <xdr:nvSpPr>
        <xdr:cNvPr id="158" name="円/楕円 157"/>
        <xdr:cNvSpPr/>
      </xdr:nvSpPr>
      <xdr:spPr>
        <a:xfrm>
          <a:off x="1397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103395</xdr:rowOff>
    </xdr:from>
    <xdr:ext cx="762000" cy="259045"/>
    <xdr:sp macro="" textlink="">
      <xdr:nvSpPr>
        <xdr:cNvPr id="159" name="テキスト ボックス 158"/>
        <xdr:cNvSpPr txBox="1"/>
      </xdr:nvSpPr>
      <xdr:spPr>
        <a:xfrm>
          <a:off x="1066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[114,370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人件費・物件費の決算額については、ここ数年減少傾向にあったが、児童センターの再整備、開設による指定管理委託料の増加（</a:t>
          </a:r>
          <a:r>
            <a:rPr kumimoji="1" lang="en-US" altLang="ja-JP" sz="1300">
              <a:latin typeface="ＭＳ Ｐゴシック"/>
            </a:rPr>
            <a:t>118</a:t>
          </a:r>
          <a:r>
            <a:rPr kumimoji="1" lang="ja-JP" altLang="en-US" sz="1300">
              <a:latin typeface="ＭＳ Ｐゴシック"/>
            </a:rPr>
            <a:t>百万円）等により、平成２７年度は若干増加となった。今後も質の高いサービスを行うと同時に、職員一人一人がコスト意識を持ち、一層の経費の縮減に努める。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9" name="直線コネクタ 188"/>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90"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91" name="直線コネクタ 190"/>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2"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3" name="直線コネクタ 192"/>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113846</xdr:rowOff>
    </xdr:from>
    <xdr:to>
      <xdr:col>7</xdr:col>
      <xdr:colOff>152400</xdr:colOff>
      <xdr:row>86</xdr:row>
      <xdr:rowOff>149256</xdr:rowOff>
    </xdr:to>
    <xdr:cxnSp macro="">
      <xdr:nvCxnSpPr>
        <xdr:cNvPr id="194" name="直線コネクタ 193"/>
        <xdr:cNvCxnSpPr/>
      </xdr:nvCxnSpPr>
      <xdr:spPr>
        <a:xfrm>
          <a:off x="4114800" y="14858546"/>
          <a:ext cx="8382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5"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6" name="フローチャート : 判断 195"/>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84186</xdr:rowOff>
    </xdr:from>
    <xdr:to>
      <xdr:col>6</xdr:col>
      <xdr:colOff>0</xdr:colOff>
      <xdr:row>86</xdr:row>
      <xdr:rowOff>113846</xdr:rowOff>
    </xdr:to>
    <xdr:cxnSp macro="">
      <xdr:nvCxnSpPr>
        <xdr:cNvPr id="197" name="直線コネクタ 196"/>
        <xdr:cNvCxnSpPr/>
      </xdr:nvCxnSpPr>
      <xdr:spPr>
        <a:xfrm>
          <a:off x="3225800" y="14828886"/>
          <a:ext cx="889000" cy="2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9" name="テキスト ボックス 198"/>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84186</xdr:rowOff>
    </xdr:from>
    <xdr:to>
      <xdr:col>4</xdr:col>
      <xdr:colOff>482600</xdr:colOff>
      <xdr:row>87</xdr:row>
      <xdr:rowOff>16114</xdr:rowOff>
    </xdr:to>
    <xdr:cxnSp macro="">
      <xdr:nvCxnSpPr>
        <xdr:cNvPr id="200" name="直線コネクタ 199"/>
        <xdr:cNvCxnSpPr/>
      </xdr:nvCxnSpPr>
      <xdr:spPr>
        <a:xfrm flipV="1">
          <a:off x="2336800" y="14828886"/>
          <a:ext cx="8890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2" name="テキスト ボックス 201"/>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16114</xdr:rowOff>
    </xdr:from>
    <xdr:to>
      <xdr:col>3</xdr:col>
      <xdr:colOff>279400</xdr:colOff>
      <xdr:row>87</xdr:row>
      <xdr:rowOff>142294</xdr:rowOff>
    </xdr:to>
    <xdr:cxnSp macro="">
      <xdr:nvCxnSpPr>
        <xdr:cNvPr id="203" name="直線コネクタ 202"/>
        <xdr:cNvCxnSpPr/>
      </xdr:nvCxnSpPr>
      <xdr:spPr>
        <a:xfrm flipV="1">
          <a:off x="1447800" y="14932264"/>
          <a:ext cx="889000" cy="1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5" name="テキスト ボックス 204"/>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7" name="テキスト ボックス 206"/>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98456</xdr:rowOff>
    </xdr:from>
    <xdr:to>
      <xdr:col>7</xdr:col>
      <xdr:colOff>203200</xdr:colOff>
      <xdr:row>87</xdr:row>
      <xdr:rowOff>28606</xdr:rowOff>
    </xdr:to>
    <xdr:sp macro="" textlink="">
      <xdr:nvSpPr>
        <xdr:cNvPr id="213" name="円/楕円 212"/>
        <xdr:cNvSpPr/>
      </xdr:nvSpPr>
      <xdr:spPr>
        <a:xfrm>
          <a:off x="4902200" y="148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70533</xdr:rowOff>
    </xdr:from>
    <xdr:ext cx="762000" cy="259045"/>
    <xdr:sp macro="" textlink="">
      <xdr:nvSpPr>
        <xdr:cNvPr id="214" name="人件費・物件費等の状況該当値テキスト"/>
        <xdr:cNvSpPr txBox="1"/>
      </xdr:nvSpPr>
      <xdr:spPr>
        <a:xfrm>
          <a:off x="5041900" y="1481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114,370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63046</xdr:rowOff>
    </xdr:from>
    <xdr:to>
      <xdr:col>6</xdr:col>
      <xdr:colOff>50800</xdr:colOff>
      <xdr:row>86</xdr:row>
      <xdr:rowOff>164646</xdr:rowOff>
    </xdr:to>
    <xdr:sp macro="" textlink="">
      <xdr:nvSpPr>
        <xdr:cNvPr id="215" name="円/楕円 214"/>
        <xdr:cNvSpPr/>
      </xdr:nvSpPr>
      <xdr:spPr>
        <a:xfrm>
          <a:off x="4064000" y="148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149423</xdr:rowOff>
    </xdr:from>
    <xdr:ext cx="736600" cy="259045"/>
    <xdr:sp macro="" textlink="">
      <xdr:nvSpPr>
        <xdr:cNvPr id="216" name="テキスト ボックス 215"/>
        <xdr:cNvSpPr txBox="1"/>
      </xdr:nvSpPr>
      <xdr:spPr>
        <a:xfrm>
          <a:off x="3733800" y="1489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112,609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33386</xdr:rowOff>
    </xdr:from>
    <xdr:to>
      <xdr:col>4</xdr:col>
      <xdr:colOff>533400</xdr:colOff>
      <xdr:row>86</xdr:row>
      <xdr:rowOff>134986</xdr:rowOff>
    </xdr:to>
    <xdr:sp macro="" textlink="">
      <xdr:nvSpPr>
        <xdr:cNvPr id="217" name="円/楕円 216"/>
        <xdr:cNvSpPr/>
      </xdr:nvSpPr>
      <xdr:spPr>
        <a:xfrm>
          <a:off x="3175000" y="147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119763</xdr:rowOff>
    </xdr:from>
    <xdr:ext cx="762000" cy="259045"/>
    <xdr:sp macro="" textlink="">
      <xdr:nvSpPr>
        <xdr:cNvPr id="218" name="テキスト ボックス 217"/>
        <xdr:cNvSpPr txBox="1"/>
      </xdr:nvSpPr>
      <xdr:spPr>
        <a:xfrm>
          <a:off x="2844800" y="1486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111,134</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136764</xdr:rowOff>
    </xdr:from>
    <xdr:to>
      <xdr:col>3</xdr:col>
      <xdr:colOff>330200</xdr:colOff>
      <xdr:row>87</xdr:row>
      <xdr:rowOff>66914</xdr:rowOff>
    </xdr:to>
    <xdr:sp macro="" textlink="">
      <xdr:nvSpPr>
        <xdr:cNvPr id="219" name="円/楕円 218"/>
        <xdr:cNvSpPr/>
      </xdr:nvSpPr>
      <xdr:spPr>
        <a:xfrm>
          <a:off x="2286000" y="148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51691</xdr:rowOff>
    </xdr:from>
    <xdr:ext cx="762000" cy="259045"/>
    <xdr:sp macro="" textlink="">
      <xdr:nvSpPr>
        <xdr:cNvPr id="220" name="テキスト ボックス 219"/>
        <xdr:cNvSpPr txBox="1"/>
      </xdr:nvSpPr>
      <xdr:spPr>
        <a:xfrm>
          <a:off x="1955800" y="1496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116,275</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91494</xdr:rowOff>
    </xdr:from>
    <xdr:to>
      <xdr:col>2</xdr:col>
      <xdr:colOff>127000</xdr:colOff>
      <xdr:row>88</xdr:row>
      <xdr:rowOff>21644</xdr:rowOff>
    </xdr:to>
    <xdr:sp macro="" textlink="">
      <xdr:nvSpPr>
        <xdr:cNvPr id="221" name="円/楕円 220"/>
        <xdr:cNvSpPr/>
      </xdr:nvSpPr>
      <xdr:spPr>
        <a:xfrm>
          <a:off x="1397000" y="150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6421</xdr:rowOff>
    </xdr:from>
    <xdr:ext cx="762000" cy="259045"/>
    <xdr:sp macro="" textlink="">
      <xdr:nvSpPr>
        <xdr:cNvPr id="222" name="テキスト ボックス 221"/>
        <xdr:cNvSpPr txBox="1"/>
      </xdr:nvSpPr>
      <xdr:spPr>
        <a:xfrm>
          <a:off x="1066800" y="1509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の総合的見直しに合わせて、給料表の独自見直しを行ったことや他団体が実施している現給保障を実施しなかったことにより、数値は大きく減少した。本市は若手の積極的な登用を進めていることから、同年代の国家公務員よりも昇任ペースが早い傾向があり、結果的にラスパイレス指数を押し上げているが、今後もさらなる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544</xdr:rowOff>
    </xdr:from>
    <xdr:to>
      <xdr:col>24</xdr:col>
      <xdr:colOff>558800</xdr:colOff>
      <xdr:row>85</xdr:row>
      <xdr:rowOff>38644</xdr:rowOff>
    </xdr:to>
    <xdr:cxnSp macro="">
      <xdr:nvCxnSpPr>
        <xdr:cNvPr id="253" name="直線コネクタ 252"/>
        <xdr:cNvCxnSpPr/>
      </xdr:nvCxnSpPr>
      <xdr:spPr>
        <a:xfrm flipV="1">
          <a:off x="17018000" y="13887994"/>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10721</xdr:rowOff>
    </xdr:from>
    <xdr:ext cx="762000" cy="259045"/>
    <xdr:sp macro="" textlink="">
      <xdr:nvSpPr>
        <xdr:cNvPr id="254" name="給与水準   （国との比較）最小値テキスト"/>
        <xdr:cNvSpPr txBox="1"/>
      </xdr:nvSpPr>
      <xdr:spPr>
        <a:xfrm>
          <a:off x="17106900" y="1458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38644</xdr:rowOff>
    </xdr:from>
    <xdr:to>
      <xdr:col>24</xdr:col>
      <xdr:colOff>647700</xdr:colOff>
      <xdr:row>85</xdr:row>
      <xdr:rowOff>38644</xdr:rowOff>
    </xdr:to>
    <xdr:cxnSp macro="">
      <xdr:nvCxnSpPr>
        <xdr:cNvPr id="255" name="直線コネクタ 254"/>
        <xdr:cNvCxnSpPr/>
      </xdr:nvCxnSpPr>
      <xdr:spPr>
        <a:xfrm>
          <a:off x="16929100" y="14611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86921</xdr:rowOff>
    </xdr:from>
    <xdr:ext cx="762000" cy="259045"/>
    <xdr:sp macro="" textlink="">
      <xdr:nvSpPr>
        <xdr:cNvPr id="256" name="給与水準   （国との比較）最大値テキスト"/>
        <xdr:cNvSpPr txBox="1"/>
      </xdr:nvSpPr>
      <xdr:spPr>
        <a:xfrm>
          <a:off x="17106900" y="1363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544</xdr:rowOff>
    </xdr:from>
    <xdr:to>
      <xdr:col>24</xdr:col>
      <xdr:colOff>647700</xdr:colOff>
      <xdr:row>81</xdr:row>
      <xdr:rowOff>544</xdr:rowOff>
    </xdr:to>
    <xdr:cxnSp macro="">
      <xdr:nvCxnSpPr>
        <xdr:cNvPr id="257" name="直線コネクタ 256"/>
        <xdr:cNvCxnSpPr/>
      </xdr:nvCxnSpPr>
      <xdr:spPr>
        <a:xfrm>
          <a:off x="16929100" y="138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85</xdr:row>
      <xdr:rowOff>45538</xdr:rowOff>
    </xdr:to>
    <xdr:cxnSp macro="">
      <xdr:nvCxnSpPr>
        <xdr:cNvPr id="258" name="直線コネクタ 257"/>
        <xdr:cNvCxnSpPr/>
      </xdr:nvCxnSpPr>
      <xdr:spPr>
        <a:xfrm flipV="1">
          <a:off x="16179800" y="14508480"/>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9"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60" name="フローチャート : 判断 259"/>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45538</xdr:rowOff>
    </xdr:from>
    <xdr:to>
      <xdr:col>23</xdr:col>
      <xdr:colOff>406400</xdr:colOff>
      <xdr:row>85</xdr:row>
      <xdr:rowOff>59327</xdr:rowOff>
    </xdr:to>
    <xdr:cxnSp macro="">
      <xdr:nvCxnSpPr>
        <xdr:cNvPr id="261" name="直線コネクタ 260"/>
        <xdr:cNvCxnSpPr/>
      </xdr:nvCxnSpPr>
      <xdr:spPr>
        <a:xfrm flipV="1">
          <a:off x="15290800" y="146187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96338</xdr:rowOff>
    </xdr:from>
    <xdr:to>
      <xdr:col>23</xdr:col>
      <xdr:colOff>457200</xdr:colOff>
      <xdr:row>84</xdr:row>
      <xdr:rowOff>26488</xdr:rowOff>
    </xdr:to>
    <xdr:sp macro="" textlink="">
      <xdr:nvSpPr>
        <xdr:cNvPr id="262" name="フローチャート : 判断 261"/>
        <xdr:cNvSpPr/>
      </xdr:nvSpPr>
      <xdr:spPr>
        <a:xfrm>
          <a:off x="16129000" y="1432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36665</xdr:rowOff>
    </xdr:from>
    <xdr:ext cx="736600" cy="259045"/>
    <xdr:sp macro="" textlink="">
      <xdr:nvSpPr>
        <xdr:cNvPr id="263" name="テキスト ボックス 262"/>
        <xdr:cNvSpPr txBox="1"/>
      </xdr:nvSpPr>
      <xdr:spPr>
        <a:xfrm>
          <a:off x="15798800" y="1409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59327</xdr:rowOff>
    </xdr:from>
    <xdr:to>
      <xdr:col>22</xdr:col>
      <xdr:colOff>203200</xdr:colOff>
      <xdr:row>88</xdr:row>
      <xdr:rowOff>110308</xdr:rowOff>
    </xdr:to>
    <xdr:cxnSp macro="">
      <xdr:nvCxnSpPr>
        <xdr:cNvPr id="264" name="直線コネクタ 263"/>
        <xdr:cNvCxnSpPr/>
      </xdr:nvCxnSpPr>
      <xdr:spPr>
        <a:xfrm flipV="1">
          <a:off x="14401800" y="14632577"/>
          <a:ext cx="8890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75656</xdr:rowOff>
    </xdr:from>
    <xdr:to>
      <xdr:col>22</xdr:col>
      <xdr:colOff>254000</xdr:colOff>
      <xdr:row>84</xdr:row>
      <xdr:rowOff>5806</xdr:rowOff>
    </xdr:to>
    <xdr:sp macro="" textlink="">
      <xdr:nvSpPr>
        <xdr:cNvPr id="265" name="フローチャート : 判断 264"/>
        <xdr:cNvSpPr/>
      </xdr:nvSpPr>
      <xdr:spPr>
        <a:xfrm>
          <a:off x="15240000" y="1430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15983</xdr:rowOff>
    </xdr:from>
    <xdr:ext cx="762000" cy="259045"/>
    <xdr:sp macro="" textlink="">
      <xdr:nvSpPr>
        <xdr:cNvPr id="266" name="テキスト ボックス 265"/>
        <xdr:cNvSpPr txBox="1"/>
      </xdr:nvSpPr>
      <xdr:spPr>
        <a:xfrm>
          <a:off x="14909800" y="1407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110308</xdr:rowOff>
    </xdr:from>
    <xdr:to>
      <xdr:col>21</xdr:col>
      <xdr:colOff>0</xdr:colOff>
      <xdr:row>88</xdr:row>
      <xdr:rowOff>165463</xdr:rowOff>
    </xdr:to>
    <xdr:cxnSp macro="">
      <xdr:nvCxnSpPr>
        <xdr:cNvPr id="267" name="直線コネクタ 266"/>
        <xdr:cNvCxnSpPr/>
      </xdr:nvCxnSpPr>
      <xdr:spPr>
        <a:xfrm flipV="1">
          <a:off x="13512800" y="1519790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126637</xdr:rowOff>
    </xdr:from>
    <xdr:to>
      <xdr:col>21</xdr:col>
      <xdr:colOff>50800</xdr:colOff>
      <xdr:row>87</xdr:row>
      <xdr:rowOff>56787</xdr:rowOff>
    </xdr:to>
    <xdr:sp macro="" textlink="">
      <xdr:nvSpPr>
        <xdr:cNvPr id="268" name="フローチャート : 判断 267"/>
        <xdr:cNvSpPr/>
      </xdr:nvSpPr>
      <xdr:spPr>
        <a:xfrm>
          <a:off x="14351000" y="14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66964</xdr:rowOff>
    </xdr:from>
    <xdr:ext cx="762000" cy="259045"/>
    <xdr:sp macro="" textlink="">
      <xdr:nvSpPr>
        <xdr:cNvPr id="269" name="テキスト ボックス 268"/>
        <xdr:cNvSpPr txBox="1"/>
      </xdr:nvSpPr>
      <xdr:spPr>
        <a:xfrm>
          <a:off x="14020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70" name="フローチャート : 判断 269"/>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71" name="テキスト ボックス 270"/>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7" name="円/楕円 276"/>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123207</xdr:rowOff>
    </xdr:from>
    <xdr:ext cx="762000" cy="259045"/>
    <xdr:sp macro="" textlink="">
      <xdr:nvSpPr>
        <xdr:cNvPr id="278" name="給与水準   （国との比較）該当値テキスト"/>
        <xdr:cNvSpPr txBox="1"/>
      </xdr:nvSpPr>
      <xdr:spPr>
        <a:xfrm>
          <a:off x="17106900" y="143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166188</xdr:rowOff>
    </xdr:from>
    <xdr:to>
      <xdr:col>23</xdr:col>
      <xdr:colOff>457200</xdr:colOff>
      <xdr:row>85</xdr:row>
      <xdr:rowOff>96338</xdr:rowOff>
    </xdr:to>
    <xdr:sp macro="" textlink="">
      <xdr:nvSpPr>
        <xdr:cNvPr id="279" name="円/楕円 278"/>
        <xdr:cNvSpPr/>
      </xdr:nvSpPr>
      <xdr:spPr>
        <a:xfrm>
          <a:off x="161290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81115</xdr:rowOff>
    </xdr:from>
    <xdr:ext cx="736600" cy="259045"/>
    <xdr:sp macro="" textlink="">
      <xdr:nvSpPr>
        <xdr:cNvPr id="280" name="テキスト ボックス 279"/>
        <xdr:cNvSpPr txBox="1"/>
      </xdr:nvSpPr>
      <xdr:spPr>
        <a:xfrm>
          <a:off x="15798800" y="1465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8527</xdr:rowOff>
    </xdr:from>
    <xdr:to>
      <xdr:col>22</xdr:col>
      <xdr:colOff>254000</xdr:colOff>
      <xdr:row>85</xdr:row>
      <xdr:rowOff>110127</xdr:rowOff>
    </xdr:to>
    <xdr:sp macro="" textlink="">
      <xdr:nvSpPr>
        <xdr:cNvPr id="281" name="円/楕円 280"/>
        <xdr:cNvSpPr/>
      </xdr:nvSpPr>
      <xdr:spPr>
        <a:xfrm>
          <a:off x="152400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94904</xdr:rowOff>
    </xdr:from>
    <xdr:ext cx="762000" cy="259045"/>
    <xdr:sp macro="" textlink="">
      <xdr:nvSpPr>
        <xdr:cNvPr id="282" name="テキスト ボックス 281"/>
        <xdr:cNvSpPr txBox="1"/>
      </xdr:nvSpPr>
      <xdr:spPr>
        <a:xfrm>
          <a:off x="14909800" y="1466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59508</xdr:rowOff>
    </xdr:from>
    <xdr:to>
      <xdr:col>21</xdr:col>
      <xdr:colOff>50800</xdr:colOff>
      <xdr:row>88</xdr:row>
      <xdr:rowOff>161108</xdr:rowOff>
    </xdr:to>
    <xdr:sp macro="" textlink="">
      <xdr:nvSpPr>
        <xdr:cNvPr id="283" name="円/楕円 282"/>
        <xdr:cNvSpPr/>
      </xdr:nvSpPr>
      <xdr:spPr>
        <a:xfrm>
          <a:off x="14351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145885</xdr:rowOff>
    </xdr:from>
    <xdr:ext cx="762000" cy="259045"/>
    <xdr:sp macro="" textlink="">
      <xdr:nvSpPr>
        <xdr:cNvPr id="284" name="テキスト ボックス 283"/>
        <xdr:cNvSpPr txBox="1"/>
      </xdr:nvSpPr>
      <xdr:spPr>
        <a:xfrm>
          <a:off x="14020800" y="1523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114663</xdr:rowOff>
    </xdr:from>
    <xdr:to>
      <xdr:col>19</xdr:col>
      <xdr:colOff>533400</xdr:colOff>
      <xdr:row>89</xdr:row>
      <xdr:rowOff>44813</xdr:rowOff>
    </xdr:to>
    <xdr:sp macro="" textlink="">
      <xdr:nvSpPr>
        <xdr:cNvPr id="285" name="円/楕円 284"/>
        <xdr:cNvSpPr/>
      </xdr:nvSpPr>
      <xdr:spPr>
        <a:xfrm>
          <a:off x="13462000" y="15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29590</xdr:rowOff>
    </xdr:from>
    <xdr:ext cx="762000" cy="259045"/>
    <xdr:sp macro="" textlink="">
      <xdr:nvSpPr>
        <xdr:cNvPr id="286" name="テキスト ボックス 285"/>
        <xdr:cNvSpPr txBox="1"/>
      </xdr:nvSpPr>
      <xdr:spPr>
        <a:xfrm>
          <a:off x="13131800" y="152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職員数については、平成</a:t>
          </a:r>
          <a:r>
            <a:rPr kumimoji="1" lang="en-US" altLang="ja-JP" sz="1300">
              <a:latin typeface="ＭＳ Ｐゴシック"/>
            </a:rPr>
            <a:t>27</a:t>
          </a:r>
          <a:r>
            <a:rPr kumimoji="1" lang="ja-JP" altLang="en-US" sz="1300">
              <a:latin typeface="ＭＳ Ｐゴシック"/>
            </a:rPr>
            <a:t>年度までを期間とする第</a:t>
          </a:r>
          <a:r>
            <a:rPr kumimoji="1" lang="en-US" altLang="ja-JP" sz="1300">
              <a:latin typeface="ＭＳ Ｐゴシック"/>
            </a:rPr>
            <a:t>4</a:t>
          </a:r>
          <a:r>
            <a:rPr kumimoji="1" lang="ja-JP" altLang="en-US" sz="1300">
              <a:latin typeface="ＭＳ Ｐゴシック"/>
            </a:rPr>
            <a:t>次定員適正化計画に基づき、</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5</a:t>
          </a:r>
          <a:r>
            <a:rPr kumimoji="1" lang="ja-JP" altLang="en-US" sz="1300">
              <a:latin typeface="ＭＳ Ｐゴシック"/>
            </a:rPr>
            <a:t>％の削減を目標に取り組んでいる。既存事業の見直し、組織の合理化、指定管理制度の活用等により、市民サービスのレベルは維持しつつ、引き続き適正な定員の管理を行っていく。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4" name="直線コネクタ 313"/>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7"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8" name="直線コネクタ 317"/>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41783</xdr:rowOff>
    </xdr:from>
    <xdr:to>
      <xdr:col>24</xdr:col>
      <xdr:colOff>558800</xdr:colOff>
      <xdr:row>64</xdr:row>
      <xdr:rowOff>58674</xdr:rowOff>
    </xdr:to>
    <xdr:cxnSp macro="">
      <xdr:nvCxnSpPr>
        <xdr:cNvPr id="319" name="直線コネクタ 318"/>
        <xdr:cNvCxnSpPr/>
      </xdr:nvCxnSpPr>
      <xdr:spPr>
        <a:xfrm flipV="1">
          <a:off x="16179800" y="11014583"/>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20"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21" name="フローチャート : 判断 320"/>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58674</xdr:rowOff>
    </xdr:from>
    <xdr:to>
      <xdr:col>23</xdr:col>
      <xdr:colOff>406400</xdr:colOff>
      <xdr:row>64</xdr:row>
      <xdr:rowOff>90043</xdr:rowOff>
    </xdr:to>
    <xdr:cxnSp macro="">
      <xdr:nvCxnSpPr>
        <xdr:cNvPr id="322" name="直線コネクタ 321"/>
        <xdr:cNvCxnSpPr/>
      </xdr:nvCxnSpPr>
      <xdr:spPr>
        <a:xfrm flipV="1">
          <a:off x="15290800" y="11031474"/>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23" name="フローチャート : 判断 322"/>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4" name="テキスト ボックス 323"/>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90043</xdr:rowOff>
    </xdr:from>
    <xdr:to>
      <xdr:col>22</xdr:col>
      <xdr:colOff>203200</xdr:colOff>
      <xdr:row>64</xdr:row>
      <xdr:rowOff>114173</xdr:rowOff>
    </xdr:to>
    <xdr:cxnSp macro="">
      <xdr:nvCxnSpPr>
        <xdr:cNvPr id="325" name="直線コネクタ 324"/>
        <xdr:cNvCxnSpPr/>
      </xdr:nvCxnSpPr>
      <xdr:spPr>
        <a:xfrm flipV="1">
          <a:off x="14401800" y="110628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6" name="フローチャート : 判断 325"/>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7" name="テキスト ボックス 326"/>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114173</xdr:rowOff>
    </xdr:from>
    <xdr:to>
      <xdr:col>21</xdr:col>
      <xdr:colOff>0</xdr:colOff>
      <xdr:row>65</xdr:row>
      <xdr:rowOff>39243</xdr:rowOff>
    </xdr:to>
    <xdr:cxnSp macro="">
      <xdr:nvCxnSpPr>
        <xdr:cNvPr id="328" name="直線コネクタ 327"/>
        <xdr:cNvCxnSpPr/>
      </xdr:nvCxnSpPr>
      <xdr:spPr>
        <a:xfrm flipV="1">
          <a:off x="13512800" y="1108697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9" name="フローチャート : 判断 328"/>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30" name="テキスト ボックス 329"/>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31" name="フローチャート : 判断 330"/>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32" name="テキスト ボックス 331"/>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162433</xdr:rowOff>
    </xdr:from>
    <xdr:to>
      <xdr:col>24</xdr:col>
      <xdr:colOff>609600</xdr:colOff>
      <xdr:row>64</xdr:row>
      <xdr:rowOff>92583</xdr:rowOff>
    </xdr:to>
    <xdr:sp macro="" textlink="">
      <xdr:nvSpPr>
        <xdr:cNvPr id="338" name="円/楕円 337"/>
        <xdr:cNvSpPr/>
      </xdr:nvSpPr>
      <xdr:spPr>
        <a:xfrm>
          <a:off x="16967200" y="109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7510</xdr:rowOff>
    </xdr:from>
    <xdr:ext cx="762000" cy="259045"/>
    <xdr:sp macro="" textlink="">
      <xdr:nvSpPr>
        <xdr:cNvPr id="339" name="定員管理の状況該当値テキスト"/>
        <xdr:cNvSpPr txBox="1"/>
      </xdr:nvSpPr>
      <xdr:spPr>
        <a:xfrm>
          <a:off x="17106900" y="1080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7874</xdr:rowOff>
    </xdr:from>
    <xdr:to>
      <xdr:col>23</xdr:col>
      <xdr:colOff>457200</xdr:colOff>
      <xdr:row>64</xdr:row>
      <xdr:rowOff>109474</xdr:rowOff>
    </xdr:to>
    <xdr:sp macro="" textlink="">
      <xdr:nvSpPr>
        <xdr:cNvPr id="340" name="円/楕円 339"/>
        <xdr:cNvSpPr/>
      </xdr:nvSpPr>
      <xdr:spPr>
        <a:xfrm>
          <a:off x="16129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119651</xdr:rowOff>
    </xdr:from>
    <xdr:ext cx="736600" cy="259045"/>
    <xdr:sp macro="" textlink="">
      <xdr:nvSpPr>
        <xdr:cNvPr id="341" name="テキスト ボックス 340"/>
        <xdr:cNvSpPr txBox="1"/>
      </xdr:nvSpPr>
      <xdr:spPr>
        <a:xfrm>
          <a:off x="15798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39243</xdr:rowOff>
    </xdr:from>
    <xdr:to>
      <xdr:col>22</xdr:col>
      <xdr:colOff>254000</xdr:colOff>
      <xdr:row>64</xdr:row>
      <xdr:rowOff>140843</xdr:rowOff>
    </xdr:to>
    <xdr:sp macro="" textlink="">
      <xdr:nvSpPr>
        <xdr:cNvPr id="342" name="円/楕円 341"/>
        <xdr:cNvSpPr/>
      </xdr:nvSpPr>
      <xdr:spPr>
        <a:xfrm>
          <a:off x="15240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151020</xdr:rowOff>
    </xdr:from>
    <xdr:ext cx="762000" cy="259045"/>
    <xdr:sp macro="" textlink="">
      <xdr:nvSpPr>
        <xdr:cNvPr id="343" name="テキスト ボックス 342"/>
        <xdr:cNvSpPr txBox="1"/>
      </xdr:nvSpPr>
      <xdr:spPr>
        <a:xfrm>
          <a:off x="14909800" y="1078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63373</xdr:rowOff>
    </xdr:from>
    <xdr:to>
      <xdr:col>21</xdr:col>
      <xdr:colOff>50800</xdr:colOff>
      <xdr:row>64</xdr:row>
      <xdr:rowOff>164973</xdr:rowOff>
    </xdr:to>
    <xdr:sp macro="" textlink="">
      <xdr:nvSpPr>
        <xdr:cNvPr id="344" name="円/楕円 343"/>
        <xdr:cNvSpPr/>
      </xdr:nvSpPr>
      <xdr:spPr>
        <a:xfrm>
          <a:off x="14351000" y="110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3700</xdr:rowOff>
    </xdr:from>
    <xdr:ext cx="762000" cy="259045"/>
    <xdr:sp macro="" textlink="">
      <xdr:nvSpPr>
        <xdr:cNvPr id="345" name="テキスト ボックス 344"/>
        <xdr:cNvSpPr txBox="1"/>
      </xdr:nvSpPr>
      <xdr:spPr>
        <a:xfrm>
          <a:off x="14020800" y="1080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159893</xdr:rowOff>
    </xdr:from>
    <xdr:to>
      <xdr:col>19</xdr:col>
      <xdr:colOff>533400</xdr:colOff>
      <xdr:row>65</xdr:row>
      <xdr:rowOff>90043</xdr:rowOff>
    </xdr:to>
    <xdr:sp macro="" textlink="">
      <xdr:nvSpPr>
        <xdr:cNvPr id="346" name="円/楕円 345"/>
        <xdr:cNvSpPr/>
      </xdr:nvSpPr>
      <xdr:spPr>
        <a:xfrm>
          <a:off x="13462000" y="111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100220</xdr:rowOff>
    </xdr:from>
    <xdr:ext cx="762000" cy="259045"/>
    <xdr:sp macro="" textlink="">
      <xdr:nvSpPr>
        <xdr:cNvPr id="347" name="テキスト ボックス 346"/>
        <xdr:cNvSpPr txBox="1"/>
      </xdr:nvSpPr>
      <xdr:spPr>
        <a:xfrm>
          <a:off x="13131800" y="1090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若干上昇したものの、類似団体平均は下回っている。ここ３か年はほぼ横這いで推移しているが、今後公共施設の老朽化による大規模修繕や建て替え等が控えており、公債費の増加が見込まれる。引き続き計画的に事業を推進し、緊急性及び住民ニーズの把握に努め、世代間負担のバランスを図りながら、財源が起債に大きく偏ることのないよう、健全な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72" name="直線コネクタ 371"/>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5"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6" name="直線コネクタ 375"/>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38</xdr:row>
      <xdr:rowOff>89853</xdr:rowOff>
    </xdr:to>
    <xdr:cxnSp macro="">
      <xdr:nvCxnSpPr>
        <xdr:cNvPr id="377" name="直線コネクタ 376"/>
        <xdr:cNvCxnSpPr/>
      </xdr:nvCxnSpPr>
      <xdr:spPr>
        <a:xfrm>
          <a:off x="16179800" y="659892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8"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9" name="フローチャート : 判断 378"/>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38</xdr:row>
      <xdr:rowOff>95885</xdr:rowOff>
    </xdr:to>
    <xdr:cxnSp macro="">
      <xdr:nvCxnSpPr>
        <xdr:cNvPr id="380" name="直線コネクタ 379"/>
        <xdr:cNvCxnSpPr/>
      </xdr:nvCxnSpPr>
      <xdr:spPr>
        <a:xfrm flipV="1">
          <a:off x="15290800" y="659892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81" name="フローチャート : 判断 380"/>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82" name="テキスト ボックス 381"/>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95885</xdr:rowOff>
    </xdr:from>
    <xdr:to>
      <xdr:col>22</xdr:col>
      <xdr:colOff>203200</xdr:colOff>
      <xdr:row>38</xdr:row>
      <xdr:rowOff>120015</xdr:rowOff>
    </xdr:to>
    <xdr:cxnSp macro="">
      <xdr:nvCxnSpPr>
        <xdr:cNvPr id="383" name="直線コネクタ 382"/>
        <xdr:cNvCxnSpPr/>
      </xdr:nvCxnSpPr>
      <xdr:spPr>
        <a:xfrm flipV="1">
          <a:off x="14401800" y="66109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4" name="フローチャート : 判断 383"/>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5" name="テキスト ボックス 384"/>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120015</xdr:rowOff>
    </xdr:from>
    <xdr:to>
      <xdr:col>21</xdr:col>
      <xdr:colOff>0</xdr:colOff>
      <xdr:row>38</xdr:row>
      <xdr:rowOff>162243</xdr:rowOff>
    </xdr:to>
    <xdr:cxnSp macro="">
      <xdr:nvCxnSpPr>
        <xdr:cNvPr id="386" name="直線コネクタ 385"/>
        <xdr:cNvCxnSpPr/>
      </xdr:nvCxnSpPr>
      <xdr:spPr>
        <a:xfrm flipV="1">
          <a:off x="13512800" y="663511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7" name="フローチャート : 判断 386"/>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8" name="テキスト ボックス 387"/>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9" name="フローチャート : 判断 388"/>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90" name="テキスト ボックス 389"/>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39053</xdr:rowOff>
    </xdr:from>
    <xdr:to>
      <xdr:col>24</xdr:col>
      <xdr:colOff>609600</xdr:colOff>
      <xdr:row>38</xdr:row>
      <xdr:rowOff>140653</xdr:rowOff>
    </xdr:to>
    <xdr:sp macro="" textlink="">
      <xdr:nvSpPr>
        <xdr:cNvPr id="396" name="円/楕円 395"/>
        <xdr:cNvSpPr/>
      </xdr:nvSpPr>
      <xdr:spPr>
        <a:xfrm>
          <a:off x="169672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55580</xdr:rowOff>
    </xdr:from>
    <xdr:ext cx="762000" cy="259045"/>
    <xdr:sp macro="" textlink="">
      <xdr:nvSpPr>
        <xdr:cNvPr id="397" name="公債費負担の状況該当値テキスト"/>
        <xdr:cNvSpPr txBox="1"/>
      </xdr:nvSpPr>
      <xdr:spPr>
        <a:xfrm>
          <a:off x="17106900" y="63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398" name="円/楕円 397"/>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144797</xdr:rowOff>
    </xdr:from>
    <xdr:ext cx="736600" cy="259045"/>
    <xdr:sp macro="" textlink="">
      <xdr:nvSpPr>
        <xdr:cNvPr id="399" name="テキスト ボックス 398"/>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45085</xdr:rowOff>
    </xdr:from>
    <xdr:to>
      <xdr:col>22</xdr:col>
      <xdr:colOff>254000</xdr:colOff>
      <xdr:row>38</xdr:row>
      <xdr:rowOff>146685</xdr:rowOff>
    </xdr:to>
    <xdr:sp macro="" textlink="">
      <xdr:nvSpPr>
        <xdr:cNvPr id="400" name="円/楕円 399"/>
        <xdr:cNvSpPr/>
      </xdr:nvSpPr>
      <xdr:spPr>
        <a:xfrm>
          <a:off x="15240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156862</xdr:rowOff>
    </xdr:from>
    <xdr:ext cx="762000" cy="259045"/>
    <xdr:sp macro="" textlink="">
      <xdr:nvSpPr>
        <xdr:cNvPr id="401" name="テキスト ボックス 400"/>
        <xdr:cNvSpPr txBox="1"/>
      </xdr:nvSpPr>
      <xdr:spPr>
        <a:xfrm>
          <a:off x="149098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69215</xdr:rowOff>
    </xdr:from>
    <xdr:to>
      <xdr:col>21</xdr:col>
      <xdr:colOff>50800</xdr:colOff>
      <xdr:row>38</xdr:row>
      <xdr:rowOff>170815</xdr:rowOff>
    </xdr:to>
    <xdr:sp macro="" textlink="">
      <xdr:nvSpPr>
        <xdr:cNvPr id="402" name="円/楕円 401"/>
        <xdr:cNvSpPr/>
      </xdr:nvSpPr>
      <xdr:spPr>
        <a:xfrm>
          <a:off x="14351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9542</xdr:rowOff>
    </xdr:from>
    <xdr:ext cx="762000" cy="259045"/>
    <xdr:sp macro="" textlink="">
      <xdr:nvSpPr>
        <xdr:cNvPr id="403" name="テキスト ボックス 402"/>
        <xdr:cNvSpPr txBox="1"/>
      </xdr:nvSpPr>
      <xdr:spPr>
        <a:xfrm>
          <a:off x="14020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111443</xdr:rowOff>
    </xdr:from>
    <xdr:to>
      <xdr:col>19</xdr:col>
      <xdr:colOff>533400</xdr:colOff>
      <xdr:row>39</xdr:row>
      <xdr:rowOff>41593</xdr:rowOff>
    </xdr:to>
    <xdr:sp macro="" textlink="">
      <xdr:nvSpPr>
        <xdr:cNvPr id="404" name="円/楕円 403"/>
        <xdr:cNvSpPr/>
      </xdr:nvSpPr>
      <xdr:spPr>
        <a:xfrm>
          <a:off x="13462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51769</xdr:rowOff>
    </xdr:from>
    <xdr:ext cx="762000" cy="259045"/>
    <xdr:sp macro="" textlink="">
      <xdr:nvSpPr>
        <xdr:cNvPr id="405" name="テキスト ボックス 404"/>
        <xdr:cNvSpPr txBox="1"/>
      </xdr:nvSpPr>
      <xdr:spPr>
        <a:xfrm>
          <a:off x="13131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「土地開発公社の経営の健全化に関する計画」に基づき、公社保有土地の買取りを行ったことから、債務負担行為に基づく支出予定額が減少（</a:t>
          </a:r>
          <a:r>
            <a:rPr kumimoji="1" lang="en-US" altLang="ja-JP" sz="1300">
              <a:latin typeface="ＭＳ Ｐゴシック"/>
            </a:rPr>
            <a:t>1,955</a:t>
          </a:r>
          <a:r>
            <a:rPr kumimoji="1" lang="ja-JP" altLang="en-US" sz="1300">
              <a:latin typeface="ＭＳ Ｐゴシック"/>
            </a:rPr>
            <a:t>百万円）し、また、充当可能な基金残高が増加（</a:t>
          </a:r>
          <a:r>
            <a:rPr kumimoji="1" lang="en-US" altLang="ja-JP" sz="1300">
              <a:latin typeface="ＭＳ Ｐゴシック"/>
            </a:rPr>
            <a:t>1,347</a:t>
          </a:r>
          <a:r>
            <a:rPr kumimoji="1" lang="ja-JP" altLang="en-US" sz="1300">
              <a:latin typeface="ＭＳ Ｐゴシック"/>
            </a:rPr>
            <a:t>百万円）したこと等から、前年度比較して将来負担比率は２．２ポイント減少した。引き続き公社の健全化を推進するとともに、適切な起債を行うことで、将来に過度な財政負担を残さない健全な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4" name="直線コネクタ 433"/>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5"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6" name="直線コネクタ 435"/>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69046</xdr:rowOff>
    </xdr:from>
    <xdr:to>
      <xdr:col>24</xdr:col>
      <xdr:colOff>558800</xdr:colOff>
      <xdr:row>16</xdr:row>
      <xdr:rowOff>86741</xdr:rowOff>
    </xdr:to>
    <xdr:cxnSp macro="">
      <xdr:nvCxnSpPr>
        <xdr:cNvPr id="439" name="直線コネクタ 438"/>
        <xdr:cNvCxnSpPr/>
      </xdr:nvCxnSpPr>
      <xdr:spPr>
        <a:xfrm flipV="1">
          <a:off x="16179800" y="2812246"/>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40"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41" name="フローチャート : 判断 440"/>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158454</xdr:rowOff>
    </xdr:from>
    <xdr:to>
      <xdr:col>23</xdr:col>
      <xdr:colOff>406400</xdr:colOff>
      <xdr:row>16</xdr:row>
      <xdr:rowOff>86741</xdr:rowOff>
    </xdr:to>
    <xdr:cxnSp macro="">
      <xdr:nvCxnSpPr>
        <xdr:cNvPr id="442" name="直線コネクタ 441"/>
        <xdr:cNvCxnSpPr/>
      </xdr:nvCxnSpPr>
      <xdr:spPr>
        <a:xfrm>
          <a:off x="15290800" y="2730204"/>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3" name="フローチャート : 判断 442"/>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4" name="テキスト ボックス 443"/>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134324</xdr:rowOff>
    </xdr:from>
    <xdr:to>
      <xdr:col>22</xdr:col>
      <xdr:colOff>203200</xdr:colOff>
      <xdr:row>15</xdr:row>
      <xdr:rowOff>158454</xdr:rowOff>
    </xdr:to>
    <xdr:cxnSp macro="">
      <xdr:nvCxnSpPr>
        <xdr:cNvPr id="445" name="直線コネクタ 444"/>
        <xdr:cNvCxnSpPr/>
      </xdr:nvCxnSpPr>
      <xdr:spPr>
        <a:xfrm>
          <a:off x="14401800" y="27060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6" name="フローチャート : 判断 445"/>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7" name="テキスト ボックス 446"/>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100542</xdr:rowOff>
    </xdr:from>
    <xdr:to>
      <xdr:col>21</xdr:col>
      <xdr:colOff>0</xdr:colOff>
      <xdr:row>15</xdr:row>
      <xdr:rowOff>134324</xdr:rowOff>
    </xdr:to>
    <xdr:cxnSp macro="">
      <xdr:nvCxnSpPr>
        <xdr:cNvPr id="448" name="直線コネクタ 447"/>
        <xdr:cNvCxnSpPr/>
      </xdr:nvCxnSpPr>
      <xdr:spPr>
        <a:xfrm>
          <a:off x="13512800" y="26722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9" name="フローチャート : 判断 448"/>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50" name="テキスト ボックス 449"/>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1" name="フローチャート : 判断 450"/>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52" name="テキスト ボックス 451"/>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18246</xdr:rowOff>
    </xdr:from>
    <xdr:to>
      <xdr:col>24</xdr:col>
      <xdr:colOff>609600</xdr:colOff>
      <xdr:row>16</xdr:row>
      <xdr:rowOff>119846</xdr:rowOff>
    </xdr:to>
    <xdr:sp macro="" textlink="">
      <xdr:nvSpPr>
        <xdr:cNvPr id="458" name="円/楕円 457"/>
        <xdr:cNvSpPr/>
      </xdr:nvSpPr>
      <xdr:spPr>
        <a:xfrm>
          <a:off x="16967200" y="2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161773</xdr:rowOff>
    </xdr:from>
    <xdr:ext cx="762000" cy="259045"/>
    <xdr:sp macro="" textlink="">
      <xdr:nvSpPr>
        <xdr:cNvPr id="459" name="将来負担の状況該当値テキスト"/>
        <xdr:cNvSpPr txBox="1"/>
      </xdr:nvSpPr>
      <xdr:spPr>
        <a:xfrm>
          <a:off x="17106900" y="273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35941</xdr:rowOff>
    </xdr:from>
    <xdr:to>
      <xdr:col>23</xdr:col>
      <xdr:colOff>457200</xdr:colOff>
      <xdr:row>16</xdr:row>
      <xdr:rowOff>137541</xdr:rowOff>
    </xdr:to>
    <xdr:sp macro="" textlink="">
      <xdr:nvSpPr>
        <xdr:cNvPr id="460" name="円/楕円 459"/>
        <xdr:cNvSpPr/>
      </xdr:nvSpPr>
      <xdr:spPr>
        <a:xfrm>
          <a:off x="16129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122318</xdr:rowOff>
    </xdr:from>
    <xdr:ext cx="736600" cy="259045"/>
    <xdr:sp macro="" textlink="">
      <xdr:nvSpPr>
        <xdr:cNvPr id="461" name="テキスト ボックス 460"/>
        <xdr:cNvSpPr txBox="1"/>
      </xdr:nvSpPr>
      <xdr:spPr>
        <a:xfrm>
          <a:off x="15798800" y="2865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107654</xdr:rowOff>
    </xdr:from>
    <xdr:to>
      <xdr:col>22</xdr:col>
      <xdr:colOff>254000</xdr:colOff>
      <xdr:row>16</xdr:row>
      <xdr:rowOff>37804</xdr:rowOff>
    </xdr:to>
    <xdr:sp macro="" textlink="">
      <xdr:nvSpPr>
        <xdr:cNvPr id="462" name="円/楕円 461"/>
        <xdr:cNvSpPr/>
      </xdr:nvSpPr>
      <xdr:spPr>
        <a:xfrm>
          <a:off x="15240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22581</xdr:rowOff>
    </xdr:from>
    <xdr:ext cx="762000" cy="259045"/>
    <xdr:sp macro="" textlink="">
      <xdr:nvSpPr>
        <xdr:cNvPr id="463" name="テキスト ボックス 462"/>
        <xdr:cNvSpPr txBox="1"/>
      </xdr:nvSpPr>
      <xdr:spPr>
        <a:xfrm>
          <a:off x="14909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83524</xdr:rowOff>
    </xdr:from>
    <xdr:to>
      <xdr:col>21</xdr:col>
      <xdr:colOff>50800</xdr:colOff>
      <xdr:row>16</xdr:row>
      <xdr:rowOff>13674</xdr:rowOff>
    </xdr:to>
    <xdr:sp macro="" textlink="">
      <xdr:nvSpPr>
        <xdr:cNvPr id="464" name="円/楕円 463"/>
        <xdr:cNvSpPr/>
      </xdr:nvSpPr>
      <xdr:spPr>
        <a:xfrm>
          <a:off x="14351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23851</xdr:rowOff>
    </xdr:from>
    <xdr:ext cx="762000" cy="259045"/>
    <xdr:sp macro="" textlink="">
      <xdr:nvSpPr>
        <xdr:cNvPr id="465" name="テキスト ボックス 464"/>
        <xdr:cNvSpPr txBox="1"/>
      </xdr:nvSpPr>
      <xdr:spPr>
        <a:xfrm>
          <a:off x="14020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49742</xdr:rowOff>
    </xdr:from>
    <xdr:to>
      <xdr:col>19</xdr:col>
      <xdr:colOff>533400</xdr:colOff>
      <xdr:row>15</xdr:row>
      <xdr:rowOff>151342</xdr:rowOff>
    </xdr:to>
    <xdr:sp macro="" textlink="">
      <xdr:nvSpPr>
        <xdr:cNvPr id="466" name="円/楕円 465"/>
        <xdr:cNvSpPr/>
      </xdr:nvSpPr>
      <xdr:spPr>
        <a:xfrm>
          <a:off x="13462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161519</xdr:rowOff>
    </xdr:from>
    <xdr:ext cx="762000" cy="259045"/>
    <xdr:sp macro="" textlink="">
      <xdr:nvSpPr>
        <xdr:cNvPr id="467" name="テキスト ボックス 466"/>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135,243
129,712
18.19
52,858,652
50,246,259
2,409,328
27,664,672
26,528,415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比率は前年度から１．８ポイント低下し、類似団体平均を下回っている。主な要因としては、定員適正化計画に基づく削減、職員の新陳代謝等が挙げられる。今後も引き続き、人件費関係経費全体について、さらなる適正化へ向けての取り組みを進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36</xdr:row>
      <xdr:rowOff>66040</xdr:rowOff>
    </xdr:to>
    <xdr:cxnSp macro="">
      <xdr:nvCxnSpPr>
        <xdr:cNvPr id="66" name="直線コネクタ 65"/>
        <xdr:cNvCxnSpPr/>
      </xdr:nvCxnSpPr>
      <xdr:spPr>
        <a:xfrm flipV="1">
          <a:off x="3987800" y="61010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66040</xdr:rowOff>
    </xdr:to>
    <xdr:cxnSp macro="">
      <xdr:nvCxnSpPr>
        <xdr:cNvPr id="69" name="直線コネクタ 68"/>
        <xdr:cNvCxnSpPr/>
      </xdr:nvCxnSpPr>
      <xdr:spPr>
        <a:xfrm>
          <a:off x="3098800" y="623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37</xdr:row>
      <xdr:rowOff>39370</xdr:rowOff>
    </xdr:to>
    <xdr:cxnSp macro="">
      <xdr:nvCxnSpPr>
        <xdr:cNvPr id="72" name="直線コネクタ 71"/>
        <xdr:cNvCxnSpPr/>
      </xdr:nvCxnSpPr>
      <xdr:spPr>
        <a:xfrm flipV="1">
          <a:off x="2209800" y="62382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37</xdr:row>
      <xdr:rowOff>100330</xdr:rowOff>
    </xdr:to>
    <xdr:cxnSp macro="">
      <xdr:nvCxnSpPr>
        <xdr:cNvPr id="75" name="直線コネクタ 74"/>
        <xdr:cNvCxnSpPr/>
      </xdr:nvCxnSpPr>
      <xdr:spPr>
        <a:xfrm flipV="1">
          <a:off x="1320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77" name="テキスト ボックス 76"/>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85" name="円/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92" name="テキスト ボックス 91"/>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161307</xdr:rowOff>
    </xdr:from>
    <xdr:ext cx="762000" cy="259045"/>
    <xdr:sp macro="" textlink="">
      <xdr:nvSpPr>
        <xdr:cNvPr id="94" name="テキスト ボックス 93"/>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物件費の比率については、前年度より０．７ポイント上昇し、類似団体平均を上回っている。主な要因としては、各種業務委託料の増</a:t>
          </a:r>
          <a:r>
            <a:rPr kumimoji="1" lang="en-US" altLang="ja-JP" sz="1300">
              <a:latin typeface="ＭＳ Ｐゴシック"/>
            </a:rPr>
            <a:t>(</a:t>
          </a:r>
          <a:r>
            <a:rPr kumimoji="1" lang="ja-JP" altLang="en-US" sz="1300">
              <a:latin typeface="ＭＳ Ｐゴシック"/>
            </a:rPr>
            <a:t>人件費の上昇等による委託契約額の増</a:t>
          </a:r>
          <a:r>
            <a:rPr kumimoji="1" lang="en-US" altLang="ja-JP" sz="1300">
              <a:latin typeface="ＭＳ Ｐゴシック"/>
            </a:rPr>
            <a:t>)</a:t>
          </a:r>
          <a:r>
            <a:rPr kumimoji="1" lang="ja-JP" altLang="en-US" sz="1300">
              <a:latin typeface="ＭＳ Ｐゴシック"/>
            </a:rPr>
            <a:t>等が考えられる。今後とも、事務の効率化など見直しを行い、適正化に努める。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75293</xdr:rowOff>
    </xdr:from>
    <xdr:to>
      <xdr:col>24</xdr:col>
      <xdr:colOff>31750</xdr:colOff>
      <xdr:row>19</xdr:row>
      <xdr:rowOff>151493</xdr:rowOff>
    </xdr:to>
    <xdr:cxnSp macro="">
      <xdr:nvCxnSpPr>
        <xdr:cNvPr id="129" name="直線コネクタ 128"/>
        <xdr:cNvCxnSpPr/>
      </xdr:nvCxnSpPr>
      <xdr:spPr>
        <a:xfrm>
          <a:off x="15671800" y="3332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159657</xdr:rowOff>
    </xdr:from>
    <xdr:to>
      <xdr:col>22</xdr:col>
      <xdr:colOff>565150</xdr:colOff>
      <xdr:row>19</xdr:row>
      <xdr:rowOff>75293</xdr:rowOff>
    </xdr:to>
    <xdr:cxnSp macro="">
      <xdr:nvCxnSpPr>
        <xdr:cNvPr id="132" name="直線コネクタ 131"/>
        <xdr:cNvCxnSpPr/>
      </xdr:nvCxnSpPr>
      <xdr:spPr>
        <a:xfrm>
          <a:off x="14782800" y="3245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159657</xdr:rowOff>
    </xdr:from>
    <xdr:to>
      <xdr:col>21</xdr:col>
      <xdr:colOff>361950</xdr:colOff>
      <xdr:row>18</xdr:row>
      <xdr:rowOff>170543</xdr:rowOff>
    </xdr:to>
    <xdr:cxnSp macro="">
      <xdr:nvCxnSpPr>
        <xdr:cNvPr id="135" name="直線コネクタ 134"/>
        <xdr:cNvCxnSpPr/>
      </xdr:nvCxnSpPr>
      <xdr:spPr>
        <a:xfrm flipV="1">
          <a:off x="13893800" y="3245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170543</xdr:rowOff>
    </xdr:from>
    <xdr:to>
      <xdr:col>20</xdr:col>
      <xdr:colOff>158750</xdr:colOff>
      <xdr:row>19</xdr:row>
      <xdr:rowOff>42636</xdr:rowOff>
    </xdr:to>
    <xdr:cxnSp macro="">
      <xdr:nvCxnSpPr>
        <xdr:cNvPr id="138" name="直線コネクタ 137"/>
        <xdr:cNvCxnSpPr/>
      </xdr:nvCxnSpPr>
      <xdr:spPr>
        <a:xfrm flipV="1">
          <a:off x="13004800" y="3256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100693</xdr:rowOff>
    </xdr:from>
    <xdr:to>
      <xdr:col>24</xdr:col>
      <xdr:colOff>82550</xdr:colOff>
      <xdr:row>20</xdr:row>
      <xdr:rowOff>30843</xdr:rowOff>
    </xdr:to>
    <xdr:sp macro="" textlink="">
      <xdr:nvSpPr>
        <xdr:cNvPr id="148" name="円/楕円 147"/>
        <xdr:cNvSpPr/>
      </xdr:nvSpPr>
      <xdr:spPr>
        <a:xfrm>
          <a:off x="164592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72770</xdr:rowOff>
    </xdr:from>
    <xdr:ext cx="762000" cy="259045"/>
    <xdr:sp macro="" textlink="">
      <xdr:nvSpPr>
        <xdr:cNvPr id="149" name="物件費該当値テキスト"/>
        <xdr:cNvSpPr txBox="1"/>
      </xdr:nvSpPr>
      <xdr:spPr>
        <a:xfrm>
          <a:off x="165989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24493</xdr:rowOff>
    </xdr:from>
    <xdr:to>
      <xdr:col>22</xdr:col>
      <xdr:colOff>615950</xdr:colOff>
      <xdr:row>19</xdr:row>
      <xdr:rowOff>126093</xdr:rowOff>
    </xdr:to>
    <xdr:sp macro="" textlink="">
      <xdr:nvSpPr>
        <xdr:cNvPr id="150" name="円/楕円 149"/>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110870</xdr:rowOff>
    </xdr:from>
    <xdr:ext cx="736600" cy="259045"/>
    <xdr:sp macro="" textlink="">
      <xdr:nvSpPr>
        <xdr:cNvPr id="151" name="テキスト ボックス 150"/>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108857</xdr:rowOff>
    </xdr:from>
    <xdr:to>
      <xdr:col>21</xdr:col>
      <xdr:colOff>412750</xdr:colOff>
      <xdr:row>19</xdr:row>
      <xdr:rowOff>39007</xdr:rowOff>
    </xdr:to>
    <xdr:sp macro="" textlink="">
      <xdr:nvSpPr>
        <xdr:cNvPr id="152" name="円/楕円 151"/>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23784</xdr:rowOff>
    </xdr:from>
    <xdr:ext cx="762000" cy="259045"/>
    <xdr:sp macro="" textlink="">
      <xdr:nvSpPr>
        <xdr:cNvPr id="153" name="テキスト ボックス 152"/>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119743</xdr:rowOff>
    </xdr:from>
    <xdr:to>
      <xdr:col>20</xdr:col>
      <xdr:colOff>209550</xdr:colOff>
      <xdr:row>19</xdr:row>
      <xdr:rowOff>49893</xdr:rowOff>
    </xdr:to>
    <xdr:sp macro="" textlink="">
      <xdr:nvSpPr>
        <xdr:cNvPr id="154" name="円/楕円 153"/>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34670</xdr:rowOff>
    </xdr:from>
    <xdr:ext cx="762000" cy="259045"/>
    <xdr:sp macro="" textlink="">
      <xdr:nvSpPr>
        <xdr:cNvPr id="155" name="テキスト ボックス 154"/>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163286</xdr:rowOff>
    </xdr:from>
    <xdr:to>
      <xdr:col>19</xdr:col>
      <xdr:colOff>6350</xdr:colOff>
      <xdr:row>19</xdr:row>
      <xdr:rowOff>93436</xdr:rowOff>
    </xdr:to>
    <xdr:sp macro="" textlink="">
      <xdr:nvSpPr>
        <xdr:cNvPr id="156" name="円/楕円 155"/>
        <xdr:cNvSpPr/>
      </xdr:nvSpPr>
      <xdr:spPr>
        <a:xfrm>
          <a:off x="12954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78213</xdr:rowOff>
    </xdr:from>
    <xdr:ext cx="762000" cy="259045"/>
    <xdr:sp macro="" textlink="">
      <xdr:nvSpPr>
        <xdr:cNvPr id="157" name="テキスト ボックス 156"/>
        <xdr:cNvSpPr txBox="1"/>
      </xdr:nvSpPr>
      <xdr:spPr>
        <a:xfrm>
          <a:off x="12623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扶助費の比率については、前年度より０．８ポイント上昇し、引き続き類似団体平均を上回っている。主な要因としては、民間保育所運営委託料（＋</a:t>
          </a:r>
          <a:r>
            <a:rPr kumimoji="1" lang="en-US" altLang="ja-JP" sz="1300">
              <a:latin typeface="ＭＳ Ｐゴシック"/>
            </a:rPr>
            <a:t>555</a:t>
          </a:r>
          <a:r>
            <a:rPr kumimoji="1" lang="ja-JP" altLang="en-US" sz="1300">
              <a:latin typeface="ＭＳ Ｐゴシック"/>
            </a:rPr>
            <a:t>百万円、事業費ベース）等において大幅に伸びていることが挙げられる。今後も扶助費は増加し続けることが見込まれるが、市の単独事業については適宜見直しを図るなど、適正化に努める。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78015</xdr:rowOff>
    </xdr:from>
    <xdr:to>
      <xdr:col>7</xdr:col>
      <xdr:colOff>15875</xdr:colOff>
      <xdr:row>59</xdr:row>
      <xdr:rowOff>37193</xdr:rowOff>
    </xdr:to>
    <xdr:cxnSp macro="">
      <xdr:nvCxnSpPr>
        <xdr:cNvPr id="192" name="直線コネクタ 191"/>
        <xdr:cNvCxnSpPr/>
      </xdr:nvCxnSpPr>
      <xdr:spPr>
        <a:xfrm>
          <a:off x="3987800" y="100221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167822</xdr:rowOff>
    </xdr:from>
    <xdr:to>
      <xdr:col>5</xdr:col>
      <xdr:colOff>549275</xdr:colOff>
      <xdr:row>58</xdr:row>
      <xdr:rowOff>78015</xdr:rowOff>
    </xdr:to>
    <xdr:cxnSp macro="">
      <xdr:nvCxnSpPr>
        <xdr:cNvPr id="195" name="直線コネクタ 194"/>
        <xdr:cNvCxnSpPr/>
      </xdr:nvCxnSpPr>
      <xdr:spPr>
        <a:xfrm>
          <a:off x="3098800" y="99404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7" name="テキスト ボックス 196"/>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57</xdr:row>
      <xdr:rowOff>167822</xdr:rowOff>
    </xdr:to>
    <xdr:cxnSp macro="">
      <xdr:nvCxnSpPr>
        <xdr:cNvPr id="198" name="直線コネクタ 197"/>
        <xdr:cNvCxnSpPr/>
      </xdr:nvCxnSpPr>
      <xdr:spPr>
        <a:xfrm>
          <a:off x="2209800" y="96955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94343</xdr:rowOff>
    </xdr:to>
    <xdr:cxnSp macro="">
      <xdr:nvCxnSpPr>
        <xdr:cNvPr id="201" name="直線コネクタ 200"/>
        <xdr:cNvCxnSpPr/>
      </xdr:nvCxnSpPr>
      <xdr:spPr>
        <a:xfrm>
          <a:off x="1320800" y="95975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5" name="テキスト ボックス 20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157843</xdr:rowOff>
    </xdr:from>
    <xdr:to>
      <xdr:col>7</xdr:col>
      <xdr:colOff>66675</xdr:colOff>
      <xdr:row>59</xdr:row>
      <xdr:rowOff>87993</xdr:rowOff>
    </xdr:to>
    <xdr:sp macro="" textlink="">
      <xdr:nvSpPr>
        <xdr:cNvPr id="211" name="円/楕円 210"/>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129920</xdr:rowOff>
    </xdr:from>
    <xdr:ext cx="762000" cy="259045"/>
    <xdr:sp macro="" textlink="">
      <xdr:nvSpPr>
        <xdr:cNvPr id="212"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27215</xdr:rowOff>
    </xdr:from>
    <xdr:to>
      <xdr:col>5</xdr:col>
      <xdr:colOff>600075</xdr:colOff>
      <xdr:row>58</xdr:row>
      <xdr:rowOff>128815</xdr:rowOff>
    </xdr:to>
    <xdr:sp macro="" textlink="">
      <xdr:nvSpPr>
        <xdr:cNvPr id="213" name="円/楕円 212"/>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214" name="テキスト ボックス 213"/>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117022</xdr:rowOff>
    </xdr:from>
    <xdr:to>
      <xdr:col>4</xdr:col>
      <xdr:colOff>396875</xdr:colOff>
      <xdr:row>58</xdr:row>
      <xdr:rowOff>47172</xdr:rowOff>
    </xdr:to>
    <xdr:sp macro="" textlink="">
      <xdr:nvSpPr>
        <xdr:cNvPr id="215" name="円/楕円 214"/>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31949</xdr:rowOff>
    </xdr:from>
    <xdr:ext cx="762000" cy="259045"/>
    <xdr:sp macro="" textlink="">
      <xdr:nvSpPr>
        <xdr:cNvPr id="216" name="テキスト ボックス 215"/>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7" name="円/楕円 216"/>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8" name="テキスト ボックス 217"/>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9" name="円/楕円 218"/>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20" name="テキスト ボックス 219"/>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その他のものとしては、繰出金や維持補修費等があり、比率は前年度から０．５ポイント上昇した。その主な要因としては、国民健康保険特別会計繰出金の増（</a:t>
          </a:r>
          <a:r>
            <a:rPr kumimoji="1" lang="en-US" altLang="ja-JP" sz="1300">
              <a:latin typeface="ＭＳ Ｐゴシック"/>
            </a:rPr>
            <a:t>173</a:t>
          </a:r>
          <a:r>
            <a:rPr kumimoji="1" lang="ja-JP" altLang="en-US" sz="1300">
              <a:latin typeface="ＭＳ Ｐゴシック"/>
            </a:rPr>
            <a:t>百万円）等、福祉関連の特別会計への繰出金が増加したことが挙げられる。引き続き事業の適正化を図り、繰出金の抑制に努める。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20865</xdr:rowOff>
    </xdr:from>
    <xdr:to>
      <xdr:col>24</xdr:col>
      <xdr:colOff>31750</xdr:colOff>
      <xdr:row>55</xdr:row>
      <xdr:rowOff>102507</xdr:rowOff>
    </xdr:to>
    <xdr:cxnSp macro="">
      <xdr:nvCxnSpPr>
        <xdr:cNvPr id="255" name="直線コネクタ 254"/>
        <xdr:cNvCxnSpPr/>
      </xdr:nvCxnSpPr>
      <xdr:spPr>
        <a:xfrm>
          <a:off x="15671800" y="94506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20865</xdr:rowOff>
    </xdr:from>
    <xdr:to>
      <xdr:col>22</xdr:col>
      <xdr:colOff>565150</xdr:colOff>
      <xdr:row>56</xdr:row>
      <xdr:rowOff>143328</xdr:rowOff>
    </xdr:to>
    <xdr:cxnSp macro="">
      <xdr:nvCxnSpPr>
        <xdr:cNvPr id="258" name="直線コネクタ 257"/>
        <xdr:cNvCxnSpPr/>
      </xdr:nvCxnSpPr>
      <xdr:spPr>
        <a:xfrm flipV="1">
          <a:off x="14782800" y="94506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129920</xdr:rowOff>
    </xdr:from>
    <xdr:ext cx="736600" cy="259045"/>
    <xdr:sp macro="" textlink="">
      <xdr:nvSpPr>
        <xdr:cNvPr id="260" name="テキスト ボックス 259"/>
        <xdr:cNvSpPr txBox="1"/>
      </xdr:nvSpPr>
      <xdr:spPr>
        <a:xfrm>
          <a:off x="15290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143328</xdr:rowOff>
    </xdr:from>
    <xdr:to>
      <xdr:col>21</xdr:col>
      <xdr:colOff>361950</xdr:colOff>
      <xdr:row>57</xdr:row>
      <xdr:rowOff>135165</xdr:rowOff>
    </xdr:to>
    <xdr:cxnSp macro="">
      <xdr:nvCxnSpPr>
        <xdr:cNvPr id="261" name="直線コネクタ 260"/>
        <xdr:cNvCxnSpPr/>
      </xdr:nvCxnSpPr>
      <xdr:spPr>
        <a:xfrm flipV="1">
          <a:off x="13893800" y="97445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20865</xdr:rowOff>
    </xdr:from>
    <xdr:to>
      <xdr:col>20</xdr:col>
      <xdr:colOff>158750</xdr:colOff>
      <xdr:row>57</xdr:row>
      <xdr:rowOff>135165</xdr:rowOff>
    </xdr:to>
    <xdr:cxnSp macro="">
      <xdr:nvCxnSpPr>
        <xdr:cNvPr id="264" name="直線コネクタ 263"/>
        <xdr:cNvCxnSpPr/>
      </xdr:nvCxnSpPr>
      <xdr:spPr>
        <a:xfrm>
          <a:off x="13004800" y="94506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170742</xdr:rowOff>
    </xdr:from>
    <xdr:ext cx="762000" cy="259045"/>
    <xdr:sp macro="" textlink="">
      <xdr:nvSpPr>
        <xdr:cNvPr id="268" name="テキスト ボックス 267"/>
        <xdr:cNvSpPr txBox="1"/>
      </xdr:nvSpPr>
      <xdr:spPr>
        <a:xfrm>
          <a:off x="12623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51707</xdr:rowOff>
    </xdr:from>
    <xdr:to>
      <xdr:col>24</xdr:col>
      <xdr:colOff>82550</xdr:colOff>
      <xdr:row>55</xdr:row>
      <xdr:rowOff>153307</xdr:rowOff>
    </xdr:to>
    <xdr:sp macro="" textlink="">
      <xdr:nvSpPr>
        <xdr:cNvPr id="274" name="円/楕円 273"/>
        <xdr:cNvSpPr/>
      </xdr:nvSpPr>
      <xdr:spPr>
        <a:xfrm>
          <a:off x="16459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68234</xdr:rowOff>
    </xdr:from>
    <xdr:ext cx="762000" cy="259045"/>
    <xdr:sp macro="" textlink="">
      <xdr:nvSpPr>
        <xdr:cNvPr id="275" name="その他該当値テキスト"/>
        <xdr:cNvSpPr txBox="1"/>
      </xdr:nvSpPr>
      <xdr:spPr>
        <a:xfrm>
          <a:off x="16598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141515</xdr:rowOff>
    </xdr:from>
    <xdr:to>
      <xdr:col>22</xdr:col>
      <xdr:colOff>615950</xdr:colOff>
      <xdr:row>55</xdr:row>
      <xdr:rowOff>71665</xdr:rowOff>
    </xdr:to>
    <xdr:sp macro="" textlink="">
      <xdr:nvSpPr>
        <xdr:cNvPr id="276" name="円/楕円 275"/>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81842</xdr:rowOff>
    </xdr:from>
    <xdr:ext cx="736600" cy="259045"/>
    <xdr:sp macro="" textlink="">
      <xdr:nvSpPr>
        <xdr:cNvPr id="277" name="テキスト ボックス 276"/>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92528</xdr:rowOff>
    </xdr:from>
    <xdr:to>
      <xdr:col>21</xdr:col>
      <xdr:colOff>412750</xdr:colOff>
      <xdr:row>57</xdr:row>
      <xdr:rowOff>22678</xdr:rowOff>
    </xdr:to>
    <xdr:sp macro="" textlink="">
      <xdr:nvSpPr>
        <xdr:cNvPr id="278" name="円/楕円 277"/>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7455</xdr:rowOff>
    </xdr:from>
    <xdr:ext cx="762000" cy="259045"/>
    <xdr:sp macro="" textlink="">
      <xdr:nvSpPr>
        <xdr:cNvPr id="279" name="テキスト ボックス 278"/>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84365</xdr:rowOff>
    </xdr:from>
    <xdr:to>
      <xdr:col>20</xdr:col>
      <xdr:colOff>209550</xdr:colOff>
      <xdr:row>58</xdr:row>
      <xdr:rowOff>14515</xdr:rowOff>
    </xdr:to>
    <xdr:sp macro="" textlink="">
      <xdr:nvSpPr>
        <xdr:cNvPr id="280" name="円/楕円 279"/>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170742</xdr:rowOff>
    </xdr:from>
    <xdr:ext cx="762000" cy="259045"/>
    <xdr:sp macro="" textlink="">
      <xdr:nvSpPr>
        <xdr:cNvPr id="281" name="テキスト ボックス 280"/>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82" name="円/楕円 281"/>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83" name="テキスト ボックス 282"/>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比率については、前年度から０．３ポイント低下した。主な要因としては、蕨戸田衛生センターの分担金の減少等が挙げられる。市単独事業の見直し等により、引き続き補助金等の適正化及び削減に努める。なお、前年度の大幅な上昇は、下水道事業の企業会計への移行に伴い、繰出金から負担金・補助金へ組み替えたことによ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69850</xdr:rowOff>
    </xdr:from>
    <xdr:to>
      <xdr:col>24</xdr:col>
      <xdr:colOff>31750</xdr:colOff>
      <xdr:row>39</xdr:row>
      <xdr:rowOff>107950</xdr:rowOff>
    </xdr:to>
    <xdr:cxnSp macro="">
      <xdr:nvCxnSpPr>
        <xdr:cNvPr id="316" name="直線コネクタ 315"/>
        <xdr:cNvCxnSpPr/>
      </xdr:nvCxnSpPr>
      <xdr:spPr>
        <a:xfrm flipV="1">
          <a:off x="15671800" y="675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22877</xdr:rowOff>
    </xdr:from>
    <xdr:ext cx="762000" cy="259045"/>
    <xdr:sp macro="" textlink="">
      <xdr:nvSpPr>
        <xdr:cNvPr id="317" name="補助費等平均値テキスト"/>
        <xdr:cNvSpPr txBox="1"/>
      </xdr:nvSpPr>
      <xdr:spPr>
        <a:xfrm>
          <a:off x="16598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76200</xdr:rowOff>
    </xdr:from>
    <xdr:to>
      <xdr:col>22</xdr:col>
      <xdr:colOff>565150</xdr:colOff>
      <xdr:row>39</xdr:row>
      <xdr:rowOff>107950</xdr:rowOff>
    </xdr:to>
    <xdr:cxnSp macro="">
      <xdr:nvCxnSpPr>
        <xdr:cNvPr id="319" name="直線コネクタ 318"/>
        <xdr:cNvCxnSpPr/>
      </xdr:nvCxnSpPr>
      <xdr:spPr>
        <a:xfrm>
          <a:off x="14782800" y="62484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1" name="テキスト ボックス 32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25400</xdr:rowOff>
    </xdr:from>
    <xdr:to>
      <xdr:col>21</xdr:col>
      <xdr:colOff>361950</xdr:colOff>
      <xdr:row>36</xdr:row>
      <xdr:rowOff>76200</xdr:rowOff>
    </xdr:to>
    <xdr:cxnSp macro="">
      <xdr:nvCxnSpPr>
        <xdr:cNvPr id="322" name="直線コネクタ 321"/>
        <xdr:cNvCxnSpPr/>
      </xdr:nvCxnSpPr>
      <xdr:spPr>
        <a:xfrm>
          <a:off x="13893800" y="619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24" name="テキスト ボックス 32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114300</xdr:rowOff>
    </xdr:from>
    <xdr:to>
      <xdr:col>20</xdr:col>
      <xdr:colOff>158750</xdr:colOff>
      <xdr:row>36</xdr:row>
      <xdr:rowOff>25400</xdr:rowOff>
    </xdr:to>
    <xdr:cxnSp macro="">
      <xdr:nvCxnSpPr>
        <xdr:cNvPr id="325" name="直線コネクタ 324"/>
        <xdr:cNvCxnSpPr/>
      </xdr:nvCxnSpPr>
      <xdr:spPr>
        <a:xfrm>
          <a:off x="13004800" y="5943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9" name="テキスト ボックス 328"/>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19050</xdr:rowOff>
    </xdr:from>
    <xdr:to>
      <xdr:col>24</xdr:col>
      <xdr:colOff>82550</xdr:colOff>
      <xdr:row>39</xdr:row>
      <xdr:rowOff>120650</xdr:rowOff>
    </xdr:to>
    <xdr:sp macro="" textlink="">
      <xdr:nvSpPr>
        <xdr:cNvPr id="335" name="円/楕円 334"/>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162577</xdr:rowOff>
    </xdr:from>
    <xdr:ext cx="762000" cy="259045"/>
    <xdr:sp macro="" textlink="">
      <xdr:nvSpPr>
        <xdr:cNvPr id="336"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57150</xdr:rowOff>
    </xdr:from>
    <xdr:to>
      <xdr:col>22</xdr:col>
      <xdr:colOff>615950</xdr:colOff>
      <xdr:row>39</xdr:row>
      <xdr:rowOff>158750</xdr:rowOff>
    </xdr:to>
    <xdr:sp macro="" textlink="">
      <xdr:nvSpPr>
        <xdr:cNvPr id="337" name="円/楕円 336"/>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143527</xdr:rowOff>
    </xdr:from>
    <xdr:ext cx="736600" cy="259045"/>
    <xdr:sp macro="" textlink="">
      <xdr:nvSpPr>
        <xdr:cNvPr id="338" name="テキスト ボックス 337"/>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25400</xdr:rowOff>
    </xdr:from>
    <xdr:to>
      <xdr:col>21</xdr:col>
      <xdr:colOff>412750</xdr:colOff>
      <xdr:row>36</xdr:row>
      <xdr:rowOff>127000</xdr:rowOff>
    </xdr:to>
    <xdr:sp macro="" textlink="">
      <xdr:nvSpPr>
        <xdr:cNvPr id="339" name="円/楕円 338"/>
        <xdr:cNvSpPr/>
      </xdr:nvSpPr>
      <xdr:spPr>
        <a:xfrm>
          <a:off x="14732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137177</xdr:rowOff>
    </xdr:from>
    <xdr:ext cx="762000" cy="259045"/>
    <xdr:sp macro="" textlink="">
      <xdr:nvSpPr>
        <xdr:cNvPr id="340" name="テキスト ボックス 339"/>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146050</xdr:rowOff>
    </xdr:from>
    <xdr:to>
      <xdr:col>20</xdr:col>
      <xdr:colOff>209550</xdr:colOff>
      <xdr:row>36</xdr:row>
      <xdr:rowOff>76200</xdr:rowOff>
    </xdr:to>
    <xdr:sp macro="" textlink="">
      <xdr:nvSpPr>
        <xdr:cNvPr id="341" name="円/楕円 340"/>
        <xdr:cNvSpPr/>
      </xdr:nvSpPr>
      <xdr:spPr>
        <a:xfrm>
          <a:off x="13843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86377</xdr:rowOff>
    </xdr:from>
    <xdr:ext cx="762000" cy="259045"/>
    <xdr:sp macro="" textlink="">
      <xdr:nvSpPr>
        <xdr:cNvPr id="342" name="テキスト ボックス 341"/>
        <xdr:cNvSpPr txBox="1"/>
      </xdr:nvSpPr>
      <xdr:spPr>
        <a:xfrm>
          <a:off x="13512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63500</xdr:rowOff>
    </xdr:from>
    <xdr:to>
      <xdr:col>19</xdr:col>
      <xdr:colOff>6350</xdr:colOff>
      <xdr:row>34</xdr:row>
      <xdr:rowOff>165100</xdr:rowOff>
    </xdr:to>
    <xdr:sp macro="" textlink="">
      <xdr:nvSpPr>
        <xdr:cNvPr id="343" name="円/楕円 342"/>
        <xdr:cNvSpPr/>
      </xdr:nvSpPr>
      <xdr:spPr>
        <a:xfrm>
          <a:off x="12954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3827</xdr:rowOff>
    </xdr:from>
    <xdr:ext cx="762000" cy="259045"/>
    <xdr:sp macro="" textlink="">
      <xdr:nvSpPr>
        <xdr:cNvPr id="344" name="テキスト ボックス 343"/>
        <xdr:cNvSpPr txBox="1"/>
      </xdr:nvSpPr>
      <xdr:spPr>
        <a:xfrm>
          <a:off x="12623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比率については、ほぼ横ばいとなり、類似団体平均、全国平均を下回っている。これまで適切な起債対象事業を選択することで低水準を保ってきているが、今後、老朽化した公共施設の大規模な修繕や建て替えに伴う借入れの公債費が増加することから、引き続き計画的な財源の確保に努め、健全な財政の維持を図っていく。</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37846</xdr:rowOff>
    </xdr:from>
    <xdr:to>
      <xdr:col>7</xdr:col>
      <xdr:colOff>15875</xdr:colOff>
      <xdr:row>75</xdr:row>
      <xdr:rowOff>42418</xdr:rowOff>
    </xdr:to>
    <xdr:cxnSp macro="">
      <xdr:nvCxnSpPr>
        <xdr:cNvPr id="374" name="直線コネクタ 373"/>
        <xdr:cNvCxnSpPr/>
      </xdr:nvCxnSpPr>
      <xdr:spPr>
        <a:xfrm flipV="1">
          <a:off x="3987800" y="12896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42418</xdr:rowOff>
    </xdr:from>
    <xdr:to>
      <xdr:col>5</xdr:col>
      <xdr:colOff>549275</xdr:colOff>
      <xdr:row>75</xdr:row>
      <xdr:rowOff>56134</xdr:rowOff>
    </xdr:to>
    <xdr:cxnSp macro="">
      <xdr:nvCxnSpPr>
        <xdr:cNvPr id="377" name="直線コネクタ 376"/>
        <xdr:cNvCxnSpPr/>
      </xdr:nvCxnSpPr>
      <xdr:spPr>
        <a:xfrm flipV="1">
          <a:off x="3098800" y="12901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5842</xdr:rowOff>
    </xdr:from>
    <xdr:to>
      <xdr:col>4</xdr:col>
      <xdr:colOff>346075</xdr:colOff>
      <xdr:row>75</xdr:row>
      <xdr:rowOff>56134</xdr:rowOff>
    </xdr:to>
    <xdr:cxnSp macro="">
      <xdr:nvCxnSpPr>
        <xdr:cNvPr id="380" name="直線コネクタ 379"/>
        <xdr:cNvCxnSpPr/>
      </xdr:nvCxnSpPr>
      <xdr:spPr>
        <a:xfrm>
          <a:off x="2209800" y="128645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5842</xdr:rowOff>
    </xdr:from>
    <xdr:to>
      <xdr:col>3</xdr:col>
      <xdr:colOff>142875</xdr:colOff>
      <xdr:row>75</xdr:row>
      <xdr:rowOff>74422</xdr:rowOff>
    </xdr:to>
    <xdr:cxnSp macro="">
      <xdr:nvCxnSpPr>
        <xdr:cNvPr id="383" name="直線コネクタ 382"/>
        <xdr:cNvCxnSpPr/>
      </xdr:nvCxnSpPr>
      <xdr:spPr>
        <a:xfrm flipV="1">
          <a:off x="1320800" y="128645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158496</xdr:rowOff>
    </xdr:from>
    <xdr:to>
      <xdr:col>7</xdr:col>
      <xdr:colOff>66675</xdr:colOff>
      <xdr:row>75</xdr:row>
      <xdr:rowOff>88646</xdr:rowOff>
    </xdr:to>
    <xdr:sp macro="" textlink="">
      <xdr:nvSpPr>
        <xdr:cNvPr id="393" name="円/楕円 392"/>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67073</xdr:rowOff>
    </xdr:from>
    <xdr:ext cx="762000" cy="259045"/>
    <xdr:sp macro="" textlink="">
      <xdr:nvSpPr>
        <xdr:cNvPr id="394" name="公債費該当値テキスト"/>
        <xdr:cNvSpPr txBox="1"/>
      </xdr:nvSpPr>
      <xdr:spPr>
        <a:xfrm>
          <a:off x="4914900" y="127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163068</xdr:rowOff>
    </xdr:from>
    <xdr:to>
      <xdr:col>5</xdr:col>
      <xdr:colOff>600075</xdr:colOff>
      <xdr:row>75</xdr:row>
      <xdr:rowOff>93218</xdr:rowOff>
    </xdr:to>
    <xdr:sp macro="" textlink="">
      <xdr:nvSpPr>
        <xdr:cNvPr id="395" name="円/楕円 394"/>
        <xdr:cNvSpPr/>
      </xdr:nvSpPr>
      <xdr:spPr>
        <a:xfrm>
          <a:off x="3937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103395</xdr:rowOff>
    </xdr:from>
    <xdr:ext cx="736600" cy="259045"/>
    <xdr:sp macro="" textlink="">
      <xdr:nvSpPr>
        <xdr:cNvPr id="396" name="テキスト ボックス 395"/>
        <xdr:cNvSpPr txBox="1"/>
      </xdr:nvSpPr>
      <xdr:spPr>
        <a:xfrm>
          <a:off x="3606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5334</xdr:rowOff>
    </xdr:from>
    <xdr:to>
      <xdr:col>4</xdr:col>
      <xdr:colOff>396875</xdr:colOff>
      <xdr:row>75</xdr:row>
      <xdr:rowOff>106934</xdr:rowOff>
    </xdr:to>
    <xdr:sp macro="" textlink="">
      <xdr:nvSpPr>
        <xdr:cNvPr id="397" name="円/楕円 396"/>
        <xdr:cNvSpPr/>
      </xdr:nvSpPr>
      <xdr:spPr>
        <a:xfrm>
          <a:off x="3048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117111</xdr:rowOff>
    </xdr:from>
    <xdr:ext cx="762000" cy="259045"/>
    <xdr:sp macro="" textlink="">
      <xdr:nvSpPr>
        <xdr:cNvPr id="398" name="テキスト ボックス 397"/>
        <xdr:cNvSpPr txBox="1"/>
      </xdr:nvSpPr>
      <xdr:spPr>
        <a:xfrm>
          <a:off x="2717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126492</xdr:rowOff>
    </xdr:from>
    <xdr:to>
      <xdr:col>3</xdr:col>
      <xdr:colOff>193675</xdr:colOff>
      <xdr:row>75</xdr:row>
      <xdr:rowOff>56642</xdr:rowOff>
    </xdr:to>
    <xdr:sp macro="" textlink="">
      <xdr:nvSpPr>
        <xdr:cNvPr id="399" name="円/楕円 398"/>
        <xdr:cNvSpPr/>
      </xdr:nvSpPr>
      <xdr:spPr>
        <a:xfrm>
          <a:off x="2159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66819</xdr:rowOff>
    </xdr:from>
    <xdr:ext cx="762000" cy="259045"/>
    <xdr:sp macro="" textlink="">
      <xdr:nvSpPr>
        <xdr:cNvPr id="400" name="テキスト ボックス 399"/>
        <xdr:cNvSpPr txBox="1"/>
      </xdr:nvSpPr>
      <xdr:spPr>
        <a:xfrm>
          <a:off x="1828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23622</xdr:rowOff>
    </xdr:from>
    <xdr:to>
      <xdr:col>1</xdr:col>
      <xdr:colOff>676275</xdr:colOff>
      <xdr:row>75</xdr:row>
      <xdr:rowOff>125222</xdr:rowOff>
    </xdr:to>
    <xdr:sp macro="" textlink="">
      <xdr:nvSpPr>
        <xdr:cNvPr id="401" name="円/楕円 400"/>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135399</xdr:rowOff>
    </xdr:from>
    <xdr:ext cx="762000" cy="259045"/>
    <xdr:sp macro="" textlink="">
      <xdr:nvSpPr>
        <xdr:cNvPr id="402" name="テキスト ボックス 401"/>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比率については、前年度より若干低下したが、類似団体平均、全国平均を上回っている。特に、物件費及び扶助費が増加しており、類似団体との差も大きい。今後とも、行財政改革を進めていくことで、上昇傾向に歯止めをかけるよう努め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5842</xdr:rowOff>
    </xdr:to>
    <xdr:cxnSp macro="">
      <xdr:nvCxnSpPr>
        <xdr:cNvPr id="433" name="直線コネクタ 432"/>
        <xdr:cNvCxnSpPr/>
      </xdr:nvCxnSpPr>
      <xdr:spPr>
        <a:xfrm flipV="1">
          <a:off x="15671800" y="135458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79</xdr:row>
      <xdr:rowOff>5842</xdr:rowOff>
    </xdr:to>
    <xdr:cxnSp macro="">
      <xdr:nvCxnSpPr>
        <xdr:cNvPr id="436" name="直線コネクタ 435"/>
        <xdr:cNvCxnSpPr/>
      </xdr:nvCxnSpPr>
      <xdr:spPr>
        <a:xfrm>
          <a:off x="14782800" y="133766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xdr:rowOff>
    </xdr:from>
    <xdr:to>
      <xdr:col>21</xdr:col>
      <xdr:colOff>361950</xdr:colOff>
      <xdr:row>78</xdr:row>
      <xdr:rowOff>53848</xdr:rowOff>
    </xdr:to>
    <xdr:cxnSp macro="">
      <xdr:nvCxnSpPr>
        <xdr:cNvPr id="439" name="直線コネクタ 438"/>
        <xdr:cNvCxnSpPr/>
      </xdr:nvCxnSpPr>
      <xdr:spPr>
        <a:xfrm flipV="1">
          <a:off x="13893800" y="13376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78</xdr:row>
      <xdr:rowOff>53848</xdr:rowOff>
    </xdr:to>
    <xdr:cxnSp macro="">
      <xdr:nvCxnSpPr>
        <xdr:cNvPr id="442" name="直線コネクタ 441"/>
        <xdr:cNvCxnSpPr/>
      </xdr:nvCxnSpPr>
      <xdr:spPr>
        <a:xfrm>
          <a:off x="13004800" y="132349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52" name="円/楕円 451"/>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53"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126492</xdr:rowOff>
    </xdr:from>
    <xdr:to>
      <xdr:col>22</xdr:col>
      <xdr:colOff>615950</xdr:colOff>
      <xdr:row>79</xdr:row>
      <xdr:rowOff>56642</xdr:rowOff>
    </xdr:to>
    <xdr:sp macro="" textlink="">
      <xdr:nvSpPr>
        <xdr:cNvPr id="454" name="円/楕円 453"/>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41419</xdr:rowOff>
    </xdr:from>
    <xdr:ext cx="736600" cy="259045"/>
    <xdr:sp macro="" textlink="">
      <xdr:nvSpPr>
        <xdr:cNvPr id="455" name="テキスト ボックス 454"/>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124206</xdr:rowOff>
    </xdr:from>
    <xdr:to>
      <xdr:col>21</xdr:col>
      <xdr:colOff>412750</xdr:colOff>
      <xdr:row>78</xdr:row>
      <xdr:rowOff>54356</xdr:rowOff>
    </xdr:to>
    <xdr:sp macro="" textlink="">
      <xdr:nvSpPr>
        <xdr:cNvPr id="456" name="円/楕円 455"/>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39133</xdr:rowOff>
    </xdr:from>
    <xdr:ext cx="762000" cy="259045"/>
    <xdr:sp macro="" textlink="">
      <xdr:nvSpPr>
        <xdr:cNvPr id="457" name="テキスト ボックス 456"/>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xdr:rowOff>
    </xdr:from>
    <xdr:to>
      <xdr:col>20</xdr:col>
      <xdr:colOff>209550</xdr:colOff>
      <xdr:row>78</xdr:row>
      <xdr:rowOff>104648</xdr:rowOff>
    </xdr:to>
    <xdr:sp macro="" textlink="">
      <xdr:nvSpPr>
        <xdr:cNvPr id="458" name="円/楕円 457"/>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89425</xdr:rowOff>
    </xdr:from>
    <xdr:ext cx="762000" cy="259045"/>
    <xdr:sp macro="" textlink="">
      <xdr:nvSpPr>
        <xdr:cNvPr id="459" name="テキスト ボックス 458"/>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60" name="円/楕円 459"/>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61" name="テキスト ボックス 460"/>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埼玉県戸田市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100167</xdr:rowOff>
    </xdr:from>
    <xdr:to>
      <xdr:col>4</xdr:col>
      <xdr:colOff>1117600</xdr:colOff>
      <xdr:row>17</xdr:row>
      <xdr:rowOff>159733</xdr:rowOff>
    </xdr:to>
    <xdr:cxnSp macro="">
      <xdr:nvCxnSpPr>
        <xdr:cNvPr id="52" name="直線コネクタ 51"/>
        <xdr:cNvCxnSpPr/>
      </xdr:nvCxnSpPr>
      <xdr:spPr bwMode="auto">
        <a:xfrm flipV="1">
          <a:off x="5003800" y="3062442"/>
          <a:ext cx="647700" cy="59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159733</xdr:rowOff>
    </xdr:from>
    <xdr:to>
      <xdr:col>4</xdr:col>
      <xdr:colOff>469900</xdr:colOff>
      <xdr:row>17</xdr:row>
      <xdr:rowOff>167244</xdr:rowOff>
    </xdr:to>
    <xdr:cxnSp macro="">
      <xdr:nvCxnSpPr>
        <xdr:cNvPr id="55" name="直線コネクタ 54"/>
        <xdr:cNvCxnSpPr/>
      </xdr:nvCxnSpPr>
      <xdr:spPr bwMode="auto">
        <a:xfrm flipV="1">
          <a:off x="4305300" y="3122008"/>
          <a:ext cx="698500" cy="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59607</xdr:rowOff>
    </xdr:from>
    <xdr:to>
      <xdr:col>3</xdr:col>
      <xdr:colOff>904875</xdr:colOff>
      <xdr:row>17</xdr:row>
      <xdr:rowOff>167244</xdr:rowOff>
    </xdr:to>
    <xdr:cxnSp macro="">
      <xdr:nvCxnSpPr>
        <xdr:cNvPr id="58" name="直線コネクタ 57"/>
        <xdr:cNvCxnSpPr/>
      </xdr:nvCxnSpPr>
      <xdr:spPr bwMode="auto">
        <a:xfrm>
          <a:off x="3606800" y="3021882"/>
          <a:ext cx="698500" cy="107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105065</xdr:rowOff>
    </xdr:from>
    <xdr:to>
      <xdr:col>3</xdr:col>
      <xdr:colOff>206375</xdr:colOff>
      <xdr:row>17</xdr:row>
      <xdr:rowOff>59607</xdr:rowOff>
    </xdr:to>
    <xdr:cxnSp macro="">
      <xdr:nvCxnSpPr>
        <xdr:cNvPr id="61" name="直線コネクタ 60"/>
        <xdr:cNvCxnSpPr/>
      </xdr:nvCxnSpPr>
      <xdr:spPr bwMode="auto">
        <a:xfrm>
          <a:off x="2908300" y="2895890"/>
          <a:ext cx="698500" cy="12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49367</xdr:rowOff>
    </xdr:from>
    <xdr:to>
      <xdr:col>5</xdr:col>
      <xdr:colOff>34925</xdr:colOff>
      <xdr:row>17</xdr:row>
      <xdr:rowOff>150967</xdr:rowOff>
    </xdr:to>
    <xdr:sp macro="" textlink="">
      <xdr:nvSpPr>
        <xdr:cNvPr id="71" name="円/楕円 70"/>
        <xdr:cNvSpPr/>
      </xdr:nvSpPr>
      <xdr:spPr bwMode="auto">
        <a:xfrm>
          <a:off x="5600700" y="301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21444</xdr:rowOff>
    </xdr:from>
    <xdr:ext cx="762000" cy="259045"/>
    <xdr:sp macro="" textlink="">
      <xdr:nvSpPr>
        <xdr:cNvPr id="72" name="人口1人当たり決算額の推移該当値テキスト130"/>
        <xdr:cNvSpPr txBox="1"/>
      </xdr:nvSpPr>
      <xdr:spPr>
        <a:xfrm>
          <a:off x="5740400" y="298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108933</xdr:rowOff>
    </xdr:from>
    <xdr:to>
      <xdr:col>4</xdr:col>
      <xdr:colOff>520700</xdr:colOff>
      <xdr:row>18</xdr:row>
      <xdr:rowOff>39083</xdr:rowOff>
    </xdr:to>
    <xdr:sp macro="" textlink="">
      <xdr:nvSpPr>
        <xdr:cNvPr id="73" name="円/楕円 72"/>
        <xdr:cNvSpPr/>
      </xdr:nvSpPr>
      <xdr:spPr bwMode="auto">
        <a:xfrm>
          <a:off x="4953000" y="307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23860</xdr:rowOff>
    </xdr:from>
    <xdr:ext cx="736600" cy="259045"/>
    <xdr:sp macro="" textlink="">
      <xdr:nvSpPr>
        <xdr:cNvPr id="74" name="テキスト ボックス 73"/>
        <xdr:cNvSpPr txBox="1"/>
      </xdr:nvSpPr>
      <xdr:spPr>
        <a:xfrm>
          <a:off x="4622800" y="3157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54,956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116444</xdr:rowOff>
    </xdr:from>
    <xdr:to>
      <xdr:col>3</xdr:col>
      <xdr:colOff>955675</xdr:colOff>
      <xdr:row>18</xdr:row>
      <xdr:rowOff>46594</xdr:rowOff>
    </xdr:to>
    <xdr:sp macro="" textlink="">
      <xdr:nvSpPr>
        <xdr:cNvPr id="75" name="円/楕円 74"/>
        <xdr:cNvSpPr/>
      </xdr:nvSpPr>
      <xdr:spPr bwMode="auto">
        <a:xfrm>
          <a:off x="4254500" y="307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31371</xdr:rowOff>
    </xdr:from>
    <xdr:ext cx="762000" cy="259045"/>
    <xdr:sp macro="" textlink="">
      <xdr:nvSpPr>
        <xdr:cNvPr id="76" name="テキスト ボックス 75"/>
        <xdr:cNvSpPr txBox="1"/>
      </xdr:nvSpPr>
      <xdr:spPr>
        <a:xfrm>
          <a:off x="3924300" y="316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54,726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8807</xdr:rowOff>
    </xdr:from>
    <xdr:to>
      <xdr:col>3</xdr:col>
      <xdr:colOff>257175</xdr:colOff>
      <xdr:row>17</xdr:row>
      <xdr:rowOff>110407</xdr:rowOff>
    </xdr:to>
    <xdr:sp macro="" textlink="">
      <xdr:nvSpPr>
        <xdr:cNvPr id="77" name="円/楕円 76"/>
        <xdr:cNvSpPr/>
      </xdr:nvSpPr>
      <xdr:spPr bwMode="auto">
        <a:xfrm>
          <a:off x="3556000" y="297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95184</xdr:rowOff>
    </xdr:from>
    <xdr:ext cx="762000" cy="259045"/>
    <xdr:sp macro="" textlink="">
      <xdr:nvSpPr>
        <xdr:cNvPr id="78" name="テキスト ボックス 77"/>
        <xdr:cNvSpPr txBox="1"/>
      </xdr:nvSpPr>
      <xdr:spPr>
        <a:xfrm>
          <a:off x="3225800" y="305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58,022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54265</xdr:rowOff>
    </xdr:from>
    <xdr:to>
      <xdr:col>2</xdr:col>
      <xdr:colOff>692150</xdr:colOff>
      <xdr:row>16</xdr:row>
      <xdr:rowOff>155865</xdr:rowOff>
    </xdr:to>
    <xdr:sp macro="" textlink="">
      <xdr:nvSpPr>
        <xdr:cNvPr id="79" name="円/楕円 78"/>
        <xdr:cNvSpPr/>
      </xdr:nvSpPr>
      <xdr:spPr bwMode="auto">
        <a:xfrm>
          <a:off x="2857500" y="284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140642</xdr:rowOff>
    </xdr:from>
    <xdr:ext cx="762000" cy="259045"/>
    <xdr:sp macro="" textlink="">
      <xdr:nvSpPr>
        <xdr:cNvPr id="80" name="テキスト ボックス 79"/>
        <xdr:cNvSpPr txBox="1"/>
      </xdr:nvSpPr>
      <xdr:spPr>
        <a:xfrm>
          <a:off x="2527300" y="293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146279</xdr:rowOff>
    </xdr:from>
    <xdr:to>
      <xdr:col>4</xdr:col>
      <xdr:colOff>1117600</xdr:colOff>
      <xdr:row>37</xdr:row>
      <xdr:rowOff>185255</xdr:rowOff>
    </xdr:to>
    <xdr:cxnSp macro="">
      <xdr:nvCxnSpPr>
        <xdr:cNvPr id="114" name="直線コネクタ 113"/>
        <xdr:cNvCxnSpPr/>
      </xdr:nvCxnSpPr>
      <xdr:spPr bwMode="auto">
        <a:xfrm flipV="1">
          <a:off x="5003800" y="7270979"/>
          <a:ext cx="647700" cy="3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138735</xdr:rowOff>
    </xdr:from>
    <xdr:to>
      <xdr:col>4</xdr:col>
      <xdr:colOff>469900</xdr:colOff>
      <xdr:row>37</xdr:row>
      <xdr:rowOff>185255</xdr:rowOff>
    </xdr:to>
    <xdr:cxnSp macro="">
      <xdr:nvCxnSpPr>
        <xdr:cNvPr id="117" name="直線コネクタ 116"/>
        <xdr:cNvCxnSpPr/>
      </xdr:nvCxnSpPr>
      <xdr:spPr bwMode="auto">
        <a:xfrm>
          <a:off x="4305300" y="7263435"/>
          <a:ext cx="698500" cy="46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138735</xdr:rowOff>
    </xdr:from>
    <xdr:to>
      <xdr:col>3</xdr:col>
      <xdr:colOff>904875</xdr:colOff>
      <xdr:row>37</xdr:row>
      <xdr:rowOff>178664</xdr:rowOff>
    </xdr:to>
    <xdr:cxnSp macro="">
      <xdr:nvCxnSpPr>
        <xdr:cNvPr id="120" name="直線コネクタ 119"/>
        <xdr:cNvCxnSpPr/>
      </xdr:nvCxnSpPr>
      <xdr:spPr bwMode="auto">
        <a:xfrm flipV="1">
          <a:off x="3606800" y="7263435"/>
          <a:ext cx="698500" cy="39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130925</xdr:rowOff>
    </xdr:from>
    <xdr:to>
      <xdr:col>3</xdr:col>
      <xdr:colOff>206375</xdr:colOff>
      <xdr:row>37</xdr:row>
      <xdr:rowOff>178664</xdr:rowOff>
    </xdr:to>
    <xdr:cxnSp macro="">
      <xdr:nvCxnSpPr>
        <xdr:cNvPr id="123" name="直線コネクタ 122"/>
        <xdr:cNvCxnSpPr/>
      </xdr:nvCxnSpPr>
      <xdr:spPr bwMode="auto">
        <a:xfrm>
          <a:off x="2908300" y="7255625"/>
          <a:ext cx="698500" cy="4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95479</xdr:rowOff>
    </xdr:from>
    <xdr:to>
      <xdr:col>5</xdr:col>
      <xdr:colOff>34925</xdr:colOff>
      <xdr:row>37</xdr:row>
      <xdr:rowOff>197079</xdr:rowOff>
    </xdr:to>
    <xdr:sp macro="" textlink="">
      <xdr:nvSpPr>
        <xdr:cNvPr id="133" name="円/楕円 132"/>
        <xdr:cNvSpPr/>
      </xdr:nvSpPr>
      <xdr:spPr bwMode="auto">
        <a:xfrm>
          <a:off x="5600700" y="722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67556</xdr:rowOff>
    </xdr:from>
    <xdr:ext cx="762000" cy="259045"/>
    <xdr:sp macro="" textlink="">
      <xdr:nvSpPr>
        <xdr:cNvPr id="134" name="人口1人当たり決算額の推移該当値テキスト445"/>
        <xdr:cNvSpPr txBox="1"/>
      </xdr:nvSpPr>
      <xdr:spPr>
        <a:xfrm>
          <a:off x="5740400" y="71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134455</xdr:rowOff>
    </xdr:from>
    <xdr:to>
      <xdr:col>4</xdr:col>
      <xdr:colOff>520700</xdr:colOff>
      <xdr:row>37</xdr:row>
      <xdr:rowOff>236055</xdr:rowOff>
    </xdr:to>
    <xdr:sp macro="" textlink="">
      <xdr:nvSpPr>
        <xdr:cNvPr id="135" name="円/楕円 134"/>
        <xdr:cNvSpPr/>
      </xdr:nvSpPr>
      <xdr:spPr bwMode="auto">
        <a:xfrm>
          <a:off x="4953000" y="725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220832</xdr:rowOff>
    </xdr:from>
    <xdr:ext cx="736600" cy="259045"/>
    <xdr:sp macro="" textlink="">
      <xdr:nvSpPr>
        <xdr:cNvPr id="136" name="テキスト ボックス 135"/>
        <xdr:cNvSpPr txBox="1"/>
      </xdr:nvSpPr>
      <xdr:spPr>
        <a:xfrm>
          <a:off x="4622800" y="7345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87935</xdr:rowOff>
    </xdr:from>
    <xdr:to>
      <xdr:col>3</xdr:col>
      <xdr:colOff>955675</xdr:colOff>
      <xdr:row>37</xdr:row>
      <xdr:rowOff>189535</xdr:rowOff>
    </xdr:to>
    <xdr:sp macro="" textlink="">
      <xdr:nvSpPr>
        <xdr:cNvPr id="137" name="円/楕円 136"/>
        <xdr:cNvSpPr/>
      </xdr:nvSpPr>
      <xdr:spPr bwMode="auto">
        <a:xfrm>
          <a:off x="4254500" y="721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174312</xdr:rowOff>
    </xdr:from>
    <xdr:ext cx="762000" cy="259045"/>
    <xdr:sp macro="" textlink="">
      <xdr:nvSpPr>
        <xdr:cNvPr id="138" name="テキスト ボックス 137"/>
        <xdr:cNvSpPr txBox="1"/>
      </xdr:nvSpPr>
      <xdr:spPr>
        <a:xfrm>
          <a:off x="3924300" y="729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127864</xdr:rowOff>
    </xdr:from>
    <xdr:to>
      <xdr:col>3</xdr:col>
      <xdr:colOff>257175</xdr:colOff>
      <xdr:row>37</xdr:row>
      <xdr:rowOff>229464</xdr:rowOff>
    </xdr:to>
    <xdr:sp macro="" textlink="">
      <xdr:nvSpPr>
        <xdr:cNvPr id="139" name="円/楕円 138"/>
        <xdr:cNvSpPr/>
      </xdr:nvSpPr>
      <xdr:spPr bwMode="auto">
        <a:xfrm>
          <a:off x="3556000" y="725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214241</xdr:rowOff>
    </xdr:from>
    <xdr:ext cx="762000" cy="259045"/>
    <xdr:sp macro="" textlink="">
      <xdr:nvSpPr>
        <xdr:cNvPr id="140" name="テキスト ボックス 139"/>
        <xdr:cNvSpPr txBox="1"/>
      </xdr:nvSpPr>
      <xdr:spPr>
        <a:xfrm>
          <a:off x="3225800" y="733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80125</xdr:rowOff>
    </xdr:from>
    <xdr:to>
      <xdr:col>2</xdr:col>
      <xdr:colOff>692150</xdr:colOff>
      <xdr:row>37</xdr:row>
      <xdr:rowOff>181725</xdr:rowOff>
    </xdr:to>
    <xdr:sp macro="" textlink="">
      <xdr:nvSpPr>
        <xdr:cNvPr id="141" name="円/楕円 140"/>
        <xdr:cNvSpPr/>
      </xdr:nvSpPr>
      <xdr:spPr bwMode="auto">
        <a:xfrm>
          <a:off x="2857500" y="720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166502</xdr:rowOff>
    </xdr:from>
    <xdr:ext cx="762000" cy="259045"/>
    <xdr:sp macro="" textlink="">
      <xdr:nvSpPr>
        <xdr:cNvPr id="142" name="テキスト ボックス 141"/>
        <xdr:cNvSpPr txBox="1"/>
      </xdr:nvSpPr>
      <xdr:spPr>
        <a:xfrm>
          <a:off x="2527300" y="729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135,243
129,712
18.19
52,858,652
50,246,259
2,409,328
27,664,672
26,528,415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78109</xdr:rowOff>
    </xdr:from>
    <xdr:to>
      <xdr:col>6</xdr:col>
      <xdr:colOff>511175</xdr:colOff>
      <xdr:row>35</xdr:row>
      <xdr:rowOff>103059</xdr:rowOff>
    </xdr:to>
    <xdr:cxnSp macro="">
      <xdr:nvCxnSpPr>
        <xdr:cNvPr id="63" name="直線コネクタ 62"/>
        <xdr:cNvCxnSpPr/>
      </xdr:nvCxnSpPr>
      <xdr:spPr>
        <a:xfrm>
          <a:off x="3797300" y="6078859"/>
          <a:ext cx="8382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21905</xdr:rowOff>
    </xdr:from>
    <xdr:ext cx="534377" cy="259045"/>
    <xdr:sp macro="" textlink="">
      <xdr:nvSpPr>
        <xdr:cNvPr id="64" name="人件費平均値テキスト"/>
        <xdr:cNvSpPr txBox="1"/>
      </xdr:nvSpPr>
      <xdr:spPr>
        <a:xfrm>
          <a:off x="4686300" y="5679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73798</xdr:rowOff>
    </xdr:from>
    <xdr:to>
      <xdr:col>5</xdr:col>
      <xdr:colOff>358775</xdr:colOff>
      <xdr:row>35</xdr:row>
      <xdr:rowOff>78109</xdr:rowOff>
    </xdr:to>
    <xdr:cxnSp macro="">
      <xdr:nvCxnSpPr>
        <xdr:cNvPr id="66" name="直線コネクタ 65"/>
        <xdr:cNvCxnSpPr/>
      </xdr:nvCxnSpPr>
      <xdr:spPr>
        <a:xfrm>
          <a:off x="2908300" y="6074548"/>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77672</xdr:rowOff>
    </xdr:from>
    <xdr:ext cx="534377" cy="259045"/>
    <xdr:sp macro="" textlink="">
      <xdr:nvSpPr>
        <xdr:cNvPr id="68" name="テキスト ボックス 67"/>
        <xdr:cNvSpPr txBox="1"/>
      </xdr:nvSpPr>
      <xdr:spPr>
        <a:xfrm>
          <a:off x="3530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114228</xdr:rowOff>
    </xdr:from>
    <xdr:to>
      <xdr:col>4</xdr:col>
      <xdr:colOff>155575</xdr:colOff>
      <xdr:row>35</xdr:row>
      <xdr:rowOff>73798</xdr:rowOff>
    </xdr:to>
    <xdr:cxnSp macro="">
      <xdr:nvCxnSpPr>
        <xdr:cNvPr id="69" name="直線コネクタ 68"/>
        <xdr:cNvCxnSpPr/>
      </xdr:nvCxnSpPr>
      <xdr:spPr>
        <a:xfrm>
          <a:off x="2019300" y="5943528"/>
          <a:ext cx="889000" cy="13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95928</xdr:rowOff>
    </xdr:from>
    <xdr:ext cx="534377" cy="259045"/>
    <xdr:sp macro="" textlink="">
      <xdr:nvSpPr>
        <xdr:cNvPr id="71" name="テキスト ボックス 70"/>
        <xdr:cNvSpPr txBox="1"/>
      </xdr:nvSpPr>
      <xdr:spPr>
        <a:xfrm>
          <a:off x="2641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153939</xdr:rowOff>
    </xdr:from>
    <xdr:to>
      <xdr:col>2</xdr:col>
      <xdr:colOff>638175</xdr:colOff>
      <xdr:row>34</xdr:row>
      <xdr:rowOff>114228</xdr:rowOff>
    </xdr:to>
    <xdr:cxnSp macro="">
      <xdr:nvCxnSpPr>
        <xdr:cNvPr id="72" name="直線コネクタ 71"/>
        <xdr:cNvCxnSpPr/>
      </xdr:nvCxnSpPr>
      <xdr:spPr>
        <a:xfrm>
          <a:off x="1130300" y="5811789"/>
          <a:ext cx="889000" cy="13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209</xdr:rowOff>
    </xdr:from>
    <xdr:ext cx="534377" cy="259045"/>
    <xdr:sp macro="" textlink="">
      <xdr:nvSpPr>
        <xdr:cNvPr id="74" name="テキスト ボックス 73"/>
        <xdr:cNvSpPr txBox="1"/>
      </xdr:nvSpPr>
      <xdr:spPr>
        <a:xfrm>
          <a:off x="1752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86457</xdr:rowOff>
    </xdr:from>
    <xdr:ext cx="534377" cy="259045"/>
    <xdr:sp macro="" textlink="">
      <xdr:nvSpPr>
        <xdr:cNvPr id="76" name="テキスト ボックス 75"/>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52259</xdr:rowOff>
    </xdr:from>
    <xdr:to>
      <xdr:col>6</xdr:col>
      <xdr:colOff>561975</xdr:colOff>
      <xdr:row>35</xdr:row>
      <xdr:rowOff>153859</xdr:rowOff>
    </xdr:to>
    <xdr:sp macro="" textlink="">
      <xdr:nvSpPr>
        <xdr:cNvPr id="82" name="円/楕円 81"/>
        <xdr:cNvSpPr/>
      </xdr:nvSpPr>
      <xdr:spPr>
        <a:xfrm>
          <a:off x="4584700" y="60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30686</xdr:rowOff>
    </xdr:from>
    <xdr:ext cx="534377" cy="259045"/>
    <xdr:sp macro="" textlink="">
      <xdr:nvSpPr>
        <xdr:cNvPr id="83" name="人件費該当値テキスト"/>
        <xdr:cNvSpPr txBox="1"/>
      </xdr:nvSpPr>
      <xdr:spPr>
        <a:xfrm>
          <a:off x="4686300" y="60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50,872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27309</xdr:rowOff>
    </xdr:from>
    <xdr:to>
      <xdr:col>5</xdr:col>
      <xdr:colOff>409575</xdr:colOff>
      <xdr:row>35</xdr:row>
      <xdr:rowOff>128909</xdr:rowOff>
    </xdr:to>
    <xdr:sp macro="" textlink="">
      <xdr:nvSpPr>
        <xdr:cNvPr id="84" name="円/楕円 83"/>
        <xdr:cNvSpPr/>
      </xdr:nvSpPr>
      <xdr:spPr>
        <a:xfrm>
          <a:off x="3746500" y="60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120036</xdr:rowOff>
    </xdr:from>
    <xdr:ext cx="534377" cy="259045"/>
    <xdr:sp macro="" textlink="">
      <xdr:nvSpPr>
        <xdr:cNvPr id="85" name="テキスト ボックス 84"/>
        <xdr:cNvSpPr txBox="1"/>
      </xdr:nvSpPr>
      <xdr:spPr>
        <a:xfrm>
          <a:off x="3530111" y="61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22998</xdr:rowOff>
    </xdr:from>
    <xdr:to>
      <xdr:col>4</xdr:col>
      <xdr:colOff>206375</xdr:colOff>
      <xdr:row>35</xdr:row>
      <xdr:rowOff>124598</xdr:rowOff>
    </xdr:to>
    <xdr:sp macro="" textlink="">
      <xdr:nvSpPr>
        <xdr:cNvPr id="86" name="円/楕円 85"/>
        <xdr:cNvSpPr/>
      </xdr:nvSpPr>
      <xdr:spPr>
        <a:xfrm>
          <a:off x="2857500" y="60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115725</xdr:rowOff>
    </xdr:from>
    <xdr:ext cx="534377" cy="259045"/>
    <xdr:sp macro="" textlink="">
      <xdr:nvSpPr>
        <xdr:cNvPr id="87" name="テキスト ボックス 86"/>
        <xdr:cNvSpPr txBox="1"/>
      </xdr:nvSpPr>
      <xdr:spPr>
        <a:xfrm>
          <a:off x="2641111" y="61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63428</xdr:rowOff>
    </xdr:from>
    <xdr:to>
      <xdr:col>3</xdr:col>
      <xdr:colOff>3175</xdr:colOff>
      <xdr:row>34</xdr:row>
      <xdr:rowOff>165028</xdr:rowOff>
    </xdr:to>
    <xdr:sp macro="" textlink="">
      <xdr:nvSpPr>
        <xdr:cNvPr id="88" name="円/楕円 87"/>
        <xdr:cNvSpPr/>
      </xdr:nvSpPr>
      <xdr:spPr>
        <a:xfrm>
          <a:off x="1968500" y="58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156155</xdr:rowOff>
    </xdr:from>
    <xdr:ext cx="534377" cy="259045"/>
    <xdr:sp macro="" textlink="">
      <xdr:nvSpPr>
        <xdr:cNvPr id="89" name="テキスト ボックス 88"/>
        <xdr:cNvSpPr txBox="1"/>
      </xdr:nvSpPr>
      <xdr:spPr>
        <a:xfrm>
          <a:off x="1752111" y="59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103139</xdr:rowOff>
    </xdr:from>
    <xdr:to>
      <xdr:col>1</xdr:col>
      <xdr:colOff>485775</xdr:colOff>
      <xdr:row>34</xdr:row>
      <xdr:rowOff>33289</xdr:rowOff>
    </xdr:to>
    <xdr:sp macro="" textlink="">
      <xdr:nvSpPr>
        <xdr:cNvPr id="90" name="円/楕円 89"/>
        <xdr:cNvSpPr/>
      </xdr:nvSpPr>
      <xdr:spPr>
        <a:xfrm>
          <a:off x="1079500" y="57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24416</xdr:rowOff>
    </xdr:from>
    <xdr:ext cx="534377" cy="259045"/>
    <xdr:sp macro="" textlink="">
      <xdr:nvSpPr>
        <xdr:cNvPr id="91" name="テキスト ボックス 90"/>
        <xdr:cNvSpPr txBox="1"/>
      </xdr:nvSpPr>
      <xdr:spPr>
        <a:xfrm>
          <a:off x="863111" y="585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41593</xdr:rowOff>
    </xdr:from>
    <xdr:to>
      <xdr:col>6</xdr:col>
      <xdr:colOff>511175</xdr:colOff>
      <xdr:row>51</xdr:row>
      <xdr:rowOff>107924</xdr:rowOff>
    </xdr:to>
    <xdr:cxnSp macro="">
      <xdr:nvCxnSpPr>
        <xdr:cNvPr id="121" name="直線コネクタ 120"/>
        <xdr:cNvCxnSpPr/>
      </xdr:nvCxnSpPr>
      <xdr:spPr>
        <a:xfrm flipV="1">
          <a:off x="3797300" y="8785543"/>
          <a:ext cx="838200" cy="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107924</xdr:rowOff>
    </xdr:from>
    <xdr:to>
      <xdr:col>5</xdr:col>
      <xdr:colOff>358775</xdr:colOff>
      <xdr:row>51</xdr:row>
      <xdr:rowOff>146558</xdr:rowOff>
    </xdr:to>
    <xdr:cxnSp macro="">
      <xdr:nvCxnSpPr>
        <xdr:cNvPr id="124" name="直線コネクタ 123"/>
        <xdr:cNvCxnSpPr/>
      </xdr:nvCxnSpPr>
      <xdr:spPr>
        <a:xfrm flipV="1">
          <a:off x="2908300" y="8851874"/>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1109</xdr:rowOff>
    </xdr:from>
    <xdr:ext cx="534377" cy="259045"/>
    <xdr:sp macro="" textlink="">
      <xdr:nvSpPr>
        <xdr:cNvPr id="126" name="テキスト ボックス 125"/>
        <xdr:cNvSpPr txBox="1"/>
      </xdr:nvSpPr>
      <xdr:spPr>
        <a:xfrm>
          <a:off x="3530111" y="94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83083</xdr:rowOff>
    </xdr:from>
    <xdr:to>
      <xdr:col>4</xdr:col>
      <xdr:colOff>155575</xdr:colOff>
      <xdr:row>51</xdr:row>
      <xdr:rowOff>146558</xdr:rowOff>
    </xdr:to>
    <xdr:cxnSp macro="">
      <xdr:nvCxnSpPr>
        <xdr:cNvPr id="127" name="直線コネクタ 126"/>
        <xdr:cNvCxnSpPr/>
      </xdr:nvCxnSpPr>
      <xdr:spPr>
        <a:xfrm>
          <a:off x="2019300" y="8827033"/>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100169</xdr:rowOff>
    </xdr:from>
    <xdr:ext cx="534377" cy="259045"/>
    <xdr:sp macro="" textlink="">
      <xdr:nvSpPr>
        <xdr:cNvPr id="129" name="テキスト ボックス 128"/>
        <xdr:cNvSpPr txBox="1"/>
      </xdr:nvSpPr>
      <xdr:spPr>
        <a:xfrm>
          <a:off x="2641111" y="95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156616</xdr:rowOff>
    </xdr:from>
    <xdr:to>
      <xdr:col>2</xdr:col>
      <xdr:colOff>638175</xdr:colOff>
      <xdr:row>51</xdr:row>
      <xdr:rowOff>83083</xdr:rowOff>
    </xdr:to>
    <xdr:cxnSp macro="">
      <xdr:nvCxnSpPr>
        <xdr:cNvPr id="130" name="直線コネクタ 129"/>
        <xdr:cNvCxnSpPr/>
      </xdr:nvCxnSpPr>
      <xdr:spPr>
        <a:xfrm>
          <a:off x="1130300" y="8729116"/>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126230</xdr:rowOff>
    </xdr:from>
    <xdr:ext cx="534377" cy="259045"/>
    <xdr:sp macro="" textlink="">
      <xdr:nvSpPr>
        <xdr:cNvPr id="132" name="テキスト ボックス 131"/>
        <xdr:cNvSpPr txBox="1"/>
      </xdr:nvSpPr>
      <xdr:spPr>
        <a:xfrm>
          <a:off x="1752111" y="95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87292</xdr:rowOff>
    </xdr:from>
    <xdr:ext cx="534377" cy="259045"/>
    <xdr:sp macro="" textlink="">
      <xdr:nvSpPr>
        <xdr:cNvPr id="134" name="テキスト ボックス 133"/>
        <xdr:cNvSpPr txBox="1"/>
      </xdr:nvSpPr>
      <xdr:spPr>
        <a:xfrm>
          <a:off x="863111" y="9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162243</xdr:rowOff>
    </xdr:from>
    <xdr:to>
      <xdr:col>6</xdr:col>
      <xdr:colOff>561975</xdr:colOff>
      <xdr:row>51</xdr:row>
      <xdr:rowOff>92393</xdr:rowOff>
    </xdr:to>
    <xdr:sp macro="" textlink="">
      <xdr:nvSpPr>
        <xdr:cNvPr id="140" name="円/楕円 139"/>
        <xdr:cNvSpPr/>
      </xdr:nvSpPr>
      <xdr:spPr>
        <a:xfrm>
          <a:off x="4584700" y="87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115270</xdr:rowOff>
    </xdr:from>
    <xdr:ext cx="534377" cy="259045"/>
    <xdr:sp macro="" textlink="">
      <xdr:nvSpPr>
        <xdr:cNvPr id="141" name="物件費該当値テキスト"/>
        <xdr:cNvSpPr txBox="1"/>
      </xdr:nvSpPr>
      <xdr:spPr>
        <a:xfrm>
          <a:off x="4686300" y="868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66,075</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57124</xdr:rowOff>
    </xdr:from>
    <xdr:to>
      <xdr:col>5</xdr:col>
      <xdr:colOff>409575</xdr:colOff>
      <xdr:row>51</xdr:row>
      <xdr:rowOff>158724</xdr:rowOff>
    </xdr:to>
    <xdr:sp macro="" textlink="">
      <xdr:nvSpPr>
        <xdr:cNvPr id="142" name="円/楕円 141"/>
        <xdr:cNvSpPr/>
      </xdr:nvSpPr>
      <xdr:spPr>
        <a:xfrm>
          <a:off x="3746500" y="88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3801</xdr:rowOff>
    </xdr:from>
    <xdr:ext cx="534377" cy="259045"/>
    <xdr:sp macro="" textlink="">
      <xdr:nvSpPr>
        <xdr:cNvPr id="143" name="テキスト ボックス 142"/>
        <xdr:cNvSpPr txBox="1"/>
      </xdr:nvSpPr>
      <xdr:spPr>
        <a:xfrm>
          <a:off x="3530111" y="857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64,334</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95758</xdr:rowOff>
    </xdr:from>
    <xdr:to>
      <xdr:col>4</xdr:col>
      <xdr:colOff>206375</xdr:colOff>
      <xdr:row>52</xdr:row>
      <xdr:rowOff>25908</xdr:rowOff>
    </xdr:to>
    <xdr:sp macro="" textlink="">
      <xdr:nvSpPr>
        <xdr:cNvPr id="144" name="円/楕円 143"/>
        <xdr:cNvSpPr/>
      </xdr:nvSpPr>
      <xdr:spPr>
        <a:xfrm>
          <a:off x="2857500" y="88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42435</xdr:rowOff>
    </xdr:from>
    <xdr:ext cx="534377" cy="259045"/>
    <xdr:sp macro="" textlink="">
      <xdr:nvSpPr>
        <xdr:cNvPr id="145" name="テキスト ボックス 144"/>
        <xdr:cNvSpPr txBox="1"/>
      </xdr:nvSpPr>
      <xdr:spPr>
        <a:xfrm>
          <a:off x="2641111" y="861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63,320</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32283</xdr:rowOff>
    </xdr:from>
    <xdr:to>
      <xdr:col>3</xdr:col>
      <xdr:colOff>3175</xdr:colOff>
      <xdr:row>51</xdr:row>
      <xdr:rowOff>133883</xdr:rowOff>
    </xdr:to>
    <xdr:sp macro="" textlink="">
      <xdr:nvSpPr>
        <xdr:cNvPr id="146" name="円/楕円 145"/>
        <xdr:cNvSpPr/>
      </xdr:nvSpPr>
      <xdr:spPr>
        <a:xfrm>
          <a:off x="1968500" y="87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150410</xdr:rowOff>
    </xdr:from>
    <xdr:ext cx="534377" cy="259045"/>
    <xdr:sp macro="" textlink="">
      <xdr:nvSpPr>
        <xdr:cNvPr id="147" name="テキスト ボックス 146"/>
        <xdr:cNvSpPr txBox="1"/>
      </xdr:nvSpPr>
      <xdr:spPr>
        <a:xfrm>
          <a:off x="1752111" y="855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64,986</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105816</xdr:rowOff>
    </xdr:from>
    <xdr:to>
      <xdr:col>1</xdr:col>
      <xdr:colOff>485775</xdr:colOff>
      <xdr:row>51</xdr:row>
      <xdr:rowOff>35966</xdr:rowOff>
    </xdr:to>
    <xdr:sp macro="" textlink="">
      <xdr:nvSpPr>
        <xdr:cNvPr id="148" name="円/楕円 147"/>
        <xdr:cNvSpPr/>
      </xdr:nvSpPr>
      <xdr:spPr>
        <a:xfrm>
          <a:off x="1079500" y="867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49</xdr:row>
      <xdr:rowOff>52493</xdr:rowOff>
    </xdr:from>
    <xdr:ext cx="534377" cy="259045"/>
    <xdr:sp macro="" textlink="">
      <xdr:nvSpPr>
        <xdr:cNvPr id="149" name="テキスト ボックス 148"/>
        <xdr:cNvSpPr txBox="1"/>
      </xdr:nvSpPr>
      <xdr:spPr>
        <a:xfrm>
          <a:off x="863111" y="84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25563</xdr:rowOff>
    </xdr:from>
    <xdr:to>
      <xdr:col>6</xdr:col>
      <xdr:colOff>511175</xdr:colOff>
      <xdr:row>78</xdr:row>
      <xdr:rowOff>26217</xdr:rowOff>
    </xdr:to>
    <xdr:cxnSp macro="">
      <xdr:nvCxnSpPr>
        <xdr:cNvPr id="180" name="直線コネクタ 179"/>
        <xdr:cNvCxnSpPr/>
      </xdr:nvCxnSpPr>
      <xdr:spPr>
        <a:xfrm flipV="1">
          <a:off x="3797300" y="13398663"/>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18216</xdr:rowOff>
    </xdr:from>
    <xdr:to>
      <xdr:col>5</xdr:col>
      <xdr:colOff>358775</xdr:colOff>
      <xdr:row>78</xdr:row>
      <xdr:rowOff>26217</xdr:rowOff>
    </xdr:to>
    <xdr:cxnSp macro="">
      <xdr:nvCxnSpPr>
        <xdr:cNvPr id="183" name="直線コネクタ 182"/>
        <xdr:cNvCxnSpPr/>
      </xdr:nvCxnSpPr>
      <xdr:spPr>
        <a:xfrm>
          <a:off x="2908300" y="1339131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146884</xdr:rowOff>
    </xdr:from>
    <xdr:to>
      <xdr:col>4</xdr:col>
      <xdr:colOff>155575</xdr:colOff>
      <xdr:row>78</xdr:row>
      <xdr:rowOff>18216</xdr:rowOff>
    </xdr:to>
    <xdr:cxnSp macro="">
      <xdr:nvCxnSpPr>
        <xdr:cNvPr id="186" name="直線コネクタ 185"/>
        <xdr:cNvCxnSpPr/>
      </xdr:nvCxnSpPr>
      <xdr:spPr>
        <a:xfrm>
          <a:off x="2019300" y="13348534"/>
          <a:ext cx="8890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131536</xdr:rowOff>
    </xdr:from>
    <xdr:to>
      <xdr:col>2</xdr:col>
      <xdr:colOff>638175</xdr:colOff>
      <xdr:row>77</xdr:row>
      <xdr:rowOff>146884</xdr:rowOff>
    </xdr:to>
    <xdr:cxnSp macro="">
      <xdr:nvCxnSpPr>
        <xdr:cNvPr id="189" name="直線コネクタ 188"/>
        <xdr:cNvCxnSpPr/>
      </xdr:nvCxnSpPr>
      <xdr:spPr>
        <a:xfrm>
          <a:off x="1130300" y="13333186"/>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146213</xdr:rowOff>
    </xdr:from>
    <xdr:to>
      <xdr:col>6</xdr:col>
      <xdr:colOff>561975</xdr:colOff>
      <xdr:row>78</xdr:row>
      <xdr:rowOff>76363</xdr:rowOff>
    </xdr:to>
    <xdr:sp macro="" textlink="">
      <xdr:nvSpPr>
        <xdr:cNvPr id="199" name="円/楕円 198"/>
        <xdr:cNvSpPr/>
      </xdr:nvSpPr>
      <xdr:spPr>
        <a:xfrm>
          <a:off x="4584700" y="1334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124640</xdr:rowOff>
    </xdr:from>
    <xdr:ext cx="469744" cy="259045"/>
    <xdr:sp macro="" textlink="">
      <xdr:nvSpPr>
        <xdr:cNvPr id="200" name="維持補修費該当値テキスト"/>
        <xdr:cNvSpPr txBox="1"/>
      </xdr:nvSpPr>
      <xdr:spPr>
        <a:xfrm>
          <a:off x="4686300" y="1332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146867</xdr:rowOff>
    </xdr:from>
    <xdr:to>
      <xdr:col>5</xdr:col>
      <xdr:colOff>409575</xdr:colOff>
      <xdr:row>78</xdr:row>
      <xdr:rowOff>77017</xdr:rowOff>
    </xdr:to>
    <xdr:sp macro="" textlink="">
      <xdr:nvSpPr>
        <xdr:cNvPr id="201" name="円/楕円 200"/>
        <xdr:cNvSpPr/>
      </xdr:nvSpPr>
      <xdr:spPr>
        <a:xfrm>
          <a:off x="3746500" y="133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68144</xdr:rowOff>
    </xdr:from>
    <xdr:ext cx="469744" cy="259045"/>
    <xdr:sp macro="" textlink="">
      <xdr:nvSpPr>
        <xdr:cNvPr id="202" name="テキスト ボックス 201"/>
        <xdr:cNvSpPr txBox="1"/>
      </xdr:nvSpPr>
      <xdr:spPr>
        <a:xfrm>
          <a:off x="3562427" y="1344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138866</xdr:rowOff>
    </xdr:from>
    <xdr:to>
      <xdr:col>4</xdr:col>
      <xdr:colOff>206375</xdr:colOff>
      <xdr:row>78</xdr:row>
      <xdr:rowOff>69016</xdr:rowOff>
    </xdr:to>
    <xdr:sp macro="" textlink="">
      <xdr:nvSpPr>
        <xdr:cNvPr id="203" name="円/楕円 202"/>
        <xdr:cNvSpPr/>
      </xdr:nvSpPr>
      <xdr:spPr>
        <a:xfrm>
          <a:off x="2857500" y="133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60143</xdr:rowOff>
    </xdr:from>
    <xdr:ext cx="469744" cy="259045"/>
    <xdr:sp macro="" textlink="">
      <xdr:nvSpPr>
        <xdr:cNvPr id="204" name="テキスト ボックス 203"/>
        <xdr:cNvSpPr txBox="1"/>
      </xdr:nvSpPr>
      <xdr:spPr>
        <a:xfrm>
          <a:off x="2673427" y="1343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96084</xdr:rowOff>
    </xdr:from>
    <xdr:to>
      <xdr:col>3</xdr:col>
      <xdr:colOff>3175</xdr:colOff>
      <xdr:row>78</xdr:row>
      <xdr:rowOff>26234</xdr:rowOff>
    </xdr:to>
    <xdr:sp macro="" textlink="">
      <xdr:nvSpPr>
        <xdr:cNvPr id="205" name="円/楕円 204"/>
        <xdr:cNvSpPr/>
      </xdr:nvSpPr>
      <xdr:spPr>
        <a:xfrm>
          <a:off x="1968500" y="132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17361</xdr:rowOff>
    </xdr:from>
    <xdr:ext cx="469744" cy="259045"/>
    <xdr:sp macro="" textlink="">
      <xdr:nvSpPr>
        <xdr:cNvPr id="206" name="テキスト ボックス 205"/>
        <xdr:cNvSpPr txBox="1"/>
      </xdr:nvSpPr>
      <xdr:spPr>
        <a:xfrm>
          <a:off x="1784427" y="1339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80736</xdr:rowOff>
    </xdr:from>
    <xdr:to>
      <xdr:col>1</xdr:col>
      <xdr:colOff>485775</xdr:colOff>
      <xdr:row>78</xdr:row>
      <xdr:rowOff>10886</xdr:rowOff>
    </xdr:to>
    <xdr:sp macro="" textlink="">
      <xdr:nvSpPr>
        <xdr:cNvPr id="207" name="円/楕円 206"/>
        <xdr:cNvSpPr/>
      </xdr:nvSpPr>
      <xdr:spPr>
        <a:xfrm>
          <a:off x="1079500" y="132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2013</xdr:rowOff>
    </xdr:from>
    <xdr:ext cx="469744" cy="259045"/>
    <xdr:sp macro="" textlink="">
      <xdr:nvSpPr>
        <xdr:cNvPr id="208" name="テキスト ボックス 207"/>
        <xdr:cNvSpPr txBox="1"/>
      </xdr:nvSpPr>
      <xdr:spPr>
        <a:xfrm>
          <a:off x="895427" y="133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49861</xdr:rowOff>
    </xdr:from>
    <xdr:to>
      <xdr:col>6</xdr:col>
      <xdr:colOff>511175</xdr:colOff>
      <xdr:row>95</xdr:row>
      <xdr:rowOff>75950</xdr:rowOff>
    </xdr:to>
    <xdr:cxnSp macro="">
      <xdr:nvCxnSpPr>
        <xdr:cNvPr id="236" name="直線コネクタ 235"/>
        <xdr:cNvCxnSpPr/>
      </xdr:nvCxnSpPr>
      <xdr:spPr>
        <a:xfrm flipV="1">
          <a:off x="3797300" y="16337611"/>
          <a:ext cx="838200" cy="2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132204</xdr:rowOff>
    </xdr:from>
    <xdr:ext cx="534377" cy="259045"/>
    <xdr:sp macro="" textlink="">
      <xdr:nvSpPr>
        <xdr:cNvPr id="237"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75950</xdr:rowOff>
    </xdr:from>
    <xdr:to>
      <xdr:col>5</xdr:col>
      <xdr:colOff>358775</xdr:colOff>
      <xdr:row>95</xdr:row>
      <xdr:rowOff>165562</xdr:rowOff>
    </xdr:to>
    <xdr:cxnSp macro="">
      <xdr:nvCxnSpPr>
        <xdr:cNvPr id="239" name="直線コネクタ 238"/>
        <xdr:cNvCxnSpPr/>
      </xdr:nvCxnSpPr>
      <xdr:spPr>
        <a:xfrm flipV="1">
          <a:off x="2908300" y="16363700"/>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127540</xdr:rowOff>
    </xdr:from>
    <xdr:ext cx="534377" cy="259045"/>
    <xdr:sp macro="" textlink="">
      <xdr:nvSpPr>
        <xdr:cNvPr id="241" name="テキスト ボックス 240"/>
        <xdr:cNvSpPr txBox="1"/>
      </xdr:nvSpPr>
      <xdr:spPr>
        <a:xfrm>
          <a:off x="3530111" y="1658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165562</xdr:rowOff>
    </xdr:from>
    <xdr:to>
      <xdr:col>4</xdr:col>
      <xdr:colOff>155575</xdr:colOff>
      <xdr:row>96</xdr:row>
      <xdr:rowOff>24012</xdr:rowOff>
    </xdr:to>
    <xdr:cxnSp macro="">
      <xdr:nvCxnSpPr>
        <xdr:cNvPr id="242" name="直線コネクタ 241"/>
        <xdr:cNvCxnSpPr/>
      </xdr:nvCxnSpPr>
      <xdr:spPr>
        <a:xfrm flipV="1">
          <a:off x="2019300" y="16453312"/>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47210</xdr:rowOff>
    </xdr:from>
    <xdr:ext cx="534377" cy="259045"/>
    <xdr:sp macro="" textlink="">
      <xdr:nvSpPr>
        <xdr:cNvPr id="244" name="テキスト ボックス 243"/>
        <xdr:cNvSpPr txBox="1"/>
      </xdr:nvSpPr>
      <xdr:spPr>
        <a:xfrm>
          <a:off x="2641111" y="166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160579</xdr:rowOff>
    </xdr:from>
    <xdr:to>
      <xdr:col>2</xdr:col>
      <xdr:colOff>638175</xdr:colOff>
      <xdr:row>96</xdr:row>
      <xdr:rowOff>24012</xdr:rowOff>
    </xdr:to>
    <xdr:cxnSp macro="">
      <xdr:nvCxnSpPr>
        <xdr:cNvPr id="245" name="直線コネクタ 244"/>
        <xdr:cNvCxnSpPr/>
      </xdr:nvCxnSpPr>
      <xdr:spPr>
        <a:xfrm>
          <a:off x="1130300" y="16448329"/>
          <a:ext cx="889000" cy="3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58656</xdr:rowOff>
    </xdr:from>
    <xdr:ext cx="534377" cy="259045"/>
    <xdr:sp macro="" textlink="">
      <xdr:nvSpPr>
        <xdr:cNvPr id="247" name="テキスト ボックス 246"/>
        <xdr:cNvSpPr txBox="1"/>
      </xdr:nvSpPr>
      <xdr:spPr>
        <a:xfrm>
          <a:off x="1752111" y="166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86575</xdr:rowOff>
    </xdr:from>
    <xdr:ext cx="534377" cy="259045"/>
    <xdr:sp macro="" textlink="">
      <xdr:nvSpPr>
        <xdr:cNvPr id="249" name="テキスト ボックス 248"/>
        <xdr:cNvSpPr txBox="1"/>
      </xdr:nvSpPr>
      <xdr:spPr>
        <a:xfrm>
          <a:off x="863111" y="167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170511</xdr:rowOff>
    </xdr:from>
    <xdr:to>
      <xdr:col>6</xdr:col>
      <xdr:colOff>561975</xdr:colOff>
      <xdr:row>95</xdr:row>
      <xdr:rowOff>100661</xdr:rowOff>
    </xdr:to>
    <xdr:sp macro="" textlink="">
      <xdr:nvSpPr>
        <xdr:cNvPr id="255" name="円/楕円 254"/>
        <xdr:cNvSpPr/>
      </xdr:nvSpPr>
      <xdr:spPr>
        <a:xfrm>
          <a:off x="4584700" y="162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21938</xdr:rowOff>
    </xdr:from>
    <xdr:ext cx="534377" cy="259045"/>
    <xdr:sp macro="" textlink="">
      <xdr:nvSpPr>
        <xdr:cNvPr id="256" name="扶助費該当値テキスト"/>
        <xdr:cNvSpPr txBox="1"/>
      </xdr:nvSpPr>
      <xdr:spPr>
        <a:xfrm>
          <a:off x="4686300" y="161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99,645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25150</xdr:rowOff>
    </xdr:from>
    <xdr:to>
      <xdr:col>5</xdr:col>
      <xdr:colOff>409575</xdr:colOff>
      <xdr:row>95</xdr:row>
      <xdr:rowOff>126750</xdr:rowOff>
    </xdr:to>
    <xdr:sp macro="" textlink="">
      <xdr:nvSpPr>
        <xdr:cNvPr id="257" name="円/楕円 256"/>
        <xdr:cNvSpPr/>
      </xdr:nvSpPr>
      <xdr:spPr>
        <a:xfrm>
          <a:off x="3746500" y="16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143277</xdr:rowOff>
    </xdr:from>
    <xdr:ext cx="534377" cy="259045"/>
    <xdr:sp macro="" textlink="">
      <xdr:nvSpPr>
        <xdr:cNvPr id="258" name="テキスト ボックス 257"/>
        <xdr:cNvSpPr txBox="1"/>
      </xdr:nvSpPr>
      <xdr:spPr>
        <a:xfrm>
          <a:off x="3530111" y="160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97,933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114762</xdr:rowOff>
    </xdr:from>
    <xdr:to>
      <xdr:col>4</xdr:col>
      <xdr:colOff>206375</xdr:colOff>
      <xdr:row>96</xdr:row>
      <xdr:rowOff>44912</xdr:rowOff>
    </xdr:to>
    <xdr:sp macro="" textlink="">
      <xdr:nvSpPr>
        <xdr:cNvPr id="259" name="円/楕円 258"/>
        <xdr:cNvSpPr/>
      </xdr:nvSpPr>
      <xdr:spPr>
        <a:xfrm>
          <a:off x="2857500" y="164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61439</xdr:rowOff>
    </xdr:from>
    <xdr:ext cx="534377" cy="259045"/>
    <xdr:sp macro="" textlink="">
      <xdr:nvSpPr>
        <xdr:cNvPr id="260" name="テキスト ボックス 259"/>
        <xdr:cNvSpPr txBox="1"/>
      </xdr:nvSpPr>
      <xdr:spPr>
        <a:xfrm>
          <a:off x="2641111" y="161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144662</xdr:rowOff>
    </xdr:from>
    <xdr:to>
      <xdr:col>3</xdr:col>
      <xdr:colOff>3175</xdr:colOff>
      <xdr:row>96</xdr:row>
      <xdr:rowOff>74812</xdr:rowOff>
    </xdr:to>
    <xdr:sp macro="" textlink="">
      <xdr:nvSpPr>
        <xdr:cNvPr id="261" name="円/楕円 260"/>
        <xdr:cNvSpPr/>
      </xdr:nvSpPr>
      <xdr:spPr>
        <a:xfrm>
          <a:off x="1968500" y="1643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91339</xdr:rowOff>
    </xdr:from>
    <xdr:ext cx="534377" cy="259045"/>
    <xdr:sp macro="" textlink="">
      <xdr:nvSpPr>
        <xdr:cNvPr id="262" name="テキスト ボックス 261"/>
        <xdr:cNvSpPr txBox="1"/>
      </xdr:nvSpPr>
      <xdr:spPr>
        <a:xfrm>
          <a:off x="1752111" y="1620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90,091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109779</xdr:rowOff>
    </xdr:from>
    <xdr:to>
      <xdr:col>1</xdr:col>
      <xdr:colOff>485775</xdr:colOff>
      <xdr:row>96</xdr:row>
      <xdr:rowOff>39929</xdr:rowOff>
    </xdr:to>
    <xdr:sp macro="" textlink="">
      <xdr:nvSpPr>
        <xdr:cNvPr id="263" name="円/楕円 262"/>
        <xdr:cNvSpPr/>
      </xdr:nvSpPr>
      <xdr:spPr>
        <a:xfrm>
          <a:off x="1079500" y="163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56456</xdr:rowOff>
    </xdr:from>
    <xdr:ext cx="534377" cy="259045"/>
    <xdr:sp macro="" textlink="">
      <xdr:nvSpPr>
        <xdr:cNvPr id="264" name="テキスト ボックス 263"/>
        <xdr:cNvSpPr txBox="1"/>
      </xdr:nvSpPr>
      <xdr:spPr>
        <a:xfrm>
          <a:off x="863111" y="161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100642</xdr:rowOff>
    </xdr:from>
    <xdr:to>
      <xdr:col>15</xdr:col>
      <xdr:colOff>180975</xdr:colOff>
      <xdr:row>35</xdr:row>
      <xdr:rowOff>8059</xdr:rowOff>
    </xdr:to>
    <xdr:cxnSp macro="">
      <xdr:nvCxnSpPr>
        <xdr:cNvPr id="296" name="直線コネクタ 295"/>
        <xdr:cNvCxnSpPr/>
      </xdr:nvCxnSpPr>
      <xdr:spPr>
        <a:xfrm>
          <a:off x="9639300" y="5929942"/>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65955</xdr:rowOff>
    </xdr:from>
    <xdr:ext cx="534377" cy="259045"/>
    <xdr:sp macro="" textlink="">
      <xdr:nvSpPr>
        <xdr:cNvPr id="297" name="補助費等平均値テキスト"/>
        <xdr:cNvSpPr txBox="1"/>
      </xdr:nvSpPr>
      <xdr:spPr>
        <a:xfrm>
          <a:off x="10528300" y="6066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100642</xdr:rowOff>
    </xdr:from>
    <xdr:to>
      <xdr:col>14</xdr:col>
      <xdr:colOff>28575</xdr:colOff>
      <xdr:row>35</xdr:row>
      <xdr:rowOff>144729</xdr:rowOff>
    </xdr:to>
    <xdr:cxnSp macro="">
      <xdr:nvCxnSpPr>
        <xdr:cNvPr id="299" name="直線コネクタ 298"/>
        <xdr:cNvCxnSpPr/>
      </xdr:nvCxnSpPr>
      <xdr:spPr>
        <a:xfrm flipV="1">
          <a:off x="8750300" y="5929942"/>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105209</xdr:rowOff>
    </xdr:from>
    <xdr:ext cx="534377" cy="259045"/>
    <xdr:sp macro="" textlink="">
      <xdr:nvSpPr>
        <xdr:cNvPr id="301" name="テキスト ボックス 300"/>
        <xdr:cNvSpPr txBox="1"/>
      </xdr:nvSpPr>
      <xdr:spPr>
        <a:xfrm>
          <a:off x="9372111" y="61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144729</xdr:rowOff>
    </xdr:from>
    <xdr:to>
      <xdr:col>12</xdr:col>
      <xdr:colOff>511175</xdr:colOff>
      <xdr:row>36</xdr:row>
      <xdr:rowOff>40880</xdr:rowOff>
    </xdr:to>
    <xdr:cxnSp macro="">
      <xdr:nvCxnSpPr>
        <xdr:cNvPr id="302" name="直線コネクタ 301"/>
        <xdr:cNvCxnSpPr/>
      </xdr:nvCxnSpPr>
      <xdr:spPr>
        <a:xfrm flipV="1">
          <a:off x="7861300" y="6145479"/>
          <a:ext cx="8890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40880</xdr:rowOff>
    </xdr:from>
    <xdr:to>
      <xdr:col>11</xdr:col>
      <xdr:colOff>307975</xdr:colOff>
      <xdr:row>37</xdr:row>
      <xdr:rowOff>30266</xdr:rowOff>
    </xdr:to>
    <xdr:cxnSp macro="">
      <xdr:nvCxnSpPr>
        <xdr:cNvPr id="305" name="直線コネクタ 304"/>
        <xdr:cNvCxnSpPr/>
      </xdr:nvCxnSpPr>
      <xdr:spPr>
        <a:xfrm flipV="1">
          <a:off x="6972300" y="6213080"/>
          <a:ext cx="889000" cy="16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128709</xdr:rowOff>
    </xdr:from>
    <xdr:to>
      <xdr:col>15</xdr:col>
      <xdr:colOff>231775</xdr:colOff>
      <xdr:row>35</xdr:row>
      <xdr:rowOff>58859</xdr:rowOff>
    </xdr:to>
    <xdr:sp macro="" textlink="">
      <xdr:nvSpPr>
        <xdr:cNvPr id="315" name="円/楕円 314"/>
        <xdr:cNvSpPr/>
      </xdr:nvSpPr>
      <xdr:spPr>
        <a:xfrm>
          <a:off x="10426700" y="59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151586</xdr:rowOff>
    </xdr:from>
    <xdr:ext cx="534377" cy="259045"/>
    <xdr:sp macro="" textlink="">
      <xdr:nvSpPr>
        <xdr:cNvPr id="316" name="補助費等該当値テキスト"/>
        <xdr:cNvSpPr txBox="1"/>
      </xdr:nvSpPr>
      <xdr:spPr>
        <a:xfrm>
          <a:off x="10528300" y="580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49842</xdr:rowOff>
    </xdr:from>
    <xdr:to>
      <xdr:col>14</xdr:col>
      <xdr:colOff>79375</xdr:colOff>
      <xdr:row>34</xdr:row>
      <xdr:rowOff>151442</xdr:rowOff>
    </xdr:to>
    <xdr:sp macro="" textlink="">
      <xdr:nvSpPr>
        <xdr:cNvPr id="317" name="円/楕円 316"/>
        <xdr:cNvSpPr/>
      </xdr:nvSpPr>
      <xdr:spPr>
        <a:xfrm>
          <a:off x="9588500" y="58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167969</xdr:rowOff>
    </xdr:from>
    <xdr:ext cx="534377" cy="259045"/>
    <xdr:sp macro="" textlink="">
      <xdr:nvSpPr>
        <xdr:cNvPr id="318" name="テキスト ボックス 317"/>
        <xdr:cNvSpPr txBox="1"/>
      </xdr:nvSpPr>
      <xdr:spPr>
        <a:xfrm>
          <a:off x="9372111" y="56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93929</xdr:rowOff>
    </xdr:from>
    <xdr:to>
      <xdr:col>12</xdr:col>
      <xdr:colOff>561975</xdr:colOff>
      <xdr:row>36</xdr:row>
      <xdr:rowOff>24079</xdr:rowOff>
    </xdr:to>
    <xdr:sp macro="" textlink="">
      <xdr:nvSpPr>
        <xdr:cNvPr id="319" name="円/楕円 318"/>
        <xdr:cNvSpPr/>
      </xdr:nvSpPr>
      <xdr:spPr>
        <a:xfrm>
          <a:off x="8699500" y="60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15206</xdr:rowOff>
    </xdr:from>
    <xdr:ext cx="534377" cy="259045"/>
    <xdr:sp macro="" textlink="">
      <xdr:nvSpPr>
        <xdr:cNvPr id="320" name="テキスト ボックス 319"/>
        <xdr:cNvSpPr txBox="1"/>
      </xdr:nvSpPr>
      <xdr:spPr>
        <a:xfrm>
          <a:off x="8483111" y="618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161530</xdr:rowOff>
    </xdr:from>
    <xdr:to>
      <xdr:col>11</xdr:col>
      <xdr:colOff>358775</xdr:colOff>
      <xdr:row>36</xdr:row>
      <xdr:rowOff>91680</xdr:rowOff>
    </xdr:to>
    <xdr:sp macro="" textlink="">
      <xdr:nvSpPr>
        <xdr:cNvPr id="321" name="円/楕円 320"/>
        <xdr:cNvSpPr/>
      </xdr:nvSpPr>
      <xdr:spPr>
        <a:xfrm>
          <a:off x="7810500" y="6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82807</xdr:rowOff>
    </xdr:from>
    <xdr:ext cx="534377" cy="259045"/>
    <xdr:sp macro="" textlink="">
      <xdr:nvSpPr>
        <xdr:cNvPr id="322" name="テキスト ボックス 321"/>
        <xdr:cNvSpPr txBox="1"/>
      </xdr:nvSpPr>
      <xdr:spPr>
        <a:xfrm>
          <a:off x="7594111" y="62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150916</xdr:rowOff>
    </xdr:from>
    <xdr:to>
      <xdr:col>10</xdr:col>
      <xdr:colOff>155575</xdr:colOff>
      <xdr:row>37</xdr:row>
      <xdr:rowOff>81066</xdr:rowOff>
    </xdr:to>
    <xdr:sp macro="" textlink="">
      <xdr:nvSpPr>
        <xdr:cNvPr id="323" name="円/楕円 322"/>
        <xdr:cNvSpPr/>
      </xdr:nvSpPr>
      <xdr:spPr>
        <a:xfrm>
          <a:off x="6921500" y="63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72193</xdr:rowOff>
    </xdr:from>
    <xdr:ext cx="534377" cy="259045"/>
    <xdr:sp macro="" textlink="">
      <xdr:nvSpPr>
        <xdr:cNvPr id="324" name="テキスト ボックス 323"/>
        <xdr:cNvSpPr txBox="1"/>
      </xdr:nvSpPr>
      <xdr:spPr>
        <a:xfrm>
          <a:off x="6705111" y="641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17983</xdr:rowOff>
    </xdr:from>
    <xdr:to>
      <xdr:col>15</xdr:col>
      <xdr:colOff>180975</xdr:colOff>
      <xdr:row>55</xdr:row>
      <xdr:rowOff>60655</xdr:rowOff>
    </xdr:to>
    <xdr:cxnSp macro="">
      <xdr:nvCxnSpPr>
        <xdr:cNvPr id="353" name="直線コネクタ 352"/>
        <xdr:cNvCxnSpPr/>
      </xdr:nvCxnSpPr>
      <xdr:spPr>
        <a:xfrm>
          <a:off x="9639300" y="9104833"/>
          <a:ext cx="838200" cy="3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95686</xdr:rowOff>
    </xdr:from>
    <xdr:ext cx="534377" cy="259045"/>
    <xdr:sp macro="" textlink="">
      <xdr:nvSpPr>
        <xdr:cNvPr id="354" name="普通建設事業費平均値テキスト"/>
        <xdr:cNvSpPr txBox="1"/>
      </xdr:nvSpPr>
      <xdr:spPr>
        <a:xfrm>
          <a:off x="10528300" y="952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17983</xdr:rowOff>
    </xdr:from>
    <xdr:to>
      <xdr:col>14</xdr:col>
      <xdr:colOff>28575</xdr:colOff>
      <xdr:row>54</xdr:row>
      <xdr:rowOff>50368</xdr:rowOff>
    </xdr:to>
    <xdr:cxnSp macro="">
      <xdr:nvCxnSpPr>
        <xdr:cNvPr id="356" name="直線コネクタ 355"/>
        <xdr:cNvCxnSpPr/>
      </xdr:nvCxnSpPr>
      <xdr:spPr>
        <a:xfrm flipV="1">
          <a:off x="8750300" y="9104833"/>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91394</xdr:rowOff>
    </xdr:from>
    <xdr:ext cx="534377" cy="259045"/>
    <xdr:sp macro="" textlink="">
      <xdr:nvSpPr>
        <xdr:cNvPr id="358" name="テキスト ボックス 357"/>
        <xdr:cNvSpPr txBox="1"/>
      </xdr:nvSpPr>
      <xdr:spPr>
        <a:xfrm>
          <a:off x="9372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170726</xdr:rowOff>
    </xdr:from>
    <xdr:to>
      <xdr:col>12</xdr:col>
      <xdr:colOff>511175</xdr:colOff>
      <xdr:row>54</xdr:row>
      <xdr:rowOff>50368</xdr:rowOff>
    </xdr:to>
    <xdr:cxnSp macro="">
      <xdr:nvCxnSpPr>
        <xdr:cNvPr id="359" name="直線コネクタ 358"/>
        <xdr:cNvCxnSpPr/>
      </xdr:nvCxnSpPr>
      <xdr:spPr>
        <a:xfrm>
          <a:off x="7861300" y="9257576"/>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126509</xdr:rowOff>
    </xdr:from>
    <xdr:ext cx="534377" cy="259045"/>
    <xdr:sp macro="" textlink="">
      <xdr:nvSpPr>
        <xdr:cNvPr id="361" name="テキスト ボックス 360"/>
        <xdr:cNvSpPr txBox="1"/>
      </xdr:nvSpPr>
      <xdr:spPr>
        <a:xfrm>
          <a:off x="8483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170726</xdr:rowOff>
    </xdr:from>
    <xdr:to>
      <xdr:col>11</xdr:col>
      <xdr:colOff>307975</xdr:colOff>
      <xdr:row>55</xdr:row>
      <xdr:rowOff>33477</xdr:rowOff>
    </xdr:to>
    <xdr:cxnSp macro="">
      <xdr:nvCxnSpPr>
        <xdr:cNvPr id="362" name="直線コネクタ 361"/>
        <xdr:cNvCxnSpPr/>
      </xdr:nvCxnSpPr>
      <xdr:spPr>
        <a:xfrm flipV="1">
          <a:off x="6972300" y="9257576"/>
          <a:ext cx="889000" cy="2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48366</xdr:rowOff>
    </xdr:from>
    <xdr:ext cx="534377" cy="259045"/>
    <xdr:sp macro="" textlink="">
      <xdr:nvSpPr>
        <xdr:cNvPr id="364" name="テキスト ボックス 363"/>
        <xdr:cNvSpPr txBox="1"/>
      </xdr:nvSpPr>
      <xdr:spPr>
        <a:xfrm>
          <a:off x="7594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74528</xdr:rowOff>
    </xdr:from>
    <xdr:ext cx="534377" cy="259045"/>
    <xdr:sp macro="" textlink="">
      <xdr:nvSpPr>
        <xdr:cNvPr id="366" name="テキスト ボックス 365"/>
        <xdr:cNvSpPr txBox="1"/>
      </xdr:nvSpPr>
      <xdr:spPr>
        <a:xfrm>
          <a:off x="6705111" y="96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9855</xdr:rowOff>
    </xdr:from>
    <xdr:to>
      <xdr:col>15</xdr:col>
      <xdr:colOff>231775</xdr:colOff>
      <xdr:row>55</xdr:row>
      <xdr:rowOff>111455</xdr:rowOff>
    </xdr:to>
    <xdr:sp macro="" textlink="">
      <xdr:nvSpPr>
        <xdr:cNvPr id="372" name="円/楕円 371"/>
        <xdr:cNvSpPr/>
      </xdr:nvSpPr>
      <xdr:spPr>
        <a:xfrm>
          <a:off x="10426700" y="943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32732</xdr:rowOff>
    </xdr:from>
    <xdr:ext cx="534377" cy="259045"/>
    <xdr:sp macro="" textlink="">
      <xdr:nvSpPr>
        <xdr:cNvPr id="373" name="普通建設事業費該当値テキスト"/>
        <xdr:cNvSpPr txBox="1"/>
      </xdr:nvSpPr>
      <xdr:spPr>
        <a:xfrm>
          <a:off x="10528300" y="92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52,724</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138633</xdr:rowOff>
    </xdr:from>
    <xdr:to>
      <xdr:col>14</xdr:col>
      <xdr:colOff>79375</xdr:colOff>
      <xdr:row>53</xdr:row>
      <xdr:rowOff>68783</xdr:rowOff>
    </xdr:to>
    <xdr:sp macro="" textlink="">
      <xdr:nvSpPr>
        <xdr:cNvPr id="374" name="円/楕円 373"/>
        <xdr:cNvSpPr/>
      </xdr:nvSpPr>
      <xdr:spPr>
        <a:xfrm>
          <a:off x="9588500" y="90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85310</xdr:rowOff>
    </xdr:from>
    <xdr:ext cx="534377" cy="259045"/>
    <xdr:sp macro="" textlink="">
      <xdr:nvSpPr>
        <xdr:cNvPr id="375" name="テキスト ボックス 374"/>
        <xdr:cNvSpPr txBox="1"/>
      </xdr:nvSpPr>
      <xdr:spPr>
        <a:xfrm>
          <a:off x="9372111" y="8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83,084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171018</xdr:rowOff>
    </xdr:from>
    <xdr:to>
      <xdr:col>12</xdr:col>
      <xdr:colOff>561975</xdr:colOff>
      <xdr:row>54</xdr:row>
      <xdr:rowOff>101168</xdr:rowOff>
    </xdr:to>
    <xdr:sp macro="" textlink="">
      <xdr:nvSpPr>
        <xdr:cNvPr id="376" name="円/楕円 375"/>
        <xdr:cNvSpPr/>
      </xdr:nvSpPr>
      <xdr:spPr>
        <a:xfrm>
          <a:off x="8699500" y="92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117695</xdr:rowOff>
    </xdr:from>
    <xdr:ext cx="534377" cy="259045"/>
    <xdr:sp macro="" textlink="">
      <xdr:nvSpPr>
        <xdr:cNvPr id="377" name="テキスト ボックス 376"/>
        <xdr:cNvSpPr txBox="1"/>
      </xdr:nvSpPr>
      <xdr:spPr>
        <a:xfrm>
          <a:off x="8483111" y="90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119926</xdr:rowOff>
    </xdr:from>
    <xdr:to>
      <xdr:col>11</xdr:col>
      <xdr:colOff>358775</xdr:colOff>
      <xdr:row>54</xdr:row>
      <xdr:rowOff>50076</xdr:rowOff>
    </xdr:to>
    <xdr:sp macro="" textlink="">
      <xdr:nvSpPr>
        <xdr:cNvPr id="378" name="円/楕円 377"/>
        <xdr:cNvSpPr/>
      </xdr:nvSpPr>
      <xdr:spPr>
        <a:xfrm>
          <a:off x="7810500" y="92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66603</xdr:rowOff>
    </xdr:from>
    <xdr:ext cx="534377" cy="259045"/>
    <xdr:sp macro="" textlink="">
      <xdr:nvSpPr>
        <xdr:cNvPr id="379" name="テキスト ボックス 378"/>
        <xdr:cNvSpPr txBox="1"/>
      </xdr:nvSpPr>
      <xdr:spPr>
        <a:xfrm>
          <a:off x="7594111" y="89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71,057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154127</xdr:rowOff>
    </xdr:from>
    <xdr:to>
      <xdr:col>10</xdr:col>
      <xdr:colOff>155575</xdr:colOff>
      <xdr:row>55</xdr:row>
      <xdr:rowOff>84277</xdr:rowOff>
    </xdr:to>
    <xdr:sp macro="" textlink="">
      <xdr:nvSpPr>
        <xdr:cNvPr id="380" name="円/楕円 379"/>
        <xdr:cNvSpPr/>
      </xdr:nvSpPr>
      <xdr:spPr>
        <a:xfrm>
          <a:off x="6921500" y="94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100804</xdr:rowOff>
    </xdr:from>
    <xdr:ext cx="534377" cy="259045"/>
    <xdr:sp macro="" textlink="">
      <xdr:nvSpPr>
        <xdr:cNvPr id="381" name="テキスト ボックス 380"/>
        <xdr:cNvSpPr txBox="1"/>
      </xdr:nvSpPr>
      <xdr:spPr>
        <a:xfrm>
          <a:off x="6705111" y="918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143072</xdr:rowOff>
    </xdr:from>
    <xdr:to>
      <xdr:col>15</xdr:col>
      <xdr:colOff>180975</xdr:colOff>
      <xdr:row>79</xdr:row>
      <xdr:rowOff>44450</xdr:rowOff>
    </xdr:to>
    <xdr:cxnSp macro="">
      <xdr:nvCxnSpPr>
        <xdr:cNvPr id="410" name="直線コネクタ 409"/>
        <xdr:cNvCxnSpPr/>
      </xdr:nvCxnSpPr>
      <xdr:spPr>
        <a:xfrm flipV="1">
          <a:off x="9639300" y="13344722"/>
          <a:ext cx="838200" cy="24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92272</xdr:rowOff>
    </xdr:from>
    <xdr:to>
      <xdr:col>15</xdr:col>
      <xdr:colOff>231775</xdr:colOff>
      <xdr:row>78</xdr:row>
      <xdr:rowOff>22422</xdr:rowOff>
    </xdr:to>
    <xdr:sp macro="" textlink="">
      <xdr:nvSpPr>
        <xdr:cNvPr id="420" name="円/楕円 419"/>
        <xdr:cNvSpPr/>
      </xdr:nvSpPr>
      <xdr:spPr>
        <a:xfrm>
          <a:off x="10426700" y="132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70699</xdr:rowOff>
    </xdr:from>
    <xdr:ext cx="534377" cy="259045"/>
    <xdr:sp macro="" textlink="">
      <xdr:nvSpPr>
        <xdr:cNvPr id="421" name="普通建設事業費 （ うち新規整備　）該当値テキスト"/>
        <xdr:cNvSpPr txBox="1"/>
      </xdr:nvSpPr>
      <xdr:spPr>
        <a:xfrm>
          <a:off x="10528300" y="132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2" name="円/楕円 421"/>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3" name="テキスト ボックス 422"/>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42249</xdr:rowOff>
    </xdr:from>
    <xdr:to>
      <xdr:col>15</xdr:col>
      <xdr:colOff>180975</xdr:colOff>
      <xdr:row>95</xdr:row>
      <xdr:rowOff>6632</xdr:rowOff>
    </xdr:to>
    <xdr:cxnSp macro="">
      <xdr:nvCxnSpPr>
        <xdr:cNvPr id="450" name="直線コネクタ 449"/>
        <xdr:cNvCxnSpPr/>
      </xdr:nvCxnSpPr>
      <xdr:spPr>
        <a:xfrm>
          <a:off x="9639300" y="15815649"/>
          <a:ext cx="838200" cy="47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153646</xdr:rowOff>
    </xdr:from>
    <xdr:ext cx="534377" cy="259045"/>
    <xdr:sp macro="" textlink="">
      <xdr:nvSpPr>
        <xdr:cNvPr id="451" name="普通建設事業費 （ うち更新整備　）平均値テキスト"/>
        <xdr:cNvSpPr txBox="1"/>
      </xdr:nvSpPr>
      <xdr:spPr>
        <a:xfrm>
          <a:off x="10528300" y="16441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4" name="テキスト ボックス 453"/>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127282</xdr:rowOff>
    </xdr:from>
    <xdr:to>
      <xdr:col>15</xdr:col>
      <xdr:colOff>231775</xdr:colOff>
      <xdr:row>95</xdr:row>
      <xdr:rowOff>57432</xdr:rowOff>
    </xdr:to>
    <xdr:sp macro="" textlink="">
      <xdr:nvSpPr>
        <xdr:cNvPr id="460" name="円/楕円 459"/>
        <xdr:cNvSpPr/>
      </xdr:nvSpPr>
      <xdr:spPr>
        <a:xfrm>
          <a:off x="10426700" y="162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150159</xdr:rowOff>
    </xdr:from>
    <xdr:ext cx="534377" cy="259045"/>
    <xdr:sp macro="" textlink="">
      <xdr:nvSpPr>
        <xdr:cNvPr id="461" name="普通建設事業費 （ うち更新整備　）該当値テキスト"/>
        <xdr:cNvSpPr txBox="1"/>
      </xdr:nvSpPr>
      <xdr:spPr>
        <a:xfrm>
          <a:off x="10528300" y="1609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28,321</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162899</xdr:rowOff>
    </xdr:from>
    <xdr:to>
      <xdr:col>14</xdr:col>
      <xdr:colOff>79375</xdr:colOff>
      <xdr:row>92</xdr:row>
      <xdr:rowOff>93049</xdr:rowOff>
    </xdr:to>
    <xdr:sp macro="" textlink="">
      <xdr:nvSpPr>
        <xdr:cNvPr id="462" name="円/楕円 461"/>
        <xdr:cNvSpPr/>
      </xdr:nvSpPr>
      <xdr:spPr>
        <a:xfrm>
          <a:off x="9588500" y="1576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109576</xdr:rowOff>
    </xdr:from>
    <xdr:ext cx="534377" cy="259045"/>
    <xdr:sp macro="" textlink="">
      <xdr:nvSpPr>
        <xdr:cNvPr id="463" name="テキスト ボックス 462"/>
        <xdr:cNvSpPr txBox="1"/>
      </xdr:nvSpPr>
      <xdr:spPr>
        <a:xfrm>
          <a:off x="9372111" y="155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44069</xdr:rowOff>
    </xdr:from>
    <xdr:to>
      <xdr:col>21</xdr:col>
      <xdr:colOff>161925</xdr:colOff>
      <xdr:row>39</xdr:row>
      <xdr:rowOff>44450</xdr:rowOff>
    </xdr:to>
    <xdr:cxnSp macro="">
      <xdr:nvCxnSpPr>
        <xdr:cNvPr id="498" name="直線コネクタ 497"/>
        <xdr:cNvCxnSpPr/>
      </xdr:nvCxnSpPr>
      <xdr:spPr>
        <a:xfrm>
          <a:off x="13703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40259</xdr:rowOff>
    </xdr:from>
    <xdr:to>
      <xdr:col>19</xdr:col>
      <xdr:colOff>644525</xdr:colOff>
      <xdr:row>39</xdr:row>
      <xdr:rowOff>44069</xdr:rowOff>
    </xdr:to>
    <xdr:cxnSp macro="">
      <xdr:nvCxnSpPr>
        <xdr:cNvPr id="501" name="直線コネクタ 500"/>
        <xdr:cNvCxnSpPr/>
      </xdr:nvCxnSpPr>
      <xdr:spPr>
        <a:xfrm>
          <a:off x="12814300" y="672680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164719</xdr:rowOff>
    </xdr:from>
    <xdr:to>
      <xdr:col>20</xdr:col>
      <xdr:colOff>9525</xdr:colOff>
      <xdr:row>39</xdr:row>
      <xdr:rowOff>94869</xdr:rowOff>
    </xdr:to>
    <xdr:sp macro="" textlink="">
      <xdr:nvSpPr>
        <xdr:cNvPr id="517" name="円/楕円 516"/>
        <xdr:cNvSpPr/>
      </xdr:nvSpPr>
      <xdr:spPr>
        <a:xfrm>
          <a:off x="1365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85996</xdr:rowOff>
    </xdr:from>
    <xdr:ext cx="249299" cy="259045"/>
    <xdr:sp macro="" textlink="">
      <xdr:nvSpPr>
        <xdr:cNvPr id="518" name="テキスト ボックス 517"/>
        <xdr:cNvSpPr txBox="1"/>
      </xdr:nvSpPr>
      <xdr:spPr>
        <a:xfrm>
          <a:off x="13578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160909</xdr:rowOff>
    </xdr:from>
    <xdr:to>
      <xdr:col>18</xdr:col>
      <xdr:colOff>492125</xdr:colOff>
      <xdr:row>39</xdr:row>
      <xdr:rowOff>91059</xdr:rowOff>
    </xdr:to>
    <xdr:sp macro="" textlink="">
      <xdr:nvSpPr>
        <xdr:cNvPr id="519" name="円/楕円 518"/>
        <xdr:cNvSpPr/>
      </xdr:nvSpPr>
      <xdr:spPr>
        <a:xfrm>
          <a:off x="12763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82186</xdr:rowOff>
    </xdr:from>
    <xdr:ext cx="313932" cy="259045"/>
    <xdr:sp macro="" textlink="">
      <xdr:nvSpPr>
        <xdr:cNvPr id="520" name="テキスト ボックス 519"/>
        <xdr:cNvSpPr txBox="1"/>
      </xdr:nvSpPr>
      <xdr:spPr>
        <a:xfrm>
          <a:off x="12657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26330</xdr:rowOff>
    </xdr:from>
    <xdr:to>
      <xdr:col>23</xdr:col>
      <xdr:colOff>517525</xdr:colOff>
      <xdr:row>78</xdr:row>
      <xdr:rowOff>27277</xdr:rowOff>
    </xdr:to>
    <xdr:cxnSp macro="">
      <xdr:nvCxnSpPr>
        <xdr:cNvPr id="600" name="直線コネクタ 599"/>
        <xdr:cNvCxnSpPr/>
      </xdr:nvCxnSpPr>
      <xdr:spPr>
        <a:xfrm>
          <a:off x="15481300" y="13399430"/>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17579</xdr:rowOff>
    </xdr:from>
    <xdr:to>
      <xdr:col>22</xdr:col>
      <xdr:colOff>365125</xdr:colOff>
      <xdr:row>78</xdr:row>
      <xdr:rowOff>26330</xdr:rowOff>
    </xdr:to>
    <xdr:cxnSp macro="">
      <xdr:nvCxnSpPr>
        <xdr:cNvPr id="603" name="直線コネクタ 602"/>
        <xdr:cNvCxnSpPr/>
      </xdr:nvCxnSpPr>
      <xdr:spPr>
        <a:xfrm>
          <a:off x="14592300" y="13390679"/>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17579</xdr:rowOff>
    </xdr:from>
    <xdr:to>
      <xdr:col>21</xdr:col>
      <xdr:colOff>161925</xdr:colOff>
      <xdr:row>78</xdr:row>
      <xdr:rowOff>57469</xdr:rowOff>
    </xdr:to>
    <xdr:cxnSp macro="">
      <xdr:nvCxnSpPr>
        <xdr:cNvPr id="606" name="直線コネクタ 605"/>
        <xdr:cNvCxnSpPr/>
      </xdr:nvCxnSpPr>
      <xdr:spPr>
        <a:xfrm flipV="1">
          <a:off x="13703300" y="13390679"/>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164960</xdr:rowOff>
    </xdr:from>
    <xdr:to>
      <xdr:col>19</xdr:col>
      <xdr:colOff>644525</xdr:colOff>
      <xdr:row>78</xdr:row>
      <xdr:rowOff>57469</xdr:rowOff>
    </xdr:to>
    <xdr:cxnSp macro="">
      <xdr:nvCxnSpPr>
        <xdr:cNvPr id="609" name="直線コネクタ 608"/>
        <xdr:cNvCxnSpPr/>
      </xdr:nvCxnSpPr>
      <xdr:spPr>
        <a:xfrm>
          <a:off x="12814300" y="13366610"/>
          <a:ext cx="889000" cy="6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147927</xdr:rowOff>
    </xdr:from>
    <xdr:to>
      <xdr:col>23</xdr:col>
      <xdr:colOff>568325</xdr:colOff>
      <xdr:row>78</xdr:row>
      <xdr:rowOff>78077</xdr:rowOff>
    </xdr:to>
    <xdr:sp macro="" textlink="">
      <xdr:nvSpPr>
        <xdr:cNvPr id="619" name="円/楕円 618"/>
        <xdr:cNvSpPr/>
      </xdr:nvSpPr>
      <xdr:spPr>
        <a:xfrm>
          <a:off x="16268700" y="133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62854</xdr:rowOff>
    </xdr:from>
    <xdr:ext cx="534377" cy="259045"/>
    <xdr:sp macro="" textlink="">
      <xdr:nvSpPr>
        <xdr:cNvPr id="620" name="公債費該当値テキスト"/>
        <xdr:cNvSpPr txBox="1"/>
      </xdr:nvSpPr>
      <xdr:spPr>
        <a:xfrm>
          <a:off x="16370300" y="132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146980</xdr:rowOff>
    </xdr:from>
    <xdr:to>
      <xdr:col>22</xdr:col>
      <xdr:colOff>415925</xdr:colOff>
      <xdr:row>78</xdr:row>
      <xdr:rowOff>77130</xdr:rowOff>
    </xdr:to>
    <xdr:sp macro="" textlink="">
      <xdr:nvSpPr>
        <xdr:cNvPr id="621" name="円/楕円 620"/>
        <xdr:cNvSpPr/>
      </xdr:nvSpPr>
      <xdr:spPr>
        <a:xfrm>
          <a:off x="15430500" y="133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68257</xdr:rowOff>
    </xdr:from>
    <xdr:ext cx="534377" cy="259045"/>
    <xdr:sp macro="" textlink="">
      <xdr:nvSpPr>
        <xdr:cNvPr id="622" name="テキスト ボックス 621"/>
        <xdr:cNvSpPr txBox="1"/>
      </xdr:nvSpPr>
      <xdr:spPr>
        <a:xfrm>
          <a:off x="15214111" y="1344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138229</xdr:rowOff>
    </xdr:from>
    <xdr:to>
      <xdr:col>21</xdr:col>
      <xdr:colOff>212725</xdr:colOff>
      <xdr:row>78</xdr:row>
      <xdr:rowOff>68379</xdr:rowOff>
    </xdr:to>
    <xdr:sp macro="" textlink="">
      <xdr:nvSpPr>
        <xdr:cNvPr id="623" name="円/楕円 622"/>
        <xdr:cNvSpPr/>
      </xdr:nvSpPr>
      <xdr:spPr>
        <a:xfrm>
          <a:off x="14541500" y="1333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59506</xdr:rowOff>
    </xdr:from>
    <xdr:ext cx="534377" cy="259045"/>
    <xdr:sp macro="" textlink="">
      <xdr:nvSpPr>
        <xdr:cNvPr id="624" name="テキスト ボックス 623"/>
        <xdr:cNvSpPr txBox="1"/>
      </xdr:nvSpPr>
      <xdr:spPr>
        <a:xfrm>
          <a:off x="14325111" y="134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6669</xdr:rowOff>
    </xdr:from>
    <xdr:to>
      <xdr:col>20</xdr:col>
      <xdr:colOff>9525</xdr:colOff>
      <xdr:row>78</xdr:row>
      <xdr:rowOff>108269</xdr:rowOff>
    </xdr:to>
    <xdr:sp macro="" textlink="">
      <xdr:nvSpPr>
        <xdr:cNvPr id="625" name="円/楕円 624"/>
        <xdr:cNvSpPr/>
      </xdr:nvSpPr>
      <xdr:spPr>
        <a:xfrm>
          <a:off x="13652500" y="133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99396</xdr:rowOff>
    </xdr:from>
    <xdr:ext cx="534377" cy="259045"/>
    <xdr:sp macro="" textlink="">
      <xdr:nvSpPr>
        <xdr:cNvPr id="626" name="テキスト ボックス 625"/>
        <xdr:cNvSpPr txBox="1"/>
      </xdr:nvSpPr>
      <xdr:spPr>
        <a:xfrm>
          <a:off x="13436111" y="134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114160</xdr:rowOff>
    </xdr:from>
    <xdr:to>
      <xdr:col>18</xdr:col>
      <xdr:colOff>492125</xdr:colOff>
      <xdr:row>78</xdr:row>
      <xdr:rowOff>44310</xdr:rowOff>
    </xdr:to>
    <xdr:sp macro="" textlink="">
      <xdr:nvSpPr>
        <xdr:cNvPr id="627" name="円/楕円 626"/>
        <xdr:cNvSpPr/>
      </xdr:nvSpPr>
      <xdr:spPr>
        <a:xfrm>
          <a:off x="12763500" y="133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35437</xdr:rowOff>
    </xdr:from>
    <xdr:ext cx="534377" cy="259045"/>
    <xdr:sp macro="" textlink="">
      <xdr:nvSpPr>
        <xdr:cNvPr id="628" name="テキスト ボックス 627"/>
        <xdr:cNvSpPr txBox="1"/>
      </xdr:nvSpPr>
      <xdr:spPr>
        <a:xfrm>
          <a:off x="12547111" y="1340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62250</xdr:rowOff>
    </xdr:from>
    <xdr:to>
      <xdr:col>23</xdr:col>
      <xdr:colOff>517525</xdr:colOff>
      <xdr:row>98</xdr:row>
      <xdr:rowOff>115491</xdr:rowOff>
    </xdr:to>
    <xdr:cxnSp macro="">
      <xdr:nvCxnSpPr>
        <xdr:cNvPr id="657" name="直線コネクタ 656"/>
        <xdr:cNvCxnSpPr/>
      </xdr:nvCxnSpPr>
      <xdr:spPr>
        <a:xfrm flipV="1">
          <a:off x="15481300" y="16864350"/>
          <a:ext cx="8382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54174</xdr:rowOff>
    </xdr:from>
    <xdr:ext cx="534377" cy="259045"/>
    <xdr:sp macro="" textlink="">
      <xdr:nvSpPr>
        <xdr:cNvPr id="658" name="積立金平均値テキスト"/>
        <xdr:cNvSpPr txBox="1"/>
      </xdr:nvSpPr>
      <xdr:spPr>
        <a:xfrm>
          <a:off x="16370300" y="16856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65267</xdr:rowOff>
    </xdr:from>
    <xdr:to>
      <xdr:col>22</xdr:col>
      <xdr:colOff>365125</xdr:colOff>
      <xdr:row>98</xdr:row>
      <xdr:rowOff>115491</xdr:rowOff>
    </xdr:to>
    <xdr:cxnSp macro="">
      <xdr:nvCxnSpPr>
        <xdr:cNvPr id="660" name="直線コネクタ 659"/>
        <xdr:cNvCxnSpPr/>
      </xdr:nvCxnSpPr>
      <xdr:spPr>
        <a:xfrm>
          <a:off x="14592300" y="16867367"/>
          <a:ext cx="889000" cy="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9003</xdr:rowOff>
    </xdr:from>
    <xdr:ext cx="534377" cy="259045"/>
    <xdr:sp macro="" textlink="">
      <xdr:nvSpPr>
        <xdr:cNvPr id="662" name="テキスト ボックス 661"/>
        <xdr:cNvSpPr txBox="1"/>
      </xdr:nvSpPr>
      <xdr:spPr>
        <a:xfrm>
          <a:off x="15214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65267</xdr:rowOff>
    </xdr:from>
    <xdr:to>
      <xdr:col>21</xdr:col>
      <xdr:colOff>161925</xdr:colOff>
      <xdr:row>98</xdr:row>
      <xdr:rowOff>147563</xdr:rowOff>
    </xdr:to>
    <xdr:cxnSp macro="">
      <xdr:nvCxnSpPr>
        <xdr:cNvPr id="663" name="直線コネクタ 662"/>
        <xdr:cNvCxnSpPr/>
      </xdr:nvCxnSpPr>
      <xdr:spPr>
        <a:xfrm flipV="1">
          <a:off x="13703300" y="16867367"/>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163118</xdr:rowOff>
    </xdr:from>
    <xdr:ext cx="534377" cy="259045"/>
    <xdr:sp macro="" textlink="">
      <xdr:nvSpPr>
        <xdr:cNvPr id="665" name="テキスト ボックス 664"/>
        <xdr:cNvSpPr txBox="1"/>
      </xdr:nvSpPr>
      <xdr:spPr>
        <a:xfrm>
          <a:off x="14325111" y="169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117884</xdr:rowOff>
    </xdr:from>
    <xdr:to>
      <xdr:col>19</xdr:col>
      <xdr:colOff>644525</xdr:colOff>
      <xdr:row>98</xdr:row>
      <xdr:rowOff>147563</xdr:rowOff>
    </xdr:to>
    <xdr:cxnSp macro="">
      <xdr:nvCxnSpPr>
        <xdr:cNvPr id="666" name="直線コネクタ 665"/>
        <xdr:cNvCxnSpPr/>
      </xdr:nvCxnSpPr>
      <xdr:spPr>
        <a:xfrm>
          <a:off x="12814300" y="16919984"/>
          <a:ext cx="8890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6604</xdr:rowOff>
    </xdr:from>
    <xdr:ext cx="534377" cy="259045"/>
    <xdr:sp macro="" textlink="">
      <xdr:nvSpPr>
        <xdr:cNvPr id="670" name="テキスト ボックス 669"/>
        <xdr:cNvSpPr txBox="1"/>
      </xdr:nvSpPr>
      <xdr:spPr>
        <a:xfrm>
          <a:off x="12547111" y="169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11450</xdr:rowOff>
    </xdr:from>
    <xdr:to>
      <xdr:col>23</xdr:col>
      <xdr:colOff>568325</xdr:colOff>
      <xdr:row>98</xdr:row>
      <xdr:rowOff>113050</xdr:rowOff>
    </xdr:to>
    <xdr:sp macro="" textlink="">
      <xdr:nvSpPr>
        <xdr:cNvPr id="676" name="円/楕円 675"/>
        <xdr:cNvSpPr/>
      </xdr:nvSpPr>
      <xdr:spPr>
        <a:xfrm>
          <a:off x="16268700" y="1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34327</xdr:rowOff>
    </xdr:from>
    <xdr:ext cx="534377" cy="259045"/>
    <xdr:sp macro="" textlink="">
      <xdr:nvSpPr>
        <xdr:cNvPr id="677" name="積立金該当値テキスト"/>
        <xdr:cNvSpPr txBox="1"/>
      </xdr:nvSpPr>
      <xdr:spPr>
        <a:xfrm>
          <a:off x="16370300" y="166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64691</xdr:rowOff>
    </xdr:from>
    <xdr:to>
      <xdr:col>22</xdr:col>
      <xdr:colOff>415925</xdr:colOff>
      <xdr:row>98</xdr:row>
      <xdr:rowOff>166291</xdr:rowOff>
    </xdr:to>
    <xdr:sp macro="" textlink="">
      <xdr:nvSpPr>
        <xdr:cNvPr id="678" name="円/楕円 677"/>
        <xdr:cNvSpPr/>
      </xdr:nvSpPr>
      <xdr:spPr>
        <a:xfrm>
          <a:off x="15430500" y="168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11368</xdr:rowOff>
    </xdr:from>
    <xdr:ext cx="534377" cy="259045"/>
    <xdr:sp macro="" textlink="">
      <xdr:nvSpPr>
        <xdr:cNvPr id="679" name="テキスト ボックス 678"/>
        <xdr:cNvSpPr txBox="1"/>
      </xdr:nvSpPr>
      <xdr:spPr>
        <a:xfrm>
          <a:off x="15214111" y="16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14467</xdr:rowOff>
    </xdr:from>
    <xdr:to>
      <xdr:col>21</xdr:col>
      <xdr:colOff>212725</xdr:colOff>
      <xdr:row>98</xdr:row>
      <xdr:rowOff>116067</xdr:rowOff>
    </xdr:to>
    <xdr:sp macro="" textlink="">
      <xdr:nvSpPr>
        <xdr:cNvPr id="680" name="円/楕円 679"/>
        <xdr:cNvSpPr/>
      </xdr:nvSpPr>
      <xdr:spPr>
        <a:xfrm>
          <a:off x="14541500" y="168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132594</xdr:rowOff>
    </xdr:from>
    <xdr:ext cx="534377" cy="259045"/>
    <xdr:sp macro="" textlink="">
      <xdr:nvSpPr>
        <xdr:cNvPr id="681" name="テキスト ボックス 680"/>
        <xdr:cNvSpPr txBox="1"/>
      </xdr:nvSpPr>
      <xdr:spPr>
        <a:xfrm>
          <a:off x="14325111" y="165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96763</xdr:rowOff>
    </xdr:from>
    <xdr:to>
      <xdr:col>20</xdr:col>
      <xdr:colOff>9525</xdr:colOff>
      <xdr:row>99</xdr:row>
      <xdr:rowOff>26913</xdr:rowOff>
    </xdr:to>
    <xdr:sp macro="" textlink="">
      <xdr:nvSpPr>
        <xdr:cNvPr id="682" name="円/楕円 681"/>
        <xdr:cNvSpPr/>
      </xdr:nvSpPr>
      <xdr:spPr>
        <a:xfrm>
          <a:off x="13652500" y="168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18040</xdr:rowOff>
    </xdr:from>
    <xdr:ext cx="469744" cy="259045"/>
    <xdr:sp macro="" textlink="">
      <xdr:nvSpPr>
        <xdr:cNvPr id="683" name="テキスト ボックス 682"/>
        <xdr:cNvSpPr txBox="1"/>
      </xdr:nvSpPr>
      <xdr:spPr>
        <a:xfrm>
          <a:off x="13468427" y="169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67084</xdr:rowOff>
    </xdr:from>
    <xdr:to>
      <xdr:col>18</xdr:col>
      <xdr:colOff>492125</xdr:colOff>
      <xdr:row>98</xdr:row>
      <xdr:rowOff>168684</xdr:rowOff>
    </xdr:to>
    <xdr:sp macro="" textlink="">
      <xdr:nvSpPr>
        <xdr:cNvPr id="684" name="円/楕円 683"/>
        <xdr:cNvSpPr/>
      </xdr:nvSpPr>
      <xdr:spPr>
        <a:xfrm>
          <a:off x="12763500" y="168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13761</xdr:rowOff>
    </xdr:from>
    <xdr:ext cx="534377" cy="259045"/>
    <xdr:sp macro="" textlink="">
      <xdr:nvSpPr>
        <xdr:cNvPr id="685" name="テキスト ボックス 684"/>
        <xdr:cNvSpPr txBox="1"/>
      </xdr:nvSpPr>
      <xdr:spPr>
        <a:xfrm>
          <a:off x="12547111" y="1664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5" name="直線コネクタ 71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8" name="直線コネクタ 71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34087</xdr:rowOff>
    </xdr:from>
    <xdr:to>
      <xdr:col>32</xdr:col>
      <xdr:colOff>187325</xdr:colOff>
      <xdr:row>58</xdr:row>
      <xdr:rowOff>71425</xdr:rowOff>
    </xdr:to>
    <xdr:cxnSp macro="">
      <xdr:nvCxnSpPr>
        <xdr:cNvPr id="769" name="直線コネクタ 768"/>
        <xdr:cNvCxnSpPr/>
      </xdr:nvCxnSpPr>
      <xdr:spPr>
        <a:xfrm>
          <a:off x="21323300" y="9978187"/>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167589</xdr:rowOff>
    </xdr:from>
    <xdr:to>
      <xdr:col>31</xdr:col>
      <xdr:colOff>34925</xdr:colOff>
      <xdr:row>58</xdr:row>
      <xdr:rowOff>34087</xdr:rowOff>
    </xdr:to>
    <xdr:cxnSp macro="">
      <xdr:nvCxnSpPr>
        <xdr:cNvPr id="772" name="直線コネクタ 771"/>
        <xdr:cNvCxnSpPr/>
      </xdr:nvCxnSpPr>
      <xdr:spPr>
        <a:xfrm>
          <a:off x="20434300" y="994023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126822</xdr:rowOff>
    </xdr:from>
    <xdr:to>
      <xdr:col>29</xdr:col>
      <xdr:colOff>517525</xdr:colOff>
      <xdr:row>57</xdr:row>
      <xdr:rowOff>167589</xdr:rowOff>
    </xdr:to>
    <xdr:cxnSp macro="">
      <xdr:nvCxnSpPr>
        <xdr:cNvPr id="775" name="直線コネクタ 774"/>
        <xdr:cNvCxnSpPr/>
      </xdr:nvCxnSpPr>
      <xdr:spPr>
        <a:xfrm>
          <a:off x="19545300" y="9899472"/>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81102</xdr:rowOff>
    </xdr:from>
    <xdr:to>
      <xdr:col>28</xdr:col>
      <xdr:colOff>314325</xdr:colOff>
      <xdr:row>57</xdr:row>
      <xdr:rowOff>126822</xdr:rowOff>
    </xdr:to>
    <xdr:cxnSp macro="">
      <xdr:nvCxnSpPr>
        <xdr:cNvPr id="778" name="直線コネクタ 777"/>
        <xdr:cNvCxnSpPr/>
      </xdr:nvCxnSpPr>
      <xdr:spPr>
        <a:xfrm>
          <a:off x="18656300" y="9853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20625</xdr:rowOff>
    </xdr:from>
    <xdr:to>
      <xdr:col>32</xdr:col>
      <xdr:colOff>238125</xdr:colOff>
      <xdr:row>58</xdr:row>
      <xdr:rowOff>122225</xdr:rowOff>
    </xdr:to>
    <xdr:sp macro="" textlink="">
      <xdr:nvSpPr>
        <xdr:cNvPr id="788" name="円/楕円 787"/>
        <xdr:cNvSpPr/>
      </xdr:nvSpPr>
      <xdr:spPr>
        <a:xfrm>
          <a:off x="22110700" y="99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170502</xdr:rowOff>
    </xdr:from>
    <xdr:ext cx="469744" cy="259045"/>
    <xdr:sp macro="" textlink="">
      <xdr:nvSpPr>
        <xdr:cNvPr id="789" name="貸付金該当値テキスト"/>
        <xdr:cNvSpPr txBox="1"/>
      </xdr:nvSpPr>
      <xdr:spPr>
        <a:xfrm>
          <a:off x="22212300" y="99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154737</xdr:rowOff>
    </xdr:from>
    <xdr:to>
      <xdr:col>31</xdr:col>
      <xdr:colOff>85725</xdr:colOff>
      <xdr:row>58</xdr:row>
      <xdr:rowOff>84887</xdr:rowOff>
    </xdr:to>
    <xdr:sp macro="" textlink="">
      <xdr:nvSpPr>
        <xdr:cNvPr id="790" name="円/楕円 789"/>
        <xdr:cNvSpPr/>
      </xdr:nvSpPr>
      <xdr:spPr>
        <a:xfrm>
          <a:off x="21272500" y="9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76014</xdr:rowOff>
    </xdr:from>
    <xdr:ext cx="469744" cy="259045"/>
    <xdr:sp macro="" textlink="">
      <xdr:nvSpPr>
        <xdr:cNvPr id="791" name="テキスト ボックス 790"/>
        <xdr:cNvSpPr txBox="1"/>
      </xdr:nvSpPr>
      <xdr:spPr>
        <a:xfrm>
          <a:off x="21088427" y="1002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116789</xdr:rowOff>
    </xdr:from>
    <xdr:to>
      <xdr:col>29</xdr:col>
      <xdr:colOff>568325</xdr:colOff>
      <xdr:row>58</xdr:row>
      <xdr:rowOff>46939</xdr:rowOff>
    </xdr:to>
    <xdr:sp macro="" textlink="">
      <xdr:nvSpPr>
        <xdr:cNvPr id="792" name="円/楕円 791"/>
        <xdr:cNvSpPr/>
      </xdr:nvSpPr>
      <xdr:spPr>
        <a:xfrm>
          <a:off x="203835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38066</xdr:rowOff>
    </xdr:from>
    <xdr:ext cx="469744" cy="259045"/>
    <xdr:sp macro="" textlink="">
      <xdr:nvSpPr>
        <xdr:cNvPr id="793" name="テキスト ボックス 792"/>
        <xdr:cNvSpPr txBox="1"/>
      </xdr:nvSpPr>
      <xdr:spPr>
        <a:xfrm>
          <a:off x="20199427" y="998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76022</xdr:rowOff>
    </xdr:from>
    <xdr:to>
      <xdr:col>28</xdr:col>
      <xdr:colOff>365125</xdr:colOff>
      <xdr:row>58</xdr:row>
      <xdr:rowOff>6172</xdr:rowOff>
    </xdr:to>
    <xdr:sp macro="" textlink="">
      <xdr:nvSpPr>
        <xdr:cNvPr id="794" name="円/楕円 793"/>
        <xdr:cNvSpPr/>
      </xdr:nvSpPr>
      <xdr:spPr>
        <a:xfrm>
          <a:off x="19494500" y="98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168749</xdr:rowOff>
    </xdr:from>
    <xdr:ext cx="469744" cy="259045"/>
    <xdr:sp macro="" textlink="">
      <xdr:nvSpPr>
        <xdr:cNvPr id="795" name="テキスト ボックス 794"/>
        <xdr:cNvSpPr txBox="1"/>
      </xdr:nvSpPr>
      <xdr:spPr>
        <a:xfrm>
          <a:off x="19310427" y="994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30302</xdr:rowOff>
    </xdr:from>
    <xdr:to>
      <xdr:col>27</xdr:col>
      <xdr:colOff>161925</xdr:colOff>
      <xdr:row>57</xdr:row>
      <xdr:rowOff>131902</xdr:rowOff>
    </xdr:to>
    <xdr:sp macro="" textlink="">
      <xdr:nvSpPr>
        <xdr:cNvPr id="796" name="円/楕円 795"/>
        <xdr:cNvSpPr/>
      </xdr:nvSpPr>
      <xdr:spPr>
        <a:xfrm>
          <a:off x="18605500" y="98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123029</xdr:rowOff>
    </xdr:from>
    <xdr:ext cx="469744" cy="259045"/>
    <xdr:sp macro="" textlink="">
      <xdr:nvSpPr>
        <xdr:cNvPr id="797" name="テキスト ボックス 796"/>
        <xdr:cNvSpPr txBox="1"/>
      </xdr:nvSpPr>
      <xdr:spPr>
        <a:xfrm>
          <a:off x="18421427" y="989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26177</xdr:rowOff>
    </xdr:from>
    <xdr:to>
      <xdr:col>32</xdr:col>
      <xdr:colOff>187325</xdr:colOff>
      <xdr:row>76</xdr:row>
      <xdr:rowOff>136545</xdr:rowOff>
    </xdr:to>
    <xdr:cxnSp macro="">
      <xdr:nvCxnSpPr>
        <xdr:cNvPr id="825" name="直線コネクタ 824"/>
        <xdr:cNvCxnSpPr/>
      </xdr:nvCxnSpPr>
      <xdr:spPr>
        <a:xfrm flipV="1">
          <a:off x="21323300" y="13056377"/>
          <a:ext cx="838200" cy="1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6"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13376</xdr:rowOff>
    </xdr:from>
    <xdr:to>
      <xdr:col>31</xdr:col>
      <xdr:colOff>34925</xdr:colOff>
      <xdr:row>76</xdr:row>
      <xdr:rowOff>136545</xdr:rowOff>
    </xdr:to>
    <xdr:cxnSp macro="">
      <xdr:nvCxnSpPr>
        <xdr:cNvPr id="828" name="直線コネクタ 827"/>
        <xdr:cNvCxnSpPr/>
      </xdr:nvCxnSpPr>
      <xdr:spPr>
        <a:xfrm>
          <a:off x="20434300" y="12872126"/>
          <a:ext cx="889000" cy="29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30" name="テキスト ボックス 829"/>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52923</xdr:rowOff>
    </xdr:from>
    <xdr:to>
      <xdr:col>29</xdr:col>
      <xdr:colOff>517525</xdr:colOff>
      <xdr:row>75</xdr:row>
      <xdr:rowOff>13376</xdr:rowOff>
    </xdr:to>
    <xdr:cxnSp macro="">
      <xdr:nvCxnSpPr>
        <xdr:cNvPr id="831" name="直線コネクタ 830"/>
        <xdr:cNvCxnSpPr/>
      </xdr:nvCxnSpPr>
      <xdr:spPr>
        <a:xfrm>
          <a:off x="19545300" y="12740223"/>
          <a:ext cx="889000" cy="13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33" name="テキスト ボックス 832"/>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52923</xdr:rowOff>
    </xdr:from>
    <xdr:to>
      <xdr:col>28</xdr:col>
      <xdr:colOff>314325</xdr:colOff>
      <xdr:row>75</xdr:row>
      <xdr:rowOff>97363</xdr:rowOff>
    </xdr:to>
    <xdr:cxnSp macro="">
      <xdr:nvCxnSpPr>
        <xdr:cNvPr id="834" name="直線コネクタ 833"/>
        <xdr:cNvCxnSpPr/>
      </xdr:nvCxnSpPr>
      <xdr:spPr>
        <a:xfrm flipV="1">
          <a:off x="18656300" y="12740223"/>
          <a:ext cx="889000" cy="21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6" name="テキスト ボックス 835"/>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8" name="テキスト ボックス 837"/>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146827</xdr:rowOff>
    </xdr:from>
    <xdr:to>
      <xdr:col>32</xdr:col>
      <xdr:colOff>238125</xdr:colOff>
      <xdr:row>76</xdr:row>
      <xdr:rowOff>76977</xdr:rowOff>
    </xdr:to>
    <xdr:sp macro="" textlink="">
      <xdr:nvSpPr>
        <xdr:cNvPr id="844" name="円/楕円 843"/>
        <xdr:cNvSpPr/>
      </xdr:nvSpPr>
      <xdr:spPr>
        <a:xfrm>
          <a:off x="22110700" y="130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125254</xdr:rowOff>
    </xdr:from>
    <xdr:ext cx="534377" cy="259045"/>
    <xdr:sp macro="" textlink="">
      <xdr:nvSpPr>
        <xdr:cNvPr id="845" name="繰出金該当値テキスト"/>
        <xdr:cNvSpPr txBox="1"/>
      </xdr:nvSpPr>
      <xdr:spPr>
        <a:xfrm>
          <a:off x="22212300" y="129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29,983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85745</xdr:rowOff>
    </xdr:from>
    <xdr:to>
      <xdr:col>31</xdr:col>
      <xdr:colOff>85725</xdr:colOff>
      <xdr:row>77</xdr:row>
      <xdr:rowOff>15895</xdr:rowOff>
    </xdr:to>
    <xdr:sp macro="" textlink="">
      <xdr:nvSpPr>
        <xdr:cNvPr id="846" name="円/楕円 845"/>
        <xdr:cNvSpPr/>
      </xdr:nvSpPr>
      <xdr:spPr>
        <a:xfrm>
          <a:off x="21272500" y="131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7022</xdr:rowOff>
    </xdr:from>
    <xdr:ext cx="534377" cy="259045"/>
    <xdr:sp macro="" textlink="">
      <xdr:nvSpPr>
        <xdr:cNvPr id="847" name="テキスト ボックス 846"/>
        <xdr:cNvSpPr txBox="1"/>
      </xdr:nvSpPr>
      <xdr:spPr>
        <a:xfrm>
          <a:off x="21056111" y="132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134026</xdr:rowOff>
    </xdr:from>
    <xdr:to>
      <xdr:col>29</xdr:col>
      <xdr:colOff>568325</xdr:colOff>
      <xdr:row>75</xdr:row>
      <xdr:rowOff>64176</xdr:rowOff>
    </xdr:to>
    <xdr:sp macro="" textlink="">
      <xdr:nvSpPr>
        <xdr:cNvPr id="848" name="円/楕円 847"/>
        <xdr:cNvSpPr/>
      </xdr:nvSpPr>
      <xdr:spPr>
        <a:xfrm>
          <a:off x="20383500" y="128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55303</xdr:rowOff>
    </xdr:from>
    <xdr:ext cx="534377" cy="259045"/>
    <xdr:sp macro="" textlink="">
      <xdr:nvSpPr>
        <xdr:cNvPr id="849" name="テキスト ボックス 848"/>
        <xdr:cNvSpPr txBox="1"/>
      </xdr:nvSpPr>
      <xdr:spPr>
        <a:xfrm>
          <a:off x="20167111" y="1291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2123</xdr:rowOff>
    </xdr:from>
    <xdr:to>
      <xdr:col>28</xdr:col>
      <xdr:colOff>365125</xdr:colOff>
      <xdr:row>74</xdr:row>
      <xdr:rowOff>103723</xdr:rowOff>
    </xdr:to>
    <xdr:sp macro="" textlink="">
      <xdr:nvSpPr>
        <xdr:cNvPr id="850" name="円/楕円 849"/>
        <xdr:cNvSpPr/>
      </xdr:nvSpPr>
      <xdr:spPr>
        <a:xfrm>
          <a:off x="19494500" y="126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94850</xdr:rowOff>
    </xdr:from>
    <xdr:ext cx="534377" cy="259045"/>
    <xdr:sp macro="" textlink="">
      <xdr:nvSpPr>
        <xdr:cNvPr id="851" name="テキスト ボックス 850"/>
        <xdr:cNvSpPr txBox="1"/>
      </xdr:nvSpPr>
      <xdr:spPr>
        <a:xfrm>
          <a:off x="19278111" y="127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46563</xdr:rowOff>
    </xdr:from>
    <xdr:to>
      <xdr:col>27</xdr:col>
      <xdr:colOff>161925</xdr:colOff>
      <xdr:row>75</xdr:row>
      <xdr:rowOff>148163</xdr:rowOff>
    </xdr:to>
    <xdr:sp macro="" textlink="">
      <xdr:nvSpPr>
        <xdr:cNvPr id="852" name="円/楕円 851"/>
        <xdr:cNvSpPr/>
      </xdr:nvSpPr>
      <xdr:spPr>
        <a:xfrm>
          <a:off x="18605500" y="129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139290</xdr:rowOff>
    </xdr:from>
    <xdr:ext cx="534377" cy="259045"/>
    <xdr:sp macro="" textlink="">
      <xdr:nvSpPr>
        <xdr:cNvPr id="853" name="テキスト ボックス 852"/>
        <xdr:cNvSpPr txBox="1"/>
      </xdr:nvSpPr>
      <xdr:spPr>
        <a:xfrm>
          <a:off x="18389111" y="1299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扶助費については、民間保育所運営費委託料の増等により住民一人当たり＋</a:t>
          </a:r>
          <a:r>
            <a:rPr kumimoji="1" lang="en-US" altLang="ja-JP" sz="1300">
              <a:latin typeface="ＭＳ Ｐゴシック"/>
            </a:rPr>
            <a:t>1,712</a:t>
          </a:r>
          <a:r>
            <a:rPr kumimoji="1" lang="ja-JP" altLang="en-US" sz="1300">
              <a:latin typeface="ＭＳ Ｐゴシック"/>
            </a:rPr>
            <a:t>円、</a:t>
          </a:r>
          <a:r>
            <a:rPr kumimoji="1" lang="en-US" altLang="ja-JP" sz="1300">
              <a:latin typeface="ＭＳ Ｐゴシック"/>
            </a:rPr>
            <a:t>1.7</a:t>
          </a:r>
          <a:r>
            <a:rPr kumimoji="1" lang="ja-JP" altLang="en-US" sz="1300">
              <a:latin typeface="ＭＳ Ｐゴシック"/>
            </a:rPr>
            <a:t>％前年より上昇している。物件費については、児童センター「こどもの国」を再整備オープンによる指定管理委託料の増のほか、経常的経費全体で上昇傾向にあり、住民一人当たり＋</a:t>
          </a:r>
          <a:r>
            <a:rPr kumimoji="1" lang="en-US" altLang="ja-JP" sz="1300">
              <a:latin typeface="ＭＳ Ｐゴシック"/>
            </a:rPr>
            <a:t>1,741</a:t>
          </a:r>
          <a:r>
            <a:rPr kumimoji="1" lang="ja-JP" altLang="en-US" sz="1300">
              <a:latin typeface="ＭＳ Ｐゴシック"/>
            </a:rPr>
            <a:t>円、</a:t>
          </a:r>
          <a:r>
            <a:rPr kumimoji="1" lang="en-US" altLang="ja-JP" sz="1300">
              <a:latin typeface="ＭＳ Ｐゴシック"/>
            </a:rPr>
            <a:t>2.7</a:t>
          </a:r>
          <a:r>
            <a:rPr kumimoji="1" lang="ja-JP" altLang="en-US" sz="1300">
              <a:latin typeface="ＭＳ Ｐゴシック"/>
            </a:rPr>
            <a:t>％増加し、</a:t>
          </a:r>
          <a:r>
            <a:rPr kumimoji="1" lang="en-US" altLang="ja-JP" sz="1300">
              <a:latin typeface="ＭＳ Ｐゴシック"/>
            </a:rPr>
            <a:t>66,075</a:t>
          </a:r>
          <a:r>
            <a:rPr kumimoji="1" lang="ja-JP" altLang="en-US" sz="1300">
              <a:latin typeface="ＭＳ Ｐゴシック"/>
            </a:rPr>
            <a:t>円と類似団体平均を大幅に上回っている。普通建設事業費については、こどもの国再整備事業や庁舎耐震改修等事業が平成２６年度で完了したこと等から、住民一人当たり▲</a:t>
          </a:r>
          <a:r>
            <a:rPr kumimoji="1" lang="en-US" altLang="ja-JP" sz="1300">
              <a:latin typeface="ＭＳ Ｐゴシック"/>
            </a:rPr>
            <a:t>30,360</a:t>
          </a:r>
          <a:r>
            <a:rPr kumimoji="1" lang="ja-JP" altLang="en-US" sz="1300">
              <a:latin typeface="ＭＳ Ｐゴシック"/>
            </a:rPr>
            <a:t>円、</a:t>
          </a:r>
          <a:r>
            <a:rPr kumimoji="1" lang="en-US" altLang="ja-JP" sz="1300">
              <a:latin typeface="ＭＳ Ｐゴシック"/>
            </a:rPr>
            <a:t>36.5</a:t>
          </a:r>
          <a:r>
            <a:rPr kumimoji="1" lang="ja-JP" altLang="en-US" sz="1300">
              <a:latin typeface="ＭＳ Ｐゴシック"/>
            </a:rPr>
            <a:t>％の減となった。公債費については、類似団体平均を大幅に下回った額で推移しているが、今後は、老朽化した公共施設の大規模改修、建て替えに係る起債に伴い増加することが見込まれる。その他、積立金については、公共施設等整備基金積立金の増等により、＋</a:t>
          </a:r>
          <a:r>
            <a:rPr kumimoji="1" lang="en-US" altLang="ja-JP" sz="1300">
              <a:latin typeface="ＭＳ Ｐゴシック"/>
            </a:rPr>
            <a:t>6,987</a:t>
          </a:r>
          <a:r>
            <a:rPr kumimoji="1" lang="ja-JP" altLang="en-US" sz="1300">
              <a:latin typeface="ＭＳ Ｐゴシック"/>
            </a:rPr>
            <a:t>円、</a:t>
          </a:r>
          <a:r>
            <a:rPr kumimoji="1" lang="en-US" altLang="ja-JP" sz="1300">
              <a:latin typeface="ＭＳ Ｐゴシック"/>
            </a:rPr>
            <a:t>53</a:t>
          </a:r>
          <a:r>
            <a:rPr kumimoji="1" lang="ja-JP" altLang="en-US" sz="1300">
              <a:latin typeface="ＭＳ Ｐゴシック"/>
            </a:rPr>
            <a:t>％の増。繰出金については、介護老人保健施設事業特別会計繰出金の増等により＋</a:t>
          </a:r>
          <a:r>
            <a:rPr kumimoji="1" lang="en-US" altLang="ja-JP" sz="1300">
              <a:latin typeface="ＭＳ Ｐゴシック"/>
            </a:rPr>
            <a:t>2,414</a:t>
          </a:r>
          <a:r>
            <a:rPr kumimoji="1" lang="ja-JP" altLang="en-US" sz="1300">
              <a:latin typeface="ＭＳ Ｐゴシック"/>
            </a:rPr>
            <a:t>円、</a:t>
          </a:r>
          <a:r>
            <a:rPr kumimoji="1" lang="en-US" altLang="ja-JP" sz="1300">
              <a:latin typeface="ＭＳ Ｐゴシック"/>
            </a:rPr>
            <a:t>8.6</a:t>
          </a:r>
          <a:r>
            <a:rPr kumimoji="1" lang="ja-JP" altLang="en-US" sz="1300">
              <a:latin typeface="ＭＳ Ｐゴシック"/>
            </a:rPr>
            <a:t>％の増となった。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135,243
129,712
18.19
52,858,652
50,246,259
2,409,328
27,664,672
26,528,415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3683</xdr:rowOff>
    </xdr:from>
    <xdr:to>
      <xdr:col>6</xdr:col>
      <xdr:colOff>511175</xdr:colOff>
      <xdr:row>35</xdr:row>
      <xdr:rowOff>72263</xdr:rowOff>
    </xdr:to>
    <xdr:cxnSp macro="">
      <xdr:nvCxnSpPr>
        <xdr:cNvPr id="57" name="直線コネクタ 56"/>
        <xdr:cNvCxnSpPr/>
      </xdr:nvCxnSpPr>
      <xdr:spPr>
        <a:xfrm>
          <a:off x="3797300" y="600443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7764</xdr:rowOff>
    </xdr:from>
    <xdr:ext cx="469744" cy="259045"/>
    <xdr:sp macro="" textlink="">
      <xdr:nvSpPr>
        <xdr:cNvPr id="58" name="議会費平均値テキスト"/>
        <xdr:cNvSpPr txBox="1"/>
      </xdr:nvSpPr>
      <xdr:spPr>
        <a:xfrm>
          <a:off x="4686300" y="583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137985</xdr:rowOff>
    </xdr:from>
    <xdr:to>
      <xdr:col>5</xdr:col>
      <xdr:colOff>358775</xdr:colOff>
      <xdr:row>35</xdr:row>
      <xdr:rowOff>3683</xdr:rowOff>
    </xdr:to>
    <xdr:cxnSp macro="">
      <xdr:nvCxnSpPr>
        <xdr:cNvPr id="60" name="直線コネクタ 59"/>
        <xdr:cNvCxnSpPr/>
      </xdr:nvCxnSpPr>
      <xdr:spPr>
        <a:xfrm>
          <a:off x="2908300" y="5967285"/>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101981</xdr:rowOff>
    </xdr:from>
    <xdr:to>
      <xdr:col>4</xdr:col>
      <xdr:colOff>155575</xdr:colOff>
      <xdr:row>34</xdr:row>
      <xdr:rowOff>137985</xdr:rowOff>
    </xdr:to>
    <xdr:cxnSp macro="">
      <xdr:nvCxnSpPr>
        <xdr:cNvPr id="63" name="直線コネクタ 62"/>
        <xdr:cNvCxnSpPr/>
      </xdr:nvCxnSpPr>
      <xdr:spPr>
        <a:xfrm>
          <a:off x="2019300" y="5931281"/>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79121</xdr:rowOff>
    </xdr:from>
    <xdr:to>
      <xdr:col>2</xdr:col>
      <xdr:colOff>638175</xdr:colOff>
      <xdr:row>34</xdr:row>
      <xdr:rowOff>101981</xdr:rowOff>
    </xdr:to>
    <xdr:cxnSp macro="">
      <xdr:nvCxnSpPr>
        <xdr:cNvPr id="66" name="直線コネクタ 65"/>
        <xdr:cNvCxnSpPr/>
      </xdr:nvCxnSpPr>
      <xdr:spPr>
        <a:xfrm>
          <a:off x="1130300" y="5565521"/>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21463</xdr:rowOff>
    </xdr:from>
    <xdr:to>
      <xdr:col>6</xdr:col>
      <xdr:colOff>561975</xdr:colOff>
      <xdr:row>35</xdr:row>
      <xdr:rowOff>123063</xdr:rowOff>
    </xdr:to>
    <xdr:sp macro="" textlink="">
      <xdr:nvSpPr>
        <xdr:cNvPr id="76" name="円/楕円 75"/>
        <xdr:cNvSpPr/>
      </xdr:nvSpPr>
      <xdr:spPr>
        <a:xfrm>
          <a:off x="45847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171340</xdr:rowOff>
    </xdr:from>
    <xdr:ext cx="469744" cy="259045"/>
    <xdr:sp macro="" textlink="">
      <xdr:nvSpPr>
        <xdr:cNvPr id="77" name="議会費該当値テキスト"/>
        <xdr:cNvSpPr txBox="1"/>
      </xdr:nvSpPr>
      <xdr:spPr>
        <a:xfrm>
          <a:off x="4686300"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124333</xdr:rowOff>
    </xdr:from>
    <xdr:to>
      <xdr:col>5</xdr:col>
      <xdr:colOff>409575</xdr:colOff>
      <xdr:row>35</xdr:row>
      <xdr:rowOff>54483</xdr:rowOff>
    </xdr:to>
    <xdr:sp macro="" textlink="">
      <xdr:nvSpPr>
        <xdr:cNvPr id="78" name="円/楕円 77"/>
        <xdr:cNvSpPr/>
      </xdr:nvSpPr>
      <xdr:spPr>
        <a:xfrm>
          <a:off x="3746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71010</xdr:rowOff>
    </xdr:from>
    <xdr:ext cx="469744" cy="259045"/>
    <xdr:sp macro="" textlink="">
      <xdr:nvSpPr>
        <xdr:cNvPr id="79" name="テキスト ボックス 78"/>
        <xdr:cNvSpPr txBox="1"/>
      </xdr:nvSpPr>
      <xdr:spPr>
        <a:xfrm>
          <a:off x="3562427" y="572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87185</xdr:rowOff>
    </xdr:from>
    <xdr:to>
      <xdr:col>4</xdr:col>
      <xdr:colOff>206375</xdr:colOff>
      <xdr:row>35</xdr:row>
      <xdr:rowOff>17335</xdr:rowOff>
    </xdr:to>
    <xdr:sp macro="" textlink="">
      <xdr:nvSpPr>
        <xdr:cNvPr id="80" name="円/楕円 79"/>
        <xdr:cNvSpPr/>
      </xdr:nvSpPr>
      <xdr:spPr>
        <a:xfrm>
          <a:off x="2857500" y="59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33862</xdr:rowOff>
    </xdr:from>
    <xdr:ext cx="469744" cy="259045"/>
    <xdr:sp macro="" textlink="">
      <xdr:nvSpPr>
        <xdr:cNvPr id="81" name="テキスト ボックス 80"/>
        <xdr:cNvSpPr txBox="1"/>
      </xdr:nvSpPr>
      <xdr:spPr>
        <a:xfrm>
          <a:off x="2673427" y="569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51181</xdr:rowOff>
    </xdr:from>
    <xdr:to>
      <xdr:col>3</xdr:col>
      <xdr:colOff>3175</xdr:colOff>
      <xdr:row>34</xdr:row>
      <xdr:rowOff>152781</xdr:rowOff>
    </xdr:to>
    <xdr:sp macro="" textlink="">
      <xdr:nvSpPr>
        <xdr:cNvPr id="82" name="円/楕円 81"/>
        <xdr:cNvSpPr/>
      </xdr:nvSpPr>
      <xdr:spPr>
        <a:xfrm>
          <a:off x="1968500" y="5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169308</xdr:rowOff>
    </xdr:from>
    <xdr:ext cx="469744" cy="259045"/>
    <xdr:sp macro="" textlink="">
      <xdr:nvSpPr>
        <xdr:cNvPr id="83" name="テキスト ボックス 82"/>
        <xdr:cNvSpPr txBox="1"/>
      </xdr:nvSpPr>
      <xdr:spPr>
        <a:xfrm>
          <a:off x="1784427" y="56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28321</xdr:rowOff>
    </xdr:from>
    <xdr:to>
      <xdr:col>1</xdr:col>
      <xdr:colOff>485775</xdr:colOff>
      <xdr:row>32</xdr:row>
      <xdr:rowOff>129921</xdr:rowOff>
    </xdr:to>
    <xdr:sp macro="" textlink="">
      <xdr:nvSpPr>
        <xdr:cNvPr id="84" name="円/楕円 83"/>
        <xdr:cNvSpPr/>
      </xdr:nvSpPr>
      <xdr:spPr>
        <a:xfrm>
          <a:off x="1079500" y="55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146448</xdr:rowOff>
    </xdr:from>
    <xdr:ext cx="469744" cy="259045"/>
    <xdr:sp macro="" textlink="">
      <xdr:nvSpPr>
        <xdr:cNvPr id="85" name="テキスト ボックス 84"/>
        <xdr:cNvSpPr txBox="1"/>
      </xdr:nvSpPr>
      <xdr:spPr>
        <a:xfrm>
          <a:off x="895427" y="528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71127</xdr:rowOff>
    </xdr:from>
    <xdr:to>
      <xdr:col>6</xdr:col>
      <xdr:colOff>511175</xdr:colOff>
      <xdr:row>57</xdr:row>
      <xdr:rowOff>109884</xdr:rowOff>
    </xdr:to>
    <xdr:cxnSp macro="">
      <xdr:nvCxnSpPr>
        <xdr:cNvPr id="116" name="直線コネクタ 115"/>
        <xdr:cNvCxnSpPr/>
      </xdr:nvCxnSpPr>
      <xdr:spPr>
        <a:xfrm>
          <a:off x="3797300" y="9843777"/>
          <a:ext cx="838200" cy="3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73323</xdr:rowOff>
    </xdr:from>
    <xdr:ext cx="534377" cy="259045"/>
    <xdr:sp macro="" textlink="">
      <xdr:nvSpPr>
        <xdr:cNvPr id="117" name="総務費平均値テキスト"/>
        <xdr:cNvSpPr txBox="1"/>
      </xdr:nvSpPr>
      <xdr:spPr>
        <a:xfrm>
          <a:off x="4686300" y="984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19228</xdr:rowOff>
    </xdr:from>
    <xdr:to>
      <xdr:col>5</xdr:col>
      <xdr:colOff>358775</xdr:colOff>
      <xdr:row>57</xdr:row>
      <xdr:rowOff>71127</xdr:rowOff>
    </xdr:to>
    <xdr:cxnSp macro="">
      <xdr:nvCxnSpPr>
        <xdr:cNvPr id="119" name="直線コネクタ 118"/>
        <xdr:cNvCxnSpPr/>
      </xdr:nvCxnSpPr>
      <xdr:spPr>
        <a:xfrm>
          <a:off x="2908300" y="9791878"/>
          <a:ext cx="889000" cy="5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11248</xdr:rowOff>
    </xdr:from>
    <xdr:ext cx="534377" cy="259045"/>
    <xdr:sp macro="" textlink="">
      <xdr:nvSpPr>
        <xdr:cNvPr id="121" name="テキスト ボックス 120"/>
        <xdr:cNvSpPr txBox="1"/>
      </xdr:nvSpPr>
      <xdr:spPr>
        <a:xfrm>
          <a:off x="3530111" y="995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19228</xdr:rowOff>
    </xdr:from>
    <xdr:to>
      <xdr:col>4</xdr:col>
      <xdr:colOff>155575</xdr:colOff>
      <xdr:row>57</xdr:row>
      <xdr:rowOff>137140</xdr:rowOff>
    </xdr:to>
    <xdr:cxnSp macro="">
      <xdr:nvCxnSpPr>
        <xdr:cNvPr id="122" name="直線コネクタ 121"/>
        <xdr:cNvCxnSpPr/>
      </xdr:nvCxnSpPr>
      <xdr:spPr>
        <a:xfrm flipV="1">
          <a:off x="2019300" y="9791878"/>
          <a:ext cx="889000" cy="1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4547</xdr:rowOff>
    </xdr:from>
    <xdr:ext cx="534377" cy="259045"/>
    <xdr:sp macro="" textlink="">
      <xdr:nvSpPr>
        <xdr:cNvPr id="124" name="テキスト ボックス 123"/>
        <xdr:cNvSpPr txBox="1"/>
      </xdr:nvSpPr>
      <xdr:spPr>
        <a:xfrm>
          <a:off x="2641111" y="99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137140</xdr:rowOff>
    </xdr:from>
    <xdr:to>
      <xdr:col>2</xdr:col>
      <xdr:colOff>638175</xdr:colOff>
      <xdr:row>57</xdr:row>
      <xdr:rowOff>142880</xdr:rowOff>
    </xdr:to>
    <xdr:cxnSp macro="">
      <xdr:nvCxnSpPr>
        <xdr:cNvPr id="125" name="直線コネクタ 124"/>
        <xdr:cNvCxnSpPr/>
      </xdr:nvCxnSpPr>
      <xdr:spPr>
        <a:xfrm flipV="1">
          <a:off x="1130300" y="9909790"/>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26604</xdr:rowOff>
    </xdr:from>
    <xdr:ext cx="534377" cy="259045"/>
    <xdr:sp macro="" textlink="">
      <xdr:nvSpPr>
        <xdr:cNvPr id="127" name="テキスト ボックス 126"/>
        <xdr:cNvSpPr txBox="1"/>
      </xdr:nvSpPr>
      <xdr:spPr>
        <a:xfrm>
          <a:off x="1752111" y="99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15069</xdr:rowOff>
    </xdr:from>
    <xdr:ext cx="534377" cy="259045"/>
    <xdr:sp macro="" textlink="">
      <xdr:nvSpPr>
        <xdr:cNvPr id="129" name="テキスト ボックス 128"/>
        <xdr:cNvSpPr txBox="1"/>
      </xdr:nvSpPr>
      <xdr:spPr>
        <a:xfrm>
          <a:off x="863111" y="995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59084</xdr:rowOff>
    </xdr:from>
    <xdr:to>
      <xdr:col>6</xdr:col>
      <xdr:colOff>561975</xdr:colOff>
      <xdr:row>57</xdr:row>
      <xdr:rowOff>160684</xdr:rowOff>
    </xdr:to>
    <xdr:sp macro="" textlink="">
      <xdr:nvSpPr>
        <xdr:cNvPr id="135" name="円/楕円 134"/>
        <xdr:cNvSpPr/>
      </xdr:nvSpPr>
      <xdr:spPr>
        <a:xfrm>
          <a:off x="4584700" y="98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81961</xdr:rowOff>
    </xdr:from>
    <xdr:ext cx="534377" cy="259045"/>
    <xdr:sp macro="" textlink="">
      <xdr:nvSpPr>
        <xdr:cNvPr id="136" name="総務費該当値テキスト"/>
        <xdr:cNvSpPr txBox="1"/>
      </xdr:nvSpPr>
      <xdr:spPr>
        <a:xfrm>
          <a:off x="4686300" y="96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20327</xdr:rowOff>
    </xdr:from>
    <xdr:to>
      <xdr:col>5</xdr:col>
      <xdr:colOff>409575</xdr:colOff>
      <xdr:row>57</xdr:row>
      <xdr:rowOff>121927</xdr:rowOff>
    </xdr:to>
    <xdr:sp macro="" textlink="">
      <xdr:nvSpPr>
        <xdr:cNvPr id="137" name="円/楕円 136"/>
        <xdr:cNvSpPr/>
      </xdr:nvSpPr>
      <xdr:spPr>
        <a:xfrm>
          <a:off x="3746500" y="97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138454</xdr:rowOff>
    </xdr:from>
    <xdr:ext cx="534377" cy="259045"/>
    <xdr:sp macro="" textlink="">
      <xdr:nvSpPr>
        <xdr:cNvPr id="138" name="テキスト ボックス 137"/>
        <xdr:cNvSpPr txBox="1"/>
      </xdr:nvSpPr>
      <xdr:spPr>
        <a:xfrm>
          <a:off x="3530111" y="95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139878</xdr:rowOff>
    </xdr:from>
    <xdr:to>
      <xdr:col>4</xdr:col>
      <xdr:colOff>206375</xdr:colOff>
      <xdr:row>57</xdr:row>
      <xdr:rowOff>70028</xdr:rowOff>
    </xdr:to>
    <xdr:sp macro="" textlink="">
      <xdr:nvSpPr>
        <xdr:cNvPr id="139" name="円/楕円 138"/>
        <xdr:cNvSpPr/>
      </xdr:nvSpPr>
      <xdr:spPr>
        <a:xfrm>
          <a:off x="2857500" y="97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86555</xdr:rowOff>
    </xdr:from>
    <xdr:ext cx="534377" cy="259045"/>
    <xdr:sp macro="" textlink="">
      <xdr:nvSpPr>
        <xdr:cNvPr id="140" name="テキスト ボックス 139"/>
        <xdr:cNvSpPr txBox="1"/>
      </xdr:nvSpPr>
      <xdr:spPr>
        <a:xfrm>
          <a:off x="2641111" y="95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86340</xdr:rowOff>
    </xdr:from>
    <xdr:to>
      <xdr:col>3</xdr:col>
      <xdr:colOff>3175</xdr:colOff>
      <xdr:row>58</xdr:row>
      <xdr:rowOff>16490</xdr:rowOff>
    </xdr:to>
    <xdr:sp macro="" textlink="">
      <xdr:nvSpPr>
        <xdr:cNvPr id="141" name="円/楕円 140"/>
        <xdr:cNvSpPr/>
      </xdr:nvSpPr>
      <xdr:spPr>
        <a:xfrm>
          <a:off x="1968500" y="985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33017</xdr:rowOff>
    </xdr:from>
    <xdr:ext cx="534377" cy="259045"/>
    <xdr:sp macro="" textlink="">
      <xdr:nvSpPr>
        <xdr:cNvPr id="142" name="テキスト ボックス 141"/>
        <xdr:cNvSpPr txBox="1"/>
      </xdr:nvSpPr>
      <xdr:spPr>
        <a:xfrm>
          <a:off x="1752111" y="963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92080</xdr:rowOff>
    </xdr:from>
    <xdr:to>
      <xdr:col>1</xdr:col>
      <xdr:colOff>485775</xdr:colOff>
      <xdr:row>58</xdr:row>
      <xdr:rowOff>22230</xdr:rowOff>
    </xdr:to>
    <xdr:sp macro="" textlink="">
      <xdr:nvSpPr>
        <xdr:cNvPr id="143" name="円/楕円 142"/>
        <xdr:cNvSpPr/>
      </xdr:nvSpPr>
      <xdr:spPr>
        <a:xfrm>
          <a:off x="1079500" y="98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38757</xdr:rowOff>
    </xdr:from>
    <xdr:ext cx="534377" cy="259045"/>
    <xdr:sp macro="" textlink="">
      <xdr:nvSpPr>
        <xdr:cNvPr id="144" name="テキスト ボックス 143"/>
        <xdr:cNvSpPr txBox="1"/>
      </xdr:nvSpPr>
      <xdr:spPr>
        <a:xfrm>
          <a:off x="863111" y="96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140484</xdr:rowOff>
    </xdr:from>
    <xdr:to>
      <xdr:col>6</xdr:col>
      <xdr:colOff>511175</xdr:colOff>
      <xdr:row>74</xdr:row>
      <xdr:rowOff>103156</xdr:rowOff>
    </xdr:to>
    <xdr:cxnSp macro="">
      <xdr:nvCxnSpPr>
        <xdr:cNvPr id="176" name="直線コネクタ 175"/>
        <xdr:cNvCxnSpPr/>
      </xdr:nvCxnSpPr>
      <xdr:spPr>
        <a:xfrm>
          <a:off x="3797300" y="12656334"/>
          <a:ext cx="838200" cy="1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130115</xdr:rowOff>
    </xdr:from>
    <xdr:ext cx="599010" cy="259045"/>
    <xdr:sp macro="" textlink="">
      <xdr:nvSpPr>
        <xdr:cNvPr id="177" name="民生費平均値テキスト"/>
        <xdr:cNvSpPr txBox="1"/>
      </xdr:nvSpPr>
      <xdr:spPr>
        <a:xfrm>
          <a:off x="4686300" y="12988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140484</xdr:rowOff>
    </xdr:from>
    <xdr:to>
      <xdr:col>5</xdr:col>
      <xdr:colOff>358775</xdr:colOff>
      <xdr:row>75</xdr:row>
      <xdr:rowOff>98313</xdr:rowOff>
    </xdr:to>
    <xdr:cxnSp macro="">
      <xdr:nvCxnSpPr>
        <xdr:cNvPr id="179" name="直線コネクタ 178"/>
        <xdr:cNvCxnSpPr/>
      </xdr:nvCxnSpPr>
      <xdr:spPr>
        <a:xfrm flipV="1">
          <a:off x="2908300" y="12656334"/>
          <a:ext cx="889000" cy="30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95913</xdr:rowOff>
    </xdr:from>
    <xdr:ext cx="599010" cy="259045"/>
    <xdr:sp macro="" textlink="">
      <xdr:nvSpPr>
        <xdr:cNvPr id="181" name="テキスト ボックス 180"/>
        <xdr:cNvSpPr txBox="1"/>
      </xdr:nvSpPr>
      <xdr:spPr>
        <a:xfrm>
          <a:off x="3497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129598</xdr:rowOff>
    </xdr:from>
    <xdr:to>
      <xdr:col>4</xdr:col>
      <xdr:colOff>155575</xdr:colOff>
      <xdr:row>75</xdr:row>
      <xdr:rowOff>98313</xdr:rowOff>
    </xdr:to>
    <xdr:cxnSp macro="">
      <xdr:nvCxnSpPr>
        <xdr:cNvPr id="182" name="直線コネクタ 181"/>
        <xdr:cNvCxnSpPr/>
      </xdr:nvCxnSpPr>
      <xdr:spPr>
        <a:xfrm>
          <a:off x="2019300" y="12816898"/>
          <a:ext cx="889000" cy="1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26049</xdr:rowOff>
    </xdr:from>
    <xdr:ext cx="599010" cy="259045"/>
    <xdr:sp macro="" textlink="">
      <xdr:nvSpPr>
        <xdr:cNvPr id="184" name="テキスト ボックス 183"/>
        <xdr:cNvSpPr txBox="1"/>
      </xdr:nvSpPr>
      <xdr:spPr>
        <a:xfrm>
          <a:off x="2608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129598</xdr:rowOff>
    </xdr:from>
    <xdr:to>
      <xdr:col>2</xdr:col>
      <xdr:colOff>638175</xdr:colOff>
      <xdr:row>76</xdr:row>
      <xdr:rowOff>56206</xdr:rowOff>
    </xdr:to>
    <xdr:cxnSp macro="">
      <xdr:nvCxnSpPr>
        <xdr:cNvPr id="185" name="直線コネクタ 184"/>
        <xdr:cNvCxnSpPr/>
      </xdr:nvCxnSpPr>
      <xdr:spPr>
        <a:xfrm flipV="1">
          <a:off x="1130300" y="12816898"/>
          <a:ext cx="889000" cy="26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49040</xdr:rowOff>
    </xdr:from>
    <xdr:ext cx="599010" cy="259045"/>
    <xdr:sp macro="" textlink="">
      <xdr:nvSpPr>
        <xdr:cNvPr id="187" name="テキスト ボックス 186"/>
        <xdr:cNvSpPr txBox="1"/>
      </xdr:nvSpPr>
      <xdr:spPr>
        <a:xfrm>
          <a:off x="1719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77875</xdr:rowOff>
    </xdr:from>
    <xdr:ext cx="599010" cy="259045"/>
    <xdr:sp macro="" textlink="">
      <xdr:nvSpPr>
        <xdr:cNvPr id="189" name="テキスト ボックス 188"/>
        <xdr:cNvSpPr txBox="1"/>
      </xdr:nvSpPr>
      <xdr:spPr>
        <a:xfrm>
          <a:off x="830794" y="1327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52356</xdr:rowOff>
    </xdr:from>
    <xdr:to>
      <xdr:col>6</xdr:col>
      <xdr:colOff>561975</xdr:colOff>
      <xdr:row>74</xdr:row>
      <xdr:rowOff>153956</xdr:rowOff>
    </xdr:to>
    <xdr:sp macro="" textlink="">
      <xdr:nvSpPr>
        <xdr:cNvPr id="195" name="円/楕円 194"/>
        <xdr:cNvSpPr/>
      </xdr:nvSpPr>
      <xdr:spPr>
        <a:xfrm>
          <a:off x="4584700" y="127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75233</xdr:rowOff>
    </xdr:from>
    <xdr:ext cx="599010" cy="259045"/>
    <xdr:sp macro="" textlink="">
      <xdr:nvSpPr>
        <xdr:cNvPr id="196" name="民生費該当値テキスト"/>
        <xdr:cNvSpPr txBox="1"/>
      </xdr:nvSpPr>
      <xdr:spPr>
        <a:xfrm>
          <a:off x="4686300"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168,357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89684</xdr:rowOff>
    </xdr:from>
    <xdr:to>
      <xdr:col>5</xdr:col>
      <xdr:colOff>409575</xdr:colOff>
      <xdr:row>74</xdr:row>
      <xdr:rowOff>19834</xdr:rowOff>
    </xdr:to>
    <xdr:sp macro="" textlink="">
      <xdr:nvSpPr>
        <xdr:cNvPr id="197" name="円/楕円 196"/>
        <xdr:cNvSpPr/>
      </xdr:nvSpPr>
      <xdr:spPr>
        <a:xfrm>
          <a:off x="3746500" y="1260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36361</xdr:rowOff>
    </xdr:from>
    <xdr:ext cx="599010" cy="259045"/>
    <xdr:sp macro="" textlink="">
      <xdr:nvSpPr>
        <xdr:cNvPr id="198" name="テキスト ボックス 197"/>
        <xdr:cNvSpPr txBox="1"/>
      </xdr:nvSpPr>
      <xdr:spPr>
        <a:xfrm>
          <a:off x="3497794" y="123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180,678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47513</xdr:rowOff>
    </xdr:from>
    <xdr:to>
      <xdr:col>4</xdr:col>
      <xdr:colOff>206375</xdr:colOff>
      <xdr:row>75</xdr:row>
      <xdr:rowOff>149113</xdr:rowOff>
    </xdr:to>
    <xdr:sp macro="" textlink="">
      <xdr:nvSpPr>
        <xdr:cNvPr id="199" name="円/楕円 198"/>
        <xdr:cNvSpPr/>
      </xdr:nvSpPr>
      <xdr:spPr>
        <a:xfrm>
          <a:off x="2857500" y="1290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165640</xdr:rowOff>
    </xdr:from>
    <xdr:ext cx="599010" cy="259045"/>
    <xdr:sp macro="" textlink="">
      <xdr:nvSpPr>
        <xdr:cNvPr id="200" name="テキスト ボックス 199"/>
        <xdr:cNvSpPr txBox="1"/>
      </xdr:nvSpPr>
      <xdr:spPr>
        <a:xfrm>
          <a:off x="2608794" y="1268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153,052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78798</xdr:rowOff>
    </xdr:from>
    <xdr:to>
      <xdr:col>3</xdr:col>
      <xdr:colOff>3175</xdr:colOff>
      <xdr:row>75</xdr:row>
      <xdr:rowOff>8948</xdr:rowOff>
    </xdr:to>
    <xdr:sp macro="" textlink="">
      <xdr:nvSpPr>
        <xdr:cNvPr id="201" name="円/楕円 200"/>
        <xdr:cNvSpPr/>
      </xdr:nvSpPr>
      <xdr:spPr>
        <a:xfrm>
          <a:off x="1968500" y="127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25475</xdr:rowOff>
    </xdr:from>
    <xdr:ext cx="599010" cy="259045"/>
    <xdr:sp macro="" textlink="">
      <xdr:nvSpPr>
        <xdr:cNvPr id="202" name="テキスト ボックス 201"/>
        <xdr:cNvSpPr txBox="1"/>
      </xdr:nvSpPr>
      <xdr:spPr>
        <a:xfrm>
          <a:off x="1719794" y="1254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5406</xdr:rowOff>
    </xdr:from>
    <xdr:to>
      <xdr:col>1</xdr:col>
      <xdr:colOff>485775</xdr:colOff>
      <xdr:row>76</xdr:row>
      <xdr:rowOff>107006</xdr:rowOff>
    </xdr:to>
    <xdr:sp macro="" textlink="">
      <xdr:nvSpPr>
        <xdr:cNvPr id="203" name="円/楕円 202"/>
        <xdr:cNvSpPr/>
      </xdr:nvSpPr>
      <xdr:spPr>
        <a:xfrm>
          <a:off x="1079500" y="1303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123534</xdr:rowOff>
    </xdr:from>
    <xdr:ext cx="599010" cy="259045"/>
    <xdr:sp macro="" textlink="">
      <xdr:nvSpPr>
        <xdr:cNvPr id="204" name="テキスト ボックス 203"/>
        <xdr:cNvSpPr txBox="1"/>
      </xdr:nvSpPr>
      <xdr:spPr>
        <a:xfrm>
          <a:off x="830794" y="128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144180</xdr:rowOff>
    </xdr:from>
    <xdr:to>
      <xdr:col>6</xdr:col>
      <xdr:colOff>511175</xdr:colOff>
      <xdr:row>97</xdr:row>
      <xdr:rowOff>166903</xdr:rowOff>
    </xdr:to>
    <xdr:cxnSp macro="">
      <xdr:nvCxnSpPr>
        <xdr:cNvPr id="232" name="直線コネクタ 231"/>
        <xdr:cNvCxnSpPr/>
      </xdr:nvCxnSpPr>
      <xdr:spPr>
        <a:xfrm flipV="1">
          <a:off x="3797300" y="16774830"/>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142740</xdr:rowOff>
    </xdr:from>
    <xdr:to>
      <xdr:col>5</xdr:col>
      <xdr:colOff>358775</xdr:colOff>
      <xdr:row>97</xdr:row>
      <xdr:rowOff>166903</xdr:rowOff>
    </xdr:to>
    <xdr:cxnSp macro="">
      <xdr:nvCxnSpPr>
        <xdr:cNvPr id="235" name="直線コネクタ 234"/>
        <xdr:cNvCxnSpPr/>
      </xdr:nvCxnSpPr>
      <xdr:spPr>
        <a:xfrm>
          <a:off x="2908300" y="16601940"/>
          <a:ext cx="889000" cy="1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142740</xdr:rowOff>
    </xdr:from>
    <xdr:to>
      <xdr:col>4</xdr:col>
      <xdr:colOff>155575</xdr:colOff>
      <xdr:row>97</xdr:row>
      <xdr:rowOff>167063</xdr:rowOff>
    </xdr:to>
    <xdr:cxnSp macro="">
      <xdr:nvCxnSpPr>
        <xdr:cNvPr id="238" name="直線コネクタ 237"/>
        <xdr:cNvCxnSpPr/>
      </xdr:nvCxnSpPr>
      <xdr:spPr>
        <a:xfrm flipV="1">
          <a:off x="2019300" y="16601940"/>
          <a:ext cx="889000" cy="19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91605</xdr:rowOff>
    </xdr:from>
    <xdr:ext cx="534377" cy="259045"/>
    <xdr:sp macro="" textlink="">
      <xdr:nvSpPr>
        <xdr:cNvPr id="240" name="テキスト ボックス 239"/>
        <xdr:cNvSpPr txBox="1"/>
      </xdr:nvSpPr>
      <xdr:spPr>
        <a:xfrm>
          <a:off x="2641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167063</xdr:rowOff>
    </xdr:from>
    <xdr:to>
      <xdr:col>2</xdr:col>
      <xdr:colOff>638175</xdr:colOff>
      <xdr:row>97</xdr:row>
      <xdr:rowOff>167773</xdr:rowOff>
    </xdr:to>
    <xdr:cxnSp macro="">
      <xdr:nvCxnSpPr>
        <xdr:cNvPr id="241" name="直線コネクタ 240"/>
        <xdr:cNvCxnSpPr/>
      </xdr:nvCxnSpPr>
      <xdr:spPr>
        <a:xfrm flipV="1">
          <a:off x="1130300" y="16797713"/>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93380</xdr:rowOff>
    </xdr:from>
    <xdr:to>
      <xdr:col>6</xdr:col>
      <xdr:colOff>561975</xdr:colOff>
      <xdr:row>98</xdr:row>
      <xdr:rowOff>23530</xdr:rowOff>
    </xdr:to>
    <xdr:sp macro="" textlink="">
      <xdr:nvSpPr>
        <xdr:cNvPr id="251" name="円/楕円 250"/>
        <xdr:cNvSpPr/>
      </xdr:nvSpPr>
      <xdr:spPr>
        <a:xfrm>
          <a:off x="4584700" y="167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71807</xdr:rowOff>
    </xdr:from>
    <xdr:ext cx="534377" cy="259045"/>
    <xdr:sp macro="" textlink="">
      <xdr:nvSpPr>
        <xdr:cNvPr id="252" name="衛生費該当値テキスト"/>
        <xdr:cNvSpPr txBox="1"/>
      </xdr:nvSpPr>
      <xdr:spPr>
        <a:xfrm>
          <a:off x="4686300" y="167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116103</xdr:rowOff>
    </xdr:from>
    <xdr:to>
      <xdr:col>5</xdr:col>
      <xdr:colOff>409575</xdr:colOff>
      <xdr:row>98</xdr:row>
      <xdr:rowOff>46253</xdr:rowOff>
    </xdr:to>
    <xdr:sp macro="" textlink="">
      <xdr:nvSpPr>
        <xdr:cNvPr id="253" name="円/楕円 252"/>
        <xdr:cNvSpPr/>
      </xdr:nvSpPr>
      <xdr:spPr>
        <a:xfrm>
          <a:off x="3746500" y="167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37380</xdr:rowOff>
    </xdr:from>
    <xdr:ext cx="534377" cy="259045"/>
    <xdr:sp macro="" textlink="">
      <xdr:nvSpPr>
        <xdr:cNvPr id="254" name="テキスト ボックス 253"/>
        <xdr:cNvSpPr txBox="1"/>
      </xdr:nvSpPr>
      <xdr:spPr>
        <a:xfrm>
          <a:off x="3530111" y="168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91940</xdr:rowOff>
    </xdr:from>
    <xdr:to>
      <xdr:col>4</xdr:col>
      <xdr:colOff>206375</xdr:colOff>
      <xdr:row>97</xdr:row>
      <xdr:rowOff>22090</xdr:rowOff>
    </xdr:to>
    <xdr:sp macro="" textlink="">
      <xdr:nvSpPr>
        <xdr:cNvPr id="255" name="円/楕円 254"/>
        <xdr:cNvSpPr/>
      </xdr:nvSpPr>
      <xdr:spPr>
        <a:xfrm>
          <a:off x="2857500" y="165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38617</xdr:rowOff>
    </xdr:from>
    <xdr:ext cx="534377" cy="259045"/>
    <xdr:sp macro="" textlink="">
      <xdr:nvSpPr>
        <xdr:cNvPr id="256" name="テキスト ボックス 255"/>
        <xdr:cNvSpPr txBox="1"/>
      </xdr:nvSpPr>
      <xdr:spPr>
        <a:xfrm>
          <a:off x="2641111" y="1632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116263</xdr:rowOff>
    </xdr:from>
    <xdr:to>
      <xdr:col>3</xdr:col>
      <xdr:colOff>3175</xdr:colOff>
      <xdr:row>98</xdr:row>
      <xdr:rowOff>46413</xdr:rowOff>
    </xdr:to>
    <xdr:sp macro="" textlink="">
      <xdr:nvSpPr>
        <xdr:cNvPr id="257" name="円/楕円 256"/>
        <xdr:cNvSpPr/>
      </xdr:nvSpPr>
      <xdr:spPr>
        <a:xfrm>
          <a:off x="1968500" y="167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37540</xdr:rowOff>
    </xdr:from>
    <xdr:ext cx="534377" cy="259045"/>
    <xdr:sp macro="" textlink="">
      <xdr:nvSpPr>
        <xdr:cNvPr id="258" name="テキスト ボックス 257"/>
        <xdr:cNvSpPr txBox="1"/>
      </xdr:nvSpPr>
      <xdr:spPr>
        <a:xfrm>
          <a:off x="1752111" y="1683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116973</xdr:rowOff>
    </xdr:from>
    <xdr:to>
      <xdr:col>1</xdr:col>
      <xdr:colOff>485775</xdr:colOff>
      <xdr:row>98</xdr:row>
      <xdr:rowOff>47123</xdr:rowOff>
    </xdr:to>
    <xdr:sp macro="" textlink="">
      <xdr:nvSpPr>
        <xdr:cNvPr id="259" name="円/楕円 258"/>
        <xdr:cNvSpPr/>
      </xdr:nvSpPr>
      <xdr:spPr>
        <a:xfrm>
          <a:off x="1079500" y="1674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38250</xdr:rowOff>
    </xdr:from>
    <xdr:ext cx="534377" cy="259045"/>
    <xdr:sp macro="" textlink="">
      <xdr:nvSpPr>
        <xdr:cNvPr id="260" name="テキスト ボックス 259"/>
        <xdr:cNvSpPr txBox="1"/>
      </xdr:nvSpPr>
      <xdr:spPr>
        <a:xfrm>
          <a:off x="863111" y="168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164617</xdr:rowOff>
    </xdr:from>
    <xdr:to>
      <xdr:col>15</xdr:col>
      <xdr:colOff>180975</xdr:colOff>
      <xdr:row>36</xdr:row>
      <xdr:rowOff>128041</xdr:rowOff>
    </xdr:to>
    <xdr:cxnSp macro="">
      <xdr:nvCxnSpPr>
        <xdr:cNvPr id="287" name="直線コネクタ 286"/>
        <xdr:cNvCxnSpPr/>
      </xdr:nvCxnSpPr>
      <xdr:spPr>
        <a:xfrm>
          <a:off x="9639300" y="6165367"/>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16578</xdr:rowOff>
    </xdr:from>
    <xdr:ext cx="378565" cy="259045"/>
    <xdr:sp macro="" textlink="">
      <xdr:nvSpPr>
        <xdr:cNvPr id="288" name="労働費平均値テキスト"/>
        <xdr:cNvSpPr txBox="1"/>
      </xdr:nvSpPr>
      <xdr:spPr>
        <a:xfrm>
          <a:off x="10528300" y="6360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116383</xdr:rowOff>
    </xdr:from>
    <xdr:to>
      <xdr:col>14</xdr:col>
      <xdr:colOff>28575</xdr:colOff>
      <xdr:row>35</xdr:row>
      <xdr:rowOff>164617</xdr:rowOff>
    </xdr:to>
    <xdr:cxnSp macro="">
      <xdr:nvCxnSpPr>
        <xdr:cNvPr id="290" name="直線コネクタ 289"/>
        <xdr:cNvCxnSpPr/>
      </xdr:nvCxnSpPr>
      <xdr:spPr>
        <a:xfrm>
          <a:off x="8750300" y="6117133"/>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125849</xdr:rowOff>
    </xdr:from>
    <xdr:ext cx="469744" cy="259045"/>
    <xdr:sp macro="" textlink="">
      <xdr:nvSpPr>
        <xdr:cNvPr id="292" name="テキスト ボックス 291"/>
        <xdr:cNvSpPr txBox="1"/>
      </xdr:nvSpPr>
      <xdr:spPr>
        <a:xfrm>
          <a:off x="9404427" y="62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115240</xdr:rowOff>
    </xdr:from>
    <xdr:to>
      <xdr:col>12</xdr:col>
      <xdr:colOff>511175</xdr:colOff>
      <xdr:row>35</xdr:row>
      <xdr:rowOff>116383</xdr:rowOff>
    </xdr:to>
    <xdr:cxnSp macro="">
      <xdr:nvCxnSpPr>
        <xdr:cNvPr id="293" name="直線コネクタ 292"/>
        <xdr:cNvCxnSpPr/>
      </xdr:nvCxnSpPr>
      <xdr:spPr>
        <a:xfrm>
          <a:off x="7861300" y="5944540"/>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79900</xdr:rowOff>
    </xdr:from>
    <xdr:ext cx="469744" cy="259045"/>
    <xdr:sp macro="" textlink="">
      <xdr:nvSpPr>
        <xdr:cNvPr id="295" name="テキスト ボックス 294"/>
        <xdr:cNvSpPr txBox="1"/>
      </xdr:nvSpPr>
      <xdr:spPr>
        <a:xfrm>
          <a:off x="8515427"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115240</xdr:rowOff>
    </xdr:from>
    <xdr:to>
      <xdr:col>11</xdr:col>
      <xdr:colOff>307975</xdr:colOff>
      <xdr:row>35</xdr:row>
      <xdr:rowOff>69291</xdr:rowOff>
    </xdr:to>
    <xdr:cxnSp macro="">
      <xdr:nvCxnSpPr>
        <xdr:cNvPr id="296" name="直線コネクタ 295"/>
        <xdr:cNvCxnSpPr/>
      </xdr:nvCxnSpPr>
      <xdr:spPr>
        <a:xfrm flipV="1">
          <a:off x="6972300" y="5944540"/>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24808</xdr:rowOff>
    </xdr:from>
    <xdr:ext cx="469744" cy="259045"/>
    <xdr:sp macro="" textlink="">
      <xdr:nvSpPr>
        <xdr:cNvPr id="298" name="テキスト ボックス 297"/>
        <xdr:cNvSpPr txBox="1"/>
      </xdr:nvSpPr>
      <xdr:spPr>
        <a:xfrm>
          <a:off x="7626427"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77241</xdr:rowOff>
    </xdr:from>
    <xdr:to>
      <xdr:col>15</xdr:col>
      <xdr:colOff>231775</xdr:colOff>
      <xdr:row>37</xdr:row>
      <xdr:rowOff>7391</xdr:rowOff>
    </xdr:to>
    <xdr:sp macro="" textlink="">
      <xdr:nvSpPr>
        <xdr:cNvPr id="306" name="円/楕円 305"/>
        <xdr:cNvSpPr/>
      </xdr:nvSpPr>
      <xdr:spPr>
        <a:xfrm>
          <a:off x="10426700" y="62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100118</xdr:rowOff>
    </xdr:from>
    <xdr:ext cx="469744" cy="259045"/>
    <xdr:sp macro="" textlink="">
      <xdr:nvSpPr>
        <xdr:cNvPr id="307" name="労働費該当値テキスト"/>
        <xdr:cNvSpPr txBox="1"/>
      </xdr:nvSpPr>
      <xdr:spPr>
        <a:xfrm>
          <a:off x="10528300" y="61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113817</xdr:rowOff>
    </xdr:from>
    <xdr:to>
      <xdr:col>14</xdr:col>
      <xdr:colOff>79375</xdr:colOff>
      <xdr:row>36</xdr:row>
      <xdr:rowOff>43967</xdr:rowOff>
    </xdr:to>
    <xdr:sp macro="" textlink="">
      <xdr:nvSpPr>
        <xdr:cNvPr id="308" name="円/楕円 307"/>
        <xdr:cNvSpPr/>
      </xdr:nvSpPr>
      <xdr:spPr>
        <a:xfrm>
          <a:off x="9588500" y="61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60494</xdr:rowOff>
    </xdr:from>
    <xdr:ext cx="469744" cy="259045"/>
    <xdr:sp macro="" textlink="">
      <xdr:nvSpPr>
        <xdr:cNvPr id="309" name="テキスト ボックス 308"/>
        <xdr:cNvSpPr txBox="1"/>
      </xdr:nvSpPr>
      <xdr:spPr>
        <a:xfrm>
          <a:off x="9404427" y="588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65583</xdr:rowOff>
    </xdr:from>
    <xdr:to>
      <xdr:col>12</xdr:col>
      <xdr:colOff>561975</xdr:colOff>
      <xdr:row>35</xdr:row>
      <xdr:rowOff>167183</xdr:rowOff>
    </xdr:to>
    <xdr:sp macro="" textlink="">
      <xdr:nvSpPr>
        <xdr:cNvPr id="310" name="円/楕円 309"/>
        <xdr:cNvSpPr/>
      </xdr:nvSpPr>
      <xdr:spPr>
        <a:xfrm>
          <a:off x="8699500" y="60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12260</xdr:rowOff>
    </xdr:from>
    <xdr:ext cx="469744" cy="259045"/>
    <xdr:sp macro="" textlink="">
      <xdr:nvSpPr>
        <xdr:cNvPr id="311" name="テキスト ボックス 310"/>
        <xdr:cNvSpPr txBox="1"/>
      </xdr:nvSpPr>
      <xdr:spPr>
        <a:xfrm>
          <a:off x="8515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64440</xdr:rowOff>
    </xdr:from>
    <xdr:to>
      <xdr:col>11</xdr:col>
      <xdr:colOff>358775</xdr:colOff>
      <xdr:row>34</xdr:row>
      <xdr:rowOff>166040</xdr:rowOff>
    </xdr:to>
    <xdr:sp macro="" textlink="">
      <xdr:nvSpPr>
        <xdr:cNvPr id="312" name="円/楕円 311"/>
        <xdr:cNvSpPr/>
      </xdr:nvSpPr>
      <xdr:spPr>
        <a:xfrm>
          <a:off x="7810500" y="58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11117</xdr:rowOff>
    </xdr:from>
    <xdr:ext cx="469744" cy="259045"/>
    <xdr:sp macro="" textlink="">
      <xdr:nvSpPr>
        <xdr:cNvPr id="313" name="テキスト ボックス 312"/>
        <xdr:cNvSpPr txBox="1"/>
      </xdr:nvSpPr>
      <xdr:spPr>
        <a:xfrm>
          <a:off x="7626427" y="56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18491</xdr:rowOff>
    </xdr:from>
    <xdr:to>
      <xdr:col>10</xdr:col>
      <xdr:colOff>155575</xdr:colOff>
      <xdr:row>35</xdr:row>
      <xdr:rowOff>120091</xdr:rowOff>
    </xdr:to>
    <xdr:sp macro="" textlink="">
      <xdr:nvSpPr>
        <xdr:cNvPr id="314" name="円/楕円 313"/>
        <xdr:cNvSpPr/>
      </xdr:nvSpPr>
      <xdr:spPr>
        <a:xfrm>
          <a:off x="6921500" y="60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111218</xdr:rowOff>
    </xdr:from>
    <xdr:ext cx="469744" cy="259045"/>
    <xdr:sp macro="" textlink="">
      <xdr:nvSpPr>
        <xdr:cNvPr id="315" name="テキスト ボックス 314"/>
        <xdr:cNvSpPr txBox="1"/>
      </xdr:nvSpPr>
      <xdr:spPr>
        <a:xfrm>
          <a:off x="6737427" y="611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93001</xdr:rowOff>
    </xdr:from>
    <xdr:to>
      <xdr:col>15</xdr:col>
      <xdr:colOff>180975</xdr:colOff>
      <xdr:row>59</xdr:row>
      <xdr:rowOff>94197</xdr:rowOff>
    </xdr:to>
    <xdr:cxnSp macro="">
      <xdr:nvCxnSpPr>
        <xdr:cNvPr id="346" name="直線コネクタ 345"/>
        <xdr:cNvCxnSpPr/>
      </xdr:nvCxnSpPr>
      <xdr:spPr>
        <a:xfrm>
          <a:off x="9639300" y="10208551"/>
          <a:ext cx="8382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93001</xdr:rowOff>
    </xdr:from>
    <xdr:to>
      <xdr:col>14</xdr:col>
      <xdr:colOff>28575</xdr:colOff>
      <xdr:row>59</xdr:row>
      <xdr:rowOff>95177</xdr:rowOff>
    </xdr:to>
    <xdr:cxnSp macro="">
      <xdr:nvCxnSpPr>
        <xdr:cNvPr id="349" name="直線コネクタ 348"/>
        <xdr:cNvCxnSpPr/>
      </xdr:nvCxnSpPr>
      <xdr:spPr>
        <a:xfrm flipV="1">
          <a:off x="8750300" y="1020855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95177</xdr:rowOff>
    </xdr:from>
    <xdr:to>
      <xdr:col>12</xdr:col>
      <xdr:colOff>511175</xdr:colOff>
      <xdr:row>59</xdr:row>
      <xdr:rowOff>95939</xdr:rowOff>
    </xdr:to>
    <xdr:cxnSp macro="">
      <xdr:nvCxnSpPr>
        <xdr:cNvPr id="352" name="直線コネクタ 351"/>
        <xdr:cNvCxnSpPr/>
      </xdr:nvCxnSpPr>
      <xdr:spPr>
        <a:xfrm flipV="1">
          <a:off x="7861300" y="102107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93871</xdr:rowOff>
    </xdr:from>
    <xdr:to>
      <xdr:col>11</xdr:col>
      <xdr:colOff>307975</xdr:colOff>
      <xdr:row>59</xdr:row>
      <xdr:rowOff>95939</xdr:rowOff>
    </xdr:to>
    <xdr:cxnSp macro="">
      <xdr:nvCxnSpPr>
        <xdr:cNvPr id="355" name="直線コネクタ 354"/>
        <xdr:cNvCxnSpPr/>
      </xdr:nvCxnSpPr>
      <xdr:spPr>
        <a:xfrm>
          <a:off x="6972300" y="10209421"/>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43397</xdr:rowOff>
    </xdr:from>
    <xdr:to>
      <xdr:col>15</xdr:col>
      <xdr:colOff>231775</xdr:colOff>
      <xdr:row>59</xdr:row>
      <xdr:rowOff>144997</xdr:rowOff>
    </xdr:to>
    <xdr:sp macro="" textlink="">
      <xdr:nvSpPr>
        <xdr:cNvPr id="365" name="円/楕円 364"/>
        <xdr:cNvSpPr/>
      </xdr:nvSpPr>
      <xdr:spPr>
        <a:xfrm>
          <a:off x="10426700" y="101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129774</xdr:rowOff>
    </xdr:from>
    <xdr:ext cx="313932" cy="259045"/>
    <xdr:sp macro="" textlink="">
      <xdr:nvSpPr>
        <xdr:cNvPr id="366" name="農林水産業費該当値テキスト"/>
        <xdr:cNvSpPr txBox="1"/>
      </xdr:nvSpPr>
      <xdr:spPr>
        <a:xfrm>
          <a:off x="10528300" y="100738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42201</xdr:rowOff>
    </xdr:from>
    <xdr:to>
      <xdr:col>14</xdr:col>
      <xdr:colOff>79375</xdr:colOff>
      <xdr:row>59</xdr:row>
      <xdr:rowOff>143801</xdr:rowOff>
    </xdr:to>
    <xdr:sp macro="" textlink="">
      <xdr:nvSpPr>
        <xdr:cNvPr id="367" name="円/楕円 366"/>
        <xdr:cNvSpPr/>
      </xdr:nvSpPr>
      <xdr:spPr>
        <a:xfrm>
          <a:off x="9588500" y="101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59</xdr:row>
      <xdr:rowOff>134928</xdr:rowOff>
    </xdr:from>
    <xdr:ext cx="313932" cy="259045"/>
    <xdr:sp macro="" textlink="">
      <xdr:nvSpPr>
        <xdr:cNvPr id="368" name="テキスト ボックス 367"/>
        <xdr:cNvSpPr txBox="1"/>
      </xdr:nvSpPr>
      <xdr:spPr>
        <a:xfrm>
          <a:off x="9482333" y="10250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44377</xdr:rowOff>
    </xdr:from>
    <xdr:to>
      <xdr:col>12</xdr:col>
      <xdr:colOff>561975</xdr:colOff>
      <xdr:row>59</xdr:row>
      <xdr:rowOff>145977</xdr:rowOff>
    </xdr:to>
    <xdr:sp macro="" textlink="">
      <xdr:nvSpPr>
        <xdr:cNvPr id="369" name="円/楕円 368"/>
        <xdr:cNvSpPr/>
      </xdr:nvSpPr>
      <xdr:spPr>
        <a:xfrm>
          <a:off x="8699500" y="101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59</xdr:row>
      <xdr:rowOff>137104</xdr:rowOff>
    </xdr:from>
    <xdr:ext cx="313932" cy="259045"/>
    <xdr:sp macro="" textlink="">
      <xdr:nvSpPr>
        <xdr:cNvPr id="370" name="テキスト ボックス 369"/>
        <xdr:cNvSpPr txBox="1"/>
      </xdr:nvSpPr>
      <xdr:spPr>
        <a:xfrm>
          <a:off x="8593333" y="102526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45139</xdr:rowOff>
    </xdr:from>
    <xdr:to>
      <xdr:col>11</xdr:col>
      <xdr:colOff>358775</xdr:colOff>
      <xdr:row>59</xdr:row>
      <xdr:rowOff>146739</xdr:rowOff>
    </xdr:to>
    <xdr:sp macro="" textlink="">
      <xdr:nvSpPr>
        <xdr:cNvPr id="371" name="円/楕円 370"/>
        <xdr:cNvSpPr/>
      </xdr:nvSpPr>
      <xdr:spPr>
        <a:xfrm>
          <a:off x="7810500" y="1016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59</xdr:row>
      <xdr:rowOff>137866</xdr:rowOff>
    </xdr:from>
    <xdr:ext cx="313932" cy="259045"/>
    <xdr:sp macro="" textlink="">
      <xdr:nvSpPr>
        <xdr:cNvPr id="372" name="テキスト ボックス 371"/>
        <xdr:cNvSpPr txBox="1"/>
      </xdr:nvSpPr>
      <xdr:spPr>
        <a:xfrm>
          <a:off x="7704333" y="10253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43071</xdr:rowOff>
    </xdr:from>
    <xdr:to>
      <xdr:col>10</xdr:col>
      <xdr:colOff>155575</xdr:colOff>
      <xdr:row>59</xdr:row>
      <xdr:rowOff>144671</xdr:rowOff>
    </xdr:to>
    <xdr:sp macro="" textlink="">
      <xdr:nvSpPr>
        <xdr:cNvPr id="373" name="円/楕円 372"/>
        <xdr:cNvSpPr/>
      </xdr:nvSpPr>
      <xdr:spPr>
        <a:xfrm>
          <a:off x="6921500" y="1015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59</xdr:row>
      <xdr:rowOff>135798</xdr:rowOff>
    </xdr:from>
    <xdr:ext cx="313932" cy="259045"/>
    <xdr:sp macro="" textlink="">
      <xdr:nvSpPr>
        <xdr:cNvPr id="374" name="テキスト ボックス 373"/>
        <xdr:cNvSpPr txBox="1"/>
      </xdr:nvSpPr>
      <xdr:spPr>
        <a:xfrm>
          <a:off x="6815333" y="102513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165475</xdr:rowOff>
    </xdr:from>
    <xdr:to>
      <xdr:col>15</xdr:col>
      <xdr:colOff>180975</xdr:colOff>
      <xdr:row>77</xdr:row>
      <xdr:rowOff>14084</xdr:rowOff>
    </xdr:to>
    <xdr:cxnSp macro="">
      <xdr:nvCxnSpPr>
        <xdr:cNvPr id="399" name="直線コネクタ 398"/>
        <xdr:cNvCxnSpPr/>
      </xdr:nvCxnSpPr>
      <xdr:spPr>
        <a:xfrm flipV="1">
          <a:off x="9639300" y="13195675"/>
          <a:ext cx="8382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142729</xdr:rowOff>
    </xdr:from>
    <xdr:to>
      <xdr:col>14</xdr:col>
      <xdr:colOff>28575</xdr:colOff>
      <xdr:row>77</xdr:row>
      <xdr:rowOff>14084</xdr:rowOff>
    </xdr:to>
    <xdr:cxnSp macro="">
      <xdr:nvCxnSpPr>
        <xdr:cNvPr id="402" name="直線コネクタ 401"/>
        <xdr:cNvCxnSpPr/>
      </xdr:nvCxnSpPr>
      <xdr:spPr>
        <a:xfrm>
          <a:off x="8750300" y="13172929"/>
          <a:ext cx="8890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113812</xdr:rowOff>
    </xdr:from>
    <xdr:to>
      <xdr:col>12</xdr:col>
      <xdr:colOff>511175</xdr:colOff>
      <xdr:row>76</xdr:row>
      <xdr:rowOff>142729</xdr:rowOff>
    </xdr:to>
    <xdr:cxnSp macro="">
      <xdr:nvCxnSpPr>
        <xdr:cNvPr id="405" name="直線コネクタ 404"/>
        <xdr:cNvCxnSpPr/>
      </xdr:nvCxnSpPr>
      <xdr:spPr>
        <a:xfrm>
          <a:off x="7861300" y="13144012"/>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110897</xdr:rowOff>
    </xdr:from>
    <xdr:to>
      <xdr:col>11</xdr:col>
      <xdr:colOff>307975</xdr:colOff>
      <xdr:row>76</xdr:row>
      <xdr:rowOff>113812</xdr:rowOff>
    </xdr:to>
    <xdr:cxnSp macro="">
      <xdr:nvCxnSpPr>
        <xdr:cNvPr id="408" name="直線コネクタ 407"/>
        <xdr:cNvCxnSpPr/>
      </xdr:nvCxnSpPr>
      <xdr:spPr>
        <a:xfrm>
          <a:off x="6972300" y="13141097"/>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114675</xdr:rowOff>
    </xdr:from>
    <xdr:to>
      <xdr:col>15</xdr:col>
      <xdr:colOff>231775</xdr:colOff>
      <xdr:row>77</xdr:row>
      <xdr:rowOff>44825</xdr:rowOff>
    </xdr:to>
    <xdr:sp macro="" textlink="">
      <xdr:nvSpPr>
        <xdr:cNvPr id="418" name="円/楕円 417"/>
        <xdr:cNvSpPr/>
      </xdr:nvSpPr>
      <xdr:spPr>
        <a:xfrm>
          <a:off x="10426700" y="131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29602</xdr:rowOff>
    </xdr:from>
    <xdr:ext cx="469744" cy="259045"/>
    <xdr:sp macro="" textlink="">
      <xdr:nvSpPr>
        <xdr:cNvPr id="419" name="商工費該当値テキスト"/>
        <xdr:cNvSpPr txBox="1"/>
      </xdr:nvSpPr>
      <xdr:spPr>
        <a:xfrm>
          <a:off x="10528300" y="13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134734</xdr:rowOff>
    </xdr:from>
    <xdr:to>
      <xdr:col>14</xdr:col>
      <xdr:colOff>79375</xdr:colOff>
      <xdr:row>77</xdr:row>
      <xdr:rowOff>64884</xdr:rowOff>
    </xdr:to>
    <xdr:sp macro="" textlink="">
      <xdr:nvSpPr>
        <xdr:cNvPr id="420" name="円/楕円 419"/>
        <xdr:cNvSpPr/>
      </xdr:nvSpPr>
      <xdr:spPr>
        <a:xfrm>
          <a:off x="9588500" y="131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56011</xdr:rowOff>
    </xdr:from>
    <xdr:ext cx="469744" cy="259045"/>
    <xdr:sp macro="" textlink="">
      <xdr:nvSpPr>
        <xdr:cNvPr id="421" name="テキスト ボックス 420"/>
        <xdr:cNvSpPr txBox="1"/>
      </xdr:nvSpPr>
      <xdr:spPr>
        <a:xfrm>
          <a:off x="9404427" y="1325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91929</xdr:rowOff>
    </xdr:from>
    <xdr:to>
      <xdr:col>12</xdr:col>
      <xdr:colOff>561975</xdr:colOff>
      <xdr:row>77</xdr:row>
      <xdr:rowOff>22079</xdr:rowOff>
    </xdr:to>
    <xdr:sp macro="" textlink="">
      <xdr:nvSpPr>
        <xdr:cNvPr id="422" name="円/楕円 421"/>
        <xdr:cNvSpPr/>
      </xdr:nvSpPr>
      <xdr:spPr>
        <a:xfrm>
          <a:off x="8699500" y="131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13206</xdr:rowOff>
    </xdr:from>
    <xdr:ext cx="469744" cy="259045"/>
    <xdr:sp macro="" textlink="">
      <xdr:nvSpPr>
        <xdr:cNvPr id="423" name="テキスト ボックス 422"/>
        <xdr:cNvSpPr txBox="1"/>
      </xdr:nvSpPr>
      <xdr:spPr>
        <a:xfrm>
          <a:off x="8515427" y="132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63012</xdr:rowOff>
    </xdr:from>
    <xdr:to>
      <xdr:col>11</xdr:col>
      <xdr:colOff>358775</xdr:colOff>
      <xdr:row>76</xdr:row>
      <xdr:rowOff>164612</xdr:rowOff>
    </xdr:to>
    <xdr:sp macro="" textlink="">
      <xdr:nvSpPr>
        <xdr:cNvPr id="424" name="円/楕円 423"/>
        <xdr:cNvSpPr/>
      </xdr:nvSpPr>
      <xdr:spPr>
        <a:xfrm>
          <a:off x="7810500" y="130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155739</xdr:rowOff>
    </xdr:from>
    <xdr:ext cx="469744" cy="259045"/>
    <xdr:sp macro="" textlink="">
      <xdr:nvSpPr>
        <xdr:cNvPr id="425" name="テキスト ボックス 424"/>
        <xdr:cNvSpPr txBox="1"/>
      </xdr:nvSpPr>
      <xdr:spPr>
        <a:xfrm>
          <a:off x="7626427" y="1318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60097</xdr:rowOff>
    </xdr:from>
    <xdr:to>
      <xdr:col>10</xdr:col>
      <xdr:colOff>155575</xdr:colOff>
      <xdr:row>76</xdr:row>
      <xdr:rowOff>161697</xdr:rowOff>
    </xdr:to>
    <xdr:sp macro="" textlink="">
      <xdr:nvSpPr>
        <xdr:cNvPr id="426" name="円/楕円 425"/>
        <xdr:cNvSpPr/>
      </xdr:nvSpPr>
      <xdr:spPr>
        <a:xfrm>
          <a:off x="6921500" y="130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152824</xdr:rowOff>
    </xdr:from>
    <xdr:ext cx="469744" cy="259045"/>
    <xdr:sp macro="" textlink="">
      <xdr:nvSpPr>
        <xdr:cNvPr id="427" name="テキスト ボックス 426"/>
        <xdr:cNvSpPr txBox="1"/>
      </xdr:nvSpPr>
      <xdr:spPr>
        <a:xfrm>
          <a:off x="6737427" y="1318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167035</xdr:rowOff>
    </xdr:from>
    <xdr:to>
      <xdr:col>15</xdr:col>
      <xdr:colOff>180975</xdr:colOff>
      <xdr:row>93</xdr:row>
      <xdr:rowOff>62793</xdr:rowOff>
    </xdr:to>
    <xdr:cxnSp macro="">
      <xdr:nvCxnSpPr>
        <xdr:cNvPr id="459" name="直線コネクタ 458"/>
        <xdr:cNvCxnSpPr/>
      </xdr:nvCxnSpPr>
      <xdr:spPr>
        <a:xfrm flipV="1">
          <a:off x="9639300" y="15940435"/>
          <a:ext cx="8382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27486</xdr:rowOff>
    </xdr:from>
    <xdr:ext cx="534377" cy="259045"/>
    <xdr:sp macro="" textlink="">
      <xdr:nvSpPr>
        <xdr:cNvPr id="460" name="土木費平均値テキスト"/>
        <xdr:cNvSpPr txBox="1"/>
      </xdr:nvSpPr>
      <xdr:spPr>
        <a:xfrm>
          <a:off x="10528300" y="16486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9823</xdr:rowOff>
    </xdr:from>
    <xdr:to>
      <xdr:col>14</xdr:col>
      <xdr:colOff>28575</xdr:colOff>
      <xdr:row>93</xdr:row>
      <xdr:rowOff>62793</xdr:rowOff>
    </xdr:to>
    <xdr:cxnSp macro="">
      <xdr:nvCxnSpPr>
        <xdr:cNvPr id="462" name="直線コネクタ 461"/>
        <xdr:cNvCxnSpPr/>
      </xdr:nvCxnSpPr>
      <xdr:spPr>
        <a:xfrm>
          <a:off x="8750300" y="15954673"/>
          <a:ext cx="889000" cy="5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147893</xdr:rowOff>
    </xdr:from>
    <xdr:ext cx="534377" cy="259045"/>
    <xdr:sp macro="" textlink="">
      <xdr:nvSpPr>
        <xdr:cNvPr id="464" name="テキスト ボックス 463"/>
        <xdr:cNvSpPr txBox="1"/>
      </xdr:nvSpPr>
      <xdr:spPr>
        <a:xfrm>
          <a:off x="9372111" y="1643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158511</xdr:rowOff>
    </xdr:from>
    <xdr:to>
      <xdr:col>12</xdr:col>
      <xdr:colOff>511175</xdr:colOff>
      <xdr:row>93</xdr:row>
      <xdr:rowOff>9823</xdr:rowOff>
    </xdr:to>
    <xdr:cxnSp macro="">
      <xdr:nvCxnSpPr>
        <xdr:cNvPr id="465" name="直線コネクタ 464"/>
        <xdr:cNvCxnSpPr/>
      </xdr:nvCxnSpPr>
      <xdr:spPr>
        <a:xfrm>
          <a:off x="7861300" y="15760461"/>
          <a:ext cx="889000" cy="19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77091</xdr:rowOff>
    </xdr:from>
    <xdr:ext cx="534377" cy="259045"/>
    <xdr:sp macro="" textlink="">
      <xdr:nvSpPr>
        <xdr:cNvPr id="467" name="テキスト ボックス 466"/>
        <xdr:cNvSpPr txBox="1"/>
      </xdr:nvSpPr>
      <xdr:spPr>
        <a:xfrm>
          <a:off x="8483111" y="163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59134</xdr:rowOff>
    </xdr:from>
    <xdr:to>
      <xdr:col>11</xdr:col>
      <xdr:colOff>307975</xdr:colOff>
      <xdr:row>91</xdr:row>
      <xdr:rowOff>158511</xdr:rowOff>
    </xdr:to>
    <xdr:cxnSp macro="">
      <xdr:nvCxnSpPr>
        <xdr:cNvPr id="468" name="直線コネクタ 467"/>
        <xdr:cNvCxnSpPr/>
      </xdr:nvCxnSpPr>
      <xdr:spPr>
        <a:xfrm>
          <a:off x="6972300" y="15661084"/>
          <a:ext cx="889000" cy="9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9327</xdr:rowOff>
    </xdr:from>
    <xdr:ext cx="534377" cy="259045"/>
    <xdr:sp macro="" textlink="">
      <xdr:nvSpPr>
        <xdr:cNvPr id="470" name="テキスト ボックス 469"/>
        <xdr:cNvSpPr txBox="1"/>
      </xdr:nvSpPr>
      <xdr:spPr>
        <a:xfrm>
          <a:off x="7594111" y="164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3841</xdr:rowOff>
    </xdr:from>
    <xdr:ext cx="534377" cy="259045"/>
    <xdr:sp macro="" textlink="">
      <xdr:nvSpPr>
        <xdr:cNvPr id="472" name="テキスト ボックス 471"/>
        <xdr:cNvSpPr txBox="1"/>
      </xdr:nvSpPr>
      <xdr:spPr>
        <a:xfrm>
          <a:off x="6705111" y="164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116235</xdr:rowOff>
    </xdr:from>
    <xdr:to>
      <xdr:col>15</xdr:col>
      <xdr:colOff>231775</xdr:colOff>
      <xdr:row>93</xdr:row>
      <xdr:rowOff>46385</xdr:rowOff>
    </xdr:to>
    <xdr:sp macro="" textlink="">
      <xdr:nvSpPr>
        <xdr:cNvPr id="478" name="円/楕円 477"/>
        <xdr:cNvSpPr/>
      </xdr:nvSpPr>
      <xdr:spPr>
        <a:xfrm>
          <a:off x="10426700" y="158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139112</xdr:rowOff>
    </xdr:from>
    <xdr:ext cx="534377" cy="259045"/>
    <xdr:sp macro="" textlink="">
      <xdr:nvSpPr>
        <xdr:cNvPr id="479" name="土木費該当値テキスト"/>
        <xdr:cNvSpPr txBox="1"/>
      </xdr:nvSpPr>
      <xdr:spPr>
        <a:xfrm>
          <a:off x="10528300" y="157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54,663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11993</xdr:rowOff>
    </xdr:from>
    <xdr:to>
      <xdr:col>14</xdr:col>
      <xdr:colOff>79375</xdr:colOff>
      <xdr:row>93</xdr:row>
      <xdr:rowOff>113593</xdr:rowOff>
    </xdr:to>
    <xdr:sp macro="" textlink="">
      <xdr:nvSpPr>
        <xdr:cNvPr id="480" name="円/楕円 479"/>
        <xdr:cNvSpPr/>
      </xdr:nvSpPr>
      <xdr:spPr>
        <a:xfrm>
          <a:off x="9588500" y="1595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130120</xdr:rowOff>
    </xdr:from>
    <xdr:ext cx="534377" cy="259045"/>
    <xdr:sp macro="" textlink="">
      <xdr:nvSpPr>
        <xdr:cNvPr id="481" name="テキスト ボックス 480"/>
        <xdr:cNvSpPr txBox="1"/>
      </xdr:nvSpPr>
      <xdr:spPr>
        <a:xfrm>
          <a:off x="9372111" y="1573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52,605</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130473</xdr:rowOff>
    </xdr:from>
    <xdr:to>
      <xdr:col>12</xdr:col>
      <xdr:colOff>561975</xdr:colOff>
      <xdr:row>93</xdr:row>
      <xdr:rowOff>60623</xdr:rowOff>
    </xdr:to>
    <xdr:sp macro="" textlink="">
      <xdr:nvSpPr>
        <xdr:cNvPr id="482" name="円/楕円 481"/>
        <xdr:cNvSpPr/>
      </xdr:nvSpPr>
      <xdr:spPr>
        <a:xfrm>
          <a:off x="8699500" y="159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77150</xdr:rowOff>
    </xdr:from>
    <xdr:ext cx="534377" cy="259045"/>
    <xdr:sp macro="" textlink="">
      <xdr:nvSpPr>
        <xdr:cNvPr id="483" name="テキスト ボックス 482"/>
        <xdr:cNvSpPr txBox="1"/>
      </xdr:nvSpPr>
      <xdr:spPr>
        <a:xfrm>
          <a:off x="8483111" y="156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54,227</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107711</xdr:rowOff>
    </xdr:from>
    <xdr:to>
      <xdr:col>11</xdr:col>
      <xdr:colOff>358775</xdr:colOff>
      <xdr:row>92</xdr:row>
      <xdr:rowOff>37861</xdr:rowOff>
    </xdr:to>
    <xdr:sp macro="" textlink="">
      <xdr:nvSpPr>
        <xdr:cNvPr id="484" name="円/楕円 483"/>
        <xdr:cNvSpPr/>
      </xdr:nvSpPr>
      <xdr:spPr>
        <a:xfrm>
          <a:off x="7810500" y="157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54388</xdr:rowOff>
    </xdr:from>
    <xdr:ext cx="534377" cy="259045"/>
    <xdr:sp macro="" textlink="">
      <xdr:nvSpPr>
        <xdr:cNvPr id="485" name="テキスト ボックス 484"/>
        <xdr:cNvSpPr txBox="1"/>
      </xdr:nvSpPr>
      <xdr:spPr>
        <a:xfrm>
          <a:off x="7594111" y="154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60,174</a:t>
          </a:r>
          <a:endParaRPr kumimoji="1" lang="ja-JP" altLang="en-US" sz="1000" b="1">
            <a:solidFill>
              <a:srgbClr val="FF0000"/>
            </a:solidFill>
            <a:latin typeface="ＭＳ Ｐゴシック"/>
          </a:endParaRPr>
        </a:p>
      </xdr:txBody>
    </xdr:sp>
    <xdr:clientData/>
  </xdr:oneCellAnchor>
  <xdr:twoCellAnchor>
    <xdr:from>
      <xdr:col>10</xdr:col>
      <xdr:colOff>53975</xdr:colOff>
      <xdr:row>91</xdr:row>
      <xdr:rowOff>8334</xdr:rowOff>
    </xdr:from>
    <xdr:to>
      <xdr:col>10</xdr:col>
      <xdr:colOff>155575</xdr:colOff>
      <xdr:row>91</xdr:row>
      <xdr:rowOff>109934</xdr:rowOff>
    </xdr:to>
    <xdr:sp macro="" textlink="">
      <xdr:nvSpPr>
        <xdr:cNvPr id="486" name="円/楕円 485"/>
        <xdr:cNvSpPr/>
      </xdr:nvSpPr>
      <xdr:spPr>
        <a:xfrm>
          <a:off x="6921500" y="156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89</xdr:row>
      <xdr:rowOff>126461</xdr:rowOff>
    </xdr:from>
    <xdr:ext cx="534377" cy="259045"/>
    <xdr:sp macro="" textlink="">
      <xdr:nvSpPr>
        <xdr:cNvPr id="487" name="テキスト ボックス 486"/>
        <xdr:cNvSpPr txBox="1"/>
      </xdr:nvSpPr>
      <xdr:spPr>
        <a:xfrm>
          <a:off x="6705111" y="153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36053</xdr:rowOff>
    </xdr:from>
    <xdr:to>
      <xdr:col>23</xdr:col>
      <xdr:colOff>517525</xdr:colOff>
      <xdr:row>38</xdr:row>
      <xdr:rowOff>142855</xdr:rowOff>
    </xdr:to>
    <xdr:cxnSp macro="">
      <xdr:nvCxnSpPr>
        <xdr:cNvPr id="515" name="直線コネクタ 514"/>
        <xdr:cNvCxnSpPr/>
      </xdr:nvCxnSpPr>
      <xdr:spPr>
        <a:xfrm>
          <a:off x="15481300" y="6379703"/>
          <a:ext cx="838200" cy="27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36053</xdr:rowOff>
    </xdr:from>
    <xdr:to>
      <xdr:col>22</xdr:col>
      <xdr:colOff>365125</xdr:colOff>
      <xdr:row>38</xdr:row>
      <xdr:rowOff>90505</xdr:rowOff>
    </xdr:to>
    <xdr:cxnSp macro="">
      <xdr:nvCxnSpPr>
        <xdr:cNvPr id="518" name="直線コネクタ 517"/>
        <xdr:cNvCxnSpPr/>
      </xdr:nvCxnSpPr>
      <xdr:spPr>
        <a:xfrm flipV="1">
          <a:off x="14592300" y="6379703"/>
          <a:ext cx="889000" cy="22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20" name="テキスト ボックス 519"/>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90505</xdr:rowOff>
    </xdr:from>
    <xdr:to>
      <xdr:col>21</xdr:col>
      <xdr:colOff>161925</xdr:colOff>
      <xdr:row>38</xdr:row>
      <xdr:rowOff>90597</xdr:rowOff>
    </xdr:to>
    <xdr:cxnSp macro="">
      <xdr:nvCxnSpPr>
        <xdr:cNvPr id="521" name="直線コネクタ 520"/>
        <xdr:cNvCxnSpPr/>
      </xdr:nvCxnSpPr>
      <xdr:spPr>
        <a:xfrm flipV="1">
          <a:off x="13703300" y="660560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170607</xdr:rowOff>
    </xdr:from>
    <xdr:to>
      <xdr:col>19</xdr:col>
      <xdr:colOff>644525</xdr:colOff>
      <xdr:row>38</xdr:row>
      <xdr:rowOff>90597</xdr:rowOff>
    </xdr:to>
    <xdr:cxnSp macro="">
      <xdr:nvCxnSpPr>
        <xdr:cNvPr id="524" name="直線コネクタ 523"/>
        <xdr:cNvCxnSpPr/>
      </xdr:nvCxnSpPr>
      <xdr:spPr>
        <a:xfrm>
          <a:off x="12814300" y="651425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8" name="テキスト ボックス 527"/>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92055</xdr:rowOff>
    </xdr:from>
    <xdr:to>
      <xdr:col>23</xdr:col>
      <xdr:colOff>568325</xdr:colOff>
      <xdr:row>39</xdr:row>
      <xdr:rowOff>22205</xdr:rowOff>
    </xdr:to>
    <xdr:sp macro="" textlink="">
      <xdr:nvSpPr>
        <xdr:cNvPr id="534" name="円/楕円 533"/>
        <xdr:cNvSpPr/>
      </xdr:nvSpPr>
      <xdr:spPr>
        <a:xfrm>
          <a:off x="16268700" y="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6982</xdr:rowOff>
    </xdr:from>
    <xdr:ext cx="469744" cy="259045"/>
    <xdr:sp macro="" textlink="">
      <xdr:nvSpPr>
        <xdr:cNvPr id="535" name="消防費該当値テキスト"/>
        <xdr:cNvSpPr txBox="1"/>
      </xdr:nvSpPr>
      <xdr:spPr>
        <a:xfrm>
          <a:off x="16370300" y="652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156703</xdr:rowOff>
    </xdr:from>
    <xdr:to>
      <xdr:col>22</xdr:col>
      <xdr:colOff>415925</xdr:colOff>
      <xdr:row>37</xdr:row>
      <xdr:rowOff>86853</xdr:rowOff>
    </xdr:to>
    <xdr:sp macro="" textlink="">
      <xdr:nvSpPr>
        <xdr:cNvPr id="536" name="円/楕円 535"/>
        <xdr:cNvSpPr/>
      </xdr:nvSpPr>
      <xdr:spPr>
        <a:xfrm>
          <a:off x="15430500" y="63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103380</xdr:rowOff>
    </xdr:from>
    <xdr:ext cx="534377" cy="259045"/>
    <xdr:sp macro="" textlink="">
      <xdr:nvSpPr>
        <xdr:cNvPr id="537" name="テキスト ボックス 536"/>
        <xdr:cNvSpPr txBox="1"/>
      </xdr:nvSpPr>
      <xdr:spPr>
        <a:xfrm>
          <a:off x="15214111" y="61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39705</xdr:rowOff>
    </xdr:from>
    <xdr:to>
      <xdr:col>21</xdr:col>
      <xdr:colOff>212725</xdr:colOff>
      <xdr:row>38</xdr:row>
      <xdr:rowOff>141305</xdr:rowOff>
    </xdr:to>
    <xdr:sp macro="" textlink="">
      <xdr:nvSpPr>
        <xdr:cNvPr id="538" name="円/楕円 537"/>
        <xdr:cNvSpPr/>
      </xdr:nvSpPr>
      <xdr:spPr>
        <a:xfrm>
          <a:off x="14541500" y="65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132432</xdr:rowOff>
    </xdr:from>
    <xdr:ext cx="534377" cy="259045"/>
    <xdr:sp macro="" textlink="">
      <xdr:nvSpPr>
        <xdr:cNvPr id="539" name="テキスト ボックス 538"/>
        <xdr:cNvSpPr txBox="1"/>
      </xdr:nvSpPr>
      <xdr:spPr>
        <a:xfrm>
          <a:off x="14325111" y="664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39797</xdr:rowOff>
    </xdr:from>
    <xdr:to>
      <xdr:col>20</xdr:col>
      <xdr:colOff>9525</xdr:colOff>
      <xdr:row>38</xdr:row>
      <xdr:rowOff>141397</xdr:rowOff>
    </xdr:to>
    <xdr:sp macro="" textlink="">
      <xdr:nvSpPr>
        <xdr:cNvPr id="540" name="円/楕円 539"/>
        <xdr:cNvSpPr/>
      </xdr:nvSpPr>
      <xdr:spPr>
        <a:xfrm>
          <a:off x="13652500" y="65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132524</xdr:rowOff>
    </xdr:from>
    <xdr:ext cx="534377" cy="259045"/>
    <xdr:sp macro="" textlink="">
      <xdr:nvSpPr>
        <xdr:cNvPr id="541" name="テキスト ボックス 540"/>
        <xdr:cNvSpPr txBox="1"/>
      </xdr:nvSpPr>
      <xdr:spPr>
        <a:xfrm>
          <a:off x="13436111" y="66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119807</xdr:rowOff>
    </xdr:from>
    <xdr:to>
      <xdr:col>18</xdr:col>
      <xdr:colOff>492125</xdr:colOff>
      <xdr:row>38</xdr:row>
      <xdr:rowOff>49957</xdr:rowOff>
    </xdr:to>
    <xdr:sp macro="" textlink="">
      <xdr:nvSpPr>
        <xdr:cNvPr id="542" name="円/楕円 541"/>
        <xdr:cNvSpPr/>
      </xdr:nvSpPr>
      <xdr:spPr>
        <a:xfrm>
          <a:off x="12763500" y="64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66484</xdr:rowOff>
    </xdr:from>
    <xdr:ext cx="534377" cy="259045"/>
    <xdr:sp macro="" textlink="">
      <xdr:nvSpPr>
        <xdr:cNvPr id="543" name="テキスト ボックス 542"/>
        <xdr:cNvSpPr txBox="1"/>
      </xdr:nvSpPr>
      <xdr:spPr>
        <a:xfrm>
          <a:off x="12547111" y="623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80035</xdr:rowOff>
    </xdr:from>
    <xdr:to>
      <xdr:col>23</xdr:col>
      <xdr:colOff>517525</xdr:colOff>
      <xdr:row>56</xdr:row>
      <xdr:rowOff>91260</xdr:rowOff>
    </xdr:to>
    <xdr:cxnSp macro="">
      <xdr:nvCxnSpPr>
        <xdr:cNvPr id="571" name="直線コネクタ 570"/>
        <xdr:cNvCxnSpPr/>
      </xdr:nvCxnSpPr>
      <xdr:spPr>
        <a:xfrm flipV="1">
          <a:off x="15481300" y="9681235"/>
          <a:ext cx="8382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91260</xdr:rowOff>
    </xdr:from>
    <xdr:to>
      <xdr:col>22</xdr:col>
      <xdr:colOff>365125</xdr:colOff>
      <xdr:row>56</xdr:row>
      <xdr:rowOff>145986</xdr:rowOff>
    </xdr:to>
    <xdr:cxnSp macro="">
      <xdr:nvCxnSpPr>
        <xdr:cNvPr id="574" name="直線コネクタ 573"/>
        <xdr:cNvCxnSpPr/>
      </xdr:nvCxnSpPr>
      <xdr:spPr>
        <a:xfrm flipV="1">
          <a:off x="14592300" y="9692460"/>
          <a:ext cx="889000" cy="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30932</xdr:rowOff>
    </xdr:from>
    <xdr:to>
      <xdr:col>21</xdr:col>
      <xdr:colOff>161925</xdr:colOff>
      <xdr:row>56</xdr:row>
      <xdr:rowOff>145986</xdr:rowOff>
    </xdr:to>
    <xdr:cxnSp macro="">
      <xdr:nvCxnSpPr>
        <xdr:cNvPr id="577" name="直線コネクタ 576"/>
        <xdr:cNvCxnSpPr/>
      </xdr:nvCxnSpPr>
      <xdr:spPr>
        <a:xfrm>
          <a:off x="13703300" y="9632132"/>
          <a:ext cx="889000" cy="11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17125</xdr:rowOff>
    </xdr:from>
    <xdr:to>
      <xdr:col>19</xdr:col>
      <xdr:colOff>644525</xdr:colOff>
      <xdr:row>56</xdr:row>
      <xdr:rowOff>30932</xdr:rowOff>
    </xdr:to>
    <xdr:cxnSp macro="">
      <xdr:nvCxnSpPr>
        <xdr:cNvPr id="580" name="直線コネクタ 579"/>
        <xdr:cNvCxnSpPr/>
      </xdr:nvCxnSpPr>
      <xdr:spPr>
        <a:xfrm>
          <a:off x="12814300" y="9446875"/>
          <a:ext cx="889000" cy="18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84" name="テキスト ボックス 583"/>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29235</xdr:rowOff>
    </xdr:from>
    <xdr:to>
      <xdr:col>23</xdr:col>
      <xdr:colOff>568325</xdr:colOff>
      <xdr:row>56</xdr:row>
      <xdr:rowOff>130835</xdr:rowOff>
    </xdr:to>
    <xdr:sp macro="" textlink="">
      <xdr:nvSpPr>
        <xdr:cNvPr id="590" name="円/楕円 589"/>
        <xdr:cNvSpPr/>
      </xdr:nvSpPr>
      <xdr:spPr>
        <a:xfrm>
          <a:off x="16268700" y="9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7662</xdr:rowOff>
    </xdr:from>
    <xdr:ext cx="534377" cy="259045"/>
    <xdr:sp macro="" textlink="">
      <xdr:nvSpPr>
        <xdr:cNvPr id="591" name="教育費該当値テキスト"/>
        <xdr:cNvSpPr txBox="1"/>
      </xdr:nvSpPr>
      <xdr:spPr>
        <a:xfrm>
          <a:off x="16370300" y="960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37,610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40460</xdr:rowOff>
    </xdr:from>
    <xdr:to>
      <xdr:col>22</xdr:col>
      <xdr:colOff>415925</xdr:colOff>
      <xdr:row>56</xdr:row>
      <xdr:rowOff>142060</xdr:rowOff>
    </xdr:to>
    <xdr:sp macro="" textlink="">
      <xdr:nvSpPr>
        <xdr:cNvPr id="592" name="円/楕円 591"/>
        <xdr:cNvSpPr/>
      </xdr:nvSpPr>
      <xdr:spPr>
        <a:xfrm>
          <a:off x="15430500" y="96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133187</xdr:rowOff>
    </xdr:from>
    <xdr:ext cx="534377" cy="259045"/>
    <xdr:sp macro="" textlink="">
      <xdr:nvSpPr>
        <xdr:cNvPr id="593" name="テキスト ボックス 592"/>
        <xdr:cNvSpPr txBox="1"/>
      </xdr:nvSpPr>
      <xdr:spPr>
        <a:xfrm>
          <a:off x="15214111" y="97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95186</xdr:rowOff>
    </xdr:from>
    <xdr:to>
      <xdr:col>21</xdr:col>
      <xdr:colOff>212725</xdr:colOff>
      <xdr:row>57</xdr:row>
      <xdr:rowOff>25336</xdr:rowOff>
    </xdr:to>
    <xdr:sp macro="" textlink="">
      <xdr:nvSpPr>
        <xdr:cNvPr id="594" name="円/楕円 593"/>
        <xdr:cNvSpPr/>
      </xdr:nvSpPr>
      <xdr:spPr>
        <a:xfrm>
          <a:off x="14541500" y="96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16463</xdr:rowOff>
    </xdr:from>
    <xdr:ext cx="534377" cy="259045"/>
    <xdr:sp macro="" textlink="">
      <xdr:nvSpPr>
        <xdr:cNvPr id="595" name="テキスト ボックス 594"/>
        <xdr:cNvSpPr txBox="1"/>
      </xdr:nvSpPr>
      <xdr:spPr>
        <a:xfrm>
          <a:off x="14325111" y="978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151582</xdr:rowOff>
    </xdr:from>
    <xdr:to>
      <xdr:col>20</xdr:col>
      <xdr:colOff>9525</xdr:colOff>
      <xdr:row>56</xdr:row>
      <xdr:rowOff>81732</xdr:rowOff>
    </xdr:to>
    <xdr:sp macro="" textlink="">
      <xdr:nvSpPr>
        <xdr:cNvPr id="596" name="円/楕円 595"/>
        <xdr:cNvSpPr/>
      </xdr:nvSpPr>
      <xdr:spPr>
        <a:xfrm>
          <a:off x="13652500" y="95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72859</xdr:rowOff>
    </xdr:from>
    <xdr:ext cx="534377" cy="259045"/>
    <xdr:sp macro="" textlink="">
      <xdr:nvSpPr>
        <xdr:cNvPr id="597" name="テキスト ボックス 596"/>
        <xdr:cNvSpPr txBox="1"/>
      </xdr:nvSpPr>
      <xdr:spPr>
        <a:xfrm>
          <a:off x="13436111" y="96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137775</xdr:rowOff>
    </xdr:from>
    <xdr:to>
      <xdr:col>18</xdr:col>
      <xdr:colOff>492125</xdr:colOff>
      <xdr:row>55</xdr:row>
      <xdr:rowOff>67925</xdr:rowOff>
    </xdr:to>
    <xdr:sp macro="" textlink="">
      <xdr:nvSpPr>
        <xdr:cNvPr id="598" name="円/楕円 597"/>
        <xdr:cNvSpPr/>
      </xdr:nvSpPr>
      <xdr:spPr>
        <a:xfrm>
          <a:off x="12763500" y="93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84452</xdr:rowOff>
    </xdr:from>
    <xdr:ext cx="534377" cy="259045"/>
    <xdr:sp macro="" textlink="">
      <xdr:nvSpPr>
        <xdr:cNvPr id="599" name="テキスト ボックス 598"/>
        <xdr:cNvSpPr txBox="1"/>
      </xdr:nvSpPr>
      <xdr:spPr>
        <a:xfrm>
          <a:off x="12547111" y="91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44069</xdr:rowOff>
    </xdr:from>
    <xdr:to>
      <xdr:col>21</xdr:col>
      <xdr:colOff>161925</xdr:colOff>
      <xdr:row>79</xdr:row>
      <xdr:rowOff>44450</xdr:rowOff>
    </xdr:to>
    <xdr:cxnSp macro="">
      <xdr:nvCxnSpPr>
        <xdr:cNvPr id="634" name="直線コネクタ 633"/>
        <xdr:cNvCxnSpPr/>
      </xdr:nvCxnSpPr>
      <xdr:spPr>
        <a:xfrm>
          <a:off x="13703300" y="13588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40260</xdr:rowOff>
    </xdr:from>
    <xdr:to>
      <xdr:col>19</xdr:col>
      <xdr:colOff>644525</xdr:colOff>
      <xdr:row>79</xdr:row>
      <xdr:rowOff>44069</xdr:rowOff>
    </xdr:to>
    <xdr:cxnSp macro="">
      <xdr:nvCxnSpPr>
        <xdr:cNvPr id="637" name="直線コネクタ 636"/>
        <xdr:cNvCxnSpPr/>
      </xdr:nvCxnSpPr>
      <xdr:spPr>
        <a:xfrm>
          <a:off x="12814300" y="1358481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0" name="テキスト ボックス 64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1" name="円/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2" name="テキスト ボックス 65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164719</xdr:rowOff>
    </xdr:from>
    <xdr:to>
      <xdr:col>20</xdr:col>
      <xdr:colOff>9525</xdr:colOff>
      <xdr:row>79</xdr:row>
      <xdr:rowOff>94869</xdr:rowOff>
    </xdr:to>
    <xdr:sp macro="" textlink="">
      <xdr:nvSpPr>
        <xdr:cNvPr id="653" name="円/楕円 652"/>
        <xdr:cNvSpPr/>
      </xdr:nvSpPr>
      <xdr:spPr>
        <a:xfrm>
          <a:off x="13652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85996</xdr:rowOff>
    </xdr:from>
    <xdr:ext cx="249299" cy="259045"/>
    <xdr:sp macro="" textlink="">
      <xdr:nvSpPr>
        <xdr:cNvPr id="654" name="テキスト ボックス 653"/>
        <xdr:cNvSpPr txBox="1"/>
      </xdr:nvSpPr>
      <xdr:spPr>
        <a:xfrm>
          <a:off x="13578649"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160910</xdr:rowOff>
    </xdr:from>
    <xdr:to>
      <xdr:col>18</xdr:col>
      <xdr:colOff>492125</xdr:colOff>
      <xdr:row>79</xdr:row>
      <xdr:rowOff>91060</xdr:rowOff>
    </xdr:to>
    <xdr:sp macro="" textlink="">
      <xdr:nvSpPr>
        <xdr:cNvPr id="655" name="円/楕円 654"/>
        <xdr:cNvSpPr/>
      </xdr:nvSpPr>
      <xdr:spPr>
        <a:xfrm>
          <a:off x="12763500" y="135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82187</xdr:rowOff>
    </xdr:from>
    <xdr:ext cx="313932" cy="259045"/>
    <xdr:sp macro="" textlink="">
      <xdr:nvSpPr>
        <xdr:cNvPr id="656" name="テキスト ボックス 655"/>
        <xdr:cNvSpPr txBox="1"/>
      </xdr:nvSpPr>
      <xdr:spPr>
        <a:xfrm>
          <a:off x="12657333" y="1362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26330</xdr:rowOff>
    </xdr:from>
    <xdr:to>
      <xdr:col>23</xdr:col>
      <xdr:colOff>517525</xdr:colOff>
      <xdr:row>98</xdr:row>
      <xdr:rowOff>27277</xdr:rowOff>
    </xdr:to>
    <xdr:cxnSp macro="">
      <xdr:nvCxnSpPr>
        <xdr:cNvPr id="687" name="直線コネクタ 686"/>
        <xdr:cNvCxnSpPr/>
      </xdr:nvCxnSpPr>
      <xdr:spPr>
        <a:xfrm>
          <a:off x="15481300" y="16828430"/>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17579</xdr:rowOff>
    </xdr:from>
    <xdr:to>
      <xdr:col>22</xdr:col>
      <xdr:colOff>365125</xdr:colOff>
      <xdr:row>98</xdr:row>
      <xdr:rowOff>26330</xdr:rowOff>
    </xdr:to>
    <xdr:cxnSp macro="">
      <xdr:nvCxnSpPr>
        <xdr:cNvPr id="690" name="直線コネクタ 689"/>
        <xdr:cNvCxnSpPr/>
      </xdr:nvCxnSpPr>
      <xdr:spPr>
        <a:xfrm>
          <a:off x="14592300" y="16819679"/>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2" name="テキスト ボックス 691"/>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17579</xdr:rowOff>
    </xdr:from>
    <xdr:to>
      <xdr:col>21</xdr:col>
      <xdr:colOff>161925</xdr:colOff>
      <xdr:row>98</xdr:row>
      <xdr:rowOff>57469</xdr:rowOff>
    </xdr:to>
    <xdr:cxnSp macro="">
      <xdr:nvCxnSpPr>
        <xdr:cNvPr id="693" name="直線コネクタ 692"/>
        <xdr:cNvCxnSpPr/>
      </xdr:nvCxnSpPr>
      <xdr:spPr>
        <a:xfrm flipV="1">
          <a:off x="13703300" y="16819679"/>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5" name="テキスト ボックス 694"/>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164960</xdr:rowOff>
    </xdr:from>
    <xdr:to>
      <xdr:col>19</xdr:col>
      <xdr:colOff>644525</xdr:colOff>
      <xdr:row>98</xdr:row>
      <xdr:rowOff>57469</xdr:rowOff>
    </xdr:to>
    <xdr:cxnSp macro="">
      <xdr:nvCxnSpPr>
        <xdr:cNvPr id="696" name="直線コネクタ 695"/>
        <xdr:cNvCxnSpPr/>
      </xdr:nvCxnSpPr>
      <xdr:spPr>
        <a:xfrm>
          <a:off x="12814300" y="16795610"/>
          <a:ext cx="889000" cy="6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8" name="テキスト ボックス 697"/>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0" name="テキスト ボックス 699"/>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147927</xdr:rowOff>
    </xdr:from>
    <xdr:to>
      <xdr:col>23</xdr:col>
      <xdr:colOff>568325</xdr:colOff>
      <xdr:row>98</xdr:row>
      <xdr:rowOff>78077</xdr:rowOff>
    </xdr:to>
    <xdr:sp macro="" textlink="">
      <xdr:nvSpPr>
        <xdr:cNvPr id="706" name="円/楕円 705"/>
        <xdr:cNvSpPr/>
      </xdr:nvSpPr>
      <xdr:spPr>
        <a:xfrm>
          <a:off x="16268700" y="1677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62854</xdr:rowOff>
    </xdr:from>
    <xdr:ext cx="534377" cy="259045"/>
    <xdr:sp macro="" textlink="">
      <xdr:nvSpPr>
        <xdr:cNvPr id="707" name="公債費該当値テキスト"/>
        <xdr:cNvSpPr txBox="1"/>
      </xdr:nvSpPr>
      <xdr:spPr>
        <a:xfrm>
          <a:off x="16370300" y="1669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146980</xdr:rowOff>
    </xdr:from>
    <xdr:to>
      <xdr:col>22</xdr:col>
      <xdr:colOff>415925</xdr:colOff>
      <xdr:row>98</xdr:row>
      <xdr:rowOff>77130</xdr:rowOff>
    </xdr:to>
    <xdr:sp macro="" textlink="">
      <xdr:nvSpPr>
        <xdr:cNvPr id="708" name="円/楕円 707"/>
        <xdr:cNvSpPr/>
      </xdr:nvSpPr>
      <xdr:spPr>
        <a:xfrm>
          <a:off x="15430500" y="167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68257</xdr:rowOff>
    </xdr:from>
    <xdr:ext cx="534377" cy="259045"/>
    <xdr:sp macro="" textlink="">
      <xdr:nvSpPr>
        <xdr:cNvPr id="709" name="テキスト ボックス 708"/>
        <xdr:cNvSpPr txBox="1"/>
      </xdr:nvSpPr>
      <xdr:spPr>
        <a:xfrm>
          <a:off x="15214111" y="1687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138229</xdr:rowOff>
    </xdr:from>
    <xdr:to>
      <xdr:col>21</xdr:col>
      <xdr:colOff>212725</xdr:colOff>
      <xdr:row>98</xdr:row>
      <xdr:rowOff>68379</xdr:rowOff>
    </xdr:to>
    <xdr:sp macro="" textlink="">
      <xdr:nvSpPr>
        <xdr:cNvPr id="710" name="円/楕円 709"/>
        <xdr:cNvSpPr/>
      </xdr:nvSpPr>
      <xdr:spPr>
        <a:xfrm>
          <a:off x="14541500" y="167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59506</xdr:rowOff>
    </xdr:from>
    <xdr:ext cx="534377" cy="259045"/>
    <xdr:sp macro="" textlink="">
      <xdr:nvSpPr>
        <xdr:cNvPr id="711" name="テキスト ボックス 710"/>
        <xdr:cNvSpPr txBox="1"/>
      </xdr:nvSpPr>
      <xdr:spPr>
        <a:xfrm>
          <a:off x="14325111" y="1686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6669</xdr:rowOff>
    </xdr:from>
    <xdr:to>
      <xdr:col>20</xdr:col>
      <xdr:colOff>9525</xdr:colOff>
      <xdr:row>98</xdr:row>
      <xdr:rowOff>108269</xdr:rowOff>
    </xdr:to>
    <xdr:sp macro="" textlink="">
      <xdr:nvSpPr>
        <xdr:cNvPr id="712" name="円/楕円 711"/>
        <xdr:cNvSpPr/>
      </xdr:nvSpPr>
      <xdr:spPr>
        <a:xfrm>
          <a:off x="13652500" y="168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99396</xdr:rowOff>
    </xdr:from>
    <xdr:ext cx="534377" cy="259045"/>
    <xdr:sp macro="" textlink="">
      <xdr:nvSpPr>
        <xdr:cNvPr id="713" name="テキスト ボックス 712"/>
        <xdr:cNvSpPr txBox="1"/>
      </xdr:nvSpPr>
      <xdr:spPr>
        <a:xfrm>
          <a:off x="13436111" y="169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114160</xdr:rowOff>
    </xdr:from>
    <xdr:to>
      <xdr:col>18</xdr:col>
      <xdr:colOff>492125</xdr:colOff>
      <xdr:row>98</xdr:row>
      <xdr:rowOff>44310</xdr:rowOff>
    </xdr:to>
    <xdr:sp macro="" textlink="">
      <xdr:nvSpPr>
        <xdr:cNvPr id="714" name="円/楕円 713"/>
        <xdr:cNvSpPr/>
      </xdr:nvSpPr>
      <xdr:spPr>
        <a:xfrm>
          <a:off x="12763500" y="167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35437</xdr:rowOff>
    </xdr:from>
    <xdr:ext cx="534377" cy="259045"/>
    <xdr:sp macro="" textlink="">
      <xdr:nvSpPr>
        <xdr:cNvPr id="715" name="テキスト ボックス 714"/>
        <xdr:cNvSpPr txBox="1"/>
      </xdr:nvSpPr>
      <xdr:spPr>
        <a:xfrm>
          <a:off x="12547111" y="1683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総務費については、庁舎耐震化改修事業の減等により住民一人当たり▲</a:t>
          </a:r>
          <a:r>
            <a:rPr kumimoji="1" lang="en-US" altLang="ja-JP" sz="1300">
              <a:latin typeface="ＭＳ Ｐゴシック"/>
            </a:rPr>
            <a:t>5,934</a:t>
          </a:r>
          <a:r>
            <a:rPr kumimoji="1" lang="ja-JP" altLang="en-US" sz="1300">
              <a:latin typeface="ＭＳ Ｐゴシック"/>
            </a:rPr>
            <a:t>円、</a:t>
          </a:r>
          <a:r>
            <a:rPr kumimoji="1" lang="en-US" altLang="ja-JP" sz="1300">
              <a:latin typeface="ＭＳ Ｐゴシック"/>
            </a:rPr>
            <a:t>10.5</a:t>
          </a:r>
          <a:r>
            <a:rPr kumimoji="1" lang="ja-JP" altLang="en-US" sz="1300">
              <a:latin typeface="ＭＳ Ｐゴシック"/>
            </a:rPr>
            <a:t>％の減となった。民生費については、こどもの国再整備事業の減等により、▲</a:t>
          </a:r>
          <a:r>
            <a:rPr kumimoji="1" lang="en-US" altLang="ja-JP" sz="1300">
              <a:latin typeface="ＭＳ Ｐゴシック"/>
            </a:rPr>
            <a:t>12,321</a:t>
          </a:r>
          <a:r>
            <a:rPr kumimoji="1" lang="ja-JP" altLang="en-US" sz="1300">
              <a:latin typeface="ＭＳ Ｐゴシック"/>
            </a:rPr>
            <a:t>円、</a:t>
          </a:r>
          <a:r>
            <a:rPr kumimoji="1" lang="en-US" altLang="ja-JP" sz="1300">
              <a:latin typeface="ＭＳ Ｐゴシック"/>
            </a:rPr>
            <a:t>6.8</a:t>
          </a:r>
          <a:r>
            <a:rPr kumimoji="1" lang="ja-JP" altLang="en-US" sz="1300">
              <a:latin typeface="ＭＳ Ｐゴシック"/>
            </a:rPr>
            <a:t>％の減となったが、依然として類似団体平均は上回った額で推移している。土木費については、市営自転車駐車場改修等事業の増等により、＋</a:t>
          </a:r>
          <a:r>
            <a:rPr kumimoji="1" lang="en-US" altLang="ja-JP" sz="1300">
              <a:latin typeface="ＭＳ Ｐゴシック"/>
            </a:rPr>
            <a:t>2,058</a:t>
          </a:r>
          <a:r>
            <a:rPr kumimoji="1" lang="ja-JP" altLang="en-US" sz="1300">
              <a:latin typeface="ＭＳ Ｐゴシック"/>
            </a:rPr>
            <a:t>円　</a:t>
          </a:r>
          <a:r>
            <a:rPr kumimoji="1" lang="en-US" altLang="ja-JP" sz="1300">
              <a:latin typeface="ＭＳ Ｐゴシック"/>
            </a:rPr>
            <a:t>3.9</a:t>
          </a:r>
          <a:r>
            <a:rPr kumimoji="1" lang="ja-JP" altLang="en-US" sz="1300">
              <a:latin typeface="ＭＳ Ｐゴシック"/>
            </a:rPr>
            <a:t>％の増となり、類似団体の中では上位にある。近年土木費は減少傾向にあったが、平成２７年度は増加に転じたため、類似団体平均との差が広がった。消防費については、高機能消防指令システム整備工事請負費の減等により、▲</a:t>
          </a:r>
          <a:r>
            <a:rPr kumimoji="1" lang="en-US" altLang="ja-JP" sz="1300">
              <a:latin typeface="ＭＳ Ｐゴシック"/>
            </a:rPr>
            <a:t>6,086</a:t>
          </a:r>
          <a:r>
            <a:rPr kumimoji="1" lang="ja-JP" altLang="en-US" sz="1300">
              <a:latin typeface="ＭＳ Ｐゴシック"/>
            </a:rPr>
            <a:t>円、</a:t>
          </a:r>
          <a:r>
            <a:rPr kumimoji="1" lang="en-US" altLang="ja-JP" sz="1300">
              <a:latin typeface="ＭＳ Ｐゴシック"/>
            </a:rPr>
            <a:t>38.0</a:t>
          </a:r>
          <a:r>
            <a:rPr kumimoji="1" lang="ja-JP" altLang="en-US" sz="1300">
              <a:latin typeface="ＭＳ Ｐゴシック"/>
            </a:rPr>
            <a:t>％と大幅に減少した。その他、公債費については、類似団体平均を大幅に下回った額で推移しているが、今後は、老朽化した公共施設の大規模改修、建て替えに係る起債に伴い増加することが見込まれる。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の標準財政規模比については、前年度と比較して０．９ポイント増となった。残高としては、３０３百万円増加している。実質収支額については、平成２６年度の約１８億から平成２７年度は約２４億に増加したことから、２．２ポイント増となった。実質単年度収支については黒字に転じ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今後も財政調整基金の残高を一定水準に維持するよう努め、健全な財政運営を図る。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連結実質赤字比率については、平成２７年度決算で－１５．３２％となり、平成２６年度決算と比較して０．８８ポイントほど黒字幅が上昇した。この主な要因は、一般会計等での実質収支が</a:t>
          </a:r>
          <a:r>
            <a:rPr kumimoji="1" lang="en-US" altLang="ja-JP" sz="1400">
              <a:latin typeface="ＭＳ ゴシック" pitchFamily="49" charset="-128"/>
              <a:ea typeface="ＭＳ ゴシック" pitchFamily="49" charset="-128"/>
            </a:rPr>
            <a:t>633</a:t>
          </a:r>
          <a:r>
            <a:rPr kumimoji="1" lang="ja-JP" altLang="en-US" sz="1400">
              <a:latin typeface="ＭＳ ゴシック" pitchFamily="49" charset="-128"/>
              <a:ea typeface="ＭＳ ゴシック" pitchFamily="49" charset="-128"/>
            </a:rPr>
            <a:t>百万円増加したことが挙げられる。</a:t>
          </a:r>
        </a:p>
        <a:p>
          <a:r>
            <a:rPr kumimoji="1" lang="ja-JP" altLang="en-US" sz="1400">
              <a:latin typeface="ＭＳ ゴシック" pitchFamily="49" charset="-128"/>
              <a:ea typeface="ＭＳ ゴシック" pitchFamily="49" charset="-128"/>
            </a:rPr>
            <a:t>　現状すべての会計において、実質収支は黒字となっているものの、一般会計からの赤字補てん的な繰出金が多額となっている会計も複数あることから、今後も健全な財政運営を図る。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52858652</v>
      </c>
      <c r="BO4" s="379"/>
      <c r="BP4" s="379"/>
      <c r="BQ4" s="379"/>
      <c r="BR4" s="379"/>
      <c r="BS4" s="379"/>
      <c r="BT4" s="379"/>
      <c r="BU4" s="380"/>
      <c r="BV4" s="378">
        <v>54440696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8.6999999999999993</v>
      </c>
      <c r="CU4" s="385"/>
      <c r="CV4" s="385"/>
      <c r="CW4" s="385"/>
      <c r="CX4" s="385"/>
      <c r="CY4" s="385"/>
      <c r="CZ4" s="385"/>
      <c r="DA4" s="386"/>
      <c r="DB4" s="384">
        <v>6.5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50246259</v>
      </c>
      <c r="BO5" s="416"/>
      <c r="BP5" s="416"/>
      <c r="BQ5" s="416"/>
      <c r="BR5" s="416"/>
      <c r="BS5" s="416"/>
      <c r="BT5" s="416"/>
      <c r="BU5" s="417"/>
      <c r="BV5" s="415">
        <v>52189031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87.8</v>
      </c>
      <c r="CU5" s="413"/>
      <c r="CV5" s="413"/>
      <c r="CW5" s="413"/>
      <c r="CX5" s="413"/>
      <c r="CY5" s="413"/>
      <c r="CZ5" s="413"/>
      <c r="DA5" s="414"/>
      <c r="DB5" s="412">
        <v>88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85</v>
      </c>
      <c r="AV6" s="448"/>
      <c r="AW6" s="448"/>
      <c r="AX6" s="448"/>
      <c r="AY6" s="449" t="s">
        <v>86</v>
      </c>
      <c r="AZ6" s="450"/>
      <c r="BA6" s="450"/>
      <c r="BB6" s="450"/>
      <c r="BC6" s="450"/>
      <c r="BD6" s="450"/>
      <c r="BE6" s="450"/>
      <c r="BF6" s="450"/>
      <c r="BG6" s="450"/>
      <c r="BH6" s="450"/>
      <c r="BI6" s="450"/>
      <c r="BJ6" s="450"/>
      <c r="BK6" s="450"/>
      <c r="BL6" s="450"/>
      <c r="BM6" s="451"/>
      <c r="BN6" s="415">
        <v>2612393</v>
      </c>
      <c r="BO6" s="416"/>
      <c r="BP6" s="416"/>
      <c r="BQ6" s="416"/>
      <c r="BR6" s="416"/>
      <c r="BS6" s="416"/>
      <c r="BT6" s="416"/>
      <c r="BU6" s="417"/>
      <c r="BV6" s="415">
        <v>2251665</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87.8</v>
      </c>
      <c r="CU6" s="453"/>
      <c r="CV6" s="453"/>
      <c r="CW6" s="453"/>
      <c r="CX6" s="453"/>
      <c r="CY6" s="453"/>
      <c r="CZ6" s="453"/>
      <c r="DA6" s="454"/>
      <c r="DB6" s="452">
        <v>88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85</v>
      </c>
      <c r="AV7" s="448"/>
      <c r="AW7" s="448"/>
      <c r="AX7" s="448"/>
      <c r="AY7" s="449" t="s">
        <v>89</v>
      </c>
      <c r="AZ7" s="450"/>
      <c r="BA7" s="450"/>
      <c r="BB7" s="450"/>
      <c r="BC7" s="450"/>
      <c r="BD7" s="450"/>
      <c r="BE7" s="450"/>
      <c r="BF7" s="450"/>
      <c r="BG7" s="450"/>
      <c r="BH7" s="450"/>
      <c r="BI7" s="450"/>
      <c r="BJ7" s="450"/>
      <c r="BK7" s="450"/>
      <c r="BL7" s="450"/>
      <c r="BM7" s="451"/>
      <c r="BN7" s="415">
        <v>203065</v>
      </c>
      <c r="BO7" s="416"/>
      <c r="BP7" s="416"/>
      <c r="BQ7" s="416"/>
      <c r="BR7" s="416"/>
      <c r="BS7" s="416"/>
      <c r="BT7" s="416"/>
      <c r="BU7" s="417"/>
      <c r="BV7" s="415">
        <v>475637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27664672</v>
      </c>
      <c r="CU7" s="416"/>
      <c r="CV7" s="416"/>
      <c r="CW7" s="416"/>
      <c r="CX7" s="416"/>
      <c r="CY7" s="416"/>
      <c r="CZ7" s="416"/>
      <c r="DA7" s="417"/>
      <c r="DB7" s="415">
        <v>27270899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2409328</v>
      </c>
      <c r="BO8" s="416"/>
      <c r="BP8" s="416"/>
      <c r="BQ8" s="416"/>
      <c r="BR8" s="416"/>
      <c r="BS8" s="416"/>
      <c r="BT8" s="416"/>
      <c r="BU8" s="417"/>
      <c r="BV8" s="415">
        <v>1776028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1.2</v>
      </c>
      <c r="CU8" s="456"/>
      <c r="CV8" s="456"/>
      <c r="CW8" s="456"/>
      <c r="CX8" s="456"/>
      <c r="CY8" s="456"/>
      <c r="CZ8" s="456"/>
      <c r="DA8" s="457"/>
      <c r="DB8" s="455">
        <v>1.19</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136150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633299</v>
      </c>
      <c r="BO9" s="416"/>
      <c r="BP9" s="416"/>
      <c r="BQ9" s="416"/>
      <c r="BR9" s="416"/>
      <c r="BS9" s="416"/>
      <c r="BT9" s="416"/>
      <c r="BU9" s="417"/>
      <c r="BV9" s="415">
        <v>-220948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5.8</v>
      </c>
      <c r="CU9" s="413"/>
      <c r="CV9" s="413"/>
      <c r="CW9" s="413"/>
      <c r="CX9" s="413"/>
      <c r="CY9" s="413"/>
      <c r="CZ9" s="413"/>
      <c r="DA9" s="414"/>
      <c r="DB9" s="412">
        <v>5.8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123079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1194914</v>
      </c>
      <c r="BO10" s="416"/>
      <c r="BP10" s="416"/>
      <c r="BQ10" s="416"/>
      <c r="BR10" s="416"/>
      <c r="BS10" s="416"/>
      <c r="BT10" s="416"/>
      <c r="BU10" s="417"/>
      <c r="BV10" s="415">
        <v>1101581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135243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892000</v>
      </c>
      <c r="BO12" s="416"/>
      <c r="BP12" s="416"/>
      <c r="BQ12" s="416"/>
      <c r="BR12" s="416"/>
      <c r="BS12" s="416"/>
      <c r="BT12" s="416"/>
      <c r="BU12" s="417"/>
      <c r="BV12" s="415">
        <v>1181000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129712</v>
      </c>
      <c r="S13" s="497"/>
      <c r="T13" s="497"/>
      <c r="U13" s="497"/>
      <c r="V13" s="498"/>
      <c r="W13" s="431" t="s">
        <v>120</v>
      </c>
      <c r="X13" s="432"/>
      <c r="Y13" s="432"/>
      <c r="Z13" s="432"/>
      <c r="AA13" s="432"/>
      <c r="AB13" s="422"/>
      <c r="AC13" s="466">
        <v>101</v>
      </c>
      <c r="AD13" s="467"/>
      <c r="AE13" s="467"/>
      <c r="AF13" s="467"/>
      <c r="AG13" s="506"/>
      <c r="AH13" s="466">
        <v>92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936213</v>
      </c>
      <c r="BO13" s="416"/>
      <c r="BP13" s="416"/>
      <c r="BQ13" s="416"/>
      <c r="BR13" s="416"/>
      <c r="BS13" s="416"/>
      <c r="BT13" s="416"/>
      <c r="BU13" s="417"/>
      <c r="BV13" s="415">
        <v>-300367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3.7</v>
      </c>
      <c r="CU13" s="413"/>
      <c r="CV13" s="413"/>
      <c r="CW13" s="413"/>
      <c r="CX13" s="413"/>
      <c r="CY13" s="413"/>
      <c r="CZ13" s="413"/>
      <c r="DA13" s="414"/>
      <c r="DB13" s="412">
        <v>3.6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132880</v>
      </c>
      <c r="S14" s="497"/>
      <c r="T14" s="497"/>
      <c r="U14" s="497"/>
      <c r="V14" s="498"/>
      <c r="W14" s="405"/>
      <c r="X14" s="406"/>
      <c r="Y14" s="406"/>
      <c r="Z14" s="406"/>
      <c r="AA14" s="406"/>
      <c r="AB14" s="395"/>
      <c r="AC14" s="499">
        <v>0.2</v>
      </c>
      <c r="AD14" s="500"/>
      <c r="AE14" s="500"/>
      <c r="AF14" s="500"/>
      <c r="AG14" s="501"/>
      <c r="AH14" s="499">
        <v>0.2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54.9</v>
      </c>
      <c r="CU14" s="511"/>
      <c r="CV14" s="511"/>
      <c r="CW14" s="511"/>
      <c r="CX14" s="511"/>
      <c r="CY14" s="511"/>
      <c r="CZ14" s="511"/>
      <c r="DA14" s="512"/>
      <c r="DB14" s="510">
        <v>57.1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127963</v>
      </c>
      <c r="S15" s="497"/>
      <c r="T15" s="497"/>
      <c r="U15" s="497"/>
      <c r="V15" s="498"/>
      <c r="W15" s="431" t="s">
        <v>127</v>
      </c>
      <c r="X15" s="432"/>
      <c r="Y15" s="432"/>
      <c r="Z15" s="432"/>
      <c r="AA15" s="432"/>
      <c r="AB15" s="422"/>
      <c r="AC15" s="466">
        <v>13524</v>
      </c>
      <c r="AD15" s="467"/>
      <c r="AE15" s="467"/>
      <c r="AF15" s="467"/>
      <c r="AG15" s="506"/>
      <c r="AH15" s="466">
        <v>15272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21281965</v>
      </c>
      <c r="BO15" s="379"/>
      <c r="BP15" s="379"/>
      <c r="BQ15" s="379"/>
      <c r="BR15" s="379"/>
      <c r="BS15" s="379"/>
      <c r="BT15" s="379"/>
      <c r="BU15" s="380"/>
      <c r="BV15" s="378">
        <v>20816967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23.6</v>
      </c>
      <c r="AD16" s="500"/>
      <c r="AE16" s="500"/>
      <c r="AF16" s="500"/>
      <c r="AG16" s="501"/>
      <c r="AH16" s="499">
        <v>25.7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17624623</v>
      </c>
      <c r="BO16" s="416"/>
      <c r="BP16" s="416"/>
      <c r="BQ16" s="416"/>
      <c r="BR16" s="416"/>
      <c r="BS16" s="416"/>
      <c r="BT16" s="416"/>
      <c r="BU16" s="417"/>
      <c r="BV16" s="415">
        <v>17146955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43756</v>
      </c>
      <c r="AD17" s="467"/>
      <c r="AE17" s="467"/>
      <c r="AF17" s="467"/>
      <c r="AG17" s="506"/>
      <c r="AH17" s="466">
        <v>42140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27664672</v>
      </c>
      <c r="BO17" s="416"/>
      <c r="BP17" s="416"/>
      <c r="BQ17" s="416"/>
      <c r="BR17" s="416"/>
      <c r="BS17" s="416"/>
      <c r="BT17" s="416"/>
      <c r="BU17" s="417"/>
      <c r="BV17" s="415">
        <v>27270899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18.190000000000001</v>
      </c>
      <c r="M18" s="528"/>
      <c r="N18" s="528"/>
      <c r="O18" s="528"/>
      <c r="P18" s="528"/>
      <c r="Q18" s="528"/>
      <c r="R18" s="529"/>
      <c r="S18" s="529"/>
      <c r="T18" s="529"/>
      <c r="U18" s="529"/>
      <c r="V18" s="530"/>
      <c r="W18" s="433"/>
      <c r="X18" s="434"/>
      <c r="Y18" s="434"/>
      <c r="Z18" s="434"/>
      <c r="AA18" s="434"/>
      <c r="AB18" s="425"/>
      <c r="AC18" s="531">
        <v>76.3</v>
      </c>
      <c r="AD18" s="532"/>
      <c r="AE18" s="532"/>
      <c r="AF18" s="532"/>
      <c r="AG18" s="533"/>
      <c r="AH18" s="531">
        <v>70.8</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25653326</v>
      </c>
      <c r="BO18" s="416"/>
      <c r="BP18" s="416"/>
      <c r="BQ18" s="416"/>
      <c r="BR18" s="416"/>
      <c r="BS18" s="416"/>
      <c r="BT18" s="416"/>
      <c r="BU18" s="417"/>
      <c r="BV18" s="415">
        <v>24670687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7485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34278666</v>
      </c>
      <c r="BO19" s="416"/>
      <c r="BP19" s="416"/>
      <c r="BQ19" s="416"/>
      <c r="BR19" s="416"/>
      <c r="BS19" s="416"/>
      <c r="BT19" s="416"/>
      <c r="BU19" s="417"/>
      <c r="BV19" s="415">
        <v>33669556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59432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26528415</v>
      </c>
      <c r="BO23" s="416"/>
      <c r="BP23" s="416"/>
      <c r="BQ23" s="416"/>
      <c r="BR23" s="416"/>
      <c r="BS23" s="416"/>
      <c r="BT23" s="416"/>
      <c r="BU23" s="417"/>
      <c r="BV23" s="415">
        <v>24814778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9700</v>
      </c>
      <c r="R24" s="467"/>
      <c r="S24" s="467"/>
      <c r="T24" s="467"/>
      <c r="U24" s="467"/>
      <c r="V24" s="506"/>
      <c r="W24" s="561"/>
      <c r="X24" s="549"/>
      <c r="Y24" s="550"/>
      <c r="Z24" s="465" t="s">
        <v>151</v>
      </c>
      <c r="AA24" s="445"/>
      <c r="AB24" s="445"/>
      <c r="AC24" s="445"/>
      <c r="AD24" s="445"/>
      <c r="AE24" s="445"/>
      <c r="AF24" s="445"/>
      <c r="AG24" s="446"/>
      <c r="AH24" s="466">
        <v>783</v>
      </c>
      <c r="AI24" s="467"/>
      <c r="AJ24" s="467"/>
      <c r="AK24" s="467"/>
      <c r="AL24" s="506"/>
      <c r="AM24" s="466">
        <v>2343519</v>
      </c>
      <c r="AN24" s="467"/>
      <c r="AO24" s="467"/>
      <c r="AP24" s="467"/>
      <c r="AQ24" s="467"/>
      <c r="AR24" s="506"/>
      <c r="AS24" s="466">
        <v>2993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8572643</v>
      </c>
      <c r="BO24" s="416"/>
      <c r="BP24" s="416"/>
      <c r="BQ24" s="416"/>
      <c r="BR24" s="416"/>
      <c r="BS24" s="416"/>
      <c r="BT24" s="416"/>
      <c r="BU24" s="417"/>
      <c r="BV24" s="415">
        <v>8992400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8140</v>
      </c>
      <c r="R25" s="467"/>
      <c r="S25" s="467"/>
      <c r="T25" s="467"/>
      <c r="U25" s="467"/>
      <c r="V25" s="506"/>
      <c r="W25" s="561"/>
      <c r="X25" s="549"/>
      <c r="Y25" s="550"/>
      <c r="Z25" s="465" t="s">
        <v>154</v>
      </c>
      <c r="AA25" s="445"/>
      <c r="AB25" s="445"/>
      <c r="AC25" s="445"/>
      <c r="AD25" s="445"/>
      <c r="AE25" s="445"/>
      <c r="AF25" s="445"/>
      <c r="AG25" s="446"/>
      <c r="AH25" s="466">
        <v>139</v>
      </c>
      <c r="AI25" s="467"/>
      <c r="AJ25" s="467"/>
      <c r="AK25" s="467"/>
      <c r="AL25" s="506"/>
      <c r="AM25" s="466">
        <v>410467</v>
      </c>
      <c r="AN25" s="467"/>
      <c r="AO25" s="467"/>
      <c r="AP25" s="467"/>
      <c r="AQ25" s="467"/>
      <c r="AR25" s="506"/>
      <c r="AS25" s="466">
        <v>2953</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16507310</v>
      </c>
      <c r="BO25" s="379"/>
      <c r="BP25" s="379"/>
      <c r="BQ25" s="379"/>
      <c r="BR25" s="379"/>
      <c r="BS25" s="379"/>
      <c r="BT25" s="379"/>
      <c r="BU25" s="380"/>
      <c r="BV25" s="378">
        <v>13775306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7460</v>
      </c>
      <c r="R26" s="467"/>
      <c r="S26" s="467"/>
      <c r="T26" s="467"/>
      <c r="U26" s="467"/>
      <c r="V26" s="506"/>
      <c r="W26" s="561"/>
      <c r="X26" s="549"/>
      <c r="Y26" s="550"/>
      <c r="Z26" s="465" t="s">
        <v>157</v>
      </c>
      <c r="AA26" s="571"/>
      <c r="AB26" s="571"/>
      <c r="AC26" s="571"/>
      <c r="AD26" s="571"/>
      <c r="AE26" s="571"/>
      <c r="AF26" s="571"/>
      <c r="AG26" s="572"/>
      <c r="AH26" s="466">
        <v>22</v>
      </c>
      <c r="AI26" s="467"/>
      <c r="AJ26" s="467"/>
      <c r="AK26" s="467"/>
      <c r="AL26" s="506"/>
      <c r="AM26" s="466">
        <v>65230</v>
      </c>
      <c r="AN26" s="467"/>
      <c r="AO26" s="467"/>
      <c r="AP26" s="467"/>
      <c r="AQ26" s="467"/>
      <c r="AR26" s="506"/>
      <c r="AS26" s="466">
        <v>2965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350000</v>
      </c>
      <c r="BO26" s="416"/>
      <c r="BP26" s="416"/>
      <c r="BQ26" s="416"/>
      <c r="BR26" s="416"/>
      <c r="BS26" s="416"/>
      <c r="BT26" s="416"/>
      <c r="BU26" s="417"/>
      <c r="BV26" s="415">
        <v>305000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5400</v>
      </c>
      <c r="R27" s="467"/>
      <c r="S27" s="467"/>
      <c r="T27" s="467"/>
      <c r="U27" s="467"/>
      <c r="V27" s="506"/>
      <c r="W27" s="561"/>
      <c r="X27" s="549"/>
      <c r="Y27" s="550"/>
      <c r="Z27" s="465" t="s">
        <v>160</v>
      </c>
      <c r="AA27" s="445"/>
      <c r="AB27" s="445"/>
      <c r="AC27" s="445"/>
      <c r="AD27" s="445"/>
      <c r="AE27" s="445"/>
      <c r="AF27" s="445"/>
      <c r="AG27" s="446"/>
      <c r="AH27" s="466">
        <v>16</v>
      </c>
      <c r="AI27" s="467"/>
      <c r="AJ27" s="467"/>
      <c r="AK27" s="467"/>
      <c r="AL27" s="506"/>
      <c r="AM27" s="466">
        <v>62784</v>
      </c>
      <c r="AN27" s="467"/>
      <c r="AO27" s="467"/>
      <c r="AP27" s="467"/>
      <c r="AQ27" s="467"/>
      <c r="AR27" s="506"/>
      <c r="AS27" s="466">
        <v>3924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2623743</v>
      </c>
      <c r="BO27" s="585"/>
      <c r="BP27" s="585"/>
      <c r="BQ27" s="585"/>
      <c r="BR27" s="585"/>
      <c r="BS27" s="585"/>
      <c r="BT27" s="585"/>
      <c r="BU27" s="586"/>
      <c r="BV27" s="584">
        <v>2623475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4900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3843876</v>
      </c>
      <c r="BO28" s="379"/>
      <c r="BP28" s="379"/>
      <c r="BQ28" s="379"/>
      <c r="BR28" s="379"/>
      <c r="BS28" s="379"/>
      <c r="BT28" s="379"/>
      <c r="BU28" s="380"/>
      <c r="BV28" s="378">
        <v>3540962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24</v>
      </c>
      <c r="M29" s="467"/>
      <c r="N29" s="467"/>
      <c r="O29" s="467"/>
      <c r="P29" s="506"/>
      <c r="Q29" s="466">
        <v>4500</v>
      </c>
      <c r="R29" s="467"/>
      <c r="S29" s="467"/>
      <c r="T29" s="467"/>
      <c r="U29" s="467"/>
      <c r="V29" s="506"/>
      <c r="W29" s="562"/>
      <c r="X29" s="563"/>
      <c r="Y29" s="564"/>
      <c r="Z29" s="465" t="s">
        <v>167</v>
      </c>
      <c r="AA29" s="445"/>
      <c r="AB29" s="445"/>
      <c r="AC29" s="445"/>
      <c r="AD29" s="445"/>
      <c r="AE29" s="445"/>
      <c r="AF29" s="445"/>
      <c r="AG29" s="446"/>
      <c r="AH29" s="466">
        <v>799</v>
      </c>
      <c r="AI29" s="467"/>
      <c r="AJ29" s="467"/>
      <c r="AK29" s="467"/>
      <c r="AL29" s="506"/>
      <c r="AM29" s="466">
        <v>2406303</v>
      </c>
      <c r="AN29" s="467"/>
      <c r="AO29" s="467"/>
      <c r="AP29" s="467"/>
      <c r="AQ29" s="467"/>
      <c r="AR29" s="506"/>
      <c r="AS29" s="466">
        <v>3012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t="s">
        <v>118</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101.1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3515714</v>
      </c>
      <c r="BO30" s="585"/>
      <c r="BP30" s="585"/>
      <c r="BQ30" s="585"/>
      <c r="BR30" s="585"/>
      <c r="BS30" s="585"/>
      <c r="BT30" s="585"/>
      <c r="BU30" s="586"/>
      <c r="BV30" s="584">
        <v>2614989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8</v>
      </c>
      <c r="V34" s="596"/>
      <c r="W34" s="597" t="str">
        <f>IF('各会計、関係団体の財政状況及び健全化判断比率'!B28="","",'各会計、関係団体の財政状況及び健全化判断比率'!B28)</f>
        <v>国民健康保険</v>
      </c>
      <c r="X34" s="597"/>
      <c r="Y34" s="597"/>
      <c r="Z34" s="597"/>
      <c r="AA34" s="597"/>
      <c r="AB34" s="597"/>
      <c r="AC34" s="597"/>
      <c r="AD34" s="597"/>
      <c r="AE34" s="597"/>
      <c r="AF34" s="597"/>
      <c r="AG34" s="597"/>
      <c r="AH34" s="597"/>
      <c r="AI34" s="597"/>
      <c r="AJ34" s="597"/>
      <c r="AK34" s="597"/>
      <c r="AL34" s="165"/>
      <c r="AM34" s="596">
        <f>IF(AO34="","",MAX(C34:D43,U34:V43)+1)</f>
        <v>14</v>
      </c>
      <c r="AN34" s="596"/>
      <c r="AO34" s="597" t="str">
        <f>IF('各会計、関係団体の財政状況及び健全化判断比率'!B34="","",'各会計、関係団体の財政状況及び健全化判断比率'!B34)</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蕨戸田衛生センター組合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戸田市文化スポーツ財団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中小企業従業員退職金等福祉共済事業</v>
      </c>
      <c r="F35" s="597"/>
      <c r="G35" s="597"/>
      <c r="H35" s="597"/>
      <c r="I35" s="597"/>
      <c r="J35" s="597"/>
      <c r="K35" s="597"/>
      <c r="L35" s="597"/>
      <c r="M35" s="597"/>
      <c r="N35" s="597"/>
      <c r="O35" s="597"/>
      <c r="P35" s="597"/>
      <c r="Q35" s="597"/>
      <c r="R35" s="597"/>
      <c r="S35" s="597"/>
      <c r="T35" s="165"/>
      <c r="U35" s="596">
        <f>IF(W35="","",U34+1)</f>
        <v>9</v>
      </c>
      <c r="V35" s="596"/>
      <c r="W35" s="597" t="str">
        <f>IF('各会計、関係団体の財政状況及び健全化判断比率'!B29="","",'各会計、関係団体の財政状況及び健全化判断比率'!B29)</f>
        <v>介護保険</v>
      </c>
      <c r="X35" s="597"/>
      <c r="Y35" s="597"/>
      <c r="Z35" s="597"/>
      <c r="AA35" s="597"/>
      <c r="AB35" s="597"/>
      <c r="AC35" s="597"/>
      <c r="AD35" s="597"/>
      <c r="AE35" s="597"/>
      <c r="AF35" s="597"/>
      <c r="AG35" s="597"/>
      <c r="AH35" s="597"/>
      <c r="AI35" s="597"/>
      <c r="AJ35" s="597"/>
      <c r="AK35" s="597"/>
      <c r="AL35" s="165"/>
      <c r="AM35" s="596">
        <f t="shared" ref="AM35:AM43" si="0">IF(AO35="","",AM34+1)</f>
        <v>15</v>
      </c>
      <c r="AN35" s="596"/>
      <c r="AO35" s="597" t="str">
        <f>IF('各会計、関係団体の財政状況及び健全化判断比率'!B35="","",'各会計、関係団体の財政状況及び健全化判断比率'!B35)</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戸田競艇組合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戸田市公園緑地公社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市民医療センター</v>
      </c>
      <c r="F36" s="597"/>
      <c r="G36" s="597"/>
      <c r="H36" s="597"/>
      <c r="I36" s="597"/>
      <c r="J36" s="597"/>
      <c r="K36" s="597"/>
      <c r="L36" s="597"/>
      <c r="M36" s="597"/>
      <c r="N36" s="597"/>
      <c r="O36" s="597"/>
      <c r="P36" s="597"/>
      <c r="Q36" s="597"/>
      <c r="R36" s="597"/>
      <c r="S36" s="597"/>
      <c r="T36" s="165"/>
      <c r="U36" s="596">
        <f t="shared" ref="U36:U43" si="4">IF(W36="","",U35+1)</f>
        <v>10</v>
      </c>
      <c r="V36" s="596"/>
      <c r="W36" s="597" t="str">
        <f>IF('各会計、関係団体の財政状況及び健全化判断比率'!B30="","",'各会計、関係団体の財政状況及び健全化判断比率'!B30)</f>
        <v>後期高齢者医療</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埼玉県後期高齢者医療広域連合</v>
      </c>
      <c r="BZ36" s="597"/>
      <c r="CA36" s="597"/>
      <c r="CB36" s="597"/>
      <c r="CC36" s="597"/>
      <c r="CD36" s="597"/>
      <c r="CE36" s="597"/>
      <c r="CF36" s="597"/>
      <c r="CG36" s="597"/>
      <c r="CH36" s="597"/>
      <c r="CI36" s="597"/>
      <c r="CJ36" s="597"/>
      <c r="CK36" s="597"/>
      <c r="CL36" s="597"/>
      <c r="CM36" s="597"/>
      <c r="CN36" s="165"/>
      <c r="CO36" s="596">
        <f t="shared" si="3"/>
        <v>25</v>
      </c>
      <c r="CP36" s="596"/>
      <c r="CQ36" s="597" t="str">
        <f>IF('各会計、関係団体の財政状況及び健全化判断比率'!BS9="","",'各会計、関係団体の財政状況及び健全化判断比率'!BS9)</f>
        <v>戸田市土地開発公社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海外留学奨学事業</v>
      </c>
      <c r="F37" s="597"/>
      <c r="G37" s="597"/>
      <c r="H37" s="597"/>
      <c r="I37" s="597"/>
      <c r="J37" s="597"/>
      <c r="K37" s="597"/>
      <c r="L37" s="597"/>
      <c r="M37" s="597"/>
      <c r="N37" s="597"/>
      <c r="O37" s="597"/>
      <c r="P37" s="597"/>
      <c r="Q37" s="597"/>
      <c r="R37" s="597"/>
      <c r="S37" s="597"/>
      <c r="T37" s="165"/>
      <c r="U37" s="596">
        <f t="shared" si="4"/>
        <v>11</v>
      </c>
      <c r="V37" s="596"/>
      <c r="W37" s="597" t="str">
        <f>IF('各会計、関係団体の財政状況及び健全化判断比率'!B31="","",'各会計、関係団体の財政状況及び健全化判断比率'!B31)</f>
        <v>介護老人保健施設事業</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埼玉県後期高齢者医療広域連合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火災共済事業</v>
      </c>
      <c r="F38" s="597"/>
      <c r="G38" s="597"/>
      <c r="H38" s="597"/>
      <c r="I38" s="597"/>
      <c r="J38" s="597"/>
      <c r="K38" s="597"/>
      <c r="L38" s="597"/>
      <c r="M38" s="597"/>
      <c r="N38" s="597"/>
      <c r="O38" s="597"/>
      <c r="P38" s="597"/>
      <c r="Q38" s="597"/>
      <c r="R38" s="597"/>
      <c r="S38" s="597"/>
      <c r="T38" s="165"/>
      <c r="U38" s="596">
        <f t="shared" si="4"/>
        <v>12</v>
      </c>
      <c r="V38" s="596"/>
      <c r="W38" s="597" t="str">
        <f>IF('各会計、関係団体の財政状況及び健全化判断比率'!B32="","",'各会計、関係団体の財政状況及び健全化判断比率'!B32)</f>
        <v>在宅介護支援事業</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20</v>
      </c>
      <c r="BX38" s="596"/>
      <c r="BY38" s="597" t="str">
        <f>IF('各会計、関係団体の財政状況及び健全化判断比率'!B72="","",'各会計、関係団体の財政状況及び健全化判断比率'!B72)</f>
        <v>埼玉県市町村総合事務組合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新曽第一土地区画整理事業</v>
      </c>
      <c r="F39" s="597"/>
      <c r="G39" s="597"/>
      <c r="H39" s="597"/>
      <c r="I39" s="597"/>
      <c r="J39" s="597"/>
      <c r="K39" s="597"/>
      <c r="L39" s="597"/>
      <c r="M39" s="597"/>
      <c r="N39" s="597"/>
      <c r="O39" s="597"/>
      <c r="P39" s="597"/>
      <c r="Q39" s="597"/>
      <c r="R39" s="597"/>
      <c r="S39" s="597"/>
      <c r="T39" s="165"/>
      <c r="U39" s="596">
        <f t="shared" si="4"/>
        <v>13</v>
      </c>
      <c r="V39" s="596"/>
      <c r="W39" s="597" t="str">
        <f>IF('各会計、関係団体の財政状況及び健全化判断比率'!B33="","",'各会計、関係団体の財政状況及び健全化判断比率'!B33)</f>
        <v>交通災害共済事業</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21</v>
      </c>
      <c r="BX39" s="596"/>
      <c r="BY39" s="597" t="str">
        <f>IF('各会計、関係団体の財政状況及び健全化判断比率'!B73="","",'各会計、関係団体の財政状況及び健全化判断比率'!B73)</f>
        <v>埼玉県市町村総合事務組合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f t="shared" si="5"/>
        <v>7</v>
      </c>
      <c r="D40" s="596"/>
      <c r="E40" s="597" t="str">
        <f>IF('各会計、関係団体の財政状況及び健全化判断比率'!B13="","",'各会計、関係団体の財政状況及び健全化判断比率'!B13)</f>
        <v>新曽第二土地区画整理事業</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22</v>
      </c>
      <c r="BX40" s="596"/>
      <c r="BY40" s="597" t="str">
        <f>IF('各会計、関係団体の財政状況及び健全化判断比率'!B74="","",'各会計、関係団体の財政状況及び健全化判断比率'!B74)</f>
        <v>彩の国さいたま人づくり広域連合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527</v>
      </c>
      <c r="D34" s="1181"/>
      <c r="E34" s="1182"/>
      <c r="F34" s="32">
        <v>5.99</v>
      </c>
      <c r="G34" s="33">
        <v>9.3800000000000008</v>
      </c>
      <c r="H34" s="33">
        <v>6.49</v>
      </c>
      <c r="I34" s="33">
        <v>5.83</v>
      </c>
      <c r="J34" s="34">
        <v>7.5</v>
      </c>
      <c r="K34" s="22"/>
      <c r="L34" s="22"/>
      <c r="M34" s="22"/>
      <c r="N34" s="22"/>
      <c r="O34" s="22"/>
      <c r="P34" s="22"/>
    </row>
    <row r="35" spans="1:16" ht="39" customHeight="1">
      <c r="A35" s="22"/>
      <c r="B35" s="35"/>
      <c r="C35" s="1175" t="s">
        <v>528</v>
      </c>
      <c r="D35" s="1176"/>
      <c r="E35" s="1177"/>
      <c r="F35" s="36">
        <v>2.79</v>
      </c>
      <c r="G35" s="37">
        <v>6.28</v>
      </c>
      <c r="H35" s="37">
        <v>4.1100000000000003</v>
      </c>
      <c r="I35" s="37">
        <v>4.54</v>
      </c>
      <c r="J35" s="38">
        <v>2.86</v>
      </c>
      <c r="K35" s="22"/>
      <c r="L35" s="22"/>
      <c r="M35" s="22"/>
      <c r="N35" s="22"/>
      <c r="O35" s="22"/>
      <c r="P35" s="22"/>
    </row>
    <row r="36" spans="1:16" ht="39" customHeight="1">
      <c r="A36" s="22"/>
      <c r="B36" s="35"/>
      <c r="C36" s="1175" t="s">
        <v>529</v>
      </c>
      <c r="D36" s="1176"/>
      <c r="E36" s="1177"/>
      <c r="F36" s="36">
        <v>1.35</v>
      </c>
      <c r="G36" s="37">
        <v>2.17</v>
      </c>
      <c r="H36" s="37">
        <v>1.45</v>
      </c>
      <c r="I36" s="37">
        <v>1.55</v>
      </c>
      <c r="J36" s="38">
        <v>1.36</v>
      </c>
      <c r="K36" s="22"/>
      <c r="L36" s="22"/>
      <c r="M36" s="22"/>
      <c r="N36" s="22"/>
      <c r="O36" s="22"/>
      <c r="P36" s="22"/>
    </row>
    <row r="37" spans="1:16" ht="39" customHeight="1">
      <c r="A37" s="22"/>
      <c r="B37" s="35"/>
      <c r="C37" s="1175" t="s">
        <v>530</v>
      </c>
      <c r="D37" s="1176"/>
      <c r="E37" s="1177"/>
      <c r="F37" s="36" t="s">
        <v>481</v>
      </c>
      <c r="G37" s="37" t="s">
        <v>481</v>
      </c>
      <c r="H37" s="37" t="s">
        <v>481</v>
      </c>
      <c r="I37" s="37">
        <v>1.49</v>
      </c>
      <c r="J37" s="38">
        <v>1.33</v>
      </c>
      <c r="K37" s="22"/>
      <c r="L37" s="22"/>
      <c r="M37" s="22"/>
      <c r="N37" s="22"/>
      <c r="O37" s="22"/>
      <c r="P37" s="22"/>
    </row>
    <row r="38" spans="1:16" ht="39" customHeight="1">
      <c r="A38" s="22"/>
      <c r="B38" s="35"/>
      <c r="C38" s="1175" t="s">
        <v>531</v>
      </c>
      <c r="D38" s="1176"/>
      <c r="E38" s="1177"/>
      <c r="F38" s="36">
        <v>0.09</v>
      </c>
      <c r="G38" s="37">
        <v>0.66</v>
      </c>
      <c r="H38" s="37">
        <v>0.46</v>
      </c>
      <c r="I38" s="37">
        <v>0.1</v>
      </c>
      <c r="J38" s="38">
        <v>0.76</v>
      </c>
      <c r="K38" s="22"/>
      <c r="L38" s="22"/>
      <c r="M38" s="22"/>
      <c r="N38" s="22"/>
      <c r="O38" s="22"/>
      <c r="P38" s="22"/>
    </row>
    <row r="39" spans="1:16" ht="39" customHeight="1">
      <c r="A39" s="22"/>
      <c r="B39" s="35"/>
      <c r="C39" s="1175" t="s">
        <v>532</v>
      </c>
      <c r="D39" s="1176"/>
      <c r="E39" s="1177"/>
      <c r="F39" s="36">
        <v>0.8</v>
      </c>
      <c r="G39" s="37">
        <v>0.33</v>
      </c>
      <c r="H39" s="37">
        <v>0.49</v>
      </c>
      <c r="I39" s="37">
        <v>0.18</v>
      </c>
      <c r="J39" s="38">
        <v>0.59</v>
      </c>
      <c r="K39" s="22"/>
      <c r="L39" s="22"/>
      <c r="M39" s="22"/>
      <c r="N39" s="22"/>
      <c r="O39" s="22"/>
      <c r="P39" s="22"/>
    </row>
    <row r="40" spans="1:16" ht="39" customHeight="1">
      <c r="A40" s="22"/>
      <c r="B40" s="35"/>
      <c r="C40" s="1175" t="s">
        <v>533</v>
      </c>
      <c r="D40" s="1176"/>
      <c r="E40" s="1177"/>
      <c r="F40" s="36">
        <v>0.23</v>
      </c>
      <c r="G40" s="37">
        <v>0.26</v>
      </c>
      <c r="H40" s="37">
        <v>0.33</v>
      </c>
      <c r="I40" s="37">
        <v>0.28999999999999998</v>
      </c>
      <c r="J40" s="38">
        <v>0.42</v>
      </c>
      <c r="K40" s="22"/>
      <c r="L40" s="22"/>
      <c r="M40" s="22"/>
      <c r="N40" s="22"/>
      <c r="O40" s="22"/>
      <c r="P40" s="22"/>
    </row>
    <row r="41" spans="1:16" ht="39" customHeight="1">
      <c r="A41" s="22"/>
      <c r="B41" s="35"/>
      <c r="C41" s="1175" t="s">
        <v>534</v>
      </c>
      <c r="D41" s="1176"/>
      <c r="E41" s="1177"/>
      <c r="F41" s="36">
        <v>0.14000000000000001</v>
      </c>
      <c r="G41" s="37">
        <v>0.21</v>
      </c>
      <c r="H41" s="37">
        <v>0.2</v>
      </c>
      <c r="I41" s="37">
        <v>0.18</v>
      </c>
      <c r="J41" s="38">
        <v>0.16</v>
      </c>
      <c r="K41" s="22"/>
      <c r="L41" s="22"/>
      <c r="M41" s="22"/>
      <c r="N41" s="22"/>
      <c r="O41" s="22"/>
      <c r="P41" s="22"/>
    </row>
    <row r="42" spans="1:16" ht="39" customHeight="1">
      <c r="A42" s="22"/>
      <c r="B42" s="39"/>
      <c r="C42" s="1175" t="s">
        <v>535</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536</v>
      </c>
      <c r="D43" s="1179"/>
      <c r="E43" s="1180"/>
      <c r="F43" s="41">
        <v>0.74</v>
      </c>
      <c r="G43" s="42">
        <v>0.89</v>
      </c>
      <c r="H43" s="42">
        <v>1.62</v>
      </c>
      <c r="I43" s="42">
        <v>0.24</v>
      </c>
      <c r="J43" s="43">
        <v>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2066</v>
      </c>
      <c r="L45" s="60">
        <v>2088</v>
      </c>
      <c r="M45" s="60">
        <v>2432</v>
      </c>
      <c r="N45" s="60">
        <v>2400</v>
      </c>
      <c r="O45" s="61">
        <v>2428</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887</v>
      </c>
      <c r="L48" s="64">
        <v>797</v>
      </c>
      <c r="M48" s="64">
        <v>779</v>
      </c>
      <c r="N48" s="64">
        <v>741</v>
      </c>
      <c r="O48" s="65">
        <v>581</v>
      </c>
      <c r="P48" s="48"/>
      <c r="Q48" s="48"/>
      <c r="R48" s="48"/>
      <c r="S48" s="48"/>
      <c r="T48" s="48"/>
      <c r="U48" s="48"/>
    </row>
    <row r="49" spans="1:21" ht="30.75" customHeight="1">
      <c r="A49" s="48"/>
      <c r="B49" s="1193"/>
      <c r="C49" s="1194"/>
      <c r="D49" s="62"/>
      <c r="E49" s="1185" t="s">
        <v>15</v>
      </c>
      <c r="F49" s="1185"/>
      <c r="G49" s="1185"/>
      <c r="H49" s="1185"/>
      <c r="I49" s="1185"/>
      <c r="J49" s="1186"/>
      <c r="K49" s="63">
        <v>53</v>
      </c>
      <c r="L49" s="64">
        <v>68</v>
      </c>
      <c r="M49" s="64">
        <v>97</v>
      </c>
      <c r="N49" s="64">
        <v>86</v>
      </c>
      <c r="O49" s="65">
        <v>91</v>
      </c>
      <c r="P49" s="48"/>
      <c r="Q49" s="48"/>
      <c r="R49" s="48"/>
      <c r="S49" s="48"/>
      <c r="T49" s="48"/>
      <c r="U49" s="48"/>
    </row>
    <row r="50" spans="1:21" ht="30.75" customHeight="1">
      <c r="A50" s="48"/>
      <c r="B50" s="1193"/>
      <c r="C50" s="1194"/>
      <c r="D50" s="62"/>
      <c r="E50" s="1185" t="s">
        <v>16</v>
      </c>
      <c r="F50" s="1185"/>
      <c r="G50" s="1185"/>
      <c r="H50" s="1185"/>
      <c r="I50" s="1185"/>
      <c r="J50" s="1186"/>
      <c r="K50" s="63">
        <v>223</v>
      </c>
      <c r="L50" s="64">
        <v>191</v>
      </c>
      <c r="M50" s="64">
        <v>66</v>
      </c>
      <c r="N50" s="64">
        <v>48</v>
      </c>
      <c r="O50" s="65">
        <v>109</v>
      </c>
      <c r="P50" s="48"/>
      <c r="Q50" s="48"/>
      <c r="R50" s="48"/>
      <c r="S50" s="48"/>
      <c r="T50" s="48"/>
      <c r="U50" s="48"/>
    </row>
    <row r="51" spans="1:21" ht="30.75" customHeight="1">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18</v>
      </c>
      <c r="C52" s="1184"/>
      <c r="D52" s="66"/>
      <c r="E52" s="1185" t="s">
        <v>19</v>
      </c>
      <c r="F52" s="1185"/>
      <c r="G52" s="1185"/>
      <c r="H52" s="1185"/>
      <c r="I52" s="1185"/>
      <c r="J52" s="1186"/>
      <c r="K52" s="63">
        <v>2267</v>
      </c>
      <c r="L52" s="64">
        <v>2291</v>
      </c>
      <c r="M52" s="64">
        <v>2371</v>
      </c>
      <c r="N52" s="64">
        <v>2415</v>
      </c>
      <c r="O52" s="65">
        <v>2196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962</v>
      </c>
      <c r="L53" s="69">
        <v>853</v>
      </c>
      <c r="M53" s="69">
        <v>1003</v>
      </c>
      <c r="N53" s="69">
        <v>860</v>
      </c>
      <c r="O53" s="70">
        <v>1013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99" t="s">
        <v>23</v>
      </c>
      <c r="C41" s="1200"/>
      <c r="D41" s="81"/>
      <c r="E41" s="1205" t="s">
        <v>24</v>
      </c>
      <c r="F41" s="1205"/>
      <c r="G41" s="1205"/>
      <c r="H41" s="1206"/>
      <c r="I41" s="82">
        <v>20141</v>
      </c>
      <c r="J41" s="83">
        <v>21579</v>
      </c>
      <c r="K41" s="83">
        <v>22424</v>
      </c>
      <c r="L41" s="83">
        <v>25461</v>
      </c>
      <c r="M41" s="84">
        <v>26776</v>
      </c>
    </row>
    <row r="42" spans="2:13" ht="27.75" customHeight="1">
      <c r="B42" s="1201"/>
      <c r="C42" s="1202"/>
      <c r="D42" s="85"/>
      <c r="E42" s="1207" t="s">
        <v>25</v>
      </c>
      <c r="F42" s="1207"/>
      <c r="G42" s="1207"/>
      <c r="H42" s="1208"/>
      <c r="I42" s="86">
        <v>11604</v>
      </c>
      <c r="J42" s="87">
        <v>9093</v>
      </c>
      <c r="K42" s="87">
        <v>9270</v>
      </c>
      <c r="L42" s="87">
        <v>8932</v>
      </c>
      <c r="M42" s="88">
        <v>6977</v>
      </c>
    </row>
    <row r="43" spans="2:13" ht="27.75" customHeight="1">
      <c r="B43" s="1201"/>
      <c r="C43" s="1202"/>
      <c r="D43" s="85"/>
      <c r="E43" s="1207" t="s">
        <v>26</v>
      </c>
      <c r="F43" s="1207"/>
      <c r="G43" s="1207"/>
      <c r="H43" s="1208"/>
      <c r="I43" s="86">
        <v>7283</v>
      </c>
      <c r="J43" s="87">
        <v>6822</v>
      </c>
      <c r="K43" s="87">
        <v>6589</v>
      </c>
      <c r="L43" s="87">
        <v>6441</v>
      </c>
      <c r="M43" s="88">
        <v>6957</v>
      </c>
    </row>
    <row r="44" spans="2:13" ht="27.75" customHeight="1">
      <c r="B44" s="1201"/>
      <c r="C44" s="1202"/>
      <c r="D44" s="85"/>
      <c r="E44" s="1207" t="s">
        <v>27</v>
      </c>
      <c r="F44" s="1207"/>
      <c r="G44" s="1207"/>
      <c r="H44" s="1208"/>
      <c r="I44" s="86">
        <v>808</v>
      </c>
      <c r="J44" s="87">
        <v>718</v>
      </c>
      <c r="K44" s="87">
        <v>597</v>
      </c>
      <c r="L44" s="87">
        <v>474</v>
      </c>
      <c r="M44" s="88">
        <v>350</v>
      </c>
    </row>
    <row r="45" spans="2:13" ht="27.75" customHeight="1">
      <c r="B45" s="1201"/>
      <c r="C45" s="1202"/>
      <c r="D45" s="85"/>
      <c r="E45" s="1207" t="s">
        <v>28</v>
      </c>
      <c r="F45" s="1207"/>
      <c r="G45" s="1207"/>
      <c r="H45" s="1208"/>
      <c r="I45" s="86">
        <v>8502</v>
      </c>
      <c r="J45" s="87">
        <v>8043</v>
      </c>
      <c r="K45" s="87">
        <v>7661</v>
      </c>
      <c r="L45" s="87">
        <v>7144</v>
      </c>
      <c r="M45" s="88">
        <v>7021</v>
      </c>
    </row>
    <row r="46" spans="2:13" ht="27.75" customHeight="1">
      <c r="B46" s="1201"/>
      <c r="C46" s="1202"/>
      <c r="D46" s="85"/>
      <c r="E46" s="1207" t="s">
        <v>29</v>
      </c>
      <c r="F46" s="1207"/>
      <c r="G46" s="1207"/>
      <c r="H46" s="1208"/>
      <c r="I46" s="86">
        <v>0</v>
      </c>
      <c r="J46" s="87">
        <v>1</v>
      </c>
      <c r="K46" s="87">
        <v>2</v>
      </c>
      <c r="L46" s="87">
        <v>0</v>
      </c>
      <c r="M46" s="88" t="s">
        <v>481</v>
      </c>
    </row>
    <row r="47" spans="2:13" ht="27.75" customHeight="1">
      <c r="B47" s="1201"/>
      <c r="C47" s="1202"/>
      <c r="D47" s="85"/>
      <c r="E47" s="1207" t="s">
        <v>30</v>
      </c>
      <c r="F47" s="1207"/>
      <c r="G47" s="1207"/>
      <c r="H47" s="1208"/>
      <c r="I47" s="86" t="s">
        <v>481</v>
      </c>
      <c r="J47" s="87" t="s">
        <v>481</v>
      </c>
      <c r="K47" s="87" t="s">
        <v>481</v>
      </c>
      <c r="L47" s="87" t="s">
        <v>481</v>
      </c>
      <c r="M47" s="88" t="s">
        <v>481</v>
      </c>
    </row>
    <row r="48" spans="2:13" ht="27.75" customHeight="1">
      <c r="B48" s="1203"/>
      <c r="C48" s="1204"/>
      <c r="D48" s="85"/>
      <c r="E48" s="1207" t="s">
        <v>31</v>
      </c>
      <c r="F48" s="1207"/>
      <c r="G48" s="1207"/>
      <c r="H48" s="1208"/>
      <c r="I48" s="86" t="s">
        <v>481</v>
      </c>
      <c r="J48" s="87" t="s">
        <v>481</v>
      </c>
      <c r="K48" s="87" t="s">
        <v>481</v>
      </c>
      <c r="L48" s="87" t="s">
        <v>481</v>
      </c>
      <c r="M48" s="88" t="s">
        <v>481</v>
      </c>
    </row>
    <row r="49" spans="2:13" ht="27.75" customHeight="1">
      <c r="B49" s="1209" t="s">
        <v>32</v>
      </c>
      <c r="C49" s="1210"/>
      <c r="D49" s="89"/>
      <c r="E49" s="1207" t="s">
        <v>33</v>
      </c>
      <c r="F49" s="1207"/>
      <c r="G49" s="1207"/>
      <c r="H49" s="1208"/>
      <c r="I49" s="86">
        <v>10890</v>
      </c>
      <c r="J49" s="87">
        <v>8602</v>
      </c>
      <c r="K49" s="87">
        <v>7522</v>
      </c>
      <c r="L49" s="87">
        <v>6406</v>
      </c>
      <c r="M49" s="88">
        <v>7753</v>
      </c>
    </row>
    <row r="50" spans="2:13" ht="27.75" customHeight="1">
      <c r="B50" s="1201"/>
      <c r="C50" s="1202"/>
      <c r="D50" s="85"/>
      <c r="E50" s="1207" t="s">
        <v>34</v>
      </c>
      <c r="F50" s="1207"/>
      <c r="G50" s="1207"/>
      <c r="H50" s="1208"/>
      <c r="I50" s="86">
        <v>8417</v>
      </c>
      <c r="J50" s="87">
        <v>8718</v>
      </c>
      <c r="K50" s="87">
        <v>9987</v>
      </c>
      <c r="L50" s="87">
        <v>10697</v>
      </c>
      <c r="M50" s="88">
        <v>10261</v>
      </c>
    </row>
    <row r="51" spans="2:13" ht="27.75" customHeight="1">
      <c r="B51" s="1203"/>
      <c r="C51" s="1204"/>
      <c r="D51" s="85"/>
      <c r="E51" s="1207" t="s">
        <v>35</v>
      </c>
      <c r="F51" s="1207"/>
      <c r="G51" s="1207"/>
      <c r="H51" s="1208"/>
      <c r="I51" s="86">
        <v>19845</v>
      </c>
      <c r="J51" s="87">
        <v>18953</v>
      </c>
      <c r="K51" s="87">
        <v>18031</v>
      </c>
      <c r="L51" s="87">
        <v>16845</v>
      </c>
      <c r="M51" s="88">
        <v>15794</v>
      </c>
    </row>
    <row r="52" spans="2:13" ht="27.75" customHeight="1" thickBot="1">
      <c r="B52" s="1211" t="s">
        <v>36</v>
      </c>
      <c r="C52" s="1212"/>
      <c r="D52" s="90"/>
      <c r="E52" s="1213" t="s">
        <v>37</v>
      </c>
      <c r="F52" s="1213"/>
      <c r="G52" s="1213"/>
      <c r="H52" s="1214"/>
      <c r="I52" s="91">
        <v>9186</v>
      </c>
      <c r="J52" s="92">
        <v>9983</v>
      </c>
      <c r="K52" s="92">
        <v>11003</v>
      </c>
      <c r="L52" s="92">
        <v>14504</v>
      </c>
      <c r="M52" s="93">
        <v>14271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42"/>
      <c r="B1" s="343"/>
      <c r="P1" s="244"/>
      <c r="Q1" s="244"/>
    </row>
    <row r="2" spans="1:51" ht="25.8">
      <c r="A2" s="342"/>
      <c r="C2" s="344"/>
      <c r="P2" s="244"/>
      <c r="Q2" s="244"/>
    </row>
    <row r="3" spans="1:51" ht="25.8">
      <c r="A3" s="342"/>
      <c r="C3" s="344"/>
      <c r="P3" s="244"/>
      <c r="Q3" s="244"/>
    </row>
    <row r="4" spans="1:51" s="345" customFormat="1" ht="13.2">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2">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2">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2">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2">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2">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ht="13.2">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2">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ht="13.2">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2">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2">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2">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2">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2">
      <c r="P19" s="244"/>
      <c r="Q19" s="244"/>
    </row>
    <row r="20" spans="1:259" ht="13.2">
      <c r="P20" s="244"/>
      <c r="Q20" s="244"/>
    </row>
    <row r="21" spans="1:259" ht="16.2">
      <c r="B21" s="346"/>
      <c r="C21" s="246"/>
      <c r="D21" s="246"/>
      <c r="E21" s="246"/>
      <c r="F21" s="246"/>
      <c r="G21" s="246"/>
      <c r="H21" s="246"/>
      <c r="I21" s="246"/>
      <c r="J21" s="246"/>
      <c r="K21" s="246"/>
      <c r="L21" s="246"/>
      <c r="M21" s="246"/>
      <c r="N21" s="347"/>
      <c r="O21" s="246"/>
      <c r="P21" s="247"/>
      <c r="Q21" s="244"/>
      <c r="IY21" s="348"/>
    </row>
    <row r="22" spans="1:259" ht="16.2">
      <c r="B22" s="248"/>
      <c r="IY22" s="349"/>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0"/>
      <c r="C40" s="244"/>
      <c r="D40" s="244"/>
      <c r="E40" s="244"/>
      <c r="F40" s="244"/>
      <c r="G40" s="244"/>
      <c r="H40" s="244"/>
      <c r="I40" s="244"/>
      <c r="J40" s="244"/>
      <c r="K40" s="244"/>
      <c r="L40" s="244"/>
      <c r="M40" s="244"/>
      <c r="N40" s="244"/>
      <c r="O40" s="244"/>
      <c r="P40" s="350"/>
      <c r="Q40" s="244"/>
    </row>
    <row r="41" spans="2:17" ht="16.2">
      <c r="B41" s="245" t="s">
        <v>552</v>
      </c>
      <c r="C41" s="246"/>
      <c r="D41" s="246"/>
      <c r="E41" s="246"/>
      <c r="F41" s="246"/>
      <c r="G41" s="246"/>
      <c r="H41" s="246"/>
      <c r="I41" s="246"/>
      <c r="J41" s="246"/>
      <c r="K41" s="246"/>
      <c r="L41" s="246"/>
      <c r="M41" s="246"/>
      <c r="N41" s="246"/>
      <c r="O41" s="246"/>
      <c r="P41" s="247"/>
    </row>
    <row r="42" spans="2:17" ht="13.2">
      <c r="B42" s="248"/>
      <c r="C42" s="244"/>
      <c r="D42" s="244"/>
      <c r="E42" s="244"/>
      <c r="F42" s="244"/>
      <c r="G42" s="351" t="s">
        <v>553</v>
      </c>
      <c r="I42" s="352"/>
      <c r="J42" s="352"/>
      <c r="K42" s="352"/>
      <c r="L42" s="244"/>
      <c r="M42" s="244"/>
      <c r="N42" s="244"/>
      <c r="O42" s="244"/>
    </row>
    <row r="43" spans="2:17" ht="13.2">
      <c r="B43" s="248"/>
      <c r="C43" s="244"/>
      <c r="D43" s="244"/>
      <c r="E43" s="244"/>
      <c r="F43" s="244"/>
      <c r="G43" s="1227"/>
      <c r="H43" s="1228"/>
      <c r="I43" s="1228"/>
      <c r="J43" s="1228"/>
      <c r="K43" s="1228"/>
      <c r="L43" s="1228"/>
      <c r="M43" s="1228"/>
      <c r="N43" s="1228"/>
      <c r="O43" s="1229"/>
    </row>
    <row r="44" spans="2:17" ht="13.2">
      <c r="B44" s="248"/>
      <c r="C44" s="244"/>
      <c r="D44" s="244"/>
      <c r="E44" s="244"/>
      <c r="F44" s="244"/>
      <c r="G44" s="1230"/>
      <c r="H44" s="1231"/>
      <c r="I44" s="1231"/>
      <c r="J44" s="1231"/>
      <c r="K44" s="1231"/>
      <c r="L44" s="1231"/>
      <c r="M44" s="1231"/>
      <c r="N44" s="1231"/>
      <c r="O44" s="1232"/>
    </row>
    <row r="45" spans="2:17" ht="13.2">
      <c r="B45" s="248"/>
      <c r="C45" s="244"/>
      <c r="D45" s="244"/>
      <c r="E45" s="244"/>
      <c r="F45" s="244"/>
      <c r="G45" s="1230"/>
      <c r="H45" s="1231"/>
      <c r="I45" s="1231"/>
      <c r="J45" s="1231"/>
      <c r="K45" s="1231"/>
      <c r="L45" s="1231"/>
      <c r="M45" s="1231"/>
      <c r="N45" s="1231"/>
      <c r="O45" s="1232"/>
    </row>
    <row r="46" spans="2:17" ht="13.2">
      <c r="B46" s="248"/>
      <c r="C46" s="244"/>
      <c r="D46" s="244"/>
      <c r="E46" s="244"/>
      <c r="F46" s="244"/>
      <c r="G46" s="1230"/>
      <c r="H46" s="1231"/>
      <c r="I46" s="1231"/>
      <c r="J46" s="1231"/>
      <c r="K46" s="1231"/>
      <c r="L46" s="1231"/>
      <c r="M46" s="1231"/>
      <c r="N46" s="1231"/>
      <c r="O46" s="1232"/>
    </row>
    <row r="47" spans="2:17" ht="13.2">
      <c r="B47" s="248"/>
      <c r="C47" s="244"/>
      <c r="D47" s="244"/>
      <c r="E47" s="244"/>
      <c r="F47" s="244"/>
      <c r="G47" s="1233"/>
      <c r="H47" s="1234"/>
      <c r="I47" s="1234"/>
      <c r="J47" s="1234"/>
      <c r="K47" s="1234"/>
      <c r="L47" s="1234"/>
      <c r="M47" s="1234"/>
      <c r="N47" s="1234"/>
      <c r="O47" s="1235"/>
    </row>
    <row r="48" spans="2:17" ht="13.2">
      <c r="B48" s="248"/>
      <c r="C48" s="244"/>
      <c r="D48" s="244"/>
      <c r="E48" s="244"/>
      <c r="F48" s="244"/>
      <c r="G48" s="244"/>
      <c r="H48" s="353"/>
      <c r="I48" s="353"/>
      <c r="J48" s="353"/>
    </row>
    <row r="49" spans="1:17" ht="13.2">
      <c r="B49" s="248"/>
      <c r="C49" s="244"/>
      <c r="D49" s="244"/>
      <c r="E49" s="244"/>
      <c r="F49" s="244"/>
      <c r="G49" s="243" t="s">
        <v>554</v>
      </c>
    </row>
    <row r="50" spans="1:17" ht="13.2">
      <c r="B50" s="248"/>
      <c r="C50" s="244"/>
      <c r="D50" s="244"/>
      <c r="E50" s="244"/>
      <c r="F50" s="244"/>
      <c r="G50" s="1236"/>
      <c r="H50" s="1237"/>
      <c r="I50" s="1237"/>
      <c r="J50" s="1238"/>
      <c r="K50" s="354" t="s">
        <v>520</v>
      </c>
      <c r="L50" s="354" t="s">
        <v>521</v>
      </c>
      <c r="M50" s="354" t="s">
        <v>522</v>
      </c>
      <c r="N50" s="354" t="s">
        <v>523</v>
      </c>
      <c r="O50" s="354" t="s">
        <v>524</v>
      </c>
    </row>
    <row r="51" spans="1:17" ht="13.2">
      <c r="B51" s="248"/>
      <c r="C51" s="244"/>
      <c r="D51" s="244"/>
      <c r="E51" s="244"/>
      <c r="F51" s="244"/>
      <c r="G51" s="1239" t="s">
        <v>555</v>
      </c>
      <c r="H51" s="1240"/>
      <c r="I51" s="1245" t="s">
        <v>556</v>
      </c>
      <c r="J51" s="1245"/>
      <c r="K51" s="1249"/>
      <c r="L51" s="1249"/>
      <c r="M51" s="1249"/>
      <c r="N51" s="1249"/>
      <c r="O51" s="1249"/>
    </row>
    <row r="52" spans="1:17" ht="13.2">
      <c r="B52" s="248"/>
      <c r="C52" s="244"/>
      <c r="D52" s="244"/>
      <c r="E52" s="244"/>
      <c r="F52" s="244"/>
      <c r="G52" s="1241"/>
      <c r="H52" s="1242"/>
      <c r="I52" s="1246"/>
      <c r="J52" s="1246"/>
      <c r="K52" s="1215"/>
      <c r="L52" s="1215"/>
      <c r="M52" s="1215"/>
      <c r="N52" s="1215"/>
      <c r="O52" s="1215"/>
    </row>
    <row r="53" spans="1:17" ht="13.2">
      <c r="A53" s="355"/>
      <c r="B53" s="248"/>
      <c r="C53" s="244"/>
      <c r="D53" s="244"/>
      <c r="E53" s="244"/>
      <c r="F53" s="244"/>
      <c r="G53" s="1241"/>
      <c r="H53" s="1242"/>
      <c r="I53" s="1225" t="s">
        <v>557</v>
      </c>
      <c r="J53" s="1225"/>
      <c r="K53" s="1250"/>
      <c r="L53" s="1250"/>
      <c r="M53" s="1250"/>
      <c r="N53" s="1250"/>
      <c r="O53" s="1250"/>
    </row>
    <row r="54" spans="1:17" ht="13.2">
      <c r="A54" s="355"/>
      <c r="B54" s="248"/>
      <c r="C54" s="244"/>
      <c r="D54" s="244"/>
      <c r="E54" s="244"/>
      <c r="F54" s="244"/>
      <c r="G54" s="1243"/>
      <c r="H54" s="1244"/>
      <c r="I54" s="1225"/>
      <c r="J54" s="1225"/>
      <c r="K54" s="1248"/>
      <c r="L54" s="1248"/>
      <c r="M54" s="1248"/>
      <c r="N54" s="1248"/>
      <c r="O54" s="1248"/>
    </row>
    <row r="55" spans="1:17" ht="13.2">
      <c r="A55" s="355"/>
      <c r="B55" s="248"/>
      <c r="C55" s="244"/>
      <c r="D55" s="244"/>
      <c r="E55" s="244"/>
      <c r="F55" s="244"/>
      <c r="G55" s="1219" t="s">
        <v>558</v>
      </c>
      <c r="H55" s="1220"/>
      <c r="I55" s="1225" t="s">
        <v>556</v>
      </c>
      <c r="J55" s="1225"/>
      <c r="K55" s="1249"/>
      <c r="L55" s="1249"/>
      <c r="M55" s="1249"/>
      <c r="N55" s="1249"/>
      <c r="O55" s="1249"/>
    </row>
    <row r="56" spans="1:17" ht="13.2">
      <c r="A56" s="355"/>
      <c r="B56" s="248"/>
      <c r="C56" s="244"/>
      <c r="D56" s="244"/>
      <c r="E56" s="244"/>
      <c r="F56" s="244"/>
      <c r="G56" s="1221"/>
      <c r="H56" s="1222"/>
      <c r="I56" s="1225"/>
      <c r="J56" s="1225"/>
      <c r="K56" s="1215"/>
      <c r="L56" s="1215"/>
      <c r="M56" s="1215"/>
      <c r="N56" s="1215"/>
      <c r="O56" s="1215"/>
    </row>
    <row r="57" spans="1:17" s="355" customFormat="1" ht="13.2">
      <c r="B57" s="356"/>
      <c r="C57" s="352"/>
      <c r="D57" s="352"/>
      <c r="E57" s="352"/>
      <c r="F57" s="352"/>
      <c r="G57" s="1221"/>
      <c r="H57" s="1222"/>
      <c r="I57" s="1217" t="s">
        <v>557</v>
      </c>
      <c r="J57" s="1217"/>
      <c r="K57" s="1250"/>
      <c r="L57" s="1250"/>
      <c r="M57" s="1250"/>
      <c r="N57" s="1250"/>
      <c r="O57" s="1250"/>
      <c r="P57" s="357"/>
      <c r="Q57" s="356"/>
    </row>
    <row r="58" spans="1:17" s="355" customFormat="1" ht="13.2">
      <c r="A58" s="243"/>
      <c r="B58" s="356"/>
      <c r="C58" s="352"/>
      <c r="D58" s="352"/>
      <c r="E58" s="352"/>
      <c r="F58" s="352"/>
      <c r="G58" s="1223"/>
      <c r="H58" s="1224"/>
      <c r="I58" s="1217"/>
      <c r="J58" s="1217"/>
      <c r="K58" s="1248"/>
      <c r="L58" s="1248"/>
      <c r="M58" s="1248"/>
      <c r="N58" s="1248"/>
      <c r="O58" s="1248"/>
      <c r="P58" s="357"/>
      <c r="Q58" s="356"/>
    </row>
    <row r="59" spans="1:17" s="355" customFormat="1" ht="13.2">
      <c r="A59" s="243"/>
      <c r="B59" s="356"/>
      <c r="C59" s="352"/>
      <c r="D59" s="352"/>
      <c r="E59" s="352"/>
      <c r="F59" s="352"/>
      <c r="G59" s="352"/>
      <c r="H59" s="352"/>
      <c r="I59" s="352"/>
      <c r="J59" s="352"/>
      <c r="K59" s="358"/>
      <c r="L59" s="358"/>
      <c r="M59" s="358"/>
      <c r="N59" s="358"/>
      <c r="O59" s="358"/>
      <c r="P59" s="357"/>
      <c r="Q59" s="356"/>
    </row>
    <row r="60" spans="1:17" s="355" customFormat="1" ht="13.2">
      <c r="A60" s="243"/>
      <c r="B60" s="356"/>
      <c r="C60" s="352"/>
      <c r="D60" s="352"/>
      <c r="E60" s="352"/>
      <c r="F60" s="352"/>
      <c r="G60" s="352"/>
      <c r="H60" s="352"/>
      <c r="I60" s="352"/>
      <c r="J60" s="352"/>
      <c r="K60" s="358"/>
      <c r="L60" s="358"/>
      <c r="M60" s="358"/>
      <c r="N60" s="358"/>
      <c r="O60" s="358"/>
      <c r="P60" s="357"/>
      <c r="Q60" s="356"/>
    </row>
    <row r="61" spans="1:17" s="355" customFormat="1" ht="13.2">
      <c r="A61" s="243"/>
      <c r="B61" s="359"/>
      <c r="C61" s="360"/>
      <c r="D61" s="360"/>
      <c r="E61" s="360"/>
      <c r="F61" s="360"/>
      <c r="G61" s="360"/>
      <c r="H61" s="360"/>
      <c r="I61" s="360"/>
      <c r="J61" s="360"/>
      <c r="K61" s="360"/>
      <c r="L61" s="360"/>
      <c r="M61" s="361"/>
      <c r="N61" s="361"/>
      <c r="O61" s="361"/>
      <c r="P61" s="362"/>
      <c r="Q61" s="356"/>
    </row>
    <row r="62" spans="1:17" ht="13.2">
      <c r="B62" s="350"/>
      <c r="C62" s="350"/>
      <c r="D62" s="350"/>
      <c r="E62" s="350"/>
      <c r="F62" s="350"/>
      <c r="G62" s="350"/>
      <c r="H62" s="350"/>
      <c r="I62" s="350"/>
      <c r="J62" s="350"/>
      <c r="K62" s="350"/>
      <c r="L62" s="350"/>
      <c r="M62" s="350"/>
      <c r="N62" s="350"/>
      <c r="O62" s="350"/>
      <c r="P62" s="350"/>
      <c r="Q62" s="244"/>
    </row>
    <row r="63" spans="1:17" ht="16.2">
      <c r="B63" s="307" t="s">
        <v>559</v>
      </c>
      <c r="C63" s="244"/>
      <c r="D63" s="244"/>
      <c r="E63" s="244"/>
      <c r="F63" s="244"/>
      <c r="G63" s="244"/>
      <c r="H63" s="244"/>
      <c r="I63" s="244"/>
      <c r="J63" s="244"/>
      <c r="K63" s="244"/>
      <c r="L63" s="244"/>
      <c r="M63" s="244"/>
      <c r="N63" s="244"/>
      <c r="O63" s="244"/>
    </row>
    <row r="64" spans="1:17" ht="13.2">
      <c r="B64" s="248"/>
      <c r="C64" s="244"/>
      <c r="D64" s="244"/>
      <c r="E64" s="244"/>
      <c r="F64" s="244"/>
      <c r="G64" s="351" t="s">
        <v>553</v>
      </c>
      <c r="I64" s="352"/>
      <c r="J64" s="352"/>
      <c r="K64" s="352"/>
      <c r="L64" s="244"/>
      <c r="M64" s="244"/>
      <c r="N64" s="244"/>
      <c r="O64" s="244"/>
    </row>
    <row r="65" spans="2:30" ht="13.2">
      <c r="B65" s="248"/>
      <c r="C65" s="244"/>
      <c r="D65" s="244"/>
      <c r="E65" s="244"/>
      <c r="F65" s="244"/>
      <c r="G65" s="1251" t="s">
        <v>562</v>
      </c>
      <c r="H65" s="1252"/>
      <c r="I65" s="1252"/>
      <c r="J65" s="1252"/>
      <c r="K65" s="1252"/>
      <c r="L65" s="1252"/>
      <c r="M65" s="1252"/>
      <c r="N65" s="1252"/>
      <c r="O65" s="1253"/>
    </row>
    <row r="66" spans="2:30" ht="13.2">
      <c r="B66" s="248"/>
      <c r="C66" s="244"/>
      <c r="D66" s="244"/>
      <c r="E66" s="244"/>
      <c r="F66" s="244"/>
      <c r="G66" s="1254"/>
      <c r="H66" s="1255"/>
      <c r="I66" s="1255"/>
      <c r="J66" s="1255"/>
      <c r="K66" s="1255"/>
      <c r="L66" s="1255"/>
      <c r="M66" s="1255"/>
      <c r="N66" s="1255"/>
      <c r="O66" s="1256"/>
    </row>
    <row r="67" spans="2:30" ht="13.2">
      <c r="B67" s="248"/>
      <c r="C67" s="244"/>
      <c r="D67" s="244"/>
      <c r="E67" s="244"/>
      <c r="F67" s="244"/>
      <c r="G67" s="1254"/>
      <c r="H67" s="1255"/>
      <c r="I67" s="1255"/>
      <c r="J67" s="1255"/>
      <c r="K67" s="1255"/>
      <c r="L67" s="1255"/>
      <c r="M67" s="1255"/>
      <c r="N67" s="1255"/>
      <c r="O67" s="1256"/>
    </row>
    <row r="68" spans="2:30" ht="13.2">
      <c r="B68" s="248"/>
      <c r="C68" s="244"/>
      <c r="D68" s="244"/>
      <c r="E68" s="244"/>
      <c r="F68" s="244"/>
      <c r="G68" s="1254"/>
      <c r="H68" s="1255"/>
      <c r="I68" s="1255"/>
      <c r="J68" s="1255"/>
      <c r="K68" s="1255"/>
      <c r="L68" s="1255"/>
      <c r="M68" s="1255"/>
      <c r="N68" s="1255"/>
      <c r="O68" s="1256"/>
    </row>
    <row r="69" spans="2:30" ht="13.2">
      <c r="B69" s="248"/>
      <c r="C69" s="244"/>
      <c r="D69" s="244"/>
      <c r="E69" s="244"/>
      <c r="F69" s="244"/>
      <c r="G69" s="1257"/>
      <c r="H69" s="1258"/>
      <c r="I69" s="1258"/>
      <c r="J69" s="1258"/>
      <c r="K69" s="1258"/>
      <c r="L69" s="1258"/>
      <c r="M69" s="1258"/>
      <c r="N69" s="1258"/>
      <c r="O69" s="1259"/>
    </row>
    <row r="70" spans="2:30" ht="13.2">
      <c r="B70" s="248"/>
      <c r="C70" s="244"/>
      <c r="D70" s="244"/>
      <c r="E70" s="244"/>
      <c r="F70" s="244"/>
      <c r="G70" s="244"/>
      <c r="H70" s="363"/>
      <c r="I70" s="363"/>
      <c r="J70" s="364"/>
      <c r="K70" s="364"/>
      <c r="L70" s="365"/>
      <c r="M70" s="364"/>
      <c r="N70" s="365"/>
      <c r="O70" s="366"/>
    </row>
    <row r="71" spans="2:30" ht="13.2">
      <c r="B71" s="248"/>
      <c r="C71" s="244"/>
      <c r="D71" s="244"/>
      <c r="E71" s="244"/>
      <c r="F71" s="244"/>
      <c r="G71" s="367" t="s">
        <v>560</v>
      </c>
      <c r="I71" s="368"/>
      <c r="J71" s="364"/>
      <c r="K71" s="364"/>
      <c r="L71" s="365"/>
      <c r="M71" s="364"/>
      <c r="N71" s="365"/>
      <c r="O71" s="366"/>
    </row>
    <row r="72" spans="2:30" ht="13.2">
      <c r="B72" s="248"/>
      <c r="C72" s="244"/>
      <c r="D72" s="244"/>
      <c r="E72" s="244"/>
      <c r="F72" s="244"/>
      <c r="G72" s="1236"/>
      <c r="H72" s="1237"/>
      <c r="I72" s="1237"/>
      <c r="J72" s="1238"/>
      <c r="K72" s="354" t="s">
        <v>520</v>
      </c>
      <c r="L72" s="354" t="s">
        <v>521</v>
      </c>
      <c r="M72" s="354" t="s">
        <v>522</v>
      </c>
      <c r="N72" s="354" t="s">
        <v>523</v>
      </c>
      <c r="O72" s="354" t="s">
        <v>524</v>
      </c>
    </row>
    <row r="73" spans="2:30" ht="13.2">
      <c r="B73" s="248"/>
      <c r="C73" s="244"/>
      <c r="D73" s="244"/>
      <c r="E73" s="244"/>
      <c r="F73" s="244"/>
      <c r="G73" s="1239" t="s">
        <v>555</v>
      </c>
      <c r="H73" s="1240"/>
      <c r="I73" s="1245" t="s">
        <v>556</v>
      </c>
      <c r="J73" s="1245"/>
      <c r="K73" s="1226">
        <v>37.5</v>
      </c>
      <c r="L73" s="1226">
        <v>41.7</v>
      </c>
      <c r="M73" s="1215">
        <v>44.7</v>
      </c>
      <c r="N73" s="1215">
        <v>57.1</v>
      </c>
      <c r="O73" s="1215">
        <v>54.9</v>
      </c>
      <c r="S73" s="243">
        <v>9.9</v>
      </c>
    </row>
    <row r="74" spans="2:30" ht="13.2">
      <c r="B74" s="248"/>
      <c r="C74" s="244"/>
      <c r="D74" s="244"/>
      <c r="E74" s="244"/>
      <c r="F74" s="244"/>
      <c r="G74" s="1241"/>
      <c r="H74" s="1242"/>
      <c r="I74" s="1246"/>
      <c r="J74" s="1246"/>
      <c r="K74" s="1226"/>
      <c r="L74" s="1226"/>
      <c r="M74" s="1215"/>
      <c r="N74" s="1215"/>
      <c r="O74" s="1215"/>
    </row>
    <row r="75" spans="2:30" ht="13.2">
      <c r="B75" s="248"/>
      <c r="C75" s="244"/>
      <c r="D75" s="244"/>
      <c r="E75" s="244"/>
      <c r="F75" s="244"/>
      <c r="G75" s="1241"/>
      <c r="H75" s="1242"/>
      <c r="I75" s="1225" t="s">
        <v>561</v>
      </c>
      <c r="J75" s="1225"/>
      <c r="K75" s="1247">
        <v>4.9000000000000004</v>
      </c>
      <c r="L75" s="1247">
        <v>4.2</v>
      </c>
      <c r="M75" s="1247">
        <v>3.8</v>
      </c>
      <c r="N75" s="1247">
        <v>3.6</v>
      </c>
      <c r="O75" s="1247">
        <v>3.7</v>
      </c>
      <c r="U75" s="243">
        <v>81.2</v>
      </c>
      <c r="W75" s="243">
        <v>87.2</v>
      </c>
      <c r="Y75" s="243">
        <v>99.8</v>
      </c>
      <c r="AA75" s="243">
        <v>109.5</v>
      </c>
      <c r="AC75" s="243">
        <v>115.2</v>
      </c>
    </row>
    <row r="76" spans="2:30" ht="13.2">
      <c r="B76" s="248"/>
      <c r="C76" s="244"/>
      <c r="D76" s="244"/>
      <c r="E76" s="244"/>
      <c r="F76" s="244"/>
      <c r="G76" s="1243"/>
      <c r="H76" s="1244"/>
      <c r="I76" s="1225"/>
      <c r="J76" s="1225"/>
      <c r="K76" s="1248"/>
      <c r="L76" s="1248"/>
      <c r="M76" s="1248"/>
      <c r="N76" s="1248"/>
      <c r="O76" s="1248"/>
    </row>
    <row r="77" spans="2:30" ht="13.2">
      <c r="B77" s="248"/>
      <c r="C77" s="244"/>
      <c r="D77" s="244"/>
      <c r="E77" s="244"/>
      <c r="F77" s="244"/>
      <c r="G77" s="1219" t="s">
        <v>558</v>
      </c>
      <c r="H77" s="1220"/>
      <c r="I77" s="1225" t="s">
        <v>556</v>
      </c>
      <c r="J77" s="1225"/>
      <c r="K77" s="1226">
        <v>55.5</v>
      </c>
      <c r="L77" s="1226">
        <v>46.1</v>
      </c>
      <c r="M77" s="1215">
        <v>37.6</v>
      </c>
      <c r="N77" s="1215">
        <v>33.799999999999997</v>
      </c>
      <c r="O77" s="1215">
        <v>17.8</v>
      </c>
      <c r="R77" s="243">
        <v>12.3</v>
      </c>
      <c r="T77" s="243">
        <v>11.1</v>
      </c>
    </row>
    <row r="78" spans="2:30" ht="13.2">
      <c r="B78" s="248"/>
      <c r="C78" s="244"/>
      <c r="D78" s="244"/>
      <c r="E78" s="244"/>
      <c r="F78" s="244"/>
      <c r="G78" s="1221"/>
      <c r="H78" s="1222"/>
      <c r="I78" s="1225"/>
      <c r="J78" s="1225"/>
      <c r="K78" s="1226"/>
      <c r="L78" s="1226"/>
      <c r="M78" s="1215"/>
      <c r="N78" s="1215"/>
      <c r="O78" s="1215"/>
    </row>
    <row r="79" spans="2:30" ht="13.2">
      <c r="B79" s="248"/>
      <c r="C79" s="244"/>
      <c r="D79" s="244"/>
      <c r="E79" s="244"/>
      <c r="F79" s="244"/>
      <c r="G79" s="1221"/>
      <c r="H79" s="1222"/>
      <c r="I79" s="1216" t="s">
        <v>561</v>
      </c>
      <c r="J79" s="1217"/>
      <c r="K79" s="1218">
        <v>9.3000000000000007</v>
      </c>
      <c r="L79" s="1218">
        <v>8.5</v>
      </c>
      <c r="M79" s="1218">
        <v>7.9</v>
      </c>
      <c r="N79" s="1218">
        <v>7.1</v>
      </c>
      <c r="O79" s="1218">
        <v>5.3</v>
      </c>
      <c r="V79" s="243">
        <v>53.5</v>
      </c>
      <c r="X79" s="243">
        <v>48.2</v>
      </c>
      <c r="Z79" s="243">
        <v>34.200000000000003</v>
      </c>
      <c r="AB79" s="243">
        <v>30.3</v>
      </c>
      <c r="AD79" s="243">
        <v>28.9</v>
      </c>
    </row>
    <row r="80" spans="2:30" ht="13.2">
      <c r="B80" s="248"/>
      <c r="C80" s="244"/>
      <c r="D80" s="244"/>
      <c r="E80" s="244"/>
      <c r="F80" s="244"/>
      <c r="G80" s="1223"/>
      <c r="H80" s="1224"/>
      <c r="I80" s="1217"/>
      <c r="J80" s="1217"/>
      <c r="K80" s="1218"/>
      <c r="L80" s="1218"/>
      <c r="M80" s="1218"/>
      <c r="N80" s="1218"/>
      <c r="O80" s="1218"/>
    </row>
    <row r="81" spans="2:17" ht="13.2">
      <c r="B81" s="248"/>
      <c r="C81" s="244"/>
      <c r="D81" s="244"/>
      <c r="E81" s="244"/>
      <c r="F81" s="244"/>
      <c r="G81" s="244"/>
      <c r="H81" s="244"/>
      <c r="I81" s="244"/>
      <c r="J81" s="244"/>
      <c r="K81" s="369"/>
      <c r="L81" s="244"/>
      <c r="M81" s="244"/>
      <c r="N81" s="244"/>
      <c r="O81" s="244"/>
    </row>
    <row r="82" spans="2:17" ht="16.2">
      <c r="B82" s="248"/>
      <c r="C82" s="244"/>
      <c r="D82" s="244"/>
      <c r="E82" s="244"/>
      <c r="F82" s="244"/>
      <c r="G82" s="244"/>
      <c r="H82" s="244"/>
      <c r="I82" s="244"/>
      <c r="J82" s="244"/>
      <c r="K82" s="370"/>
      <c r="L82" s="370"/>
      <c r="M82" s="370"/>
      <c r="N82" s="370"/>
      <c r="O82" s="370"/>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71"/>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54864</v>
      </c>
      <c r="E3" s="116"/>
      <c r="F3" s="117">
        <v>41433</v>
      </c>
      <c r="G3" s="118"/>
      <c r="H3" s="119"/>
    </row>
    <row r="4" spans="1:8">
      <c r="A4" s="120"/>
      <c r="B4" s="121"/>
      <c r="C4" s="122"/>
      <c r="D4" s="123">
        <v>37877</v>
      </c>
      <c r="E4" s="124"/>
      <c r="F4" s="125">
        <v>22351</v>
      </c>
      <c r="G4" s="126"/>
      <c r="H4" s="127"/>
    </row>
    <row r="5" spans="1:8">
      <c r="A5" s="108" t="s">
        <v>514</v>
      </c>
      <c r="B5" s="113"/>
      <c r="C5" s="114"/>
      <c r="D5" s="115">
        <v>71057</v>
      </c>
      <c r="E5" s="116"/>
      <c r="F5" s="117">
        <v>43493</v>
      </c>
      <c r="G5" s="118"/>
      <c r="H5" s="119"/>
    </row>
    <row r="6" spans="1:8">
      <c r="A6" s="120"/>
      <c r="B6" s="121"/>
      <c r="C6" s="122"/>
      <c r="D6" s="123">
        <v>53001</v>
      </c>
      <c r="E6" s="124"/>
      <c r="F6" s="125">
        <v>23254</v>
      </c>
      <c r="G6" s="126"/>
      <c r="H6" s="127"/>
    </row>
    <row r="7" spans="1:8">
      <c r="A7" s="108" t="s">
        <v>515</v>
      </c>
      <c r="B7" s="113"/>
      <c r="C7" s="114"/>
      <c r="D7" s="115">
        <v>67034</v>
      </c>
      <c r="E7" s="116"/>
      <c r="F7" s="117">
        <v>50840</v>
      </c>
      <c r="G7" s="118"/>
      <c r="H7" s="119"/>
    </row>
    <row r="8" spans="1:8">
      <c r="A8" s="120"/>
      <c r="B8" s="121"/>
      <c r="C8" s="122"/>
      <c r="D8" s="123">
        <v>44018</v>
      </c>
      <c r="E8" s="124"/>
      <c r="F8" s="125">
        <v>25367</v>
      </c>
      <c r="G8" s="126"/>
      <c r="H8" s="127"/>
    </row>
    <row r="9" spans="1:8">
      <c r="A9" s="108" t="s">
        <v>516</v>
      </c>
      <c r="B9" s="113"/>
      <c r="C9" s="114"/>
      <c r="D9" s="115">
        <v>83084</v>
      </c>
      <c r="E9" s="116"/>
      <c r="F9" s="117">
        <v>53605</v>
      </c>
      <c r="G9" s="118"/>
      <c r="H9" s="119"/>
    </row>
    <row r="10" spans="1:8">
      <c r="A10" s="120"/>
      <c r="B10" s="121"/>
      <c r="C10" s="122"/>
      <c r="D10" s="123">
        <v>50726</v>
      </c>
      <c r="E10" s="124"/>
      <c r="F10" s="125">
        <v>28343</v>
      </c>
      <c r="G10" s="126"/>
      <c r="H10" s="127"/>
    </row>
    <row r="11" spans="1:8">
      <c r="A11" s="108" t="s">
        <v>517</v>
      </c>
      <c r="B11" s="113"/>
      <c r="C11" s="114"/>
      <c r="D11" s="115">
        <v>52724</v>
      </c>
      <c r="E11" s="116"/>
      <c r="F11" s="117">
        <v>44267</v>
      </c>
      <c r="G11" s="118"/>
      <c r="H11" s="119"/>
    </row>
    <row r="12" spans="1:8">
      <c r="A12" s="120"/>
      <c r="B12" s="121"/>
      <c r="C12" s="128"/>
      <c r="D12" s="123">
        <v>38791</v>
      </c>
      <c r="E12" s="124"/>
      <c r="F12" s="125">
        <v>26161</v>
      </c>
      <c r="G12" s="126"/>
      <c r="H12" s="127"/>
    </row>
    <row r="13" spans="1:8">
      <c r="A13" s="108"/>
      <c r="B13" s="113"/>
      <c r="C13" s="129"/>
      <c r="D13" s="130">
        <v>65753</v>
      </c>
      <c r="E13" s="131"/>
      <c r="F13" s="132">
        <v>46728</v>
      </c>
      <c r="G13" s="133"/>
      <c r="H13" s="119"/>
    </row>
    <row r="14" spans="1:8">
      <c r="A14" s="120"/>
      <c r="B14" s="121"/>
      <c r="C14" s="122"/>
      <c r="D14" s="123">
        <v>44883</v>
      </c>
      <c r="E14" s="124"/>
      <c r="F14" s="125">
        <v>25095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7.21</v>
      </c>
      <c r="C19" s="134">
        <f>ROUND(VALUE(SUBSTITUTE(実質収支比率等に係る経年分析!G$48,"▲","-")),2)</f>
        <v>10.23</v>
      </c>
      <c r="D19" s="134">
        <f>ROUND(VALUE(SUBSTITUTE(実質収支比率等に係る経年分析!H$48,"▲","-")),2)</f>
        <v>7.55</v>
      </c>
      <c r="E19" s="134">
        <f>ROUND(VALUE(SUBSTITUTE(実質収支比率等に係る経年分析!I$48,"▲","-")),2)</f>
        <v>6.51</v>
      </c>
      <c r="F19" s="134">
        <f>ROUND(VALUE(SUBSTITUTE(実質収支比率等に係る経年分析!J$48,"▲","-")),2)</f>
        <v>8.7100000000000009</v>
      </c>
    </row>
    <row r="20" spans="1:11">
      <c r="A20" s="134" t="s">
        <v>42</v>
      </c>
      <c r="B20" s="134">
        <f>ROUND(VALUE(SUBSTITUTE(実質収支比率等に係る経年分析!F$47,"▲","-")),2)</f>
        <v>13.54</v>
      </c>
      <c r="C20" s="134">
        <f>ROUND(VALUE(SUBSTITUTE(実質収支比率等に係る経年分析!G$47,"▲","-")),2)</f>
        <v>13.5</v>
      </c>
      <c r="D20" s="134">
        <f>ROUND(VALUE(SUBSTITUTE(実質収支比率等に係る経年分析!H$47,"▲","-")),2)</f>
        <v>13.68</v>
      </c>
      <c r="E20" s="134">
        <f>ROUND(VALUE(SUBSTITUTE(実質収支比率等に係る経年分析!I$47,"▲","-")),2)</f>
        <v>12.98</v>
      </c>
      <c r="F20" s="134">
        <f>ROUND(VALUE(SUBSTITUTE(実質収支比率等に係る経年分析!J$47,"▲","-")),2)</f>
        <v>13.89</v>
      </c>
    </row>
    <row r="21" spans="1:11">
      <c r="A21" s="134" t="s">
        <v>43</v>
      </c>
      <c r="B21" s="134">
        <f>IF(ISNUMBER(VALUE(SUBSTITUTE(実質収支比率等に係る経年分析!F$49,"▲","-"))),ROUND(VALUE(SUBSTITUTE(実質収支比率等に係る経年分析!F$49,"▲","-")),2),NA())</f>
        <v>2.93</v>
      </c>
      <c r="C21" s="134">
        <f>IF(ISNUMBER(VALUE(SUBSTITUTE(実質収支比率等に係る経年分析!G$49,"▲","-"))),ROUND(VALUE(SUBSTITUTE(実質収支比率等に係る経年分析!G$49,"▲","-")),2),NA())</f>
        <v>2.5499999999999998</v>
      </c>
      <c r="D21" s="134">
        <f>IF(ISNUMBER(VALUE(SUBSTITUTE(実質収支比率等に係る経年分析!H$49,"▲","-"))),ROUND(VALUE(SUBSTITUTE(実質収支比率等に係る経年分析!H$49,"▲","-")),2),NA())</f>
        <v>-1.89</v>
      </c>
      <c r="E21" s="134">
        <f>IF(ISNUMBER(VALUE(SUBSTITUTE(実質収支比率等に係る経年分析!I$49,"▲","-"))),ROUND(VALUE(SUBSTITUTE(実質収支比率等に係る経年分析!I$49,"▲","-")),2),NA())</f>
        <v>-1.1000000000000001</v>
      </c>
      <c r="F21" s="134">
        <f>IF(ISNUMBER(VALUE(SUBSTITUTE(実質収支比率等に係る経年分析!J$49,"▲","-"))),ROUND(VALUE(SUBSTITUTE(実質収支比率等に係る経年分析!J$49,"▲","-")),2),NA())</f>
        <v>3.38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1.62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新曽第二土地区画整理事業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c r="A30" s="135" t="str">
        <f>IF(連結実質赤字比率に係る赤字・黒字の構成分析!C$40="",NA(),連結実質赤字比率に係る赤字・黒字の構成分析!C$40)</f>
        <v>市民医療センター</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0.28999999999999998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0.42</v>
      </c>
    </row>
    <row r="31" spans="1:11">
      <c r="A31" s="135" t="str">
        <f>IF(連結実質赤字比率に係る赤字・黒字の構成分析!C$39="",NA(),連結実質赤字比率に係る赤字・黒字の構成分析!C$39)</f>
        <v>新曽第一土地区画整理事業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0.59</v>
      </c>
    </row>
    <row r="32" spans="1:11">
      <c r="A32" s="135" t="str">
        <f>IF(連結実質赤字比率に係る赤字・黒字の構成分析!C$38="",NA(),連結実質赤字比率に係る赤字・黒字の構成分析!C$38)</f>
        <v>介護保険</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1.33</v>
      </c>
    </row>
    <row r="34" spans="1:16">
      <c r="A34" s="135" t="str">
        <f>IF(連結実質赤字比率に係る赤字・黒字の構成分析!C$36="",NA(),連結実質赤字比率に係る赤字・黒字の構成分析!C$36)</f>
        <v>国民健康保険</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4.1100000000000003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9.3800000000000008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2267</v>
      </c>
      <c r="E42" s="136"/>
      <c r="F42" s="136"/>
      <c r="G42" s="136">
        <f>'実質公債費比率（分子）の構造'!L$52</f>
        <v>2291</v>
      </c>
      <c r="H42" s="136"/>
      <c r="I42" s="136"/>
      <c r="J42" s="136">
        <f>'実質公債費比率（分子）の構造'!M$52</f>
        <v>2371</v>
      </c>
      <c r="K42" s="136"/>
      <c r="L42" s="136"/>
      <c r="M42" s="136">
        <f>'実質公債費比率（分子）の構造'!N$52</f>
        <v>2415</v>
      </c>
      <c r="N42" s="136"/>
      <c r="O42" s="136"/>
      <c r="P42" s="136">
        <f>'実質公債費比率（分子）の構造'!O$52</f>
        <v>2196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223</v>
      </c>
      <c r="C44" s="136"/>
      <c r="D44" s="136"/>
      <c r="E44" s="136">
        <f>'実質公債費比率（分子）の構造'!L$50</f>
        <v>191</v>
      </c>
      <c r="F44" s="136"/>
      <c r="G44" s="136"/>
      <c r="H44" s="136">
        <f>'実質公債費比率（分子）の構造'!M$50</f>
        <v>66</v>
      </c>
      <c r="I44" s="136"/>
      <c r="J44" s="136"/>
      <c r="K44" s="136">
        <f>'実質公債費比率（分子）の構造'!N$50</f>
        <v>48</v>
      </c>
      <c r="L44" s="136"/>
      <c r="M44" s="136"/>
      <c r="N44" s="136">
        <f>'実質公債費比率（分子）の構造'!O$50</f>
        <v>109</v>
      </c>
      <c r="O44" s="136"/>
      <c r="P44" s="136"/>
    </row>
    <row r="45" spans="1:16">
      <c r="A45" s="136" t="s">
        <v>53</v>
      </c>
      <c r="B45" s="136">
        <f>'実質公債費比率（分子）の構造'!K$49</f>
        <v>53</v>
      </c>
      <c r="C45" s="136"/>
      <c r="D45" s="136"/>
      <c r="E45" s="136">
        <f>'実質公債費比率（分子）の構造'!L$49</f>
        <v>68</v>
      </c>
      <c r="F45" s="136"/>
      <c r="G45" s="136"/>
      <c r="H45" s="136">
        <f>'実質公債費比率（分子）の構造'!M$49</f>
        <v>97</v>
      </c>
      <c r="I45" s="136"/>
      <c r="J45" s="136"/>
      <c r="K45" s="136">
        <f>'実質公債費比率（分子）の構造'!N$49</f>
        <v>86</v>
      </c>
      <c r="L45" s="136"/>
      <c r="M45" s="136"/>
      <c r="N45" s="136">
        <f>'実質公債費比率（分子）の構造'!O$49</f>
        <v>91</v>
      </c>
      <c r="O45" s="136"/>
      <c r="P45" s="136"/>
    </row>
    <row r="46" spans="1:16">
      <c r="A46" s="136" t="s">
        <v>54</v>
      </c>
      <c r="B46" s="136">
        <f>'実質公債費比率（分子）の構造'!K$48</f>
        <v>887</v>
      </c>
      <c r="C46" s="136"/>
      <c r="D46" s="136"/>
      <c r="E46" s="136">
        <f>'実質公債費比率（分子）の構造'!L$48</f>
        <v>797</v>
      </c>
      <c r="F46" s="136"/>
      <c r="G46" s="136"/>
      <c r="H46" s="136">
        <f>'実質公債費比率（分子）の構造'!M$48</f>
        <v>779</v>
      </c>
      <c r="I46" s="136"/>
      <c r="J46" s="136"/>
      <c r="K46" s="136">
        <f>'実質公債費比率（分子）の構造'!N$48</f>
        <v>741</v>
      </c>
      <c r="L46" s="136"/>
      <c r="M46" s="136"/>
      <c r="N46" s="136">
        <f>'実質公債費比率（分子）の構造'!O$48</f>
        <v>581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2066</v>
      </c>
      <c r="C49" s="136"/>
      <c r="D49" s="136"/>
      <c r="E49" s="136">
        <f>'実質公債費比率（分子）の構造'!L$45</f>
        <v>2088</v>
      </c>
      <c r="F49" s="136"/>
      <c r="G49" s="136"/>
      <c r="H49" s="136">
        <f>'実質公債費比率（分子）の構造'!M$45</f>
        <v>2432</v>
      </c>
      <c r="I49" s="136"/>
      <c r="J49" s="136"/>
      <c r="K49" s="136">
        <f>'実質公債費比率（分子）の構造'!N$45</f>
        <v>2400</v>
      </c>
      <c r="L49" s="136"/>
      <c r="M49" s="136"/>
      <c r="N49" s="136">
        <f>'実質公債費比率（分子）の構造'!O$45</f>
        <v>2428</v>
      </c>
      <c r="O49" s="136"/>
      <c r="P49" s="136"/>
    </row>
    <row r="50" spans="1:16">
      <c r="A50" s="136" t="s">
        <v>58</v>
      </c>
      <c r="B50" s="136" t="e">
        <f>NA()</f>
        <v>#N/A</v>
      </c>
      <c r="C50" s="136">
        <f>IF(ISNUMBER('実質公債費比率（分子）の構造'!K$53),'実質公債費比率（分子）の構造'!K$53,NA())</f>
        <v>962</v>
      </c>
      <c r="D50" s="136" t="e">
        <f>NA()</f>
        <v>#N/A</v>
      </c>
      <c r="E50" s="136" t="e">
        <f>NA()</f>
        <v>#N/A</v>
      </c>
      <c r="F50" s="136">
        <f>IF(ISNUMBER('実質公債費比率（分子）の構造'!L$53),'実質公債費比率（分子）の構造'!L$53,NA())</f>
        <v>853</v>
      </c>
      <c r="G50" s="136" t="e">
        <f>NA()</f>
        <v>#N/A</v>
      </c>
      <c r="H50" s="136" t="e">
        <f>NA()</f>
        <v>#N/A</v>
      </c>
      <c r="I50" s="136">
        <f>IF(ISNUMBER('実質公債費比率（分子）の構造'!M$53),'実質公債費比率（分子）の構造'!M$53,NA())</f>
        <v>1003</v>
      </c>
      <c r="J50" s="136" t="e">
        <f>NA()</f>
        <v>#N/A</v>
      </c>
      <c r="K50" s="136" t="e">
        <f>NA()</f>
        <v>#N/A</v>
      </c>
      <c r="L50" s="136">
        <f>IF(ISNUMBER('実質公債費比率（分子）の構造'!N$53),'実質公債費比率（分子）の構造'!N$53,NA())</f>
        <v>860</v>
      </c>
      <c r="M50" s="136" t="e">
        <f>NA()</f>
        <v>#N/A</v>
      </c>
      <c r="N50" s="136" t="e">
        <f>NA()</f>
        <v>#N/A</v>
      </c>
      <c r="O50" s="136">
        <f>IF(ISNUMBER('実質公債費比率（分子）の構造'!O$53),'実質公債費比率（分子）の構造'!O$53,NA())</f>
        <v>1013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19845</v>
      </c>
      <c r="E56" s="135"/>
      <c r="F56" s="135"/>
      <c r="G56" s="135">
        <f>'将来負担比率（分子）の構造'!J$51</f>
        <v>18953</v>
      </c>
      <c r="H56" s="135"/>
      <c r="I56" s="135"/>
      <c r="J56" s="135">
        <f>'将来負担比率（分子）の構造'!K$51</f>
        <v>18031</v>
      </c>
      <c r="K56" s="135"/>
      <c r="L56" s="135"/>
      <c r="M56" s="135">
        <f>'将来負担比率（分子）の構造'!L$51</f>
        <v>16845</v>
      </c>
      <c r="N56" s="135"/>
      <c r="O56" s="135"/>
      <c r="P56" s="135">
        <f>'将来負担比率（分子）の構造'!M$51</f>
        <v>15794</v>
      </c>
    </row>
    <row r="57" spans="1:16">
      <c r="A57" s="135" t="s">
        <v>34</v>
      </c>
      <c r="B57" s="135"/>
      <c r="C57" s="135"/>
      <c r="D57" s="135">
        <f>'将来負担比率（分子）の構造'!I$50</f>
        <v>8417</v>
      </c>
      <c r="E57" s="135"/>
      <c r="F57" s="135"/>
      <c r="G57" s="135">
        <f>'将来負担比率（分子）の構造'!J$50</f>
        <v>8718</v>
      </c>
      <c r="H57" s="135"/>
      <c r="I57" s="135"/>
      <c r="J57" s="135">
        <f>'将来負担比率（分子）の構造'!K$50</f>
        <v>9987</v>
      </c>
      <c r="K57" s="135"/>
      <c r="L57" s="135"/>
      <c r="M57" s="135">
        <f>'将来負担比率（分子）の構造'!L$50</f>
        <v>10697</v>
      </c>
      <c r="N57" s="135"/>
      <c r="O57" s="135"/>
      <c r="P57" s="135">
        <f>'将来負担比率（分子）の構造'!M$50</f>
        <v>10261</v>
      </c>
    </row>
    <row r="58" spans="1:16">
      <c r="A58" s="135" t="s">
        <v>33</v>
      </c>
      <c r="B58" s="135"/>
      <c r="C58" s="135"/>
      <c r="D58" s="135">
        <f>'将来負担比率（分子）の構造'!I$49</f>
        <v>10890</v>
      </c>
      <c r="E58" s="135"/>
      <c r="F58" s="135"/>
      <c r="G58" s="135">
        <f>'将来負担比率（分子）の構造'!J$49</f>
        <v>8602</v>
      </c>
      <c r="H58" s="135"/>
      <c r="I58" s="135"/>
      <c r="J58" s="135">
        <f>'将来負担比率（分子）の構造'!K$49</f>
        <v>7522</v>
      </c>
      <c r="K58" s="135"/>
      <c r="L58" s="135"/>
      <c r="M58" s="135">
        <f>'将来負担比率（分子）の構造'!L$49</f>
        <v>6406</v>
      </c>
      <c r="N58" s="135"/>
      <c r="O58" s="135"/>
      <c r="P58" s="135">
        <f>'将来負担比率（分子）の構造'!M$49</f>
        <v>7753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0</v>
      </c>
      <c r="C61" s="135"/>
      <c r="D61" s="135"/>
      <c r="E61" s="135">
        <f>'将来負担比率（分子）の構造'!J$46</f>
        <v>1</v>
      </c>
      <c r="F61" s="135"/>
      <c r="G61" s="135"/>
      <c r="H61" s="135">
        <f>'将来負担比率（分子）の構造'!K$46</f>
        <v>2</v>
      </c>
      <c r="I61" s="135"/>
      <c r="J61" s="135"/>
      <c r="K61" s="135">
        <f>'将来負担比率（分子）の構造'!L$46</f>
        <v>0</v>
      </c>
      <c r="L61" s="135"/>
      <c r="M61" s="135"/>
      <c r="N61" s="135" t="str">
        <f>'将来負担比率（分子）の構造'!M$46</f>
        <v>-</v>
      </c>
      <c r="O61" s="135"/>
      <c r="P61" s="135"/>
    </row>
    <row r="62" spans="1:16">
      <c r="A62" s="135" t="s">
        <v>28</v>
      </c>
      <c r="B62" s="135">
        <f>'将来負担比率（分子）の構造'!I$45</f>
        <v>8502</v>
      </c>
      <c r="C62" s="135"/>
      <c r="D62" s="135"/>
      <c r="E62" s="135">
        <f>'将来負担比率（分子）の構造'!J$45</f>
        <v>8043</v>
      </c>
      <c r="F62" s="135"/>
      <c r="G62" s="135"/>
      <c r="H62" s="135">
        <f>'将来負担比率（分子）の構造'!K$45</f>
        <v>7661</v>
      </c>
      <c r="I62" s="135"/>
      <c r="J62" s="135"/>
      <c r="K62" s="135">
        <f>'将来負担比率（分子）の構造'!L$45</f>
        <v>7144</v>
      </c>
      <c r="L62" s="135"/>
      <c r="M62" s="135"/>
      <c r="N62" s="135">
        <f>'将来負担比率（分子）の構造'!M$45</f>
        <v>7021</v>
      </c>
      <c r="O62" s="135"/>
      <c r="P62" s="135"/>
    </row>
    <row r="63" spans="1:16">
      <c r="A63" s="135" t="s">
        <v>27</v>
      </c>
      <c r="B63" s="135">
        <f>'将来負担比率（分子）の構造'!I$44</f>
        <v>808</v>
      </c>
      <c r="C63" s="135"/>
      <c r="D63" s="135"/>
      <c r="E63" s="135">
        <f>'将来負担比率（分子）の構造'!J$44</f>
        <v>718</v>
      </c>
      <c r="F63" s="135"/>
      <c r="G63" s="135"/>
      <c r="H63" s="135">
        <f>'将来負担比率（分子）の構造'!K$44</f>
        <v>597</v>
      </c>
      <c r="I63" s="135"/>
      <c r="J63" s="135"/>
      <c r="K63" s="135">
        <f>'将来負担比率（分子）の構造'!L$44</f>
        <v>474</v>
      </c>
      <c r="L63" s="135"/>
      <c r="M63" s="135"/>
      <c r="N63" s="135">
        <f>'将来負担比率（分子）の構造'!M$44</f>
        <v>350</v>
      </c>
      <c r="O63" s="135"/>
      <c r="P63" s="135"/>
    </row>
    <row r="64" spans="1:16">
      <c r="A64" s="135" t="s">
        <v>26</v>
      </c>
      <c r="B64" s="135">
        <f>'将来負担比率（分子）の構造'!I$43</f>
        <v>7283</v>
      </c>
      <c r="C64" s="135"/>
      <c r="D64" s="135"/>
      <c r="E64" s="135">
        <f>'将来負担比率（分子）の構造'!J$43</f>
        <v>6822</v>
      </c>
      <c r="F64" s="135"/>
      <c r="G64" s="135"/>
      <c r="H64" s="135">
        <f>'将来負担比率（分子）の構造'!K$43</f>
        <v>6589</v>
      </c>
      <c r="I64" s="135"/>
      <c r="J64" s="135"/>
      <c r="K64" s="135">
        <f>'将来負担比率（分子）の構造'!L$43</f>
        <v>6441</v>
      </c>
      <c r="L64" s="135"/>
      <c r="M64" s="135"/>
      <c r="N64" s="135">
        <f>'将来負担比率（分子）の構造'!M$43</f>
        <v>6957</v>
      </c>
      <c r="O64" s="135"/>
      <c r="P64" s="135"/>
    </row>
    <row r="65" spans="1:16">
      <c r="A65" s="135" t="s">
        <v>25</v>
      </c>
      <c r="B65" s="135">
        <f>'将来負担比率（分子）の構造'!I$42</f>
        <v>11604</v>
      </c>
      <c r="C65" s="135"/>
      <c r="D65" s="135"/>
      <c r="E65" s="135">
        <f>'将来負担比率（分子）の構造'!J$42</f>
        <v>9093</v>
      </c>
      <c r="F65" s="135"/>
      <c r="G65" s="135"/>
      <c r="H65" s="135">
        <f>'将来負担比率（分子）の構造'!K$42</f>
        <v>9270</v>
      </c>
      <c r="I65" s="135"/>
      <c r="J65" s="135"/>
      <c r="K65" s="135">
        <f>'将来負担比率（分子）の構造'!L$42</f>
        <v>8932</v>
      </c>
      <c r="L65" s="135"/>
      <c r="M65" s="135"/>
      <c r="N65" s="135">
        <f>'将来負担比率（分子）の構造'!M$42</f>
        <v>6977</v>
      </c>
      <c r="O65" s="135"/>
      <c r="P65" s="135"/>
    </row>
    <row r="66" spans="1:16">
      <c r="A66" s="135" t="s">
        <v>24</v>
      </c>
      <c r="B66" s="135">
        <f>'将来負担比率（分子）の構造'!I$41</f>
        <v>20141</v>
      </c>
      <c r="C66" s="135"/>
      <c r="D66" s="135"/>
      <c r="E66" s="135">
        <f>'将来負担比率（分子）の構造'!J$41</f>
        <v>21579</v>
      </c>
      <c r="F66" s="135"/>
      <c r="G66" s="135"/>
      <c r="H66" s="135">
        <f>'将来負担比率（分子）の構造'!K$41</f>
        <v>22424</v>
      </c>
      <c r="I66" s="135"/>
      <c r="J66" s="135"/>
      <c r="K66" s="135">
        <f>'将来負担比率（分子）の構造'!L$41</f>
        <v>25461</v>
      </c>
      <c r="L66" s="135"/>
      <c r="M66" s="135"/>
      <c r="N66" s="135">
        <f>'将来負担比率（分子）の構造'!M$41</f>
        <v>26776</v>
      </c>
      <c r="O66" s="135"/>
      <c r="P66" s="135"/>
    </row>
    <row r="67" spans="1:16">
      <c r="A67" s="135" t="s">
        <v>62</v>
      </c>
      <c r="B67" s="135" t="e">
        <f>NA()</f>
        <v>#N/A</v>
      </c>
      <c r="C67" s="135">
        <f>IF(ISNUMBER('将来負担比率（分子）の構造'!I$52), IF('将来負担比率（分子）の構造'!I$52 &lt; 0, 0, '将来負担比率（分子）の構造'!I$52), NA())</f>
        <v>9186</v>
      </c>
      <c r="D67" s="135" t="e">
        <f>NA()</f>
        <v>#N/A</v>
      </c>
      <c r="E67" s="135" t="e">
        <f>NA()</f>
        <v>#N/A</v>
      </c>
      <c r="F67" s="135">
        <f>IF(ISNUMBER('将来負担比率（分子）の構造'!J$52), IF('将来負担比率（分子）の構造'!J$52 &lt; 0, 0, '将来負担比率（分子）の構造'!J$52), NA())</f>
        <v>9983</v>
      </c>
      <c r="G67" s="135" t="e">
        <f>NA()</f>
        <v>#N/A</v>
      </c>
      <c r="H67" s="135" t="e">
        <f>NA()</f>
        <v>#N/A</v>
      </c>
      <c r="I67" s="135">
        <f>IF(ISNUMBER('将来負担比率（分子）の構造'!K$52), IF('将来負担比率（分子）の構造'!K$52 &lt; 0, 0, '将来負担比率（分子）の構造'!K$52), NA())</f>
        <v>11003</v>
      </c>
      <c r="J67" s="135" t="e">
        <f>NA()</f>
        <v>#N/A</v>
      </c>
      <c r="K67" s="135" t="e">
        <f>NA()</f>
        <v>#N/A</v>
      </c>
      <c r="L67" s="135">
        <f>IF(ISNUMBER('将来負担比率（分子）の構造'!L$52), IF('将来負担比率（分子）の構造'!L$52 &lt; 0, 0, '将来負担比率（分子）の構造'!L$52), NA())</f>
        <v>14504</v>
      </c>
      <c r="M67" s="135" t="e">
        <f>NA()</f>
        <v>#N/A</v>
      </c>
      <c r="N67" s="135" t="e">
        <f>NA()</f>
        <v>#N/A</v>
      </c>
      <c r="O67" s="135">
        <f>IF(ISNUMBER('将来負担比率（分子）の構造'!M$52), IF('将来負担比率（分子）の構造'!M$52 &lt; 0, 0, '将来負担比率（分子）の構造'!M$52), NA())</f>
        <v>14271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27835732</v>
      </c>
      <c r="S5" s="613"/>
      <c r="T5" s="613"/>
      <c r="U5" s="613"/>
      <c r="V5" s="613"/>
      <c r="W5" s="613"/>
      <c r="X5" s="613"/>
      <c r="Y5" s="614"/>
      <c r="Z5" s="615">
        <v>52.7</v>
      </c>
      <c r="AA5" s="615"/>
      <c r="AB5" s="615"/>
      <c r="AC5" s="615"/>
      <c r="AD5" s="616">
        <v>26058477</v>
      </c>
      <c r="AE5" s="616"/>
      <c r="AF5" s="616"/>
      <c r="AG5" s="616"/>
      <c r="AH5" s="616"/>
      <c r="AI5" s="616"/>
      <c r="AJ5" s="616"/>
      <c r="AK5" s="616"/>
      <c r="AL5" s="617">
        <v>89.2</v>
      </c>
      <c r="AM5" s="618"/>
      <c r="AN5" s="618"/>
      <c r="AO5" s="619"/>
      <c r="AP5" s="609" t="s">
        <v>206</v>
      </c>
      <c r="AQ5" s="610"/>
      <c r="AR5" s="610"/>
      <c r="AS5" s="610"/>
      <c r="AT5" s="610"/>
      <c r="AU5" s="610"/>
      <c r="AV5" s="610"/>
      <c r="AW5" s="610"/>
      <c r="AX5" s="610"/>
      <c r="AY5" s="610"/>
      <c r="AZ5" s="610"/>
      <c r="BA5" s="610"/>
      <c r="BB5" s="610"/>
      <c r="BC5" s="610"/>
      <c r="BD5" s="610"/>
      <c r="BE5" s="610"/>
      <c r="BF5" s="611"/>
      <c r="BG5" s="623">
        <v>26058477</v>
      </c>
      <c r="BH5" s="624"/>
      <c r="BI5" s="624"/>
      <c r="BJ5" s="624"/>
      <c r="BK5" s="624"/>
      <c r="BL5" s="624"/>
      <c r="BM5" s="624"/>
      <c r="BN5" s="625"/>
      <c r="BO5" s="626">
        <v>93.6</v>
      </c>
      <c r="BP5" s="626"/>
      <c r="BQ5" s="626"/>
      <c r="BR5" s="626"/>
      <c r="BS5" s="627">
        <v>371274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205910</v>
      </c>
      <c r="S6" s="624"/>
      <c r="T6" s="624"/>
      <c r="U6" s="624"/>
      <c r="V6" s="624"/>
      <c r="W6" s="624"/>
      <c r="X6" s="624"/>
      <c r="Y6" s="625"/>
      <c r="Z6" s="626">
        <v>0.4</v>
      </c>
      <c r="AA6" s="626"/>
      <c r="AB6" s="626"/>
      <c r="AC6" s="626"/>
      <c r="AD6" s="627">
        <v>205910</v>
      </c>
      <c r="AE6" s="627"/>
      <c r="AF6" s="627"/>
      <c r="AG6" s="627"/>
      <c r="AH6" s="627"/>
      <c r="AI6" s="627"/>
      <c r="AJ6" s="627"/>
      <c r="AK6" s="627"/>
      <c r="AL6" s="628">
        <v>0.7</v>
      </c>
      <c r="AM6" s="629"/>
      <c r="AN6" s="629"/>
      <c r="AO6" s="630"/>
      <c r="AP6" s="620" t="s">
        <v>211</v>
      </c>
      <c r="AQ6" s="621"/>
      <c r="AR6" s="621"/>
      <c r="AS6" s="621"/>
      <c r="AT6" s="621"/>
      <c r="AU6" s="621"/>
      <c r="AV6" s="621"/>
      <c r="AW6" s="621"/>
      <c r="AX6" s="621"/>
      <c r="AY6" s="621"/>
      <c r="AZ6" s="621"/>
      <c r="BA6" s="621"/>
      <c r="BB6" s="621"/>
      <c r="BC6" s="621"/>
      <c r="BD6" s="621"/>
      <c r="BE6" s="621"/>
      <c r="BF6" s="622"/>
      <c r="BG6" s="623">
        <v>26058477</v>
      </c>
      <c r="BH6" s="624"/>
      <c r="BI6" s="624"/>
      <c r="BJ6" s="624"/>
      <c r="BK6" s="624"/>
      <c r="BL6" s="624"/>
      <c r="BM6" s="624"/>
      <c r="BN6" s="625"/>
      <c r="BO6" s="626">
        <v>93.6</v>
      </c>
      <c r="BP6" s="626"/>
      <c r="BQ6" s="626"/>
      <c r="BR6" s="626"/>
      <c r="BS6" s="627">
        <v>371274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381086</v>
      </c>
      <c r="CS6" s="624"/>
      <c r="CT6" s="624"/>
      <c r="CU6" s="624"/>
      <c r="CV6" s="624"/>
      <c r="CW6" s="624"/>
      <c r="CX6" s="624"/>
      <c r="CY6" s="625"/>
      <c r="CZ6" s="626">
        <v>0.8</v>
      </c>
      <c r="DA6" s="626"/>
      <c r="DB6" s="626"/>
      <c r="DC6" s="626"/>
      <c r="DD6" s="632" t="s">
        <v>213</v>
      </c>
      <c r="DE6" s="624"/>
      <c r="DF6" s="624"/>
      <c r="DG6" s="624"/>
      <c r="DH6" s="624"/>
      <c r="DI6" s="624"/>
      <c r="DJ6" s="624"/>
      <c r="DK6" s="624"/>
      <c r="DL6" s="624"/>
      <c r="DM6" s="624"/>
      <c r="DN6" s="624"/>
      <c r="DO6" s="624"/>
      <c r="DP6" s="625"/>
      <c r="DQ6" s="632">
        <v>380866</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31394</v>
      </c>
      <c r="S7" s="624"/>
      <c r="T7" s="624"/>
      <c r="U7" s="624"/>
      <c r="V7" s="624"/>
      <c r="W7" s="624"/>
      <c r="X7" s="624"/>
      <c r="Y7" s="625"/>
      <c r="Z7" s="626">
        <v>0.1</v>
      </c>
      <c r="AA7" s="626"/>
      <c r="AB7" s="626"/>
      <c r="AC7" s="626"/>
      <c r="AD7" s="627">
        <v>31394</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12250892</v>
      </c>
      <c r="BH7" s="624"/>
      <c r="BI7" s="624"/>
      <c r="BJ7" s="624"/>
      <c r="BK7" s="624"/>
      <c r="BL7" s="624"/>
      <c r="BM7" s="624"/>
      <c r="BN7" s="625"/>
      <c r="BO7" s="626">
        <v>44</v>
      </c>
      <c r="BP7" s="626"/>
      <c r="BQ7" s="626"/>
      <c r="BR7" s="626"/>
      <c r="BS7" s="627">
        <v>371274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6872323</v>
      </c>
      <c r="CS7" s="624"/>
      <c r="CT7" s="624"/>
      <c r="CU7" s="624"/>
      <c r="CV7" s="624"/>
      <c r="CW7" s="624"/>
      <c r="CX7" s="624"/>
      <c r="CY7" s="625"/>
      <c r="CZ7" s="626">
        <v>13.7</v>
      </c>
      <c r="DA7" s="626"/>
      <c r="DB7" s="626"/>
      <c r="DC7" s="626"/>
      <c r="DD7" s="632">
        <v>61231</v>
      </c>
      <c r="DE7" s="624"/>
      <c r="DF7" s="624"/>
      <c r="DG7" s="624"/>
      <c r="DH7" s="624"/>
      <c r="DI7" s="624"/>
      <c r="DJ7" s="624"/>
      <c r="DK7" s="624"/>
      <c r="DL7" s="624"/>
      <c r="DM7" s="624"/>
      <c r="DN7" s="624"/>
      <c r="DO7" s="624"/>
      <c r="DP7" s="625"/>
      <c r="DQ7" s="632">
        <v>6071467</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127754</v>
      </c>
      <c r="S8" s="624"/>
      <c r="T8" s="624"/>
      <c r="U8" s="624"/>
      <c r="V8" s="624"/>
      <c r="W8" s="624"/>
      <c r="X8" s="624"/>
      <c r="Y8" s="625"/>
      <c r="Z8" s="626">
        <v>0.2</v>
      </c>
      <c r="AA8" s="626"/>
      <c r="AB8" s="626"/>
      <c r="AC8" s="626"/>
      <c r="AD8" s="627">
        <v>127754</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233845</v>
      </c>
      <c r="BH8" s="624"/>
      <c r="BI8" s="624"/>
      <c r="BJ8" s="624"/>
      <c r="BK8" s="624"/>
      <c r="BL8" s="624"/>
      <c r="BM8" s="624"/>
      <c r="BN8" s="625"/>
      <c r="BO8" s="626">
        <v>0.8</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22769090</v>
      </c>
      <c r="CS8" s="624"/>
      <c r="CT8" s="624"/>
      <c r="CU8" s="624"/>
      <c r="CV8" s="624"/>
      <c r="CW8" s="624"/>
      <c r="CX8" s="624"/>
      <c r="CY8" s="625"/>
      <c r="CZ8" s="626">
        <v>45.3</v>
      </c>
      <c r="DA8" s="626"/>
      <c r="DB8" s="626"/>
      <c r="DC8" s="626"/>
      <c r="DD8" s="632">
        <v>1403546</v>
      </c>
      <c r="DE8" s="624"/>
      <c r="DF8" s="624"/>
      <c r="DG8" s="624"/>
      <c r="DH8" s="624"/>
      <c r="DI8" s="624"/>
      <c r="DJ8" s="624"/>
      <c r="DK8" s="624"/>
      <c r="DL8" s="624"/>
      <c r="DM8" s="624"/>
      <c r="DN8" s="624"/>
      <c r="DO8" s="624"/>
      <c r="DP8" s="625"/>
      <c r="DQ8" s="632">
        <v>11468042</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129797</v>
      </c>
      <c r="S9" s="624"/>
      <c r="T9" s="624"/>
      <c r="U9" s="624"/>
      <c r="V9" s="624"/>
      <c r="W9" s="624"/>
      <c r="X9" s="624"/>
      <c r="Y9" s="625"/>
      <c r="Z9" s="626">
        <v>0.2</v>
      </c>
      <c r="AA9" s="626"/>
      <c r="AB9" s="626"/>
      <c r="AC9" s="626"/>
      <c r="AD9" s="627">
        <v>129797</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9194265</v>
      </c>
      <c r="BH9" s="624"/>
      <c r="BI9" s="624"/>
      <c r="BJ9" s="624"/>
      <c r="BK9" s="624"/>
      <c r="BL9" s="624"/>
      <c r="BM9" s="624"/>
      <c r="BN9" s="625"/>
      <c r="BO9" s="626">
        <v>33</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3692723</v>
      </c>
      <c r="CS9" s="624"/>
      <c r="CT9" s="624"/>
      <c r="CU9" s="624"/>
      <c r="CV9" s="624"/>
      <c r="CW9" s="624"/>
      <c r="CX9" s="624"/>
      <c r="CY9" s="625"/>
      <c r="CZ9" s="626">
        <v>7.3</v>
      </c>
      <c r="DA9" s="626"/>
      <c r="DB9" s="626"/>
      <c r="DC9" s="626"/>
      <c r="DD9" s="632">
        <v>245399</v>
      </c>
      <c r="DE9" s="624"/>
      <c r="DF9" s="624"/>
      <c r="DG9" s="624"/>
      <c r="DH9" s="624"/>
      <c r="DI9" s="624"/>
      <c r="DJ9" s="624"/>
      <c r="DK9" s="624"/>
      <c r="DL9" s="624"/>
      <c r="DM9" s="624"/>
      <c r="DN9" s="624"/>
      <c r="DO9" s="624"/>
      <c r="DP9" s="625"/>
      <c r="DQ9" s="632">
        <v>2957702</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2225256</v>
      </c>
      <c r="S10" s="624"/>
      <c r="T10" s="624"/>
      <c r="U10" s="624"/>
      <c r="V10" s="624"/>
      <c r="W10" s="624"/>
      <c r="X10" s="624"/>
      <c r="Y10" s="625"/>
      <c r="Z10" s="626">
        <v>4.2</v>
      </c>
      <c r="AA10" s="626"/>
      <c r="AB10" s="626"/>
      <c r="AC10" s="626"/>
      <c r="AD10" s="627">
        <v>2225256</v>
      </c>
      <c r="AE10" s="627"/>
      <c r="AF10" s="627"/>
      <c r="AG10" s="627"/>
      <c r="AH10" s="627"/>
      <c r="AI10" s="627"/>
      <c r="AJ10" s="627"/>
      <c r="AK10" s="627"/>
      <c r="AL10" s="628">
        <v>7.6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472129</v>
      </c>
      <c r="BH10" s="624"/>
      <c r="BI10" s="624"/>
      <c r="BJ10" s="624"/>
      <c r="BK10" s="624"/>
      <c r="BL10" s="624"/>
      <c r="BM10" s="624"/>
      <c r="BN10" s="625"/>
      <c r="BO10" s="626">
        <v>1.7</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209748</v>
      </c>
      <c r="CS10" s="624"/>
      <c r="CT10" s="624"/>
      <c r="CU10" s="624"/>
      <c r="CV10" s="624"/>
      <c r="CW10" s="624"/>
      <c r="CX10" s="624"/>
      <c r="CY10" s="625"/>
      <c r="CZ10" s="626">
        <v>0.4</v>
      </c>
      <c r="DA10" s="626"/>
      <c r="DB10" s="626"/>
      <c r="DC10" s="626"/>
      <c r="DD10" s="632" t="s">
        <v>108</v>
      </c>
      <c r="DE10" s="624"/>
      <c r="DF10" s="624"/>
      <c r="DG10" s="624"/>
      <c r="DH10" s="624"/>
      <c r="DI10" s="624"/>
      <c r="DJ10" s="624"/>
      <c r="DK10" s="624"/>
      <c r="DL10" s="624"/>
      <c r="DM10" s="624"/>
      <c r="DN10" s="624"/>
      <c r="DO10" s="624"/>
      <c r="DP10" s="625"/>
      <c r="DQ10" s="632">
        <v>59253</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6980</v>
      </c>
      <c r="S11" s="624"/>
      <c r="T11" s="624"/>
      <c r="U11" s="624"/>
      <c r="V11" s="624"/>
      <c r="W11" s="624"/>
      <c r="X11" s="624"/>
      <c r="Y11" s="625"/>
      <c r="Z11" s="626">
        <v>0</v>
      </c>
      <c r="AA11" s="626"/>
      <c r="AB11" s="626"/>
      <c r="AC11" s="626"/>
      <c r="AD11" s="627">
        <v>6980</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2350653</v>
      </c>
      <c r="BH11" s="624"/>
      <c r="BI11" s="624"/>
      <c r="BJ11" s="624"/>
      <c r="BK11" s="624"/>
      <c r="BL11" s="624"/>
      <c r="BM11" s="624"/>
      <c r="BN11" s="625"/>
      <c r="BO11" s="626">
        <v>8.4</v>
      </c>
      <c r="BP11" s="626"/>
      <c r="BQ11" s="626"/>
      <c r="BR11" s="626"/>
      <c r="BS11" s="632">
        <v>371274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5846</v>
      </c>
      <c r="CS11" s="624"/>
      <c r="CT11" s="624"/>
      <c r="CU11" s="624"/>
      <c r="CV11" s="624"/>
      <c r="CW11" s="624"/>
      <c r="CX11" s="624"/>
      <c r="CY11" s="625"/>
      <c r="CZ11" s="626">
        <v>0</v>
      </c>
      <c r="DA11" s="626"/>
      <c r="DB11" s="626"/>
      <c r="DC11" s="626"/>
      <c r="DD11" s="632" t="s">
        <v>108</v>
      </c>
      <c r="DE11" s="624"/>
      <c r="DF11" s="624"/>
      <c r="DG11" s="624"/>
      <c r="DH11" s="624"/>
      <c r="DI11" s="624"/>
      <c r="DJ11" s="624"/>
      <c r="DK11" s="624"/>
      <c r="DL11" s="624"/>
      <c r="DM11" s="624"/>
      <c r="DN11" s="624"/>
      <c r="DO11" s="624"/>
      <c r="DP11" s="625"/>
      <c r="DQ11" s="632">
        <v>1811</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12689762</v>
      </c>
      <c r="BH12" s="624"/>
      <c r="BI12" s="624"/>
      <c r="BJ12" s="624"/>
      <c r="BK12" s="624"/>
      <c r="BL12" s="624"/>
      <c r="BM12" s="624"/>
      <c r="BN12" s="625"/>
      <c r="BO12" s="626">
        <v>45.6</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479949</v>
      </c>
      <c r="CS12" s="624"/>
      <c r="CT12" s="624"/>
      <c r="CU12" s="624"/>
      <c r="CV12" s="624"/>
      <c r="CW12" s="624"/>
      <c r="CX12" s="624"/>
      <c r="CY12" s="625"/>
      <c r="CZ12" s="626">
        <v>1</v>
      </c>
      <c r="DA12" s="626"/>
      <c r="DB12" s="626"/>
      <c r="DC12" s="626"/>
      <c r="DD12" s="632">
        <v>2479</v>
      </c>
      <c r="DE12" s="624"/>
      <c r="DF12" s="624"/>
      <c r="DG12" s="624"/>
      <c r="DH12" s="624"/>
      <c r="DI12" s="624"/>
      <c r="DJ12" s="624"/>
      <c r="DK12" s="624"/>
      <c r="DL12" s="624"/>
      <c r="DM12" s="624"/>
      <c r="DN12" s="624"/>
      <c r="DO12" s="624"/>
      <c r="DP12" s="625"/>
      <c r="DQ12" s="632">
        <v>199320</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62212</v>
      </c>
      <c r="S13" s="624"/>
      <c r="T13" s="624"/>
      <c r="U13" s="624"/>
      <c r="V13" s="624"/>
      <c r="W13" s="624"/>
      <c r="X13" s="624"/>
      <c r="Y13" s="625"/>
      <c r="Z13" s="626">
        <v>0.1</v>
      </c>
      <c r="AA13" s="626"/>
      <c r="AB13" s="626"/>
      <c r="AC13" s="626"/>
      <c r="AD13" s="627">
        <v>62212</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12272192</v>
      </c>
      <c r="BH13" s="624"/>
      <c r="BI13" s="624"/>
      <c r="BJ13" s="624"/>
      <c r="BK13" s="624"/>
      <c r="BL13" s="624"/>
      <c r="BM13" s="624"/>
      <c r="BN13" s="625"/>
      <c r="BO13" s="626">
        <v>44.1</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7392768</v>
      </c>
      <c r="CS13" s="624"/>
      <c r="CT13" s="624"/>
      <c r="CU13" s="624"/>
      <c r="CV13" s="624"/>
      <c r="CW13" s="624"/>
      <c r="CX13" s="624"/>
      <c r="CY13" s="625"/>
      <c r="CZ13" s="626">
        <v>14.7</v>
      </c>
      <c r="DA13" s="626"/>
      <c r="DB13" s="626"/>
      <c r="DC13" s="626"/>
      <c r="DD13" s="632">
        <v>4408977</v>
      </c>
      <c r="DE13" s="624"/>
      <c r="DF13" s="624"/>
      <c r="DG13" s="624"/>
      <c r="DH13" s="624"/>
      <c r="DI13" s="624"/>
      <c r="DJ13" s="624"/>
      <c r="DK13" s="624"/>
      <c r="DL13" s="624"/>
      <c r="DM13" s="624"/>
      <c r="DN13" s="624"/>
      <c r="DO13" s="624"/>
      <c r="DP13" s="625"/>
      <c r="DQ13" s="632">
        <v>3344075</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81521</v>
      </c>
      <c r="BH14" s="624"/>
      <c r="BI14" s="624"/>
      <c r="BJ14" s="624"/>
      <c r="BK14" s="624"/>
      <c r="BL14" s="624"/>
      <c r="BM14" s="624"/>
      <c r="BN14" s="625"/>
      <c r="BO14" s="626">
        <v>0.3</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1343135</v>
      </c>
      <c r="CS14" s="624"/>
      <c r="CT14" s="624"/>
      <c r="CU14" s="624"/>
      <c r="CV14" s="624"/>
      <c r="CW14" s="624"/>
      <c r="CX14" s="624"/>
      <c r="CY14" s="625"/>
      <c r="CZ14" s="626">
        <v>2.7</v>
      </c>
      <c r="DA14" s="626"/>
      <c r="DB14" s="626"/>
      <c r="DC14" s="626"/>
      <c r="DD14" s="632">
        <v>55547</v>
      </c>
      <c r="DE14" s="624"/>
      <c r="DF14" s="624"/>
      <c r="DG14" s="624"/>
      <c r="DH14" s="624"/>
      <c r="DI14" s="624"/>
      <c r="DJ14" s="624"/>
      <c r="DK14" s="624"/>
      <c r="DL14" s="624"/>
      <c r="DM14" s="624"/>
      <c r="DN14" s="624"/>
      <c r="DO14" s="624"/>
      <c r="DP14" s="625"/>
      <c r="DQ14" s="632">
        <v>1321467</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149062</v>
      </c>
      <c r="S15" s="624"/>
      <c r="T15" s="624"/>
      <c r="U15" s="624"/>
      <c r="V15" s="624"/>
      <c r="W15" s="624"/>
      <c r="X15" s="624"/>
      <c r="Y15" s="625"/>
      <c r="Z15" s="626">
        <v>0.3</v>
      </c>
      <c r="AA15" s="626"/>
      <c r="AB15" s="626"/>
      <c r="AC15" s="626"/>
      <c r="AD15" s="627">
        <v>149062</v>
      </c>
      <c r="AE15" s="627"/>
      <c r="AF15" s="627"/>
      <c r="AG15" s="627"/>
      <c r="AH15" s="627"/>
      <c r="AI15" s="627"/>
      <c r="AJ15" s="627"/>
      <c r="AK15" s="627"/>
      <c r="AL15" s="628">
        <v>0.5</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1036302</v>
      </c>
      <c r="BH15" s="624"/>
      <c r="BI15" s="624"/>
      <c r="BJ15" s="624"/>
      <c r="BK15" s="624"/>
      <c r="BL15" s="624"/>
      <c r="BM15" s="624"/>
      <c r="BN15" s="625"/>
      <c r="BO15" s="626">
        <v>3.7</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5086494</v>
      </c>
      <c r="CS15" s="624"/>
      <c r="CT15" s="624"/>
      <c r="CU15" s="624"/>
      <c r="CV15" s="624"/>
      <c r="CW15" s="624"/>
      <c r="CX15" s="624"/>
      <c r="CY15" s="625"/>
      <c r="CZ15" s="626">
        <v>10.1</v>
      </c>
      <c r="DA15" s="626"/>
      <c r="DB15" s="626"/>
      <c r="DC15" s="626"/>
      <c r="DD15" s="632">
        <v>953368</v>
      </c>
      <c r="DE15" s="624"/>
      <c r="DF15" s="624"/>
      <c r="DG15" s="624"/>
      <c r="DH15" s="624"/>
      <c r="DI15" s="624"/>
      <c r="DJ15" s="624"/>
      <c r="DK15" s="624"/>
      <c r="DL15" s="624"/>
      <c r="DM15" s="624"/>
      <c r="DN15" s="624"/>
      <c r="DO15" s="624"/>
      <c r="DP15" s="625"/>
      <c r="DQ15" s="632">
        <v>3888157</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35583</v>
      </c>
      <c r="S16" s="624"/>
      <c r="T16" s="624"/>
      <c r="U16" s="624"/>
      <c r="V16" s="624"/>
      <c r="W16" s="624"/>
      <c r="X16" s="624"/>
      <c r="Y16" s="625"/>
      <c r="Z16" s="626">
        <v>0.1</v>
      </c>
      <c r="AA16" s="626"/>
      <c r="AB16" s="626"/>
      <c r="AC16" s="626"/>
      <c r="AD16" s="627" t="s">
        <v>108</v>
      </c>
      <c r="AE16" s="627"/>
      <c r="AF16" s="627"/>
      <c r="AG16" s="627"/>
      <c r="AH16" s="627"/>
      <c r="AI16" s="627"/>
      <c r="AJ16" s="627"/>
      <c r="AK16" s="627"/>
      <c r="AL16" s="628" t="s">
        <v>108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t="s">
        <v>108</v>
      </c>
      <c r="S17" s="624"/>
      <c r="T17" s="624"/>
      <c r="U17" s="624"/>
      <c r="V17" s="624"/>
      <c r="W17" s="624"/>
      <c r="X17" s="624"/>
      <c r="Y17" s="625"/>
      <c r="Z17" s="626" t="s">
        <v>108</v>
      </c>
      <c r="AA17" s="626"/>
      <c r="AB17" s="626"/>
      <c r="AC17" s="626"/>
      <c r="AD17" s="627" t="s">
        <v>108</v>
      </c>
      <c r="AE17" s="627"/>
      <c r="AF17" s="627"/>
      <c r="AG17" s="627"/>
      <c r="AH17" s="627"/>
      <c r="AI17" s="627"/>
      <c r="AJ17" s="627"/>
      <c r="AK17" s="627"/>
      <c r="AL17" s="628" t="s">
        <v>108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2013097</v>
      </c>
      <c r="CS17" s="624"/>
      <c r="CT17" s="624"/>
      <c r="CU17" s="624"/>
      <c r="CV17" s="624"/>
      <c r="CW17" s="624"/>
      <c r="CX17" s="624"/>
      <c r="CY17" s="625"/>
      <c r="CZ17" s="626">
        <v>4</v>
      </c>
      <c r="DA17" s="626"/>
      <c r="DB17" s="626"/>
      <c r="DC17" s="626"/>
      <c r="DD17" s="632" t="s">
        <v>108</v>
      </c>
      <c r="DE17" s="624"/>
      <c r="DF17" s="624"/>
      <c r="DG17" s="624"/>
      <c r="DH17" s="624"/>
      <c r="DI17" s="624"/>
      <c r="DJ17" s="624"/>
      <c r="DK17" s="624"/>
      <c r="DL17" s="624"/>
      <c r="DM17" s="624"/>
      <c r="DN17" s="624"/>
      <c r="DO17" s="624"/>
      <c r="DP17" s="625"/>
      <c r="DQ17" s="632">
        <v>1974113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35471</v>
      </c>
      <c r="S18" s="624"/>
      <c r="T18" s="624"/>
      <c r="U18" s="624"/>
      <c r="V18" s="624"/>
      <c r="W18" s="624"/>
      <c r="X18" s="624"/>
      <c r="Y18" s="625"/>
      <c r="Z18" s="626">
        <v>0.1</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112</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1777255</v>
      </c>
      <c r="BH19" s="624"/>
      <c r="BI19" s="624"/>
      <c r="BJ19" s="624"/>
      <c r="BK19" s="624"/>
      <c r="BL19" s="624"/>
      <c r="BM19" s="624"/>
      <c r="BN19" s="625"/>
      <c r="BO19" s="626">
        <v>6.4</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30809680</v>
      </c>
      <c r="S20" s="624"/>
      <c r="T20" s="624"/>
      <c r="U20" s="624"/>
      <c r="V20" s="624"/>
      <c r="W20" s="624"/>
      <c r="X20" s="624"/>
      <c r="Y20" s="625"/>
      <c r="Z20" s="626">
        <v>58.3</v>
      </c>
      <c r="AA20" s="626"/>
      <c r="AB20" s="626"/>
      <c r="AC20" s="626"/>
      <c r="AD20" s="627">
        <v>28996842</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1777255</v>
      </c>
      <c r="BH20" s="624"/>
      <c r="BI20" s="624"/>
      <c r="BJ20" s="624"/>
      <c r="BK20" s="624"/>
      <c r="BL20" s="624"/>
      <c r="BM20" s="624"/>
      <c r="BN20" s="625"/>
      <c r="BO20" s="626">
        <v>6.4</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50246259</v>
      </c>
      <c r="CS20" s="624"/>
      <c r="CT20" s="624"/>
      <c r="CU20" s="624"/>
      <c r="CV20" s="624"/>
      <c r="CW20" s="624"/>
      <c r="CX20" s="624"/>
      <c r="CY20" s="625"/>
      <c r="CZ20" s="626">
        <v>100</v>
      </c>
      <c r="DA20" s="626"/>
      <c r="DB20" s="626"/>
      <c r="DC20" s="626"/>
      <c r="DD20" s="632">
        <v>7130547</v>
      </c>
      <c r="DE20" s="624"/>
      <c r="DF20" s="624"/>
      <c r="DG20" s="624"/>
      <c r="DH20" s="624"/>
      <c r="DI20" s="624"/>
      <c r="DJ20" s="624"/>
      <c r="DK20" s="624"/>
      <c r="DL20" s="624"/>
      <c r="DM20" s="624"/>
      <c r="DN20" s="624"/>
      <c r="DO20" s="624"/>
      <c r="DP20" s="625"/>
      <c r="DQ20" s="632">
        <v>31666273</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20032</v>
      </c>
      <c r="S21" s="624"/>
      <c r="T21" s="624"/>
      <c r="U21" s="624"/>
      <c r="V21" s="624"/>
      <c r="W21" s="624"/>
      <c r="X21" s="624"/>
      <c r="Y21" s="625"/>
      <c r="Z21" s="626">
        <v>0</v>
      </c>
      <c r="AA21" s="626"/>
      <c r="AB21" s="626"/>
      <c r="AC21" s="626"/>
      <c r="AD21" s="627">
        <v>20032</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393961</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1022521</v>
      </c>
      <c r="S23" s="624"/>
      <c r="T23" s="624"/>
      <c r="U23" s="624"/>
      <c r="V23" s="624"/>
      <c r="W23" s="624"/>
      <c r="X23" s="624"/>
      <c r="Y23" s="625"/>
      <c r="Z23" s="626">
        <v>1.9</v>
      </c>
      <c r="AA23" s="626"/>
      <c r="AB23" s="626"/>
      <c r="AC23" s="626"/>
      <c r="AD23" s="627">
        <v>27</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1777255</v>
      </c>
      <c r="BH23" s="624"/>
      <c r="BI23" s="624"/>
      <c r="BJ23" s="624"/>
      <c r="BK23" s="624"/>
      <c r="BL23" s="624"/>
      <c r="BM23" s="624"/>
      <c r="BN23" s="625"/>
      <c r="BO23" s="626">
        <v>6.4</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145254</v>
      </c>
      <c r="S24" s="624"/>
      <c r="T24" s="624"/>
      <c r="U24" s="624"/>
      <c r="V24" s="624"/>
      <c r="W24" s="624"/>
      <c r="X24" s="624"/>
      <c r="Y24" s="625"/>
      <c r="Z24" s="626">
        <v>0.3</v>
      </c>
      <c r="AA24" s="626"/>
      <c r="AB24" s="626"/>
      <c r="AC24" s="626"/>
      <c r="AD24" s="627">
        <v>1</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22369531</v>
      </c>
      <c r="CS24" s="613"/>
      <c r="CT24" s="613"/>
      <c r="CU24" s="613"/>
      <c r="CV24" s="613"/>
      <c r="CW24" s="613"/>
      <c r="CX24" s="613"/>
      <c r="CY24" s="614"/>
      <c r="CZ24" s="650">
        <v>44.5</v>
      </c>
      <c r="DA24" s="651"/>
      <c r="DB24" s="651"/>
      <c r="DC24" s="652"/>
      <c r="DD24" s="649">
        <v>12610812</v>
      </c>
      <c r="DE24" s="613"/>
      <c r="DF24" s="613"/>
      <c r="DG24" s="613"/>
      <c r="DH24" s="613"/>
      <c r="DI24" s="613"/>
      <c r="DJ24" s="613"/>
      <c r="DK24" s="614"/>
      <c r="DL24" s="649">
        <v>12444075</v>
      </c>
      <c r="DM24" s="613"/>
      <c r="DN24" s="613"/>
      <c r="DO24" s="613"/>
      <c r="DP24" s="613"/>
      <c r="DQ24" s="613"/>
      <c r="DR24" s="613"/>
      <c r="DS24" s="613"/>
      <c r="DT24" s="613"/>
      <c r="DU24" s="613"/>
      <c r="DV24" s="614"/>
      <c r="DW24" s="617">
        <v>42.6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8065796</v>
      </c>
      <c r="S25" s="624"/>
      <c r="T25" s="624"/>
      <c r="U25" s="624"/>
      <c r="V25" s="624"/>
      <c r="W25" s="624"/>
      <c r="X25" s="624"/>
      <c r="Y25" s="625"/>
      <c r="Z25" s="626">
        <v>15.3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6880112</v>
      </c>
      <c r="CS25" s="655"/>
      <c r="CT25" s="655"/>
      <c r="CU25" s="655"/>
      <c r="CV25" s="655"/>
      <c r="CW25" s="655"/>
      <c r="CX25" s="655"/>
      <c r="CY25" s="656"/>
      <c r="CZ25" s="657">
        <v>13.7</v>
      </c>
      <c r="DA25" s="658"/>
      <c r="DB25" s="658"/>
      <c r="DC25" s="659"/>
      <c r="DD25" s="632">
        <v>6255974</v>
      </c>
      <c r="DE25" s="655"/>
      <c r="DF25" s="655"/>
      <c r="DG25" s="655"/>
      <c r="DH25" s="655"/>
      <c r="DI25" s="655"/>
      <c r="DJ25" s="655"/>
      <c r="DK25" s="656"/>
      <c r="DL25" s="632">
        <v>6106174</v>
      </c>
      <c r="DM25" s="655"/>
      <c r="DN25" s="655"/>
      <c r="DO25" s="655"/>
      <c r="DP25" s="655"/>
      <c r="DQ25" s="655"/>
      <c r="DR25" s="655"/>
      <c r="DS25" s="655"/>
      <c r="DT25" s="655"/>
      <c r="DU25" s="655"/>
      <c r="DV25" s="656"/>
      <c r="DW25" s="628">
        <v>20.9</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4876552</v>
      </c>
      <c r="CS26" s="624"/>
      <c r="CT26" s="624"/>
      <c r="CU26" s="624"/>
      <c r="CV26" s="624"/>
      <c r="CW26" s="624"/>
      <c r="CX26" s="624"/>
      <c r="CY26" s="625"/>
      <c r="CZ26" s="657">
        <v>9.6999999999999993</v>
      </c>
      <c r="DA26" s="658"/>
      <c r="DB26" s="658"/>
      <c r="DC26" s="659"/>
      <c r="DD26" s="632">
        <v>4335188</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2489106</v>
      </c>
      <c r="S27" s="624"/>
      <c r="T27" s="624"/>
      <c r="U27" s="624"/>
      <c r="V27" s="624"/>
      <c r="W27" s="624"/>
      <c r="X27" s="624"/>
      <c r="Y27" s="625"/>
      <c r="Z27" s="626">
        <v>4.7</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27835732</v>
      </c>
      <c r="BH27" s="624"/>
      <c r="BI27" s="624"/>
      <c r="BJ27" s="624"/>
      <c r="BK27" s="624"/>
      <c r="BL27" s="624"/>
      <c r="BM27" s="624"/>
      <c r="BN27" s="625"/>
      <c r="BO27" s="626">
        <v>100</v>
      </c>
      <c r="BP27" s="626"/>
      <c r="BQ27" s="626"/>
      <c r="BR27" s="626"/>
      <c r="BS27" s="632">
        <v>371274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13476322</v>
      </c>
      <c r="CS27" s="655"/>
      <c r="CT27" s="655"/>
      <c r="CU27" s="655"/>
      <c r="CV27" s="655"/>
      <c r="CW27" s="655"/>
      <c r="CX27" s="655"/>
      <c r="CY27" s="656"/>
      <c r="CZ27" s="657">
        <v>26.8</v>
      </c>
      <c r="DA27" s="658"/>
      <c r="DB27" s="658"/>
      <c r="DC27" s="659"/>
      <c r="DD27" s="632">
        <v>4380725</v>
      </c>
      <c r="DE27" s="655"/>
      <c r="DF27" s="655"/>
      <c r="DG27" s="655"/>
      <c r="DH27" s="655"/>
      <c r="DI27" s="655"/>
      <c r="DJ27" s="655"/>
      <c r="DK27" s="656"/>
      <c r="DL27" s="632">
        <v>4363788</v>
      </c>
      <c r="DM27" s="655"/>
      <c r="DN27" s="655"/>
      <c r="DO27" s="655"/>
      <c r="DP27" s="655"/>
      <c r="DQ27" s="655"/>
      <c r="DR27" s="655"/>
      <c r="DS27" s="655"/>
      <c r="DT27" s="655"/>
      <c r="DU27" s="655"/>
      <c r="DV27" s="656"/>
      <c r="DW27" s="628">
        <v>14.9</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674065</v>
      </c>
      <c r="S28" s="624"/>
      <c r="T28" s="624"/>
      <c r="U28" s="624"/>
      <c r="V28" s="624"/>
      <c r="W28" s="624"/>
      <c r="X28" s="624"/>
      <c r="Y28" s="625"/>
      <c r="Z28" s="626">
        <v>1.3</v>
      </c>
      <c r="AA28" s="626"/>
      <c r="AB28" s="626"/>
      <c r="AC28" s="626"/>
      <c r="AD28" s="627">
        <v>126546</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2013097</v>
      </c>
      <c r="CS28" s="624"/>
      <c r="CT28" s="624"/>
      <c r="CU28" s="624"/>
      <c r="CV28" s="624"/>
      <c r="CW28" s="624"/>
      <c r="CX28" s="624"/>
      <c r="CY28" s="625"/>
      <c r="CZ28" s="657">
        <v>4</v>
      </c>
      <c r="DA28" s="658"/>
      <c r="DB28" s="658"/>
      <c r="DC28" s="659"/>
      <c r="DD28" s="632">
        <v>1974113</v>
      </c>
      <c r="DE28" s="624"/>
      <c r="DF28" s="624"/>
      <c r="DG28" s="624"/>
      <c r="DH28" s="624"/>
      <c r="DI28" s="624"/>
      <c r="DJ28" s="624"/>
      <c r="DK28" s="625"/>
      <c r="DL28" s="632">
        <v>1974113</v>
      </c>
      <c r="DM28" s="624"/>
      <c r="DN28" s="624"/>
      <c r="DO28" s="624"/>
      <c r="DP28" s="624"/>
      <c r="DQ28" s="624"/>
      <c r="DR28" s="624"/>
      <c r="DS28" s="624"/>
      <c r="DT28" s="624"/>
      <c r="DU28" s="624"/>
      <c r="DV28" s="625"/>
      <c r="DW28" s="628">
        <v>6.8</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52720</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2013097</v>
      </c>
      <c r="CS29" s="655"/>
      <c r="CT29" s="655"/>
      <c r="CU29" s="655"/>
      <c r="CV29" s="655"/>
      <c r="CW29" s="655"/>
      <c r="CX29" s="655"/>
      <c r="CY29" s="656"/>
      <c r="CZ29" s="657">
        <v>4</v>
      </c>
      <c r="DA29" s="658"/>
      <c r="DB29" s="658"/>
      <c r="DC29" s="659"/>
      <c r="DD29" s="632">
        <v>1974113</v>
      </c>
      <c r="DE29" s="655"/>
      <c r="DF29" s="655"/>
      <c r="DG29" s="655"/>
      <c r="DH29" s="655"/>
      <c r="DI29" s="655"/>
      <c r="DJ29" s="655"/>
      <c r="DK29" s="656"/>
      <c r="DL29" s="632">
        <v>1974113</v>
      </c>
      <c r="DM29" s="655"/>
      <c r="DN29" s="655"/>
      <c r="DO29" s="655"/>
      <c r="DP29" s="655"/>
      <c r="DQ29" s="655"/>
      <c r="DR29" s="655"/>
      <c r="DS29" s="655"/>
      <c r="DT29" s="655"/>
      <c r="DU29" s="655"/>
      <c r="DV29" s="656"/>
      <c r="DW29" s="628">
        <v>6.8</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1526767</v>
      </c>
      <c r="S30" s="624"/>
      <c r="T30" s="624"/>
      <c r="U30" s="624"/>
      <c r="V30" s="624"/>
      <c r="W30" s="624"/>
      <c r="X30" s="624"/>
      <c r="Y30" s="625"/>
      <c r="Z30" s="626">
        <v>2.9</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95.9</v>
      </c>
      <c r="BN30" s="682"/>
      <c r="BO30" s="682"/>
      <c r="BP30" s="682"/>
      <c r="BQ30" s="683"/>
      <c r="BR30" s="681">
        <v>98.9</v>
      </c>
      <c r="BS30" s="682"/>
      <c r="BT30" s="682"/>
      <c r="BU30" s="682"/>
      <c r="BV30" s="682"/>
      <c r="BW30" s="682"/>
      <c r="BX30" s="618">
        <v>95.3</v>
      </c>
      <c r="BY30" s="682"/>
      <c r="BZ30" s="682"/>
      <c r="CA30" s="682"/>
      <c r="CB30" s="683"/>
      <c r="CD30" s="686"/>
      <c r="CE30" s="687"/>
      <c r="CF30" s="637" t="s">
        <v>290</v>
      </c>
      <c r="CG30" s="638"/>
      <c r="CH30" s="638"/>
      <c r="CI30" s="638"/>
      <c r="CJ30" s="638"/>
      <c r="CK30" s="638"/>
      <c r="CL30" s="638"/>
      <c r="CM30" s="638"/>
      <c r="CN30" s="638"/>
      <c r="CO30" s="638"/>
      <c r="CP30" s="638"/>
      <c r="CQ30" s="639"/>
      <c r="CR30" s="623">
        <v>1751463</v>
      </c>
      <c r="CS30" s="624"/>
      <c r="CT30" s="624"/>
      <c r="CU30" s="624"/>
      <c r="CV30" s="624"/>
      <c r="CW30" s="624"/>
      <c r="CX30" s="624"/>
      <c r="CY30" s="625"/>
      <c r="CZ30" s="657">
        <v>3.5</v>
      </c>
      <c r="DA30" s="658"/>
      <c r="DB30" s="658"/>
      <c r="DC30" s="659"/>
      <c r="DD30" s="632">
        <v>1712479</v>
      </c>
      <c r="DE30" s="624"/>
      <c r="DF30" s="624"/>
      <c r="DG30" s="624"/>
      <c r="DH30" s="624"/>
      <c r="DI30" s="624"/>
      <c r="DJ30" s="624"/>
      <c r="DK30" s="625"/>
      <c r="DL30" s="632">
        <v>1712479</v>
      </c>
      <c r="DM30" s="624"/>
      <c r="DN30" s="624"/>
      <c r="DO30" s="624"/>
      <c r="DP30" s="624"/>
      <c r="DQ30" s="624"/>
      <c r="DR30" s="624"/>
      <c r="DS30" s="624"/>
      <c r="DT30" s="624"/>
      <c r="DU30" s="624"/>
      <c r="DV30" s="625"/>
      <c r="DW30" s="628">
        <v>5.9</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2251666</v>
      </c>
      <c r="S31" s="624"/>
      <c r="T31" s="624"/>
      <c r="U31" s="624"/>
      <c r="V31" s="624"/>
      <c r="W31" s="624"/>
      <c r="X31" s="624"/>
      <c r="Y31" s="625"/>
      <c r="Z31" s="626">
        <v>4.3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98.6</v>
      </c>
      <c r="BH31" s="655"/>
      <c r="BI31" s="655"/>
      <c r="BJ31" s="655"/>
      <c r="BK31" s="655"/>
      <c r="BL31" s="655"/>
      <c r="BM31" s="629">
        <v>93.3</v>
      </c>
      <c r="BN31" s="679"/>
      <c r="BO31" s="679"/>
      <c r="BP31" s="679"/>
      <c r="BQ31" s="680"/>
      <c r="BR31" s="678">
        <v>98.3</v>
      </c>
      <c r="BS31" s="655"/>
      <c r="BT31" s="655"/>
      <c r="BU31" s="655"/>
      <c r="BV31" s="655"/>
      <c r="BW31" s="655"/>
      <c r="BX31" s="629">
        <v>92.5</v>
      </c>
      <c r="BY31" s="679"/>
      <c r="BZ31" s="679"/>
      <c r="CA31" s="679"/>
      <c r="CB31" s="680"/>
      <c r="CD31" s="686"/>
      <c r="CE31" s="687"/>
      <c r="CF31" s="637" t="s">
        <v>294</v>
      </c>
      <c r="CG31" s="638"/>
      <c r="CH31" s="638"/>
      <c r="CI31" s="638"/>
      <c r="CJ31" s="638"/>
      <c r="CK31" s="638"/>
      <c r="CL31" s="638"/>
      <c r="CM31" s="638"/>
      <c r="CN31" s="638"/>
      <c r="CO31" s="638"/>
      <c r="CP31" s="638"/>
      <c r="CQ31" s="639"/>
      <c r="CR31" s="623">
        <v>261634</v>
      </c>
      <c r="CS31" s="655"/>
      <c r="CT31" s="655"/>
      <c r="CU31" s="655"/>
      <c r="CV31" s="655"/>
      <c r="CW31" s="655"/>
      <c r="CX31" s="655"/>
      <c r="CY31" s="656"/>
      <c r="CZ31" s="657">
        <v>0.5</v>
      </c>
      <c r="DA31" s="658"/>
      <c r="DB31" s="658"/>
      <c r="DC31" s="659"/>
      <c r="DD31" s="632">
        <v>261634</v>
      </c>
      <c r="DE31" s="655"/>
      <c r="DF31" s="655"/>
      <c r="DG31" s="655"/>
      <c r="DH31" s="655"/>
      <c r="DI31" s="655"/>
      <c r="DJ31" s="655"/>
      <c r="DK31" s="656"/>
      <c r="DL31" s="632">
        <v>261634</v>
      </c>
      <c r="DM31" s="655"/>
      <c r="DN31" s="655"/>
      <c r="DO31" s="655"/>
      <c r="DP31" s="655"/>
      <c r="DQ31" s="655"/>
      <c r="DR31" s="655"/>
      <c r="DS31" s="655"/>
      <c r="DT31" s="655"/>
      <c r="DU31" s="655"/>
      <c r="DV31" s="656"/>
      <c r="DW31" s="628">
        <v>0.9</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1941984</v>
      </c>
      <c r="S32" s="624"/>
      <c r="T32" s="624"/>
      <c r="U32" s="624"/>
      <c r="V32" s="624"/>
      <c r="W32" s="624"/>
      <c r="X32" s="624"/>
      <c r="Y32" s="625"/>
      <c r="Z32" s="626">
        <v>3.7</v>
      </c>
      <c r="AA32" s="626"/>
      <c r="AB32" s="626"/>
      <c r="AC32" s="626"/>
      <c r="AD32" s="627">
        <v>61031</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99.5</v>
      </c>
      <c r="BH32" s="691"/>
      <c r="BI32" s="691"/>
      <c r="BJ32" s="691"/>
      <c r="BK32" s="691"/>
      <c r="BL32" s="691"/>
      <c r="BM32" s="692">
        <v>97.9</v>
      </c>
      <c r="BN32" s="691"/>
      <c r="BO32" s="691"/>
      <c r="BP32" s="691"/>
      <c r="BQ32" s="693"/>
      <c r="BR32" s="690">
        <v>99.2</v>
      </c>
      <c r="BS32" s="691"/>
      <c r="BT32" s="691"/>
      <c r="BU32" s="691"/>
      <c r="BV32" s="691"/>
      <c r="BW32" s="691"/>
      <c r="BX32" s="692">
        <v>97.3</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3465100</v>
      </c>
      <c r="S33" s="624"/>
      <c r="T33" s="624"/>
      <c r="U33" s="624"/>
      <c r="V33" s="624"/>
      <c r="W33" s="624"/>
      <c r="X33" s="624"/>
      <c r="Y33" s="625"/>
      <c r="Z33" s="626">
        <v>6.6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20746181</v>
      </c>
      <c r="CS33" s="655"/>
      <c r="CT33" s="655"/>
      <c r="CU33" s="655"/>
      <c r="CV33" s="655"/>
      <c r="CW33" s="655"/>
      <c r="CX33" s="655"/>
      <c r="CY33" s="656"/>
      <c r="CZ33" s="657">
        <v>41.3</v>
      </c>
      <c r="DA33" s="658"/>
      <c r="DB33" s="658"/>
      <c r="DC33" s="659"/>
      <c r="DD33" s="632">
        <v>17429001</v>
      </c>
      <c r="DE33" s="655"/>
      <c r="DF33" s="655"/>
      <c r="DG33" s="655"/>
      <c r="DH33" s="655"/>
      <c r="DI33" s="655"/>
      <c r="DJ33" s="655"/>
      <c r="DK33" s="656"/>
      <c r="DL33" s="632">
        <v>13209251</v>
      </c>
      <c r="DM33" s="655"/>
      <c r="DN33" s="655"/>
      <c r="DO33" s="655"/>
      <c r="DP33" s="655"/>
      <c r="DQ33" s="655"/>
      <c r="DR33" s="655"/>
      <c r="DS33" s="655"/>
      <c r="DT33" s="655"/>
      <c r="DU33" s="655"/>
      <c r="DV33" s="656"/>
      <c r="DW33" s="628">
        <v>45.2</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8936238</v>
      </c>
      <c r="CS34" s="624"/>
      <c r="CT34" s="624"/>
      <c r="CU34" s="624"/>
      <c r="CV34" s="624"/>
      <c r="CW34" s="624"/>
      <c r="CX34" s="624"/>
      <c r="CY34" s="625"/>
      <c r="CZ34" s="657">
        <v>17.8</v>
      </c>
      <c r="DA34" s="658"/>
      <c r="DB34" s="658"/>
      <c r="DC34" s="659"/>
      <c r="DD34" s="632">
        <v>7128070</v>
      </c>
      <c r="DE34" s="624"/>
      <c r="DF34" s="624"/>
      <c r="DG34" s="624"/>
      <c r="DH34" s="624"/>
      <c r="DI34" s="624"/>
      <c r="DJ34" s="624"/>
      <c r="DK34" s="625"/>
      <c r="DL34" s="632">
        <v>5952029</v>
      </c>
      <c r="DM34" s="624"/>
      <c r="DN34" s="624"/>
      <c r="DO34" s="624"/>
      <c r="DP34" s="624"/>
      <c r="DQ34" s="624"/>
      <c r="DR34" s="624"/>
      <c r="DS34" s="624"/>
      <c r="DT34" s="624"/>
      <c r="DU34" s="624"/>
      <c r="DV34" s="625"/>
      <c r="DW34" s="628">
        <v>20.399999999999999</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5079327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411458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202710</v>
      </c>
      <c r="CS35" s="655"/>
      <c r="CT35" s="655"/>
      <c r="CU35" s="655"/>
      <c r="CV35" s="655"/>
      <c r="CW35" s="655"/>
      <c r="CX35" s="655"/>
      <c r="CY35" s="656"/>
      <c r="CZ35" s="657">
        <v>0.4</v>
      </c>
      <c r="DA35" s="658"/>
      <c r="DB35" s="658"/>
      <c r="DC35" s="659"/>
      <c r="DD35" s="632">
        <v>159377</v>
      </c>
      <c r="DE35" s="655"/>
      <c r="DF35" s="655"/>
      <c r="DG35" s="655"/>
      <c r="DH35" s="655"/>
      <c r="DI35" s="655"/>
      <c r="DJ35" s="655"/>
      <c r="DK35" s="656"/>
      <c r="DL35" s="632">
        <v>156915</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52858652</v>
      </c>
      <c r="S36" s="696"/>
      <c r="T36" s="696"/>
      <c r="U36" s="696"/>
      <c r="V36" s="696"/>
      <c r="W36" s="696"/>
      <c r="X36" s="696"/>
      <c r="Y36" s="697"/>
      <c r="Z36" s="698">
        <v>100</v>
      </c>
      <c r="AA36" s="698"/>
      <c r="AB36" s="698"/>
      <c r="AC36" s="698"/>
      <c r="AD36" s="699">
        <v>29204479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991688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-1398865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4568655</v>
      </c>
      <c r="CS36" s="624"/>
      <c r="CT36" s="624"/>
      <c r="CU36" s="624"/>
      <c r="CV36" s="624"/>
      <c r="CW36" s="624"/>
      <c r="CX36" s="624"/>
      <c r="CY36" s="625"/>
      <c r="CZ36" s="657">
        <v>9.1</v>
      </c>
      <c r="DA36" s="658"/>
      <c r="DB36" s="658"/>
      <c r="DC36" s="659"/>
      <c r="DD36" s="632">
        <v>3972813</v>
      </c>
      <c r="DE36" s="624"/>
      <c r="DF36" s="624"/>
      <c r="DG36" s="624"/>
      <c r="DH36" s="624"/>
      <c r="DI36" s="624"/>
      <c r="DJ36" s="624"/>
      <c r="DK36" s="625"/>
      <c r="DL36" s="632">
        <v>3422065</v>
      </c>
      <c r="DM36" s="624"/>
      <c r="DN36" s="624"/>
      <c r="DO36" s="624"/>
      <c r="DP36" s="624"/>
      <c r="DQ36" s="624"/>
      <c r="DR36" s="624"/>
      <c r="DS36" s="624"/>
      <c r="DT36" s="624"/>
      <c r="DU36" s="624"/>
      <c r="DV36" s="625"/>
      <c r="DW36" s="628">
        <v>11.7</v>
      </c>
      <c r="DX36" s="653"/>
      <c r="DY36" s="653"/>
      <c r="DZ36" s="653"/>
      <c r="EA36" s="653"/>
      <c r="EB36" s="653"/>
      <c r="EC36" s="654"/>
    </row>
    <row r="37" spans="2:133" ht="11.25" customHeight="1">
      <c r="AQ37" s="702" t="s">
        <v>312</v>
      </c>
      <c r="AR37" s="703"/>
      <c r="AS37" s="703"/>
      <c r="AT37" s="703"/>
      <c r="AU37" s="703"/>
      <c r="AV37" s="703"/>
      <c r="AW37" s="703"/>
      <c r="AX37" s="703"/>
      <c r="AY37" s="704"/>
      <c r="AZ37" s="623">
        <v>811224</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19387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758350</v>
      </c>
      <c r="CS37" s="655"/>
      <c r="CT37" s="655"/>
      <c r="CU37" s="655"/>
      <c r="CV37" s="655"/>
      <c r="CW37" s="655"/>
      <c r="CX37" s="655"/>
      <c r="CY37" s="656"/>
      <c r="CZ37" s="657">
        <v>1.5</v>
      </c>
      <c r="DA37" s="658"/>
      <c r="DB37" s="658"/>
      <c r="DC37" s="659"/>
      <c r="DD37" s="632">
        <v>758350</v>
      </c>
      <c r="DE37" s="655"/>
      <c r="DF37" s="655"/>
      <c r="DG37" s="655"/>
      <c r="DH37" s="655"/>
      <c r="DI37" s="655"/>
      <c r="DJ37" s="655"/>
      <c r="DK37" s="656"/>
      <c r="DL37" s="632">
        <v>597434</v>
      </c>
      <c r="DM37" s="655"/>
      <c r="DN37" s="655"/>
      <c r="DO37" s="655"/>
      <c r="DP37" s="655"/>
      <c r="DQ37" s="655"/>
      <c r="DR37" s="655"/>
      <c r="DS37" s="655"/>
      <c r="DT37" s="655"/>
      <c r="DU37" s="655"/>
      <c r="DV37" s="656"/>
      <c r="DW37" s="628">
        <v>2</v>
      </c>
      <c r="DX37" s="653"/>
      <c r="DY37" s="653"/>
      <c r="DZ37" s="653"/>
      <c r="EA37" s="653"/>
      <c r="EB37" s="653"/>
      <c r="EC37" s="654"/>
    </row>
    <row r="38" spans="2:133" ht="11.25" customHeight="1">
      <c r="AQ38" s="702" t="s">
        <v>315</v>
      </c>
      <c r="AR38" s="703"/>
      <c r="AS38" s="703"/>
      <c r="AT38" s="703"/>
      <c r="AU38" s="703"/>
      <c r="AV38" s="703"/>
      <c r="AW38" s="703"/>
      <c r="AX38" s="703"/>
      <c r="AY38" s="704"/>
      <c r="AZ38" s="623">
        <v>32602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31857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4055037</v>
      </c>
      <c r="CS38" s="624"/>
      <c r="CT38" s="624"/>
      <c r="CU38" s="624"/>
      <c r="CV38" s="624"/>
      <c r="CW38" s="624"/>
      <c r="CX38" s="624"/>
      <c r="CY38" s="625"/>
      <c r="CZ38" s="657">
        <v>8.1</v>
      </c>
      <c r="DA38" s="658"/>
      <c r="DB38" s="658"/>
      <c r="DC38" s="659"/>
      <c r="DD38" s="632">
        <v>3722789</v>
      </c>
      <c r="DE38" s="624"/>
      <c r="DF38" s="624"/>
      <c r="DG38" s="624"/>
      <c r="DH38" s="624"/>
      <c r="DI38" s="624"/>
      <c r="DJ38" s="624"/>
      <c r="DK38" s="625"/>
      <c r="DL38" s="632">
        <v>3678242</v>
      </c>
      <c r="DM38" s="624"/>
      <c r="DN38" s="624"/>
      <c r="DO38" s="624"/>
      <c r="DP38" s="624"/>
      <c r="DQ38" s="624"/>
      <c r="DR38" s="624"/>
      <c r="DS38" s="624"/>
      <c r="DT38" s="624"/>
      <c r="DU38" s="624"/>
      <c r="DV38" s="625"/>
      <c r="DW38" s="628">
        <v>12.6</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2727101</v>
      </c>
      <c r="CS39" s="655"/>
      <c r="CT39" s="655"/>
      <c r="CU39" s="655"/>
      <c r="CV39" s="655"/>
      <c r="CW39" s="655"/>
      <c r="CX39" s="655"/>
      <c r="CY39" s="656"/>
      <c r="CZ39" s="657">
        <v>5.4</v>
      </c>
      <c r="DA39" s="658"/>
      <c r="DB39" s="658"/>
      <c r="DC39" s="659"/>
      <c r="DD39" s="632">
        <v>2430705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2156435</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256440</v>
      </c>
      <c r="CS40" s="624"/>
      <c r="CT40" s="624"/>
      <c r="CU40" s="624"/>
      <c r="CV40" s="624"/>
      <c r="CW40" s="624"/>
      <c r="CX40" s="624"/>
      <c r="CY40" s="625"/>
      <c r="CZ40" s="657">
        <v>0.5</v>
      </c>
      <c r="DA40" s="658"/>
      <c r="DB40" s="658"/>
      <c r="DC40" s="659"/>
      <c r="DD40" s="632">
        <v>15247</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1087378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244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7130547</v>
      </c>
      <c r="CS42" s="624"/>
      <c r="CT42" s="624"/>
      <c r="CU42" s="624"/>
      <c r="CV42" s="624"/>
      <c r="CW42" s="624"/>
      <c r="CX42" s="624"/>
      <c r="CY42" s="625"/>
      <c r="CZ42" s="657">
        <v>14.2</v>
      </c>
      <c r="DA42" s="706"/>
      <c r="DB42" s="706"/>
      <c r="DC42" s="707"/>
      <c r="DD42" s="632">
        <v>1626460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92473</v>
      </c>
      <c r="CS43" s="655"/>
      <c r="CT43" s="655"/>
      <c r="CU43" s="655"/>
      <c r="CV43" s="655"/>
      <c r="CW43" s="655"/>
      <c r="CX43" s="655"/>
      <c r="CY43" s="656"/>
      <c r="CZ43" s="657">
        <v>0.2</v>
      </c>
      <c r="DA43" s="658"/>
      <c r="DB43" s="658"/>
      <c r="DC43" s="659"/>
      <c r="DD43" s="632">
        <v>87294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7130547</v>
      </c>
      <c r="CS44" s="624"/>
      <c r="CT44" s="624"/>
      <c r="CU44" s="624"/>
      <c r="CV44" s="624"/>
      <c r="CW44" s="624"/>
      <c r="CX44" s="624"/>
      <c r="CY44" s="625"/>
      <c r="CZ44" s="657">
        <v>14.2</v>
      </c>
      <c r="DA44" s="706"/>
      <c r="DB44" s="706"/>
      <c r="DC44" s="707"/>
      <c r="DD44" s="632">
        <v>1626460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1636649</v>
      </c>
      <c r="CS45" s="655"/>
      <c r="CT45" s="655"/>
      <c r="CU45" s="655"/>
      <c r="CV45" s="655"/>
      <c r="CW45" s="655"/>
      <c r="CX45" s="655"/>
      <c r="CY45" s="656"/>
      <c r="CZ45" s="657">
        <v>3.3</v>
      </c>
      <c r="DA45" s="658"/>
      <c r="DB45" s="658"/>
      <c r="DC45" s="659"/>
      <c r="DD45" s="632">
        <v>472363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5246247</v>
      </c>
      <c r="CS46" s="624"/>
      <c r="CT46" s="624"/>
      <c r="CU46" s="624"/>
      <c r="CV46" s="624"/>
      <c r="CW46" s="624"/>
      <c r="CX46" s="624"/>
      <c r="CY46" s="625"/>
      <c r="CZ46" s="657">
        <v>10.4</v>
      </c>
      <c r="DA46" s="706"/>
      <c r="DB46" s="706"/>
      <c r="DC46" s="707"/>
      <c r="DD46" s="632">
        <v>1044319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ht="10.8">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50246259</v>
      </c>
      <c r="CS49" s="691"/>
      <c r="CT49" s="691"/>
      <c r="CU49" s="691"/>
      <c r="CV49" s="691"/>
      <c r="CW49" s="691"/>
      <c r="CX49" s="691"/>
      <c r="CY49" s="718"/>
      <c r="CZ49" s="719">
        <v>100</v>
      </c>
      <c r="DA49" s="720"/>
      <c r="DB49" s="720"/>
      <c r="DC49" s="721"/>
      <c r="DD49" s="722">
        <v>31666273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row r="51" spans="82:133" ht="10.8"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50561</v>
      </c>
      <c r="R7" s="753"/>
      <c r="S7" s="753"/>
      <c r="T7" s="753"/>
      <c r="U7" s="753"/>
      <c r="V7" s="753">
        <v>48356</v>
      </c>
      <c r="W7" s="753"/>
      <c r="X7" s="753"/>
      <c r="Y7" s="753"/>
      <c r="Z7" s="753"/>
      <c r="AA7" s="753">
        <v>2205</v>
      </c>
      <c r="AB7" s="753"/>
      <c r="AC7" s="753"/>
      <c r="AD7" s="753"/>
      <c r="AE7" s="754"/>
      <c r="AF7" s="755">
        <v>2077</v>
      </c>
      <c r="AG7" s="756"/>
      <c r="AH7" s="756"/>
      <c r="AI7" s="756"/>
      <c r="AJ7" s="757"/>
      <c r="AK7" s="792">
        <v>1447</v>
      </c>
      <c r="AL7" s="793"/>
      <c r="AM7" s="793"/>
      <c r="AN7" s="793"/>
      <c r="AO7" s="793"/>
      <c r="AP7" s="793">
        <v>24626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6</v>
      </c>
      <c r="CI7" s="790"/>
      <c r="CJ7" s="790"/>
      <c r="CK7" s="790"/>
      <c r="CL7" s="791"/>
      <c r="CM7" s="789">
        <v>156</v>
      </c>
      <c r="CN7" s="790"/>
      <c r="CO7" s="790"/>
      <c r="CP7" s="790"/>
      <c r="CQ7" s="791"/>
      <c r="CR7" s="789">
        <v>10</v>
      </c>
      <c r="CS7" s="790"/>
      <c r="CT7" s="790"/>
      <c r="CU7" s="790"/>
      <c r="CV7" s="791"/>
      <c r="CW7" s="789">
        <v>7</v>
      </c>
      <c r="CX7" s="790"/>
      <c r="CY7" s="790"/>
      <c r="CZ7" s="790"/>
      <c r="DA7" s="791"/>
      <c r="DB7" s="789" t="s">
        <v>539</v>
      </c>
      <c r="DC7" s="790"/>
      <c r="DD7" s="790"/>
      <c r="DE7" s="790"/>
      <c r="DF7" s="791"/>
      <c r="DG7" s="789" t="s">
        <v>539</v>
      </c>
      <c r="DH7" s="790"/>
      <c r="DI7" s="790"/>
      <c r="DJ7" s="790"/>
      <c r="DK7" s="791"/>
      <c r="DL7" s="789" t="s">
        <v>539</v>
      </c>
      <c r="DM7" s="790"/>
      <c r="DN7" s="790"/>
      <c r="DO7" s="790"/>
      <c r="DP7" s="791"/>
      <c r="DQ7" s="789" t="s">
        <v>539</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153</v>
      </c>
      <c r="R8" s="777"/>
      <c r="S8" s="777"/>
      <c r="T8" s="777"/>
      <c r="U8" s="777"/>
      <c r="V8" s="777">
        <v>150</v>
      </c>
      <c r="W8" s="777"/>
      <c r="X8" s="777"/>
      <c r="Y8" s="777"/>
      <c r="Z8" s="777"/>
      <c r="AA8" s="777">
        <v>3</v>
      </c>
      <c r="AB8" s="777"/>
      <c r="AC8" s="777"/>
      <c r="AD8" s="777"/>
      <c r="AE8" s="778"/>
      <c r="AF8" s="779">
        <v>3</v>
      </c>
      <c r="AG8" s="780"/>
      <c r="AH8" s="780"/>
      <c r="AI8" s="780"/>
      <c r="AJ8" s="781"/>
      <c r="AK8" s="782">
        <v>126</v>
      </c>
      <c r="AL8" s="783"/>
      <c r="AM8" s="783"/>
      <c r="AN8" s="783"/>
      <c r="AO8" s="783"/>
      <c r="AP8" s="783" t="s">
        <v>481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12</v>
      </c>
      <c r="CI8" s="800"/>
      <c r="CJ8" s="800"/>
      <c r="CK8" s="800"/>
      <c r="CL8" s="801"/>
      <c r="CM8" s="799">
        <v>570</v>
      </c>
      <c r="CN8" s="800"/>
      <c r="CO8" s="800"/>
      <c r="CP8" s="800"/>
      <c r="CQ8" s="801"/>
      <c r="CR8" s="799">
        <v>350</v>
      </c>
      <c r="CS8" s="800"/>
      <c r="CT8" s="800"/>
      <c r="CU8" s="800"/>
      <c r="CV8" s="801"/>
      <c r="CW8" s="799">
        <v>15</v>
      </c>
      <c r="CX8" s="800"/>
      <c r="CY8" s="800"/>
      <c r="CZ8" s="800"/>
      <c r="DA8" s="801"/>
      <c r="DB8" s="799" t="s">
        <v>539</v>
      </c>
      <c r="DC8" s="800"/>
      <c r="DD8" s="800"/>
      <c r="DE8" s="800"/>
      <c r="DF8" s="801"/>
      <c r="DG8" s="799" t="s">
        <v>539</v>
      </c>
      <c r="DH8" s="800"/>
      <c r="DI8" s="800"/>
      <c r="DJ8" s="800"/>
      <c r="DK8" s="801"/>
      <c r="DL8" s="799" t="s">
        <v>539</v>
      </c>
      <c r="DM8" s="800"/>
      <c r="DN8" s="800"/>
      <c r="DO8" s="800"/>
      <c r="DP8" s="801"/>
      <c r="DQ8" s="799" t="s">
        <v>539</v>
      </c>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998</v>
      </c>
      <c r="R9" s="777"/>
      <c r="S9" s="777"/>
      <c r="T9" s="777"/>
      <c r="U9" s="777"/>
      <c r="V9" s="777">
        <v>880</v>
      </c>
      <c r="W9" s="777"/>
      <c r="X9" s="777"/>
      <c r="Y9" s="777"/>
      <c r="Z9" s="777"/>
      <c r="AA9" s="777">
        <v>118</v>
      </c>
      <c r="AB9" s="777"/>
      <c r="AC9" s="777"/>
      <c r="AD9" s="777"/>
      <c r="AE9" s="778"/>
      <c r="AF9" s="779">
        <v>118</v>
      </c>
      <c r="AG9" s="780"/>
      <c r="AH9" s="780"/>
      <c r="AI9" s="780"/>
      <c r="AJ9" s="781"/>
      <c r="AK9" s="782">
        <v>320</v>
      </c>
      <c r="AL9" s="783"/>
      <c r="AM9" s="783"/>
      <c r="AN9" s="783"/>
      <c r="AO9" s="783"/>
      <c r="AP9" s="783">
        <v>1328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549</v>
      </c>
      <c r="BS9" s="786" t="s">
        <v>550</v>
      </c>
      <c r="BT9" s="787"/>
      <c r="BU9" s="787"/>
      <c r="BV9" s="787"/>
      <c r="BW9" s="787"/>
      <c r="BX9" s="787"/>
      <c r="BY9" s="787"/>
      <c r="BZ9" s="787"/>
      <c r="CA9" s="787"/>
      <c r="CB9" s="787"/>
      <c r="CC9" s="787"/>
      <c r="CD9" s="787"/>
      <c r="CE9" s="787"/>
      <c r="CF9" s="787"/>
      <c r="CG9" s="788"/>
      <c r="CH9" s="799">
        <v>-103</v>
      </c>
      <c r="CI9" s="800"/>
      <c r="CJ9" s="800"/>
      <c r="CK9" s="800"/>
      <c r="CL9" s="801"/>
      <c r="CM9" s="799">
        <v>100</v>
      </c>
      <c r="CN9" s="800"/>
      <c r="CO9" s="800"/>
      <c r="CP9" s="800"/>
      <c r="CQ9" s="801"/>
      <c r="CR9" s="799">
        <v>5</v>
      </c>
      <c r="CS9" s="800"/>
      <c r="CT9" s="800"/>
      <c r="CU9" s="800"/>
      <c r="CV9" s="801"/>
      <c r="CW9" s="799">
        <v>20</v>
      </c>
      <c r="CX9" s="800"/>
      <c r="CY9" s="800"/>
      <c r="CZ9" s="800"/>
      <c r="DA9" s="801"/>
      <c r="DB9" s="799">
        <v>2263</v>
      </c>
      <c r="DC9" s="800"/>
      <c r="DD9" s="800"/>
      <c r="DE9" s="800"/>
      <c r="DF9" s="801"/>
      <c r="DG9" s="799">
        <v>4670</v>
      </c>
      <c r="DH9" s="800"/>
      <c r="DI9" s="800"/>
      <c r="DJ9" s="800"/>
      <c r="DK9" s="801"/>
      <c r="DL9" s="799" t="s">
        <v>539</v>
      </c>
      <c r="DM9" s="800"/>
      <c r="DN9" s="800"/>
      <c r="DO9" s="800"/>
      <c r="DP9" s="801"/>
      <c r="DQ9" s="799">
        <v>4670</v>
      </c>
      <c r="DR9" s="800"/>
      <c r="DS9" s="800"/>
      <c r="DT9" s="800"/>
      <c r="DU9" s="801"/>
      <c r="DV9" s="802"/>
      <c r="DW9" s="803"/>
      <c r="DX9" s="803"/>
      <c r="DY9" s="803"/>
      <c r="DZ9" s="804"/>
      <c r="EA9" s="205"/>
    </row>
    <row r="10" spans="1:131" s="206" customFormat="1" ht="26.25" customHeight="1">
      <c r="A10" s="212">
        <v>4</v>
      </c>
      <c r="B10" s="773" t="s">
        <v>364</v>
      </c>
      <c r="C10" s="774"/>
      <c r="D10" s="774"/>
      <c r="E10" s="774"/>
      <c r="F10" s="774"/>
      <c r="G10" s="774"/>
      <c r="H10" s="774"/>
      <c r="I10" s="774"/>
      <c r="J10" s="774"/>
      <c r="K10" s="774"/>
      <c r="L10" s="774"/>
      <c r="M10" s="774"/>
      <c r="N10" s="774"/>
      <c r="O10" s="774"/>
      <c r="P10" s="775"/>
      <c r="Q10" s="776">
        <v>54</v>
      </c>
      <c r="R10" s="777"/>
      <c r="S10" s="777"/>
      <c r="T10" s="777"/>
      <c r="U10" s="777"/>
      <c r="V10" s="777">
        <v>54</v>
      </c>
      <c r="W10" s="777"/>
      <c r="X10" s="777"/>
      <c r="Y10" s="777"/>
      <c r="Z10" s="777"/>
      <c r="AA10" s="777">
        <v>0</v>
      </c>
      <c r="AB10" s="777"/>
      <c r="AC10" s="777"/>
      <c r="AD10" s="777"/>
      <c r="AE10" s="778"/>
      <c r="AF10" s="779">
        <v>0</v>
      </c>
      <c r="AG10" s="780"/>
      <c r="AH10" s="780"/>
      <c r="AI10" s="780"/>
      <c r="AJ10" s="781"/>
      <c r="AK10" s="782">
        <v>54</v>
      </c>
      <c r="AL10" s="783"/>
      <c r="AM10" s="783"/>
      <c r="AN10" s="783"/>
      <c r="AO10" s="783"/>
      <c r="AP10" s="783" t="s">
        <v>481</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t="s">
        <v>365</v>
      </c>
      <c r="C11" s="774"/>
      <c r="D11" s="774"/>
      <c r="E11" s="774"/>
      <c r="F11" s="774"/>
      <c r="G11" s="774"/>
      <c r="H11" s="774"/>
      <c r="I11" s="774"/>
      <c r="J11" s="774"/>
      <c r="K11" s="774"/>
      <c r="L11" s="774"/>
      <c r="M11" s="774"/>
      <c r="N11" s="774"/>
      <c r="O11" s="774"/>
      <c r="P11" s="775"/>
      <c r="Q11" s="776">
        <v>3</v>
      </c>
      <c r="R11" s="777"/>
      <c r="S11" s="777"/>
      <c r="T11" s="777"/>
      <c r="U11" s="777"/>
      <c r="V11" s="777">
        <v>1</v>
      </c>
      <c r="W11" s="777"/>
      <c r="X11" s="777"/>
      <c r="Y11" s="777"/>
      <c r="Z11" s="777"/>
      <c r="AA11" s="777">
        <v>1</v>
      </c>
      <c r="AB11" s="777"/>
      <c r="AC11" s="777"/>
      <c r="AD11" s="777"/>
      <c r="AE11" s="778"/>
      <c r="AF11" s="779">
        <v>1</v>
      </c>
      <c r="AG11" s="780"/>
      <c r="AH11" s="780"/>
      <c r="AI11" s="780"/>
      <c r="AJ11" s="781"/>
      <c r="AK11" s="782" t="s">
        <v>481</v>
      </c>
      <c r="AL11" s="783"/>
      <c r="AM11" s="783"/>
      <c r="AN11" s="783"/>
      <c r="AO11" s="783"/>
      <c r="AP11" s="783" t="s">
        <v>481</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t="s">
        <v>366</v>
      </c>
      <c r="C12" s="774"/>
      <c r="D12" s="774"/>
      <c r="E12" s="774"/>
      <c r="F12" s="774"/>
      <c r="G12" s="774"/>
      <c r="H12" s="774"/>
      <c r="I12" s="774"/>
      <c r="J12" s="774"/>
      <c r="K12" s="774"/>
      <c r="L12" s="774"/>
      <c r="M12" s="774"/>
      <c r="N12" s="774"/>
      <c r="O12" s="774"/>
      <c r="P12" s="775"/>
      <c r="Q12" s="776">
        <v>1254</v>
      </c>
      <c r="R12" s="777"/>
      <c r="S12" s="777"/>
      <c r="T12" s="777"/>
      <c r="U12" s="777"/>
      <c r="V12" s="777">
        <v>1073</v>
      </c>
      <c r="W12" s="777"/>
      <c r="X12" s="777"/>
      <c r="Y12" s="777"/>
      <c r="Z12" s="777"/>
      <c r="AA12" s="777">
        <v>181</v>
      </c>
      <c r="AB12" s="777"/>
      <c r="AC12" s="777"/>
      <c r="AD12" s="777"/>
      <c r="AE12" s="778"/>
      <c r="AF12" s="779">
        <v>164</v>
      </c>
      <c r="AG12" s="780"/>
      <c r="AH12" s="780"/>
      <c r="AI12" s="780"/>
      <c r="AJ12" s="781"/>
      <c r="AK12" s="782">
        <v>440</v>
      </c>
      <c r="AL12" s="783"/>
      <c r="AM12" s="783"/>
      <c r="AN12" s="783"/>
      <c r="AO12" s="783"/>
      <c r="AP12" s="783">
        <v>609</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t="s">
        <v>367</v>
      </c>
      <c r="C13" s="774"/>
      <c r="D13" s="774"/>
      <c r="E13" s="774"/>
      <c r="F13" s="774"/>
      <c r="G13" s="774"/>
      <c r="H13" s="774"/>
      <c r="I13" s="774"/>
      <c r="J13" s="774"/>
      <c r="K13" s="774"/>
      <c r="L13" s="774"/>
      <c r="M13" s="774"/>
      <c r="N13" s="774"/>
      <c r="O13" s="774"/>
      <c r="P13" s="775"/>
      <c r="Q13" s="776">
        <v>950</v>
      </c>
      <c r="R13" s="777"/>
      <c r="S13" s="777"/>
      <c r="T13" s="777"/>
      <c r="U13" s="777"/>
      <c r="V13" s="777">
        <v>846</v>
      </c>
      <c r="W13" s="777"/>
      <c r="X13" s="777"/>
      <c r="Y13" s="777"/>
      <c r="Z13" s="777"/>
      <c r="AA13" s="777">
        <v>104</v>
      </c>
      <c r="AB13" s="777"/>
      <c r="AC13" s="777"/>
      <c r="AD13" s="777"/>
      <c r="AE13" s="778"/>
      <c r="AF13" s="779">
        <v>46</v>
      </c>
      <c r="AG13" s="780"/>
      <c r="AH13" s="780"/>
      <c r="AI13" s="780"/>
      <c r="AJ13" s="781"/>
      <c r="AK13" s="782">
        <v>254</v>
      </c>
      <c r="AL13" s="783"/>
      <c r="AM13" s="783"/>
      <c r="AN13" s="783"/>
      <c r="AO13" s="783"/>
      <c r="AP13" s="783">
        <v>212</v>
      </c>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368</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369</v>
      </c>
      <c r="B23" s="808" t="s">
        <v>370</v>
      </c>
      <c r="C23" s="809"/>
      <c r="D23" s="809"/>
      <c r="E23" s="809"/>
      <c r="F23" s="809"/>
      <c r="G23" s="809"/>
      <c r="H23" s="809"/>
      <c r="I23" s="809"/>
      <c r="J23" s="809"/>
      <c r="K23" s="809"/>
      <c r="L23" s="809"/>
      <c r="M23" s="809"/>
      <c r="N23" s="809"/>
      <c r="O23" s="809"/>
      <c r="P23" s="810"/>
      <c r="Q23" s="811">
        <v>52859</v>
      </c>
      <c r="R23" s="812"/>
      <c r="S23" s="812"/>
      <c r="T23" s="812"/>
      <c r="U23" s="812"/>
      <c r="V23" s="812">
        <v>50246</v>
      </c>
      <c r="W23" s="812"/>
      <c r="X23" s="812"/>
      <c r="Y23" s="812"/>
      <c r="Z23" s="812"/>
      <c r="AA23" s="812">
        <v>2612</v>
      </c>
      <c r="AB23" s="812"/>
      <c r="AC23" s="812"/>
      <c r="AD23" s="812"/>
      <c r="AE23" s="813"/>
      <c r="AF23" s="814">
        <v>2409</v>
      </c>
      <c r="AG23" s="812"/>
      <c r="AH23" s="812"/>
      <c r="AI23" s="812"/>
      <c r="AJ23" s="815"/>
      <c r="AK23" s="816"/>
      <c r="AL23" s="817"/>
      <c r="AM23" s="817"/>
      <c r="AN23" s="817"/>
      <c r="AO23" s="817"/>
      <c r="AP23" s="812">
        <v>26776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371</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373</v>
      </c>
      <c r="R26" s="736"/>
      <c r="S26" s="736"/>
      <c r="T26" s="736"/>
      <c r="U26" s="737"/>
      <c r="V26" s="735" t="s">
        <v>374</v>
      </c>
      <c r="W26" s="736"/>
      <c r="X26" s="736"/>
      <c r="Y26" s="736"/>
      <c r="Z26" s="737"/>
      <c r="AA26" s="735" t="s">
        <v>375</v>
      </c>
      <c r="AB26" s="736"/>
      <c r="AC26" s="736"/>
      <c r="AD26" s="736"/>
      <c r="AE26" s="736"/>
      <c r="AF26" s="830" t="s">
        <v>376</v>
      </c>
      <c r="AG26" s="831"/>
      <c r="AH26" s="831"/>
      <c r="AI26" s="831"/>
      <c r="AJ26" s="832"/>
      <c r="AK26" s="736" t="s">
        <v>377</v>
      </c>
      <c r="AL26" s="736"/>
      <c r="AM26" s="736"/>
      <c r="AN26" s="736"/>
      <c r="AO26" s="737"/>
      <c r="AP26" s="735" t="s">
        <v>378</v>
      </c>
      <c r="AQ26" s="736"/>
      <c r="AR26" s="736"/>
      <c r="AS26" s="736"/>
      <c r="AT26" s="737"/>
      <c r="AU26" s="735" t="s">
        <v>379</v>
      </c>
      <c r="AV26" s="736"/>
      <c r="AW26" s="736"/>
      <c r="AX26" s="736"/>
      <c r="AY26" s="737"/>
      <c r="AZ26" s="735" t="s">
        <v>380</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322</v>
      </c>
      <c r="C28" s="750"/>
      <c r="D28" s="750"/>
      <c r="E28" s="750"/>
      <c r="F28" s="750"/>
      <c r="G28" s="750"/>
      <c r="H28" s="750"/>
      <c r="I28" s="750"/>
      <c r="J28" s="750"/>
      <c r="K28" s="750"/>
      <c r="L28" s="750"/>
      <c r="M28" s="750"/>
      <c r="N28" s="750"/>
      <c r="O28" s="750"/>
      <c r="P28" s="751"/>
      <c r="Q28" s="840">
        <v>14690</v>
      </c>
      <c r="R28" s="841"/>
      <c r="S28" s="841"/>
      <c r="T28" s="841"/>
      <c r="U28" s="841"/>
      <c r="V28" s="841">
        <v>14314</v>
      </c>
      <c r="W28" s="841"/>
      <c r="X28" s="841"/>
      <c r="Y28" s="841"/>
      <c r="Z28" s="841"/>
      <c r="AA28" s="841">
        <v>376</v>
      </c>
      <c r="AB28" s="841"/>
      <c r="AC28" s="841"/>
      <c r="AD28" s="841"/>
      <c r="AE28" s="842"/>
      <c r="AF28" s="843">
        <v>376</v>
      </c>
      <c r="AG28" s="841"/>
      <c r="AH28" s="841"/>
      <c r="AI28" s="841"/>
      <c r="AJ28" s="844"/>
      <c r="AK28" s="845">
        <v>2074</v>
      </c>
      <c r="AL28" s="836"/>
      <c r="AM28" s="836"/>
      <c r="AN28" s="836"/>
      <c r="AO28" s="836"/>
      <c r="AP28" s="836" t="s">
        <v>481</v>
      </c>
      <c r="AQ28" s="836"/>
      <c r="AR28" s="836"/>
      <c r="AS28" s="836"/>
      <c r="AT28" s="836"/>
      <c r="AU28" s="836" t="s">
        <v>481</v>
      </c>
      <c r="AV28" s="836"/>
      <c r="AW28" s="836"/>
      <c r="AX28" s="836"/>
      <c r="AY28" s="836"/>
      <c r="AZ28" s="837" t="s">
        <v>481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381</v>
      </c>
      <c r="C29" s="774"/>
      <c r="D29" s="774"/>
      <c r="E29" s="774"/>
      <c r="F29" s="774"/>
      <c r="G29" s="774"/>
      <c r="H29" s="774"/>
      <c r="I29" s="774"/>
      <c r="J29" s="774"/>
      <c r="K29" s="774"/>
      <c r="L29" s="774"/>
      <c r="M29" s="774"/>
      <c r="N29" s="774"/>
      <c r="O29" s="774"/>
      <c r="P29" s="775"/>
      <c r="Q29" s="776">
        <v>5518</v>
      </c>
      <c r="R29" s="777"/>
      <c r="S29" s="777"/>
      <c r="T29" s="777"/>
      <c r="U29" s="777"/>
      <c r="V29" s="777">
        <v>5306</v>
      </c>
      <c r="W29" s="777"/>
      <c r="X29" s="777"/>
      <c r="Y29" s="777"/>
      <c r="Z29" s="777"/>
      <c r="AA29" s="777">
        <v>212</v>
      </c>
      <c r="AB29" s="777"/>
      <c r="AC29" s="777"/>
      <c r="AD29" s="777"/>
      <c r="AE29" s="778"/>
      <c r="AF29" s="779">
        <v>212</v>
      </c>
      <c r="AG29" s="780"/>
      <c r="AH29" s="780"/>
      <c r="AI29" s="780"/>
      <c r="AJ29" s="781"/>
      <c r="AK29" s="848">
        <v>817</v>
      </c>
      <c r="AL29" s="849"/>
      <c r="AM29" s="849"/>
      <c r="AN29" s="849"/>
      <c r="AO29" s="849"/>
      <c r="AP29" s="849" t="s">
        <v>481</v>
      </c>
      <c r="AQ29" s="849"/>
      <c r="AR29" s="849"/>
      <c r="AS29" s="849"/>
      <c r="AT29" s="849"/>
      <c r="AU29" s="849" t="s">
        <v>481</v>
      </c>
      <c r="AV29" s="849"/>
      <c r="AW29" s="849"/>
      <c r="AX29" s="849"/>
      <c r="AY29" s="849"/>
      <c r="AZ29" s="850" t="s">
        <v>481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382</v>
      </c>
      <c r="C30" s="774"/>
      <c r="D30" s="774"/>
      <c r="E30" s="774"/>
      <c r="F30" s="774"/>
      <c r="G30" s="774"/>
      <c r="H30" s="774"/>
      <c r="I30" s="774"/>
      <c r="J30" s="774"/>
      <c r="K30" s="774"/>
      <c r="L30" s="774"/>
      <c r="M30" s="774"/>
      <c r="N30" s="774"/>
      <c r="O30" s="774"/>
      <c r="P30" s="775"/>
      <c r="Q30" s="776">
        <v>927</v>
      </c>
      <c r="R30" s="777"/>
      <c r="S30" s="777"/>
      <c r="T30" s="777"/>
      <c r="U30" s="777"/>
      <c r="V30" s="777">
        <v>917</v>
      </c>
      <c r="W30" s="777"/>
      <c r="X30" s="777"/>
      <c r="Y30" s="777"/>
      <c r="Z30" s="777"/>
      <c r="AA30" s="777">
        <v>10</v>
      </c>
      <c r="AB30" s="777"/>
      <c r="AC30" s="777"/>
      <c r="AD30" s="777"/>
      <c r="AE30" s="778"/>
      <c r="AF30" s="779">
        <v>10</v>
      </c>
      <c r="AG30" s="780"/>
      <c r="AH30" s="780"/>
      <c r="AI30" s="780"/>
      <c r="AJ30" s="781"/>
      <c r="AK30" s="848">
        <v>171</v>
      </c>
      <c r="AL30" s="849"/>
      <c r="AM30" s="849"/>
      <c r="AN30" s="849"/>
      <c r="AO30" s="849"/>
      <c r="AP30" s="849" t="s">
        <v>481</v>
      </c>
      <c r="AQ30" s="849"/>
      <c r="AR30" s="849"/>
      <c r="AS30" s="849"/>
      <c r="AT30" s="849"/>
      <c r="AU30" s="849" t="s">
        <v>481</v>
      </c>
      <c r="AV30" s="849"/>
      <c r="AW30" s="849"/>
      <c r="AX30" s="849"/>
      <c r="AY30" s="849"/>
      <c r="AZ30" s="850" t="s">
        <v>481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383</v>
      </c>
      <c r="C31" s="774"/>
      <c r="D31" s="774"/>
      <c r="E31" s="774"/>
      <c r="F31" s="774"/>
      <c r="G31" s="774"/>
      <c r="H31" s="774"/>
      <c r="I31" s="774"/>
      <c r="J31" s="774"/>
      <c r="K31" s="774"/>
      <c r="L31" s="774"/>
      <c r="M31" s="774"/>
      <c r="N31" s="774"/>
      <c r="O31" s="774"/>
      <c r="P31" s="775"/>
      <c r="Q31" s="776">
        <v>2441</v>
      </c>
      <c r="R31" s="777"/>
      <c r="S31" s="777"/>
      <c r="T31" s="777"/>
      <c r="U31" s="777"/>
      <c r="V31" s="777">
        <v>2397</v>
      </c>
      <c r="W31" s="777"/>
      <c r="X31" s="777"/>
      <c r="Y31" s="777"/>
      <c r="Z31" s="777"/>
      <c r="AA31" s="777">
        <v>44</v>
      </c>
      <c r="AB31" s="777"/>
      <c r="AC31" s="777"/>
      <c r="AD31" s="777"/>
      <c r="AE31" s="778"/>
      <c r="AF31" s="779">
        <v>44</v>
      </c>
      <c r="AG31" s="780"/>
      <c r="AH31" s="780"/>
      <c r="AI31" s="780"/>
      <c r="AJ31" s="781"/>
      <c r="AK31" s="848">
        <v>375</v>
      </c>
      <c r="AL31" s="849"/>
      <c r="AM31" s="849"/>
      <c r="AN31" s="849"/>
      <c r="AO31" s="849"/>
      <c r="AP31" s="849"/>
      <c r="AQ31" s="849"/>
      <c r="AR31" s="849"/>
      <c r="AS31" s="849"/>
      <c r="AT31" s="849"/>
      <c r="AU31" s="849"/>
      <c r="AV31" s="849"/>
      <c r="AW31" s="849"/>
      <c r="AX31" s="849"/>
      <c r="AY31" s="849"/>
      <c r="AZ31" s="850" t="s">
        <v>481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384</v>
      </c>
      <c r="C32" s="774"/>
      <c r="D32" s="774"/>
      <c r="E32" s="774"/>
      <c r="F32" s="774"/>
      <c r="G32" s="774"/>
      <c r="H32" s="774"/>
      <c r="I32" s="774"/>
      <c r="J32" s="774"/>
      <c r="K32" s="774"/>
      <c r="L32" s="774"/>
      <c r="M32" s="774"/>
      <c r="N32" s="774"/>
      <c r="O32" s="774"/>
      <c r="P32" s="775"/>
      <c r="Q32" s="776">
        <v>133</v>
      </c>
      <c r="R32" s="777"/>
      <c r="S32" s="777"/>
      <c r="T32" s="777"/>
      <c r="U32" s="777"/>
      <c r="V32" s="777">
        <v>109</v>
      </c>
      <c r="W32" s="777"/>
      <c r="X32" s="777"/>
      <c r="Y32" s="777"/>
      <c r="Z32" s="777"/>
      <c r="AA32" s="777">
        <v>24</v>
      </c>
      <c r="AB32" s="777"/>
      <c r="AC32" s="777"/>
      <c r="AD32" s="777"/>
      <c r="AE32" s="778"/>
      <c r="AF32" s="779">
        <v>24</v>
      </c>
      <c r="AG32" s="780"/>
      <c r="AH32" s="780"/>
      <c r="AI32" s="780"/>
      <c r="AJ32" s="781"/>
      <c r="AK32" s="848">
        <v>26</v>
      </c>
      <c r="AL32" s="849"/>
      <c r="AM32" s="849"/>
      <c r="AN32" s="849"/>
      <c r="AO32" s="849"/>
      <c r="AP32" s="849" t="s">
        <v>481</v>
      </c>
      <c r="AQ32" s="849"/>
      <c r="AR32" s="849"/>
      <c r="AS32" s="849"/>
      <c r="AT32" s="849"/>
      <c r="AU32" s="849" t="s">
        <v>481</v>
      </c>
      <c r="AV32" s="849"/>
      <c r="AW32" s="849"/>
      <c r="AX32" s="849"/>
      <c r="AY32" s="849"/>
      <c r="AZ32" s="850" t="s">
        <v>481</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8</v>
      </c>
      <c r="R33" s="777"/>
      <c r="S33" s="777"/>
      <c r="T33" s="777"/>
      <c r="U33" s="777"/>
      <c r="V33" s="777">
        <v>6</v>
      </c>
      <c r="W33" s="777"/>
      <c r="X33" s="777"/>
      <c r="Y33" s="777"/>
      <c r="Z33" s="777"/>
      <c r="AA33" s="777">
        <v>3</v>
      </c>
      <c r="AB33" s="777"/>
      <c r="AC33" s="777"/>
      <c r="AD33" s="777"/>
      <c r="AE33" s="778"/>
      <c r="AF33" s="779">
        <v>3</v>
      </c>
      <c r="AG33" s="780"/>
      <c r="AH33" s="780"/>
      <c r="AI33" s="780"/>
      <c r="AJ33" s="781"/>
      <c r="AK33" s="848" t="s">
        <v>481</v>
      </c>
      <c r="AL33" s="849"/>
      <c r="AM33" s="849"/>
      <c r="AN33" s="849"/>
      <c r="AO33" s="849"/>
      <c r="AP33" s="849" t="s">
        <v>481</v>
      </c>
      <c r="AQ33" s="849"/>
      <c r="AR33" s="849"/>
      <c r="AS33" s="849"/>
      <c r="AT33" s="849"/>
      <c r="AU33" s="849" t="s">
        <v>481</v>
      </c>
      <c r="AV33" s="849"/>
      <c r="AW33" s="849"/>
      <c r="AX33" s="849"/>
      <c r="AY33" s="849"/>
      <c r="AZ33" s="850" t="s">
        <v>481</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2489</v>
      </c>
      <c r="R34" s="777"/>
      <c r="S34" s="777"/>
      <c r="T34" s="777"/>
      <c r="U34" s="777"/>
      <c r="V34" s="777">
        <v>2228</v>
      </c>
      <c r="W34" s="777"/>
      <c r="X34" s="777"/>
      <c r="Y34" s="777"/>
      <c r="Z34" s="777"/>
      <c r="AA34" s="777">
        <v>261</v>
      </c>
      <c r="AB34" s="777"/>
      <c r="AC34" s="777"/>
      <c r="AD34" s="777"/>
      <c r="AE34" s="778"/>
      <c r="AF34" s="779">
        <v>794</v>
      </c>
      <c r="AG34" s="780"/>
      <c r="AH34" s="780"/>
      <c r="AI34" s="780"/>
      <c r="AJ34" s="781"/>
      <c r="AK34" s="848">
        <v>24</v>
      </c>
      <c r="AL34" s="849"/>
      <c r="AM34" s="849"/>
      <c r="AN34" s="849"/>
      <c r="AO34" s="849"/>
      <c r="AP34" s="849">
        <v>4819</v>
      </c>
      <c r="AQ34" s="849"/>
      <c r="AR34" s="849"/>
      <c r="AS34" s="849"/>
      <c r="AT34" s="849"/>
      <c r="AU34" s="849">
        <v>0</v>
      </c>
      <c r="AV34" s="849"/>
      <c r="AW34" s="849"/>
      <c r="AX34" s="849"/>
      <c r="AY34" s="849"/>
      <c r="AZ34" s="850" t="s">
        <v>481</v>
      </c>
      <c r="BA34" s="850"/>
      <c r="BB34" s="850"/>
      <c r="BC34" s="850"/>
      <c r="BD34" s="850"/>
      <c r="BE34" s="846" t="s">
        <v>387</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388</v>
      </c>
      <c r="C35" s="774"/>
      <c r="D35" s="774"/>
      <c r="E35" s="774"/>
      <c r="F35" s="774"/>
      <c r="G35" s="774"/>
      <c r="H35" s="774"/>
      <c r="I35" s="774"/>
      <c r="J35" s="774"/>
      <c r="K35" s="774"/>
      <c r="L35" s="774"/>
      <c r="M35" s="774"/>
      <c r="N35" s="774"/>
      <c r="O35" s="774"/>
      <c r="P35" s="775"/>
      <c r="Q35" s="776">
        <v>2609</v>
      </c>
      <c r="R35" s="777"/>
      <c r="S35" s="777"/>
      <c r="T35" s="777"/>
      <c r="U35" s="777"/>
      <c r="V35" s="777">
        <v>2671</v>
      </c>
      <c r="W35" s="777"/>
      <c r="X35" s="777"/>
      <c r="Y35" s="777"/>
      <c r="Z35" s="777"/>
      <c r="AA35" s="777">
        <v>-63</v>
      </c>
      <c r="AB35" s="777"/>
      <c r="AC35" s="777"/>
      <c r="AD35" s="777"/>
      <c r="AE35" s="778"/>
      <c r="AF35" s="779">
        <v>368</v>
      </c>
      <c r="AG35" s="780"/>
      <c r="AH35" s="780"/>
      <c r="AI35" s="780"/>
      <c r="AJ35" s="781"/>
      <c r="AK35" s="848">
        <v>969</v>
      </c>
      <c r="AL35" s="849"/>
      <c r="AM35" s="849"/>
      <c r="AN35" s="849"/>
      <c r="AO35" s="849"/>
      <c r="AP35" s="849">
        <v>8710</v>
      </c>
      <c r="AQ35" s="849"/>
      <c r="AR35" s="849"/>
      <c r="AS35" s="849"/>
      <c r="AT35" s="849"/>
      <c r="AU35" s="849">
        <v>6106</v>
      </c>
      <c r="AV35" s="849"/>
      <c r="AW35" s="849"/>
      <c r="AX35" s="849"/>
      <c r="AY35" s="849"/>
      <c r="AZ35" s="850" t="s">
        <v>481</v>
      </c>
      <c r="BA35" s="850"/>
      <c r="BB35" s="850"/>
      <c r="BC35" s="850"/>
      <c r="BD35" s="850"/>
      <c r="BE35" s="846" t="s">
        <v>387</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369</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1831</v>
      </c>
      <c r="AG63" s="860"/>
      <c r="AH63" s="860"/>
      <c r="AI63" s="860"/>
      <c r="AJ63" s="861"/>
      <c r="AK63" s="862"/>
      <c r="AL63" s="857"/>
      <c r="AM63" s="857"/>
      <c r="AN63" s="857"/>
      <c r="AO63" s="857"/>
      <c r="AP63" s="860">
        <v>13529</v>
      </c>
      <c r="AQ63" s="860"/>
      <c r="AR63" s="860"/>
      <c r="AS63" s="860"/>
      <c r="AT63" s="860"/>
      <c r="AU63" s="860">
        <v>6106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373</v>
      </c>
      <c r="R66" s="736"/>
      <c r="S66" s="736"/>
      <c r="T66" s="736"/>
      <c r="U66" s="737"/>
      <c r="V66" s="735" t="s">
        <v>374</v>
      </c>
      <c r="W66" s="736"/>
      <c r="X66" s="736"/>
      <c r="Y66" s="736"/>
      <c r="Z66" s="737"/>
      <c r="AA66" s="735" t="s">
        <v>375</v>
      </c>
      <c r="AB66" s="736"/>
      <c r="AC66" s="736"/>
      <c r="AD66" s="736"/>
      <c r="AE66" s="737"/>
      <c r="AF66" s="870" t="s">
        <v>376</v>
      </c>
      <c r="AG66" s="831"/>
      <c r="AH66" s="831"/>
      <c r="AI66" s="831"/>
      <c r="AJ66" s="871"/>
      <c r="AK66" s="735" t="s">
        <v>377</v>
      </c>
      <c r="AL66" s="759"/>
      <c r="AM66" s="759"/>
      <c r="AN66" s="759"/>
      <c r="AO66" s="760"/>
      <c r="AP66" s="735" t="s">
        <v>378</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1900</v>
      </c>
      <c r="R68" s="884"/>
      <c r="S68" s="884"/>
      <c r="T68" s="884"/>
      <c r="U68" s="884"/>
      <c r="V68" s="884">
        <v>1858</v>
      </c>
      <c r="W68" s="884"/>
      <c r="X68" s="884"/>
      <c r="Y68" s="884"/>
      <c r="Z68" s="884"/>
      <c r="AA68" s="884">
        <v>42</v>
      </c>
      <c r="AB68" s="884"/>
      <c r="AC68" s="884"/>
      <c r="AD68" s="884"/>
      <c r="AE68" s="884"/>
      <c r="AF68" s="884">
        <v>42</v>
      </c>
      <c r="AG68" s="884"/>
      <c r="AH68" s="884"/>
      <c r="AI68" s="884"/>
      <c r="AJ68" s="884"/>
      <c r="AK68" s="884" t="s">
        <v>539</v>
      </c>
      <c r="AL68" s="884"/>
      <c r="AM68" s="884"/>
      <c r="AN68" s="884"/>
      <c r="AO68" s="884"/>
      <c r="AP68" s="884">
        <v>619</v>
      </c>
      <c r="AQ68" s="884"/>
      <c r="AR68" s="884"/>
      <c r="AS68" s="884"/>
      <c r="AT68" s="884"/>
      <c r="AU68" s="884">
        <v>350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51647</v>
      </c>
      <c r="R69" s="849"/>
      <c r="S69" s="849"/>
      <c r="T69" s="849"/>
      <c r="U69" s="849"/>
      <c r="V69" s="849">
        <v>49531</v>
      </c>
      <c r="W69" s="849"/>
      <c r="X69" s="849"/>
      <c r="Y69" s="849"/>
      <c r="Z69" s="849"/>
      <c r="AA69" s="849">
        <v>2116</v>
      </c>
      <c r="AB69" s="849"/>
      <c r="AC69" s="849"/>
      <c r="AD69" s="849"/>
      <c r="AE69" s="849"/>
      <c r="AF69" s="849">
        <v>2116</v>
      </c>
      <c r="AG69" s="849"/>
      <c r="AH69" s="849"/>
      <c r="AI69" s="849"/>
      <c r="AJ69" s="849"/>
      <c r="AK69" s="849" t="s">
        <v>539</v>
      </c>
      <c r="AL69" s="849"/>
      <c r="AM69" s="849"/>
      <c r="AN69" s="849"/>
      <c r="AO69" s="849"/>
      <c r="AP69" s="849" t="s">
        <v>539</v>
      </c>
      <c r="AQ69" s="849"/>
      <c r="AR69" s="849"/>
      <c r="AS69" s="849"/>
      <c r="AT69" s="849"/>
      <c r="AU69" s="849" t="s">
        <v>539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1476</v>
      </c>
      <c r="R70" s="849"/>
      <c r="S70" s="849"/>
      <c r="T70" s="849"/>
      <c r="U70" s="849"/>
      <c r="V70" s="849">
        <v>1442</v>
      </c>
      <c r="W70" s="849"/>
      <c r="X70" s="849"/>
      <c r="Y70" s="849"/>
      <c r="Z70" s="849"/>
      <c r="AA70" s="849">
        <v>35</v>
      </c>
      <c r="AB70" s="849"/>
      <c r="AC70" s="849"/>
      <c r="AD70" s="849"/>
      <c r="AE70" s="849"/>
      <c r="AF70" s="849">
        <v>35</v>
      </c>
      <c r="AG70" s="849"/>
      <c r="AH70" s="849"/>
      <c r="AI70" s="849"/>
      <c r="AJ70" s="849"/>
      <c r="AK70" s="849" t="s">
        <v>538</v>
      </c>
      <c r="AL70" s="849"/>
      <c r="AM70" s="849"/>
      <c r="AN70" s="849"/>
      <c r="AO70" s="849"/>
      <c r="AP70" s="849" t="s">
        <v>538</v>
      </c>
      <c r="AQ70" s="849"/>
      <c r="AR70" s="849"/>
      <c r="AS70" s="849"/>
      <c r="AT70" s="849"/>
      <c r="AU70" s="849" t="s">
        <v>539</v>
      </c>
      <c r="AV70" s="849"/>
      <c r="AW70" s="849"/>
      <c r="AX70" s="849"/>
      <c r="AY70" s="849"/>
      <c r="AZ70" s="895" t="s">
        <v>542</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634650</v>
      </c>
      <c r="R71" s="849"/>
      <c r="S71" s="849"/>
      <c r="T71" s="849"/>
      <c r="U71" s="849"/>
      <c r="V71" s="849">
        <v>617408</v>
      </c>
      <c r="W71" s="849"/>
      <c r="X71" s="849"/>
      <c r="Y71" s="849"/>
      <c r="Z71" s="849"/>
      <c r="AA71" s="849">
        <v>17242</v>
      </c>
      <c r="AB71" s="849"/>
      <c r="AC71" s="849"/>
      <c r="AD71" s="849"/>
      <c r="AE71" s="849"/>
      <c r="AF71" s="849">
        <v>17242</v>
      </c>
      <c r="AG71" s="849"/>
      <c r="AH71" s="849"/>
      <c r="AI71" s="849"/>
      <c r="AJ71" s="849"/>
      <c r="AK71" s="849">
        <v>5814</v>
      </c>
      <c r="AL71" s="849"/>
      <c r="AM71" s="849"/>
      <c r="AN71" s="849"/>
      <c r="AO71" s="849"/>
      <c r="AP71" s="849" t="s">
        <v>539</v>
      </c>
      <c r="AQ71" s="849"/>
      <c r="AR71" s="849"/>
      <c r="AS71" s="849"/>
      <c r="AT71" s="849"/>
      <c r="AU71" s="849" t="s">
        <v>539</v>
      </c>
      <c r="AV71" s="849"/>
      <c r="AW71" s="849"/>
      <c r="AX71" s="849"/>
      <c r="AY71" s="849"/>
      <c r="AZ71" s="895" t="s">
        <v>543</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544</v>
      </c>
      <c r="C72" s="892"/>
      <c r="D72" s="892"/>
      <c r="E72" s="892"/>
      <c r="F72" s="892"/>
      <c r="G72" s="892"/>
      <c r="H72" s="892"/>
      <c r="I72" s="892"/>
      <c r="J72" s="892"/>
      <c r="K72" s="892"/>
      <c r="L72" s="892"/>
      <c r="M72" s="892"/>
      <c r="N72" s="892"/>
      <c r="O72" s="892"/>
      <c r="P72" s="893"/>
      <c r="Q72" s="894">
        <v>31982</v>
      </c>
      <c r="R72" s="849"/>
      <c r="S72" s="849"/>
      <c r="T72" s="849"/>
      <c r="U72" s="849"/>
      <c r="V72" s="849">
        <v>31890</v>
      </c>
      <c r="W72" s="849"/>
      <c r="X72" s="849"/>
      <c r="Y72" s="849"/>
      <c r="Z72" s="849"/>
      <c r="AA72" s="849">
        <v>92</v>
      </c>
      <c r="AB72" s="849"/>
      <c r="AC72" s="849"/>
      <c r="AD72" s="849"/>
      <c r="AE72" s="849"/>
      <c r="AF72" s="849">
        <v>92</v>
      </c>
      <c r="AG72" s="849"/>
      <c r="AH72" s="849"/>
      <c r="AI72" s="849"/>
      <c r="AJ72" s="849"/>
      <c r="AK72" s="849">
        <v>972</v>
      </c>
      <c r="AL72" s="849"/>
      <c r="AM72" s="849"/>
      <c r="AN72" s="849"/>
      <c r="AO72" s="849"/>
      <c r="AP72" s="849" t="s">
        <v>538</v>
      </c>
      <c r="AQ72" s="849"/>
      <c r="AR72" s="849"/>
      <c r="AS72" s="849"/>
      <c r="AT72" s="849"/>
      <c r="AU72" s="849" t="s">
        <v>538</v>
      </c>
      <c r="AV72" s="849"/>
      <c r="AW72" s="849"/>
      <c r="AX72" s="849"/>
      <c r="AY72" s="849"/>
      <c r="AZ72" s="895" t="s">
        <v>542</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346</v>
      </c>
      <c r="R73" s="849"/>
      <c r="S73" s="849"/>
      <c r="T73" s="849"/>
      <c r="U73" s="849"/>
      <c r="V73" s="849">
        <v>170</v>
      </c>
      <c r="W73" s="849"/>
      <c r="X73" s="849"/>
      <c r="Y73" s="849"/>
      <c r="Z73" s="849"/>
      <c r="AA73" s="849">
        <v>176</v>
      </c>
      <c r="AB73" s="849"/>
      <c r="AC73" s="849"/>
      <c r="AD73" s="849"/>
      <c r="AE73" s="849"/>
      <c r="AF73" s="849">
        <v>176</v>
      </c>
      <c r="AG73" s="849"/>
      <c r="AH73" s="849"/>
      <c r="AI73" s="849"/>
      <c r="AJ73" s="849"/>
      <c r="AK73" s="849" t="s">
        <v>539</v>
      </c>
      <c r="AL73" s="849"/>
      <c r="AM73" s="849"/>
      <c r="AN73" s="849"/>
      <c r="AO73" s="849"/>
      <c r="AP73" s="849" t="s">
        <v>539</v>
      </c>
      <c r="AQ73" s="849"/>
      <c r="AR73" s="849"/>
      <c r="AS73" s="849"/>
      <c r="AT73" s="849"/>
      <c r="AU73" s="849" t="s">
        <v>538</v>
      </c>
      <c r="AV73" s="849"/>
      <c r="AW73" s="849"/>
      <c r="AX73" s="849"/>
      <c r="AY73" s="849"/>
      <c r="AZ73" s="895" t="s">
        <v>545</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546</v>
      </c>
      <c r="C74" s="892"/>
      <c r="D74" s="892"/>
      <c r="E74" s="892"/>
      <c r="F74" s="892"/>
      <c r="G74" s="892"/>
      <c r="H74" s="892"/>
      <c r="I74" s="892"/>
      <c r="J74" s="892"/>
      <c r="K74" s="892"/>
      <c r="L74" s="892"/>
      <c r="M74" s="892"/>
      <c r="N74" s="892"/>
      <c r="O74" s="892"/>
      <c r="P74" s="893"/>
      <c r="Q74" s="894">
        <v>422</v>
      </c>
      <c r="R74" s="849"/>
      <c r="S74" s="849"/>
      <c r="T74" s="849"/>
      <c r="U74" s="849"/>
      <c r="V74" s="849">
        <v>404</v>
      </c>
      <c r="W74" s="849"/>
      <c r="X74" s="849"/>
      <c r="Y74" s="849"/>
      <c r="Z74" s="849"/>
      <c r="AA74" s="849">
        <v>17</v>
      </c>
      <c r="AB74" s="849"/>
      <c r="AC74" s="849"/>
      <c r="AD74" s="849"/>
      <c r="AE74" s="849"/>
      <c r="AF74" s="849">
        <v>17</v>
      </c>
      <c r="AG74" s="849"/>
      <c r="AH74" s="849"/>
      <c r="AI74" s="849"/>
      <c r="AJ74" s="849"/>
      <c r="AK74" s="849">
        <v>95</v>
      </c>
      <c r="AL74" s="849"/>
      <c r="AM74" s="849"/>
      <c r="AN74" s="849"/>
      <c r="AO74" s="849"/>
      <c r="AP74" s="849" t="s">
        <v>538</v>
      </c>
      <c r="AQ74" s="849"/>
      <c r="AR74" s="849"/>
      <c r="AS74" s="849"/>
      <c r="AT74" s="849"/>
      <c r="AU74" s="849" t="s">
        <v>538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369</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19720</v>
      </c>
      <c r="AG88" s="860"/>
      <c r="AH88" s="860"/>
      <c r="AI88" s="860"/>
      <c r="AJ88" s="860"/>
      <c r="AK88" s="857"/>
      <c r="AL88" s="857"/>
      <c r="AM88" s="857"/>
      <c r="AN88" s="857"/>
      <c r="AO88" s="857"/>
      <c r="AP88" s="860">
        <v>619</v>
      </c>
      <c r="AQ88" s="860"/>
      <c r="AR88" s="860"/>
      <c r="AS88" s="860"/>
      <c r="AT88" s="860"/>
      <c r="AU88" s="860">
        <v>350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365</v>
      </c>
      <c r="CS102" s="868"/>
      <c r="CT102" s="868"/>
      <c r="CU102" s="868"/>
      <c r="CV102" s="911"/>
      <c r="CW102" s="910">
        <v>42</v>
      </c>
      <c r="CX102" s="868"/>
      <c r="CY102" s="868"/>
      <c r="CZ102" s="868"/>
      <c r="DA102" s="911"/>
      <c r="DB102" s="910">
        <v>2263</v>
      </c>
      <c r="DC102" s="868"/>
      <c r="DD102" s="868"/>
      <c r="DE102" s="868"/>
      <c r="DF102" s="911"/>
      <c r="DG102" s="910">
        <v>4670</v>
      </c>
      <c r="DH102" s="868"/>
      <c r="DI102" s="868"/>
      <c r="DJ102" s="868"/>
      <c r="DK102" s="911"/>
      <c r="DL102" s="910" t="s">
        <v>539</v>
      </c>
      <c r="DM102" s="868"/>
      <c r="DN102" s="868"/>
      <c r="DO102" s="868"/>
      <c r="DP102" s="911"/>
      <c r="DQ102" s="910">
        <v>4670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2432232</v>
      </c>
      <c r="AB110" s="920"/>
      <c r="AC110" s="920"/>
      <c r="AD110" s="920"/>
      <c r="AE110" s="921"/>
      <c r="AF110" s="922">
        <v>2400367</v>
      </c>
      <c r="AG110" s="920"/>
      <c r="AH110" s="920"/>
      <c r="AI110" s="920"/>
      <c r="AJ110" s="921"/>
      <c r="AK110" s="922">
        <v>2427850</v>
      </c>
      <c r="AL110" s="920"/>
      <c r="AM110" s="920"/>
      <c r="AN110" s="920"/>
      <c r="AO110" s="921"/>
      <c r="AP110" s="923">
        <v>9.3000000000000007</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22424139</v>
      </c>
      <c r="BR110" s="957"/>
      <c r="BS110" s="957"/>
      <c r="BT110" s="957"/>
      <c r="BU110" s="957"/>
      <c r="BV110" s="957">
        <v>25460952</v>
      </c>
      <c r="BW110" s="957"/>
      <c r="BX110" s="957"/>
      <c r="BY110" s="957"/>
      <c r="BZ110" s="957"/>
      <c r="CA110" s="957">
        <v>26775873</v>
      </c>
      <c r="CB110" s="957"/>
      <c r="CC110" s="957"/>
      <c r="CD110" s="957"/>
      <c r="CE110" s="957"/>
      <c r="CF110" s="971">
        <v>103.1</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9269724</v>
      </c>
      <c r="BR111" s="950"/>
      <c r="BS111" s="950"/>
      <c r="BT111" s="950"/>
      <c r="BU111" s="950"/>
      <c r="BV111" s="950">
        <v>8932153</v>
      </c>
      <c r="BW111" s="950"/>
      <c r="BX111" s="950"/>
      <c r="BY111" s="950"/>
      <c r="BZ111" s="950"/>
      <c r="CA111" s="950">
        <v>6976695</v>
      </c>
      <c r="CB111" s="950"/>
      <c r="CC111" s="950"/>
      <c r="CD111" s="950"/>
      <c r="CE111" s="950"/>
      <c r="CF111" s="944">
        <v>26.9</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6588688</v>
      </c>
      <c r="BR112" s="950"/>
      <c r="BS112" s="950"/>
      <c r="BT112" s="950"/>
      <c r="BU112" s="950"/>
      <c r="BV112" s="950">
        <v>6440722</v>
      </c>
      <c r="BW112" s="950"/>
      <c r="BX112" s="950"/>
      <c r="BY112" s="950"/>
      <c r="BZ112" s="950"/>
      <c r="CA112" s="950">
        <v>6956733</v>
      </c>
      <c r="CB112" s="950"/>
      <c r="CC112" s="950"/>
      <c r="CD112" s="950"/>
      <c r="CE112" s="950"/>
      <c r="CF112" s="944">
        <v>26.8</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779147</v>
      </c>
      <c r="AB113" s="964"/>
      <c r="AC113" s="964"/>
      <c r="AD113" s="964"/>
      <c r="AE113" s="965"/>
      <c r="AF113" s="966">
        <v>740765</v>
      </c>
      <c r="AG113" s="964"/>
      <c r="AH113" s="964"/>
      <c r="AI113" s="964"/>
      <c r="AJ113" s="965"/>
      <c r="AK113" s="966">
        <v>581240</v>
      </c>
      <c r="AL113" s="964"/>
      <c r="AM113" s="964"/>
      <c r="AN113" s="964"/>
      <c r="AO113" s="965"/>
      <c r="AP113" s="967">
        <v>2.2000000000000002</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596974</v>
      </c>
      <c r="BR113" s="950"/>
      <c r="BS113" s="950"/>
      <c r="BT113" s="950"/>
      <c r="BU113" s="950"/>
      <c r="BV113" s="950">
        <v>474164</v>
      </c>
      <c r="BW113" s="950"/>
      <c r="BX113" s="950"/>
      <c r="BY113" s="950"/>
      <c r="BZ113" s="950"/>
      <c r="CA113" s="950">
        <v>349922</v>
      </c>
      <c r="CB113" s="950"/>
      <c r="CC113" s="950"/>
      <c r="CD113" s="950"/>
      <c r="CE113" s="950"/>
      <c r="CF113" s="944">
        <v>1.3</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96582</v>
      </c>
      <c r="AB114" s="989"/>
      <c r="AC114" s="989"/>
      <c r="AD114" s="989"/>
      <c r="AE114" s="990"/>
      <c r="AF114" s="991">
        <v>85887</v>
      </c>
      <c r="AG114" s="989"/>
      <c r="AH114" s="989"/>
      <c r="AI114" s="989"/>
      <c r="AJ114" s="990"/>
      <c r="AK114" s="991">
        <v>90917</v>
      </c>
      <c r="AL114" s="989"/>
      <c r="AM114" s="989"/>
      <c r="AN114" s="989"/>
      <c r="AO114" s="990"/>
      <c r="AP114" s="992">
        <v>0.3</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7661484</v>
      </c>
      <c r="BR114" s="950"/>
      <c r="BS114" s="950"/>
      <c r="BT114" s="950"/>
      <c r="BU114" s="950"/>
      <c r="BV114" s="950">
        <v>7144279</v>
      </c>
      <c r="BW114" s="950"/>
      <c r="BX114" s="950"/>
      <c r="BY114" s="950"/>
      <c r="BZ114" s="950"/>
      <c r="CA114" s="950">
        <v>7020510</v>
      </c>
      <c r="CB114" s="950"/>
      <c r="CC114" s="950"/>
      <c r="CD114" s="950"/>
      <c r="CE114" s="950"/>
      <c r="CF114" s="944">
        <v>27</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66236</v>
      </c>
      <c r="AB115" s="964"/>
      <c r="AC115" s="964"/>
      <c r="AD115" s="964"/>
      <c r="AE115" s="965"/>
      <c r="AF115" s="966">
        <v>47639</v>
      </c>
      <c r="AG115" s="964"/>
      <c r="AH115" s="964"/>
      <c r="AI115" s="964"/>
      <c r="AJ115" s="965"/>
      <c r="AK115" s="966">
        <v>109379</v>
      </c>
      <c r="AL115" s="964"/>
      <c r="AM115" s="964"/>
      <c r="AN115" s="964"/>
      <c r="AO115" s="965"/>
      <c r="AP115" s="967">
        <v>0.4</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v>1752</v>
      </c>
      <c r="BR115" s="950"/>
      <c r="BS115" s="950"/>
      <c r="BT115" s="950"/>
      <c r="BU115" s="950"/>
      <c r="BV115" s="950">
        <v>404</v>
      </c>
      <c r="BW115" s="950"/>
      <c r="BX115" s="950"/>
      <c r="BY115" s="950"/>
      <c r="BZ115" s="950"/>
      <c r="CA115" s="950" t="s">
        <v>108</v>
      </c>
      <c r="CB115" s="950"/>
      <c r="CC115" s="950"/>
      <c r="CD115" s="950"/>
      <c r="CE115" s="950"/>
      <c r="CF115" s="944" t="s">
        <v>108</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9249247</v>
      </c>
      <c r="DH115" s="989"/>
      <c r="DI115" s="989"/>
      <c r="DJ115" s="989"/>
      <c r="DK115" s="990"/>
      <c r="DL115" s="991">
        <v>8915089</v>
      </c>
      <c r="DM115" s="989"/>
      <c r="DN115" s="989"/>
      <c r="DO115" s="989"/>
      <c r="DP115" s="990"/>
      <c r="DQ115" s="991">
        <v>6962734</v>
      </c>
      <c r="DR115" s="989"/>
      <c r="DS115" s="989"/>
      <c r="DT115" s="989"/>
      <c r="DU115" s="990"/>
      <c r="DV115" s="992">
        <v>26.8</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20477</v>
      </c>
      <c r="DH116" s="989"/>
      <c r="DI116" s="989"/>
      <c r="DJ116" s="989"/>
      <c r="DK116" s="990"/>
      <c r="DL116" s="991">
        <v>17064</v>
      </c>
      <c r="DM116" s="989"/>
      <c r="DN116" s="989"/>
      <c r="DO116" s="989"/>
      <c r="DP116" s="990"/>
      <c r="DQ116" s="991">
        <v>13961</v>
      </c>
      <c r="DR116" s="989"/>
      <c r="DS116" s="989"/>
      <c r="DT116" s="989"/>
      <c r="DU116" s="990"/>
      <c r="DV116" s="992">
        <v>0.1</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3374197</v>
      </c>
      <c r="AB117" s="996"/>
      <c r="AC117" s="996"/>
      <c r="AD117" s="996"/>
      <c r="AE117" s="997"/>
      <c r="AF117" s="995">
        <v>3274658</v>
      </c>
      <c r="AG117" s="996"/>
      <c r="AH117" s="996"/>
      <c r="AI117" s="996"/>
      <c r="AJ117" s="997"/>
      <c r="AK117" s="995">
        <v>3209386</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432</v>
      </c>
      <c r="BP118" s="1024"/>
      <c r="BQ118" s="1015">
        <v>46542761</v>
      </c>
      <c r="BR118" s="1016"/>
      <c r="BS118" s="1016"/>
      <c r="BT118" s="1016"/>
      <c r="BU118" s="1016"/>
      <c r="BV118" s="1016">
        <v>48452674</v>
      </c>
      <c r="BW118" s="1016"/>
      <c r="BX118" s="1016"/>
      <c r="BY118" s="1016"/>
      <c r="BZ118" s="1016"/>
      <c r="CA118" s="1016">
        <v>48079733</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7521897</v>
      </c>
      <c r="BR119" s="957"/>
      <c r="BS119" s="957"/>
      <c r="BT119" s="957"/>
      <c r="BU119" s="957"/>
      <c r="BV119" s="957">
        <v>6406178</v>
      </c>
      <c r="BW119" s="957"/>
      <c r="BX119" s="957"/>
      <c r="BY119" s="957"/>
      <c r="BZ119" s="957"/>
      <c r="CA119" s="957">
        <v>7753413</v>
      </c>
      <c r="CB119" s="957"/>
      <c r="CC119" s="957"/>
      <c r="CD119" s="957"/>
      <c r="CE119" s="957"/>
      <c r="CF119" s="971">
        <v>29.8</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9986671</v>
      </c>
      <c r="BR120" s="950"/>
      <c r="BS120" s="950"/>
      <c r="BT120" s="950"/>
      <c r="BU120" s="950"/>
      <c r="BV120" s="950">
        <v>10696902</v>
      </c>
      <c r="BW120" s="950"/>
      <c r="BX120" s="950"/>
      <c r="BY120" s="950"/>
      <c r="BZ120" s="950"/>
      <c r="CA120" s="950">
        <v>10261025</v>
      </c>
      <c r="CB120" s="950"/>
      <c r="CC120" s="950"/>
      <c r="CD120" s="950"/>
      <c r="CE120" s="950"/>
      <c r="CF120" s="944">
        <v>39.5</v>
      </c>
      <c r="CG120" s="945"/>
      <c r="CH120" s="945"/>
      <c r="CI120" s="945"/>
      <c r="CJ120" s="945"/>
      <c r="CK120" s="1043" t="s">
        <v>438</v>
      </c>
      <c r="CL120" s="1044"/>
      <c r="CM120" s="1044"/>
      <c r="CN120" s="1044"/>
      <c r="CO120" s="1045"/>
      <c r="CP120" s="1051" t="s">
        <v>388</v>
      </c>
      <c r="CQ120" s="1052"/>
      <c r="CR120" s="1052"/>
      <c r="CS120" s="1052"/>
      <c r="CT120" s="1052"/>
      <c r="CU120" s="1052"/>
      <c r="CV120" s="1052"/>
      <c r="CW120" s="1052"/>
      <c r="CX120" s="1052"/>
      <c r="CY120" s="1052"/>
      <c r="CZ120" s="1052"/>
      <c r="DA120" s="1052"/>
      <c r="DB120" s="1052"/>
      <c r="DC120" s="1052"/>
      <c r="DD120" s="1052"/>
      <c r="DE120" s="1052"/>
      <c r="DF120" s="1053"/>
      <c r="DG120" s="956" t="s">
        <v>108</v>
      </c>
      <c r="DH120" s="957"/>
      <c r="DI120" s="957"/>
      <c r="DJ120" s="957"/>
      <c r="DK120" s="957"/>
      <c r="DL120" s="957">
        <v>6091001</v>
      </c>
      <c r="DM120" s="957"/>
      <c r="DN120" s="957"/>
      <c r="DO120" s="957"/>
      <c r="DP120" s="957"/>
      <c r="DQ120" s="957">
        <v>6105702</v>
      </c>
      <c r="DR120" s="957"/>
      <c r="DS120" s="957"/>
      <c r="DT120" s="957"/>
      <c r="DU120" s="957"/>
      <c r="DV120" s="958">
        <v>23.5</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18030744</v>
      </c>
      <c r="BR121" s="1016"/>
      <c r="BS121" s="1016"/>
      <c r="BT121" s="1016"/>
      <c r="BU121" s="1016"/>
      <c r="BV121" s="1016">
        <v>16845497</v>
      </c>
      <c r="BW121" s="1016"/>
      <c r="BX121" s="1016"/>
      <c r="BY121" s="1016"/>
      <c r="BZ121" s="1016"/>
      <c r="CA121" s="1016">
        <v>15794179</v>
      </c>
      <c r="CB121" s="1016"/>
      <c r="CC121" s="1016"/>
      <c r="CD121" s="1016"/>
      <c r="CE121" s="1016"/>
      <c r="CF121" s="1054">
        <v>60.8</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356801</v>
      </c>
      <c r="DH121" s="950"/>
      <c r="DI121" s="950"/>
      <c r="DJ121" s="950"/>
      <c r="DK121" s="950"/>
      <c r="DL121" s="950">
        <v>349721</v>
      </c>
      <c r="DM121" s="950"/>
      <c r="DN121" s="950"/>
      <c r="DO121" s="950"/>
      <c r="DP121" s="950"/>
      <c r="DQ121" s="950">
        <v>851031</v>
      </c>
      <c r="DR121" s="950"/>
      <c r="DS121" s="950"/>
      <c r="DT121" s="950"/>
      <c r="DU121" s="950"/>
      <c r="DV121" s="951">
        <v>3.3</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441</v>
      </c>
      <c r="BP122" s="1024"/>
      <c r="BQ122" s="1064">
        <v>35539312</v>
      </c>
      <c r="BR122" s="1065"/>
      <c r="BS122" s="1065"/>
      <c r="BT122" s="1065"/>
      <c r="BU122" s="1065"/>
      <c r="BV122" s="1065">
        <v>33948577</v>
      </c>
      <c r="BW122" s="1065"/>
      <c r="BX122" s="1065"/>
      <c r="BY122" s="1065"/>
      <c r="BZ122" s="1065"/>
      <c r="CA122" s="1065">
        <v>33808617</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3723</v>
      </c>
      <c r="AB123" s="989"/>
      <c r="AC123" s="989"/>
      <c r="AD123" s="989"/>
      <c r="AE123" s="990"/>
      <c r="AF123" s="991">
        <v>3413</v>
      </c>
      <c r="AG123" s="989"/>
      <c r="AH123" s="989"/>
      <c r="AI123" s="989"/>
      <c r="AJ123" s="990"/>
      <c r="AK123" s="991">
        <v>3103</v>
      </c>
      <c r="AL123" s="989"/>
      <c r="AM123" s="989"/>
      <c r="AN123" s="989"/>
      <c r="AO123" s="990"/>
      <c r="AP123" s="992">
        <v>0</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44.7</v>
      </c>
      <c r="BR123" s="1057"/>
      <c r="BS123" s="1057"/>
      <c r="BT123" s="1057"/>
      <c r="BU123" s="1057"/>
      <c r="BV123" s="1057">
        <v>57.1</v>
      </c>
      <c r="BW123" s="1057"/>
      <c r="BX123" s="1057"/>
      <c r="BY123" s="1057"/>
      <c r="BZ123" s="1057"/>
      <c r="CA123" s="1057">
        <v>54.9</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444</v>
      </c>
      <c r="DH123" s="989"/>
      <c r="DI123" s="989"/>
      <c r="DJ123" s="989"/>
      <c r="DK123" s="990"/>
      <c r="DL123" s="991" t="s">
        <v>444</v>
      </c>
      <c r="DM123" s="989"/>
      <c r="DN123" s="989"/>
      <c r="DO123" s="989"/>
      <c r="DP123" s="990"/>
      <c r="DQ123" s="991" t="s">
        <v>444</v>
      </c>
      <c r="DR123" s="989"/>
      <c r="DS123" s="989"/>
      <c r="DT123" s="989"/>
      <c r="DU123" s="990"/>
      <c r="DV123" s="992" t="s">
        <v>444</v>
      </c>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v>6231887</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62513</v>
      </c>
      <c r="AB126" s="989"/>
      <c r="AC126" s="989"/>
      <c r="AD126" s="989"/>
      <c r="AE126" s="990"/>
      <c r="AF126" s="991">
        <v>44226</v>
      </c>
      <c r="AG126" s="989"/>
      <c r="AH126" s="989"/>
      <c r="AI126" s="989"/>
      <c r="AJ126" s="990"/>
      <c r="AK126" s="991">
        <v>106276</v>
      </c>
      <c r="AL126" s="989"/>
      <c r="AM126" s="989"/>
      <c r="AN126" s="989"/>
      <c r="AO126" s="990"/>
      <c r="AP126" s="992">
        <v>0.4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11.92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v>1752</v>
      </c>
      <c r="DH127" s="1078"/>
      <c r="DI127" s="1078"/>
      <c r="DJ127" s="1078"/>
      <c r="DK127" s="1078"/>
      <c r="DL127" s="1078">
        <v>404</v>
      </c>
      <c r="DM127" s="1078"/>
      <c r="DN127" s="1078"/>
      <c r="DO127" s="1078"/>
      <c r="DP127" s="1078"/>
      <c r="DQ127" s="1078" t="s">
        <v>456</v>
      </c>
      <c r="DR127" s="1078"/>
      <c r="DS127" s="1078"/>
      <c r="DT127" s="1078"/>
      <c r="DU127" s="1078"/>
      <c r="DV127" s="1079" t="s">
        <v>456</v>
      </c>
      <c r="DW127" s="1079"/>
      <c r="DX127" s="1079"/>
      <c r="DY127" s="1079"/>
      <c r="DZ127" s="1080"/>
    </row>
    <row r="128" spans="1:130" s="197" customFormat="1" ht="26.25" customHeight="1">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498467</v>
      </c>
      <c r="AB128" s="1120"/>
      <c r="AC128" s="1120"/>
      <c r="AD128" s="1120"/>
      <c r="AE128" s="1121"/>
      <c r="AF128" s="1122">
        <v>503203</v>
      </c>
      <c r="AG128" s="1120"/>
      <c r="AH128" s="1120"/>
      <c r="AI128" s="1120"/>
      <c r="AJ128" s="1121"/>
      <c r="AK128" s="1122">
        <v>513792</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108</v>
      </c>
      <c r="BG128" s="1097"/>
      <c r="BH128" s="1097"/>
      <c r="BI128" s="1097"/>
      <c r="BJ128" s="1097"/>
      <c r="BK128" s="1097"/>
      <c r="BL128" s="1098"/>
      <c r="BM128" s="1096">
        <v>16.920000000000002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26460085</v>
      </c>
      <c r="AB129" s="989"/>
      <c r="AC129" s="989"/>
      <c r="AD129" s="989"/>
      <c r="AE129" s="990"/>
      <c r="AF129" s="991">
        <v>27270899</v>
      </c>
      <c r="AG129" s="989"/>
      <c r="AH129" s="989"/>
      <c r="AI129" s="989"/>
      <c r="AJ129" s="990"/>
      <c r="AK129" s="991">
        <v>27664672</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3.7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1873116</v>
      </c>
      <c r="AB130" s="989"/>
      <c r="AC130" s="989"/>
      <c r="AD130" s="989"/>
      <c r="AE130" s="990"/>
      <c r="AF130" s="991">
        <v>1911637</v>
      </c>
      <c r="AG130" s="989"/>
      <c r="AH130" s="989"/>
      <c r="AI130" s="989"/>
      <c r="AJ130" s="990"/>
      <c r="AK130" s="991">
        <v>1682132</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54.9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24586969</v>
      </c>
      <c r="AB131" s="1028"/>
      <c r="AC131" s="1028"/>
      <c r="AD131" s="1028"/>
      <c r="AE131" s="1029"/>
      <c r="AF131" s="1030">
        <v>25359262</v>
      </c>
      <c r="AG131" s="1028"/>
      <c r="AH131" s="1028"/>
      <c r="AI131" s="1028"/>
      <c r="AJ131" s="1029"/>
      <c r="AK131" s="1030">
        <v>25982540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4.0778267540000002</v>
      </c>
      <c r="AB132" s="1134"/>
      <c r="AC132" s="1134"/>
      <c r="AD132" s="1134"/>
      <c r="AE132" s="1135"/>
      <c r="AF132" s="1136">
        <v>3.390548195</v>
      </c>
      <c r="AG132" s="1134"/>
      <c r="AH132" s="1134"/>
      <c r="AI132" s="1134"/>
      <c r="AJ132" s="1135"/>
      <c r="AK132" s="1136">
        <v>3.9005501389999999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3.8</v>
      </c>
      <c r="AB133" s="1141"/>
      <c r="AC133" s="1141"/>
      <c r="AD133" s="1141"/>
      <c r="AE133" s="1142"/>
      <c r="AF133" s="1140">
        <v>3.6</v>
      </c>
      <c r="AG133" s="1141"/>
      <c r="AH133" s="1141"/>
      <c r="AI133" s="1141"/>
      <c r="AJ133" s="1142"/>
      <c r="AK133" s="1140">
        <v>3.7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469</v>
      </c>
      <c r="B5" s="246"/>
      <c r="C5" s="246"/>
      <c r="D5" s="246"/>
      <c r="E5" s="246"/>
      <c r="F5" s="246"/>
      <c r="G5" s="246"/>
      <c r="H5" s="246"/>
      <c r="I5" s="246"/>
      <c r="J5" s="246"/>
      <c r="K5" s="246"/>
      <c r="L5" s="246"/>
      <c r="M5" s="246"/>
      <c r="N5" s="246"/>
      <c r="O5" s="247"/>
    </row>
    <row r="6" spans="1:16" ht="13.2">
      <c r="A6" s="248"/>
      <c r="B6" s="244"/>
      <c r="C6" s="244"/>
      <c r="D6" s="244"/>
      <c r="E6" s="244"/>
      <c r="F6" s="244"/>
      <c r="G6" s="249" t="s">
        <v>470</v>
      </c>
      <c r="H6" s="249"/>
      <c r="I6" s="249"/>
      <c r="J6" s="249"/>
      <c r="K6" s="244"/>
      <c r="L6" s="244"/>
      <c r="M6" s="244"/>
      <c r="N6" s="244"/>
    </row>
    <row r="7" spans="1:16" ht="13.2">
      <c r="A7" s="248"/>
      <c r="B7" s="244"/>
      <c r="C7" s="244"/>
      <c r="D7" s="244"/>
      <c r="E7" s="244"/>
      <c r="F7" s="244"/>
      <c r="G7" s="251"/>
      <c r="H7" s="252"/>
      <c r="I7" s="252"/>
      <c r="J7" s="253"/>
      <c r="K7" s="1147" t="s">
        <v>471</v>
      </c>
      <c r="L7" s="254"/>
      <c r="M7" s="255" t="s">
        <v>472</v>
      </c>
      <c r="N7" s="256"/>
    </row>
    <row r="8" spans="1:16" ht="13.2">
      <c r="A8" s="248"/>
      <c r="B8" s="244"/>
      <c r="C8" s="244"/>
      <c r="D8" s="244"/>
      <c r="E8" s="244"/>
      <c r="F8" s="244"/>
      <c r="G8" s="257"/>
      <c r="H8" s="258"/>
      <c r="I8" s="258"/>
      <c r="J8" s="259"/>
      <c r="K8" s="1148"/>
      <c r="L8" s="260" t="s">
        <v>473</v>
      </c>
      <c r="M8" s="261" t="s">
        <v>474</v>
      </c>
      <c r="N8" s="262" t="s">
        <v>475</v>
      </c>
    </row>
    <row r="9" spans="1:16" ht="13.2">
      <c r="A9" s="248"/>
      <c r="B9" s="244"/>
      <c r="C9" s="244"/>
      <c r="D9" s="244"/>
      <c r="E9" s="244"/>
      <c r="F9" s="244"/>
      <c r="G9" s="1149" t="s">
        <v>476</v>
      </c>
      <c r="H9" s="1150"/>
      <c r="I9" s="1150"/>
      <c r="J9" s="1151"/>
      <c r="K9" s="263">
        <v>6880112</v>
      </c>
      <c r="L9" s="264">
        <v>50872</v>
      </c>
      <c r="M9" s="265">
        <v>57752</v>
      </c>
      <c r="N9" s="266">
        <v>-11.9</v>
      </c>
    </row>
    <row r="10" spans="1:16" ht="13.2">
      <c r="A10" s="248"/>
      <c r="B10" s="244"/>
      <c r="C10" s="244"/>
      <c r="D10" s="244"/>
      <c r="E10" s="244"/>
      <c r="F10" s="244"/>
      <c r="G10" s="1149" t="s">
        <v>477</v>
      </c>
      <c r="H10" s="1150"/>
      <c r="I10" s="1150"/>
      <c r="J10" s="1151"/>
      <c r="K10" s="267">
        <v>810937</v>
      </c>
      <c r="L10" s="268">
        <v>5996</v>
      </c>
      <c r="M10" s="269">
        <v>3854</v>
      </c>
      <c r="N10" s="270">
        <v>55.6</v>
      </c>
    </row>
    <row r="11" spans="1:16" ht="13.5" customHeight="1">
      <c r="A11" s="248"/>
      <c r="B11" s="244"/>
      <c r="C11" s="244"/>
      <c r="D11" s="244"/>
      <c r="E11" s="244"/>
      <c r="F11" s="244"/>
      <c r="G11" s="1149" t="s">
        <v>478</v>
      </c>
      <c r="H11" s="1150"/>
      <c r="I11" s="1150"/>
      <c r="J11" s="1151"/>
      <c r="K11" s="267">
        <v>64023</v>
      </c>
      <c r="L11" s="268">
        <v>473</v>
      </c>
      <c r="M11" s="269">
        <v>3128</v>
      </c>
      <c r="N11" s="270">
        <v>-84.9</v>
      </c>
    </row>
    <row r="12" spans="1:16" ht="13.5" customHeight="1">
      <c r="A12" s="248"/>
      <c r="B12" s="244"/>
      <c r="C12" s="244"/>
      <c r="D12" s="244"/>
      <c r="E12" s="244"/>
      <c r="F12" s="244"/>
      <c r="G12" s="1149" t="s">
        <v>479</v>
      </c>
      <c r="H12" s="1150"/>
      <c r="I12" s="1150"/>
      <c r="J12" s="1151"/>
      <c r="K12" s="267">
        <v>41028</v>
      </c>
      <c r="L12" s="268">
        <v>303</v>
      </c>
      <c r="M12" s="269">
        <v>608</v>
      </c>
      <c r="N12" s="270">
        <v>-50.2</v>
      </c>
    </row>
    <row r="13" spans="1:16" ht="13.5" customHeight="1">
      <c r="A13" s="248"/>
      <c r="B13" s="244"/>
      <c r="C13" s="244"/>
      <c r="D13" s="244"/>
      <c r="E13" s="244"/>
      <c r="F13" s="244"/>
      <c r="G13" s="1149" t="s">
        <v>480</v>
      </c>
      <c r="H13" s="1150"/>
      <c r="I13" s="1150"/>
      <c r="J13" s="1151"/>
      <c r="K13" s="267" t="s">
        <v>481</v>
      </c>
      <c r="L13" s="268" t="s">
        <v>481</v>
      </c>
      <c r="M13" s="269">
        <v>0</v>
      </c>
      <c r="N13" s="270" t="s">
        <v>481</v>
      </c>
    </row>
    <row r="14" spans="1:16" ht="13.5" customHeight="1">
      <c r="A14" s="248"/>
      <c r="B14" s="244"/>
      <c r="C14" s="244"/>
      <c r="D14" s="244"/>
      <c r="E14" s="244"/>
      <c r="F14" s="244"/>
      <c r="G14" s="1149" t="s">
        <v>482</v>
      </c>
      <c r="H14" s="1150"/>
      <c r="I14" s="1150"/>
      <c r="J14" s="1151"/>
      <c r="K14" s="267">
        <v>434242</v>
      </c>
      <c r="L14" s="268">
        <v>3211</v>
      </c>
      <c r="M14" s="269">
        <v>2455</v>
      </c>
      <c r="N14" s="270">
        <v>30.8</v>
      </c>
    </row>
    <row r="15" spans="1:16" ht="13.5" customHeight="1">
      <c r="A15" s="248"/>
      <c r="B15" s="244"/>
      <c r="C15" s="244"/>
      <c r="D15" s="244"/>
      <c r="E15" s="244"/>
      <c r="F15" s="244"/>
      <c r="G15" s="1149" t="s">
        <v>483</v>
      </c>
      <c r="H15" s="1150"/>
      <c r="I15" s="1150"/>
      <c r="J15" s="1151"/>
      <c r="K15" s="267">
        <v>92473</v>
      </c>
      <c r="L15" s="268">
        <v>684</v>
      </c>
      <c r="M15" s="269">
        <v>1040</v>
      </c>
      <c r="N15" s="270">
        <v>-34.200000000000003</v>
      </c>
    </row>
    <row r="16" spans="1:16" ht="13.2">
      <c r="A16" s="248"/>
      <c r="B16" s="244"/>
      <c r="C16" s="244"/>
      <c r="D16" s="244"/>
      <c r="E16" s="244"/>
      <c r="F16" s="244"/>
      <c r="G16" s="1152" t="s">
        <v>484</v>
      </c>
      <c r="H16" s="1153"/>
      <c r="I16" s="1153"/>
      <c r="J16" s="1154"/>
      <c r="K16" s="268">
        <v>-643765</v>
      </c>
      <c r="L16" s="268">
        <v>-4760</v>
      </c>
      <c r="M16" s="269">
        <v>-5417</v>
      </c>
      <c r="N16" s="270">
        <v>-12.1</v>
      </c>
    </row>
    <row r="17" spans="1:16" ht="13.2">
      <c r="A17" s="248"/>
      <c r="B17" s="244"/>
      <c r="C17" s="244"/>
      <c r="D17" s="244"/>
      <c r="E17" s="244"/>
      <c r="F17" s="244"/>
      <c r="G17" s="1152" t="s">
        <v>167</v>
      </c>
      <c r="H17" s="1153"/>
      <c r="I17" s="1153"/>
      <c r="J17" s="1154"/>
      <c r="K17" s="268">
        <v>7679050</v>
      </c>
      <c r="L17" s="268">
        <v>56780</v>
      </c>
      <c r="M17" s="269">
        <v>63420</v>
      </c>
      <c r="N17" s="270">
        <v>-10.5</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485</v>
      </c>
      <c r="H19" s="244"/>
      <c r="I19" s="244"/>
      <c r="J19" s="244"/>
      <c r="K19" s="244"/>
      <c r="L19" s="244"/>
      <c r="M19" s="244"/>
      <c r="N19" s="244"/>
    </row>
    <row r="20" spans="1:16" ht="13.2">
      <c r="A20" s="248"/>
      <c r="B20" s="244"/>
      <c r="C20" s="244"/>
      <c r="D20" s="244"/>
      <c r="E20" s="244"/>
      <c r="F20" s="244"/>
      <c r="G20" s="272"/>
      <c r="H20" s="273"/>
      <c r="I20" s="273"/>
      <c r="J20" s="274"/>
      <c r="K20" s="275" t="s">
        <v>486</v>
      </c>
      <c r="L20" s="276" t="s">
        <v>487</v>
      </c>
      <c r="M20" s="277" t="s">
        <v>488</v>
      </c>
      <c r="N20" s="278"/>
    </row>
    <row r="21" spans="1:16" s="284" customFormat="1" ht="13.2">
      <c r="A21" s="279"/>
      <c r="B21" s="249"/>
      <c r="C21" s="249"/>
      <c r="D21" s="249"/>
      <c r="E21" s="249"/>
      <c r="F21" s="249"/>
      <c r="G21" s="1144" t="s">
        <v>489</v>
      </c>
      <c r="H21" s="1145"/>
      <c r="I21" s="1145"/>
      <c r="J21" s="1146"/>
      <c r="K21" s="280">
        <v>5.91</v>
      </c>
      <c r="L21" s="281">
        <v>6.06</v>
      </c>
      <c r="M21" s="282">
        <v>-0.15</v>
      </c>
      <c r="N21" s="249"/>
      <c r="O21" s="283"/>
      <c r="P21" s="279"/>
    </row>
    <row r="22" spans="1:16" s="284" customFormat="1" ht="13.2">
      <c r="A22" s="279"/>
      <c r="B22" s="249"/>
      <c r="C22" s="249"/>
      <c r="D22" s="249"/>
      <c r="E22" s="249"/>
      <c r="F22" s="249"/>
      <c r="G22" s="1144" t="s">
        <v>490</v>
      </c>
      <c r="H22" s="1145"/>
      <c r="I22" s="1145"/>
      <c r="J22" s="1146"/>
      <c r="K22" s="285">
        <v>101.1</v>
      </c>
      <c r="L22" s="286">
        <v>99.7</v>
      </c>
      <c r="M22" s="287">
        <v>1.4</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491</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492</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493</v>
      </c>
      <c r="H29" s="249"/>
      <c r="I29" s="249"/>
      <c r="J29" s="249"/>
      <c r="K29" s="244"/>
      <c r="L29" s="244"/>
      <c r="M29" s="244"/>
      <c r="N29" s="244"/>
      <c r="O29" s="293"/>
    </row>
    <row r="30" spans="1:16" ht="13.2">
      <c r="A30" s="248"/>
      <c r="B30" s="244"/>
      <c r="C30" s="244"/>
      <c r="D30" s="244"/>
      <c r="E30" s="244"/>
      <c r="F30" s="244"/>
      <c r="G30" s="251"/>
      <c r="H30" s="252"/>
      <c r="I30" s="252"/>
      <c r="J30" s="253"/>
      <c r="K30" s="1147" t="s">
        <v>471</v>
      </c>
      <c r="L30" s="254"/>
      <c r="M30" s="255" t="s">
        <v>472</v>
      </c>
      <c r="N30" s="256"/>
    </row>
    <row r="31" spans="1:16" ht="13.2">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2427850</v>
      </c>
      <c r="L32" s="294">
        <v>17952</v>
      </c>
      <c r="M32" s="295">
        <v>31722</v>
      </c>
      <c r="N32" s="296">
        <v>-43.4</v>
      </c>
    </row>
    <row r="33" spans="1:16" ht="13.5" customHeight="1">
      <c r="A33" s="248"/>
      <c r="B33" s="244"/>
      <c r="C33" s="244"/>
      <c r="D33" s="244"/>
      <c r="E33" s="244"/>
      <c r="F33" s="244"/>
      <c r="G33" s="1160" t="s">
        <v>495</v>
      </c>
      <c r="H33" s="1161"/>
      <c r="I33" s="1161"/>
      <c r="J33" s="1162"/>
      <c r="K33" s="294" t="s">
        <v>481</v>
      </c>
      <c r="L33" s="294" t="s">
        <v>481</v>
      </c>
      <c r="M33" s="295">
        <v>0</v>
      </c>
      <c r="N33" s="296" t="s">
        <v>481</v>
      </c>
    </row>
    <row r="34" spans="1:16" ht="27" customHeight="1">
      <c r="A34" s="248"/>
      <c r="B34" s="244"/>
      <c r="C34" s="244"/>
      <c r="D34" s="244"/>
      <c r="E34" s="244"/>
      <c r="F34" s="244"/>
      <c r="G34" s="1160" t="s">
        <v>496</v>
      </c>
      <c r="H34" s="1161"/>
      <c r="I34" s="1161"/>
      <c r="J34" s="1162"/>
      <c r="K34" s="294" t="s">
        <v>481</v>
      </c>
      <c r="L34" s="294" t="s">
        <v>481</v>
      </c>
      <c r="M34" s="295">
        <v>57</v>
      </c>
      <c r="N34" s="296" t="s">
        <v>481</v>
      </c>
    </row>
    <row r="35" spans="1:16" ht="27" customHeight="1">
      <c r="A35" s="248"/>
      <c r="B35" s="244"/>
      <c r="C35" s="244"/>
      <c r="D35" s="244"/>
      <c r="E35" s="244"/>
      <c r="F35" s="244"/>
      <c r="G35" s="1160" t="s">
        <v>497</v>
      </c>
      <c r="H35" s="1161"/>
      <c r="I35" s="1161"/>
      <c r="J35" s="1162"/>
      <c r="K35" s="294">
        <v>581240</v>
      </c>
      <c r="L35" s="294">
        <v>4298</v>
      </c>
      <c r="M35" s="295">
        <v>7092</v>
      </c>
      <c r="N35" s="296">
        <v>-39.4</v>
      </c>
    </row>
    <row r="36" spans="1:16" ht="27" customHeight="1">
      <c r="A36" s="248"/>
      <c r="B36" s="244"/>
      <c r="C36" s="244"/>
      <c r="D36" s="244"/>
      <c r="E36" s="244"/>
      <c r="F36" s="244"/>
      <c r="G36" s="1160" t="s">
        <v>498</v>
      </c>
      <c r="H36" s="1161"/>
      <c r="I36" s="1161"/>
      <c r="J36" s="1162"/>
      <c r="K36" s="294">
        <v>90917</v>
      </c>
      <c r="L36" s="294">
        <v>672</v>
      </c>
      <c r="M36" s="295">
        <v>1180</v>
      </c>
      <c r="N36" s="296">
        <v>-43.1</v>
      </c>
    </row>
    <row r="37" spans="1:16" ht="13.5" customHeight="1">
      <c r="A37" s="248"/>
      <c r="B37" s="244"/>
      <c r="C37" s="244"/>
      <c r="D37" s="244"/>
      <c r="E37" s="244"/>
      <c r="F37" s="244"/>
      <c r="G37" s="1160" t="s">
        <v>499</v>
      </c>
      <c r="H37" s="1161"/>
      <c r="I37" s="1161"/>
      <c r="J37" s="1162"/>
      <c r="K37" s="294">
        <v>109379</v>
      </c>
      <c r="L37" s="294">
        <v>809</v>
      </c>
      <c r="M37" s="295">
        <v>1206</v>
      </c>
      <c r="N37" s="296">
        <v>-32.9</v>
      </c>
    </row>
    <row r="38" spans="1:16" ht="27" customHeight="1">
      <c r="A38" s="248"/>
      <c r="B38" s="244"/>
      <c r="C38" s="244"/>
      <c r="D38" s="244"/>
      <c r="E38" s="244"/>
      <c r="F38" s="244"/>
      <c r="G38" s="1163" t="s">
        <v>500</v>
      </c>
      <c r="H38" s="1164"/>
      <c r="I38" s="1164"/>
      <c r="J38" s="1165"/>
      <c r="K38" s="297" t="s">
        <v>481</v>
      </c>
      <c r="L38" s="297" t="s">
        <v>481</v>
      </c>
      <c r="M38" s="298">
        <v>3</v>
      </c>
      <c r="N38" s="299" t="s">
        <v>481</v>
      </c>
      <c r="O38" s="293"/>
    </row>
    <row r="39" spans="1:16" ht="13.2">
      <c r="A39" s="248"/>
      <c r="B39" s="244"/>
      <c r="C39" s="244"/>
      <c r="D39" s="244"/>
      <c r="E39" s="244"/>
      <c r="F39" s="244"/>
      <c r="G39" s="1163" t="s">
        <v>501</v>
      </c>
      <c r="H39" s="1164"/>
      <c r="I39" s="1164"/>
      <c r="J39" s="1165"/>
      <c r="K39" s="300">
        <v>-513792</v>
      </c>
      <c r="L39" s="300">
        <v>-3799</v>
      </c>
      <c r="M39" s="301">
        <v>-6973</v>
      </c>
      <c r="N39" s="302">
        <v>-45.5</v>
      </c>
      <c r="O39" s="293"/>
    </row>
    <row r="40" spans="1:16" ht="27" customHeight="1">
      <c r="A40" s="248"/>
      <c r="B40" s="244"/>
      <c r="C40" s="244"/>
      <c r="D40" s="244"/>
      <c r="E40" s="244"/>
      <c r="F40" s="244"/>
      <c r="G40" s="1160" t="s">
        <v>502</v>
      </c>
      <c r="H40" s="1161"/>
      <c r="I40" s="1161"/>
      <c r="J40" s="1162"/>
      <c r="K40" s="300">
        <v>-1682132</v>
      </c>
      <c r="L40" s="300">
        <v>-12438</v>
      </c>
      <c r="M40" s="301">
        <v>-25524</v>
      </c>
      <c r="N40" s="302">
        <v>-51.3</v>
      </c>
      <c r="O40" s="293"/>
    </row>
    <row r="41" spans="1:16" ht="13.2">
      <c r="A41" s="248"/>
      <c r="B41" s="244"/>
      <c r="C41" s="244"/>
      <c r="D41" s="244"/>
      <c r="E41" s="244"/>
      <c r="F41" s="244"/>
      <c r="G41" s="1166" t="s">
        <v>278</v>
      </c>
      <c r="H41" s="1167"/>
      <c r="I41" s="1167"/>
      <c r="J41" s="1168"/>
      <c r="K41" s="294">
        <v>1013462</v>
      </c>
      <c r="L41" s="300">
        <v>7494</v>
      </c>
      <c r="M41" s="301">
        <v>8763</v>
      </c>
      <c r="N41" s="302">
        <v>-14.5</v>
      </c>
      <c r="O41" s="293"/>
    </row>
    <row r="42" spans="1:16" ht="13.2">
      <c r="A42" s="248"/>
      <c r="B42" s="244"/>
      <c r="C42" s="244"/>
      <c r="D42" s="244"/>
      <c r="E42" s="244"/>
      <c r="F42" s="244"/>
      <c r="G42" s="303" t="s">
        <v>503</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ht="13.2">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ht="13.2">
      <c r="A50" s="248"/>
      <c r="B50" s="244"/>
      <c r="C50" s="244"/>
      <c r="D50" s="244"/>
      <c r="E50" s="244"/>
      <c r="F50" s="244"/>
      <c r="G50" s="312"/>
      <c r="H50" s="313"/>
      <c r="I50" s="1156"/>
      <c r="J50" s="314" t="s">
        <v>507</v>
      </c>
      <c r="K50" s="315" t="s">
        <v>508</v>
      </c>
      <c r="L50" s="316" t="s">
        <v>509</v>
      </c>
      <c r="M50" s="317" t="s">
        <v>510</v>
      </c>
      <c r="N50" s="318" t="s">
        <v>511</v>
      </c>
    </row>
    <row r="51" spans="1:14" ht="13.2">
      <c r="A51" s="248"/>
      <c r="B51" s="244"/>
      <c r="C51" s="244"/>
      <c r="D51" s="244"/>
      <c r="E51" s="244"/>
      <c r="F51" s="244"/>
      <c r="G51" s="310" t="s">
        <v>512</v>
      </c>
      <c r="H51" s="311"/>
      <c r="I51" s="319">
        <v>6685184</v>
      </c>
      <c r="J51" s="320">
        <v>54864</v>
      </c>
      <c r="K51" s="321">
        <v>-25.2</v>
      </c>
      <c r="L51" s="322">
        <v>41433</v>
      </c>
      <c r="M51" s="323">
        <v>15.2</v>
      </c>
      <c r="N51" s="324">
        <v>-40.4</v>
      </c>
    </row>
    <row r="52" spans="1:14" ht="13.2">
      <c r="A52" s="248"/>
      <c r="B52" s="244"/>
      <c r="C52" s="244"/>
      <c r="D52" s="244"/>
      <c r="E52" s="244"/>
      <c r="F52" s="244"/>
      <c r="G52" s="325"/>
      <c r="H52" s="326" t="s">
        <v>513</v>
      </c>
      <c r="I52" s="327">
        <v>4615305</v>
      </c>
      <c r="J52" s="328">
        <v>37877</v>
      </c>
      <c r="K52" s="329">
        <v>-37.5</v>
      </c>
      <c r="L52" s="330">
        <v>22351</v>
      </c>
      <c r="M52" s="331">
        <v>11</v>
      </c>
      <c r="N52" s="332">
        <v>-48.5</v>
      </c>
    </row>
    <row r="53" spans="1:14" ht="13.2">
      <c r="A53" s="248"/>
      <c r="B53" s="244"/>
      <c r="C53" s="244"/>
      <c r="D53" s="244"/>
      <c r="E53" s="244"/>
      <c r="F53" s="244"/>
      <c r="G53" s="310" t="s">
        <v>514</v>
      </c>
      <c r="H53" s="311"/>
      <c r="I53" s="319">
        <v>9119805</v>
      </c>
      <c r="J53" s="320">
        <v>71057</v>
      </c>
      <c r="K53" s="321">
        <v>29.5</v>
      </c>
      <c r="L53" s="322">
        <v>43493</v>
      </c>
      <c r="M53" s="323">
        <v>5</v>
      </c>
      <c r="N53" s="324">
        <v>24.5</v>
      </c>
    </row>
    <row r="54" spans="1:14" ht="13.2">
      <c r="A54" s="248"/>
      <c r="B54" s="244"/>
      <c r="C54" s="244"/>
      <c r="D54" s="244"/>
      <c r="E54" s="244"/>
      <c r="F54" s="244"/>
      <c r="G54" s="325"/>
      <c r="H54" s="326" t="s">
        <v>513</v>
      </c>
      <c r="I54" s="327">
        <v>6802451</v>
      </c>
      <c r="J54" s="328">
        <v>53001</v>
      </c>
      <c r="K54" s="329">
        <v>39.9</v>
      </c>
      <c r="L54" s="330">
        <v>23254</v>
      </c>
      <c r="M54" s="331">
        <v>4</v>
      </c>
      <c r="N54" s="332">
        <v>35.9</v>
      </c>
    </row>
    <row r="55" spans="1:14" ht="13.2">
      <c r="A55" s="248"/>
      <c r="B55" s="244"/>
      <c r="C55" s="244"/>
      <c r="D55" s="244"/>
      <c r="E55" s="244"/>
      <c r="F55" s="244"/>
      <c r="G55" s="310" t="s">
        <v>515</v>
      </c>
      <c r="H55" s="311"/>
      <c r="I55" s="319">
        <v>8737029</v>
      </c>
      <c r="J55" s="320">
        <v>67034</v>
      </c>
      <c r="K55" s="321">
        <v>-5.7</v>
      </c>
      <c r="L55" s="322">
        <v>50840</v>
      </c>
      <c r="M55" s="323">
        <v>16.899999999999999</v>
      </c>
      <c r="N55" s="324">
        <v>-22.6</v>
      </c>
    </row>
    <row r="56" spans="1:14" ht="13.2">
      <c r="A56" s="248"/>
      <c r="B56" s="244"/>
      <c r="C56" s="244"/>
      <c r="D56" s="244"/>
      <c r="E56" s="244"/>
      <c r="F56" s="244"/>
      <c r="G56" s="325"/>
      <c r="H56" s="326" t="s">
        <v>513</v>
      </c>
      <c r="I56" s="327">
        <v>5737238</v>
      </c>
      <c r="J56" s="328">
        <v>44018</v>
      </c>
      <c r="K56" s="329">
        <v>-16.899999999999999</v>
      </c>
      <c r="L56" s="330">
        <v>25367</v>
      </c>
      <c r="M56" s="331">
        <v>9.1</v>
      </c>
      <c r="N56" s="332">
        <v>-26</v>
      </c>
    </row>
    <row r="57" spans="1:14" ht="13.2">
      <c r="A57" s="248"/>
      <c r="B57" s="244"/>
      <c r="C57" s="244"/>
      <c r="D57" s="244"/>
      <c r="E57" s="244"/>
      <c r="F57" s="244"/>
      <c r="G57" s="310" t="s">
        <v>516</v>
      </c>
      <c r="H57" s="311"/>
      <c r="I57" s="319">
        <v>11040210</v>
      </c>
      <c r="J57" s="320">
        <v>83084</v>
      </c>
      <c r="K57" s="321">
        <v>23.9</v>
      </c>
      <c r="L57" s="322">
        <v>53605</v>
      </c>
      <c r="M57" s="323">
        <v>5.4</v>
      </c>
      <c r="N57" s="324">
        <v>18.5</v>
      </c>
    </row>
    <row r="58" spans="1:14" ht="13.2">
      <c r="A58" s="248"/>
      <c r="B58" s="244"/>
      <c r="C58" s="244"/>
      <c r="D58" s="244"/>
      <c r="E58" s="244"/>
      <c r="F58" s="244"/>
      <c r="G58" s="325"/>
      <c r="H58" s="326" t="s">
        <v>513</v>
      </c>
      <c r="I58" s="327">
        <v>6740519</v>
      </c>
      <c r="J58" s="328">
        <v>50726</v>
      </c>
      <c r="K58" s="329">
        <v>15.2</v>
      </c>
      <c r="L58" s="330">
        <v>28343</v>
      </c>
      <c r="M58" s="331">
        <v>11.7</v>
      </c>
      <c r="N58" s="332">
        <v>3.5</v>
      </c>
    </row>
    <row r="59" spans="1:14" ht="13.2">
      <c r="A59" s="248"/>
      <c r="B59" s="244"/>
      <c r="C59" s="244"/>
      <c r="D59" s="244"/>
      <c r="E59" s="244"/>
      <c r="F59" s="244"/>
      <c r="G59" s="310" t="s">
        <v>517</v>
      </c>
      <c r="H59" s="311"/>
      <c r="I59" s="319">
        <v>7130547</v>
      </c>
      <c r="J59" s="320">
        <v>52724</v>
      </c>
      <c r="K59" s="321">
        <v>-36.5</v>
      </c>
      <c r="L59" s="322">
        <v>44267</v>
      </c>
      <c r="M59" s="323">
        <v>-17.399999999999999</v>
      </c>
      <c r="N59" s="324">
        <v>-19.100000000000001</v>
      </c>
    </row>
    <row r="60" spans="1:14" ht="13.2">
      <c r="A60" s="248"/>
      <c r="B60" s="244"/>
      <c r="C60" s="244"/>
      <c r="D60" s="244"/>
      <c r="E60" s="244"/>
      <c r="F60" s="244"/>
      <c r="G60" s="325"/>
      <c r="H60" s="326" t="s">
        <v>513</v>
      </c>
      <c r="I60" s="333">
        <v>5246247</v>
      </c>
      <c r="J60" s="328">
        <v>38791</v>
      </c>
      <c r="K60" s="329">
        <v>-23.5</v>
      </c>
      <c r="L60" s="330">
        <v>26161</v>
      </c>
      <c r="M60" s="331">
        <v>-7.7</v>
      </c>
      <c r="N60" s="332">
        <v>-15.8</v>
      </c>
    </row>
    <row r="61" spans="1:14" ht="13.2">
      <c r="A61" s="248"/>
      <c r="B61" s="244"/>
      <c r="C61" s="244"/>
      <c r="D61" s="244"/>
      <c r="E61" s="244"/>
      <c r="F61" s="244"/>
      <c r="G61" s="310" t="s">
        <v>518</v>
      </c>
      <c r="H61" s="334"/>
      <c r="I61" s="335">
        <v>8542555</v>
      </c>
      <c r="J61" s="336">
        <v>65753</v>
      </c>
      <c r="K61" s="337">
        <v>-2.8</v>
      </c>
      <c r="L61" s="338">
        <v>46728</v>
      </c>
      <c r="M61" s="339">
        <v>5</v>
      </c>
      <c r="N61" s="324">
        <v>-7.8</v>
      </c>
    </row>
    <row r="62" spans="1:14" ht="13.2">
      <c r="A62" s="248"/>
      <c r="B62" s="244"/>
      <c r="C62" s="244"/>
      <c r="D62" s="244"/>
      <c r="E62" s="244"/>
      <c r="F62" s="244"/>
      <c r="G62" s="325"/>
      <c r="H62" s="326" t="s">
        <v>513</v>
      </c>
      <c r="I62" s="327">
        <v>5828352</v>
      </c>
      <c r="J62" s="328">
        <v>44883</v>
      </c>
      <c r="K62" s="329">
        <v>-4.5999999999999996</v>
      </c>
      <c r="L62" s="330">
        <v>25095</v>
      </c>
      <c r="M62" s="331">
        <v>5.6</v>
      </c>
      <c r="N62" s="332">
        <v>-10.199999999999999</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13.54</v>
      </c>
      <c r="G47" s="12">
        <v>13.5</v>
      </c>
      <c r="H47" s="12">
        <v>13.68</v>
      </c>
      <c r="I47" s="12">
        <v>12.98</v>
      </c>
      <c r="J47" s="13">
        <v>13.89</v>
      </c>
    </row>
    <row r="48" spans="2:10" ht="57.75" customHeight="1">
      <c r="B48" s="14"/>
      <c r="C48" s="1171" t="s">
        <v>4</v>
      </c>
      <c r="D48" s="1171"/>
      <c r="E48" s="1172"/>
      <c r="F48" s="15">
        <v>7.21</v>
      </c>
      <c r="G48" s="16">
        <v>10.23</v>
      </c>
      <c r="H48" s="16">
        <v>7.55</v>
      </c>
      <c r="I48" s="16">
        <v>6.51</v>
      </c>
      <c r="J48" s="17">
        <v>8.7100000000000009</v>
      </c>
    </row>
    <row r="49" spans="2:10" ht="57.75" customHeight="1" thickBot="1">
      <c r="B49" s="18"/>
      <c r="C49" s="1173" t="s">
        <v>5</v>
      </c>
      <c r="D49" s="1173"/>
      <c r="E49" s="1174"/>
      <c r="F49" s="19">
        <v>2.93</v>
      </c>
      <c r="G49" s="20">
        <v>2.5499999999999998</v>
      </c>
      <c r="H49" s="20" t="s">
        <v>525</v>
      </c>
      <c r="I49" s="20" t="s">
        <v>526</v>
      </c>
      <c r="J49" s="21">
        <v>3.38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2017-05-11T06:35:10Z</cp:lastPrinted>
  <dcterms:created xsi:type="dcterms:W3CDTF">2017-02-15T17:05:07Z</dcterms:created>
  <dcterms:modified xsi:type="dcterms:W3CDTF">2017-05-11T06:37:25Z</dcterms:modified>
</cp:coreProperties>
</file>