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drawings/drawing1.xml" ContentType="application/vnd.openxmlformats-officedocument.drawing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858\Box\【02_課所共有】07_12_朝霞保健所\R08年度\01総務・地域保健推進担当\11_医務\11_03_立入検査\11_03_020_立入検査通知・報告\02 実施通知\00_（仮）添付書類一式\"/>
    </mc:Choice>
  </mc:AlternateContent>
  <xr:revisionPtr revIDLastSave="0" documentId="13_ncr:1_{2A9D7911-BE78-40D8-B1EC-FF397BCCD6DA}" xr6:coauthVersionLast="47" xr6:coauthVersionMax="47" xr10:uidLastSave="{00000000-0000-0000-0000-000000000000}"/>
  <bookViews>
    <workbookView xWindow="-110" yWindow="-16310" windowWidth="29020" windowHeight="15700" tabRatio="790" xr2:uid="{00000000-000D-0000-FFFF-FFFF00000000}"/>
  </bookViews>
  <sheets>
    <sheet name="基本情報" sheetId="18" r:id="rId1"/>
    <sheet name="平均入院・外来患者数" sheetId="20" r:id="rId2"/>
    <sheet name="常勤換算　01医師" sheetId="40" r:id="rId3"/>
    <sheet name="02歯科医師" sheetId="41" r:id="rId4"/>
    <sheet name="03 薬剤師" sheetId="42" r:id="rId5"/>
    <sheet name="04-01看護師" sheetId="36" r:id="rId6"/>
    <sheet name="04-02准看護師" sheetId="43" r:id="rId7"/>
    <sheet name="04-03助産師" sheetId="44" r:id="rId8"/>
    <sheet name="04-04歯科衛生士" sheetId="45" r:id="rId9"/>
    <sheet name="05栄養士" sheetId="46" r:id="rId10"/>
    <sheet name="06看護補助者" sheetId="47" r:id="rId11"/>
    <sheet name="様式１０－１（その1）" sheetId="6" r:id="rId12"/>
    <sheet name="様式５" sheetId="48" r:id="rId13"/>
  </sheets>
  <definedNames>
    <definedName name="_xlnm.Print_Area" localSheetId="11">'様式１０－１（その1）'!$B$25:$AJ$106</definedName>
    <definedName name="_xlnm.Print_Area" localSheetId="12">様式５!$B$2:$M$28</definedName>
    <definedName name="_xlnm.Print_Titles" localSheetId="3">'02歯科医師'!$3:$9</definedName>
    <definedName name="_xlnm.Print_Titles" localSheetId="4">'03 薬剤師'!$3:$9</definedName>
    <definedName name="_xlnm.Print_Titles" localSheetId="9">'05栄養士'!$3:$9</definedName>
    <definedName name="_xlnm.Print_Titles" localSheetId="2">'常勤換算　01医師'!$3:$9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0" l="1"/>
  <c r="G35" i="20"/>
  <c r="H35" i="20"/>
  <c r="I35" i="20"/>
  <c r="K35" i="20"/>
  <c r="L35" i="20"/>
  <c r="M35" i="20"/>
  <c r="N35" i="20"/>
  <c r="O35" i="20"/>
  <c r="P35" i="20"/>
  <c r="Q35" i="20"/>
  <c r="E35" i="20"/>
  <c r="D35" i="20"/>
  <c r="M33" i="20"/>
  <c r="R20" i="20"/>
  <c r="R21" i="20"/>
  <c r="R22" i="20"/>
  <c r="R23" i="20"/>
  <c r="R24" i="20"/>
  <c r="R25" i="20"/>
  <c r="R26" i="20"/>
  <c r="R27" i="20"/>
  <c r="R28" i="20"/>
  <c r="R29" i="20"/>
  <c r="R30" i="20"/>
  <c r="R31" i="20"/>
  <c r="R19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19" i="20"/>
  <c r="N33" i="20"/>
  <c r="I33" i="20"/>
  <c r="J33" i="20"/>
  <c r="K33" i="20"/>
  <c r="L33" i="20"/>
  <c r="O33" i="20"/>
  <c r="P33" i="20"/>
  <c r="Q33" i="20"/>
  <c r="H33" i="20"/>
  <c r="G33" i="20"/>
  <c r="E33" i="20"/>
  <c r="D33" i="20"/>
  <c r="C70" i="43"/>
  <c r="E50" i="47"/>
  <c r="C51" i="47"/>
  <c r="D50" i="47"/>
  <c r="C50" i="47"/>
  <c r="E49" i="47"/>
  <c r="D49" i="47"/>
  <c r="C49" i="47"/>
  <c r="E48" i="47"/>
  <c r="D48" i="47"/>
  <c r="C47" i="47"/>
  <c r="C48" i="47"/>
  <c r="E47" i="47"/>
  <c r="D47" i="47"/>
  <c r="E46" i="47"/>
  <c r="D46" i="47"/>
  <c r="C46" i="47"/>
  <c r="E45" i="47"/>
  <c r="D45" i="47"/>
  <c r="C45" i="47"/>
  <c r="D25" i="46"/>
  <c r="E70" i="43"/>
  <c r="D70" i="43"/>
  <c r="E69" i="43"/>
  <c r="D69" i="43"/>
  <c r="C69" i="43"/>
  <c r="E68" i="43"/>
  <c r="D68" i="43"/>
  <c r="C68" i="43"/>
  <c r="C67" i="43"/>
  <c r="E67" i="43"/>
  <c r="D67" i="43"/>
  <c r="E66" i="43"/>
  <c r="D66" i="43"/>
  <c r="C66" i="43"/>
  <c r="E65" i="43"/>
  <c r="D65" i="43"/>
  <c r="C65" i="43"/>
  <c r="E118" i="36"/>
  <c r="C116" i="36"/>
  <c r="C120" i="36"/>
  <c r="C119" i="36"/>
  <c r="C118" i="36"/>
  <c r="C117" i="36"/>
  <c r="E120" i="36"/>
  <c r="D120" i="36"/>
  <c r="E119" i="36"/>
  <c r="D119" i="36"/>
  <c r="E117" i="36"/>
  <c r="D118" i="36"/>
  <c r="D117" i="36"/>
  <c r="E116" i="36"/>
  <c r="E115" i="36"/>
  <c r="D115" i="36"/>
  <c r="D116" i="36"/>
  <c r="J36" i="20" l="1"/>
  <c r="L21" i="48"/>
  <c r="L19" i="48"/>
  <c r="L17" i="48"/>
  <c r="L15" i="48"/>
  <c r="J21" i="48"/>
  <c r="J19" i="48"/>
  <c r="J17" i="48"/>
  <c r="J15" i="48"/>
  <c r="I21" i="48"/>
  <c r="I19" i="48"/>
  <c r="I17" i="48"/>
  <c r="I15" i="48"/>
  <c r="P18" i="48"/>
  <c r="G22" i="48" l="1"/>
  <c r="G20" i="48"/>
  <c r="G18" i="48"/>
  <c r="G16" i="48"/>
  <c r="C6" i="48" l="1"/>
  <c r="C5" i="48"/>
  <c r="E23" i="48" l="1"/>
  <c r="D23" i="48"/>
  <c r="C115" i="36" l="1"/>
  <c r="D28" i="42"/>
  <c r="G36" i="20" l="1"/>
  <c r="G14" i="48" s="1"/>
  <c r="G30" i="47" l="1"/>
  <c r="G31" i="47"/>
  <c r="G32" i="47"/>
  <c r="F11" i="47"/>
  <c r="F12" i="47"/>
  <c r="F13" i="47"/>
  <c r="F14" i="47"/>
  <c r="F15" i="47"/>
  <c r="F16" i="47"/>
  <c r="F17" i="47"/>
  <c r="F18" i="47"/>
  <c r="F19" i="47"/>
  <c r="F20" i="47"/>
  <c r="F21" i="47"/>
  <c r="F22" i="47"/>
  <c r="F23" i="47"/>
  <c r="F24" i="47"/>
  <c r="F25" i="47"/>
  <c r="F26" i="47"/>
  <c r="F27" i="47"/>
  <c r="F28" i="47"/>
  <c r="F29" i="47"/>
  <c r="F30" i="47"/>
  <c r="F31" i="47"/>
  <c r="F32" i="47"/>
  <c r="F33" i="47"/>
  <c r="F34" i="47"/>
  <c r="F35" i="47"/>
  <c r="F36" i="47"/>
  <c r="F37" i="47"/>
  <c r="F38" i="47"/>
  <c r="F39" i="47"/>
  <c r="F10" i="47"/>
  <c r="E11" i="47"/>
  <c r="G11" i="47" s="1"/>
  <c r="E12" i="47"/>
  <c r="G12" i="47" s="1"/>
  <c r="E13" i="47"/>
  <c r="E14" i="47"/>
  <c r="E15" i="47"/>
  <c r="E16" i="47"/>
  <c r="G16" i="47" s="1"/>
  <c r="E17" i="47"/>
  <c r="E18" i="47"/>
  <c r="E19" i="47"/>
  <c r="G19" i="47" s="1"/>
  <c r="E20" i="47"/>
  <c r="G20" i="47" s="1"/>
  <c r="E21" i="47"/>
  <c r="G21" i="47" s="1"/>
  <c r="E22" i="47"/>
  <c r="G22" i="47" s="1"/>
  <c r="E23" i="47"/>
  <c r="G23" i="47" s="1"/>
  <c r="E24" i="47"/>
  <c r="G24" i="47" s="1"/>
  <c r="E25" i="47"/>
  <c r="G25" i="47" s="1"/>
  <c r="E26" i="47"/>
  <c r="G26" i="47" s="1"/>
  <c r="E27" i="47"/>
  <c r="G27" i="47" s="1"/>
  <c r="E28" i="47"/>
  <c r="G28" i="47" s="1"/>
  <c r="E29" i="47"/>
  <c r="G29" i="47" s="1"/>
  <c r="E30" i="47"/>
  <c r="E31" i="47"/>
  <c r="E32" i="47"/>
  <c r="E33" i="47"/>
  <c r="G33" i="47" s="1"/>
  <c r="E34" i="47"/>
  <c r="G34" i="47" s="1"/>
  <c r="E35" i="47"/>
  <c r="G35" i="47" s="1"/>
  <c r="E36" i="47"/>
  <c r="G36" i="47" s="1"/>
  <c r="E37" i="47"/>
  <c r="G37" i="47" s="1"/>
  <c r="E38" i="47"/>
  <c r="G38" i="47" s="1"/>
  <c r="E39" i="47"/>
  <c r="G39" i="47" s="1"/>
  <c r="E10" i="47"/>
  <c r="F18" i="46"/>
  <c r="F19" i="46"/>
  <c r="D11" i="46"/>
  <c r="F11" i="46" s="1"/>
  <c r="D12" i="46"/>
  <c r="F12" i="46" s="1"/>
  <c r="D13" i="46"/>
  <c r="F13" i="46" s="1"/>
  <c r="D14" i="46"/>
  <c r="F14" i="46" s="1"/>
  <c r="D15" i="46"/>
  <c r="F15" i="46" s="1"/>
  <c r="D16" i="46"/>
  <c r="F16" i="46" s="1"/>
  <c r="D17" i="46"/>
  <c r="D18" i="46"/>
  <c r="D19" i="46"/>
  <c r="E11" i="46"/>
  <c r="E12" i="46"/>
  <c r="E13" i="46"/>
  <c r="E14" i="46"/>
  <c r="E15" i="46"/>
  <c r="E16" i="46"/>
  <c r="E17" i="46"/>
  <c r="F17" i="46" s="1"/>
  <c r="E18" i="46"/>
  <c r="E19" i="46"/>
  <c r="D24" i="46"/>
  <c r="F57" i="43"/>
  <c r="E57" i="43"/>
  <c r="G57" i="43" s="1"/>
  <c r="F56" i="43"/>
  <c r="E56" i="43"/>
  <c r="G56" i="43" s="1"/>
  <c r="F55" i="43"/>
  <c r="E55" i="43"/>
  <c r="G55" i="43" s="1"/>
  <c r="F54" i="43"/>
  <c r="E54" i="43"/>
  <c r="G54" i="43" s="1"/>
  <c r="F53" i="43"/>
  <c r="E53" i="43"/>
  <c r="F52" i="43"/>
  <c r="E52" i="43"/>
  <c r="F51" i="43"/>
  <c r="E51" i="43"/>
  <c r="G51" i="43" s="1"/>
  <c r="F50" i="43"/>
  <c r="E50" i="43"/>
  <c r="G50" i="43" s="1"/>
  <c r="F49" i="43"/>
  <c r="E49" i="43"/>
  <c r="G49" i="43" s="1"/>
  <c r="F48" i="43"/>
  <c r="E48" i="43"/>
  <c r="F47" i="43"/>
  <c r="E47" i="43"/>
  <c r="F46" i="43"/>
  <c r="E46" i="43"/>
  <c r="F45" i="43"/>
  <c r="E45" i="43"/>
  <c r="F44" i="43"/>
  <c r="E44" i="43"/>
  <c r="F43" i="43"/>
  <c r="E43" i="43"/>
  <c r="G43" i="43" s="1"/>
  <c r="G42" i="43"/>
  <c r="F42" i="43"/>
  <c r="E42" i="43"/>
  <c r="F41" i="43"/>
  <c r="E41" i="43"/>
  <c r="G41" i="43" s="1"/>
  <c r="F40" i="43"/>
  <c r="E40" i="43"/>
  <c r="G40" i="43" s="1"/>
  <c r="F39" i="43"/>
  <c r="E39" i="43"/>
  <c r="G39" i="43" s="1"/>
  <c r="F38" i="43"/>
  <c r="E38" i="43"/>
  <c r="G38" i="43" s="1"/>
  <c r="F37" i="43"/>
  <c r="E37" i="43"/>
  <c r="F36" i="43"/>
  <c r="E36" i="43"/>
  <c r="F35" i="43"/>
  <c r="E35" i="43"/>
  <c r="G35" i="43" s="1"/>
  <c r="F34" i="43"/>
  <c r="E34" i="43"/>
  <c r="G34" i="43" s="1"/>
  <c r="F21" i="43"/>
  <c r="E21" i="43"/>
  <c r="F20" i="43"/>
  <c r="E20" i="43"/>
  <c r="G20" i="43" s="1"/>
  <c r="F19" i="43"/>
  <c r="E19" i="43"/>
  <c r="F18" i="43"/>
  <c r="E18" i="43"/>
  <c r="F17" i="43"/>
  <c r="E17" i="43"/>
  <c r="F16" i="43"/>
  <c r="E16" i="43"/>
  <c r="F15" i="43"/>
  <c r="E15" i="43"/>
  <c r="F14" i="43"/>
  <c r="E14" i="43"/>
  <c r="G14" i="43" s="1"/>
  <c r="F13" i="43"/>
  <c r="E13" i="43"/>
  <c r="F12" i="43"/>
  <c r="E12" i="43"/>
  <c r="F11" i="43"/>
  <c r="E11" i="43"/>
  <c r="F10" i="43"/>
  <c r="E10" i="43"/>
  <c r="F33" i="43"/>
  <c r="E33" i="43"/>
  <c r="F32" i="43"/>
  <c r="E32" i="43"/>
  <c r="G32" i="43" s="1"/>
  <c r="F31" i="43"/>
  <c r="E31" i="43"/>
  <c r="F30" i="43"/>
  <c r="E30" i="43"/>
  <c r="F29" i="43"/>
  <c r="E29" i="43"/>
  <c r="F28" i="43"/>
  <c r="E28" i="43"/>
  <c r="E58" i="43"/>
  <c r="F58" i="43"/>
  <c r="G58" i="43"/>
  <c r="E59" i="43"/>
  <c r="F59" i="43"/>
  <c r="E16" i="42"/>
  <c r="D16" i="42"/>
  <c r="F16" i="42" s="1"/>
  <c r="E15" i="42"/>
  <c r="D15" i="42"/>
  <c r="F15" i="42" s="1"/>
  <c r="E14" i="42"/>
  <c r="D14" i="42"/>
  <c r="F14" i="42" s="1"/>
  <c r="E13" i="42"/>
  <c r="D13" i="42"/>
  <c r="F13" i="42" s="1"/>
  <c r="E12" i="42"/>
  <c r="D12" i="42"/>
  <c r="E11" i="42"/>
  <c r="D11" i="42"/>
  <c r="F11" i="42" s="1"/>
  <c r="E10" i="42"/>
  <c r="D10" i="42"/>
  <c r="F10" i="42" s="1"/>
  <c r="F108" i="36"/>
  <c r="E108" i="36"/>
  <c r="G108" i="36" s="1"/>
  <c r="F107" i="36"/>
  <c r="E107" i="36"/>
  <c r="G107" i="36" s="1"/>
  <c r="F106" i="36"/>
  <c r="E106" i="36"/>
  <c r="F105" i="36"/>
  <c r="E105" i="36"/>
  <c r="G105" i="36" s="1"/>
  <c r="F104" i="36"/>
  <c r="E104" i="36"/>
  <c r="G104" i="36" s="1"/>
  <c r="F103" i="36"/>
  <c r="E103" i="36"/>
  <c r="G103" i="36" s="1"/>
  <c r="F102" i="36"/>
  <c r="E102" i="36"/>
  <c r="G102" i="36" s="1"/>
  <c r="G101" i="36"/>
  <c r="F101" i="36"/>
  <c r="E101" i="36"/>
  <c r="F100" i="36"/>
  <c r="E100" i="36"/>
  <c r="G100" i="36" s="1"/>
  <c r="F99" i="36"/>
  <c r="E99" i="36"/>
  <c r="G99" i="36" s="1"/>
  <c r="F98" i="36"/>
  <c r="E98" i="36"/>
  <c r="F97" i="36"/>
  <c r="E97" i="36"/>
  <c r="G97" i="36" s="1"/>
  <c r="F96" i="36"/>
  <c r="E96" i="36"/>
  <c r="F95" i="36"/>
  <c r="G95" i="36" s="1"/>
  <c r="E95" i="36"/>
  <c r="F94" i="36"/>
  <c r="E94" i="36"/>
  <c r="F91" i="36"/>
  <c r="E91" i="36"/>
  <c r="F90" i="36"/>
  <c r="E90" i="36"/>
  <c r="G90" i="36" s="1"/>
  <c r="F89" i="36"/>
  <c r="E89" i="36"/>
  <c r="F88" i="36"/>
  <c r="G88" i="36" s="1"/>
  <c r="E88" i="36"/>
  <c r="F87" i="36"/>
  <c r="E87" i="36"/>
  <c r="F86" i="36"/>
  <c r="E86" i="36"/>
  <c r="F85" i="36"/>
  <c r="E85" i="36"/>
  <c r="F84" i="36"/>
  <c r="E84" i="36"/>
  <c r="F83" i="36"/>
  <c r="E83" i="36"/>
  <c r="F82" i="36"/>
  <c r="E82" i="36"/>
  <c r="F81" i="36"/>
  <c r="E81" i="36"/>
  <c r="F80" i="36"/>
  <c r="G80" i="36" s="1"/>
  <c r="E80" i="36"/>
  <c r="F79" i="36"/>
  <c r="E79" i="36"/>
  <c r="F78" i="36"/>
  <c r="E78" i="36"/>
  <c r="G78" i="36" s="1"/>
  <c r="F77" i="36"/>
  <c r="E77" i="36"/>
  <c r="F76" i="36"/>
  <c r="G76" i="36" s="1"/>
  <c r="E76" i="36"/>
  <c r="F75" i="36"/>
  <c r="E75" i="36"/>
  <c r="F74" i="36"/>
  <c r="E74" i="36"/>
  <c r="F73" i="36"/>
  <c r="E73" i="36"/>
  <c r="F72" i="36"/>
  <c r="E72" i="36"/>
  <c r="F71" i="36"/>
  <c r="E71" i="36"/>
  <c r="F70" i="36"/>
  <c r="E70" i="36"/>
  <c r="F69" i="36"/>
  <c r="E69" i="36"/>
  <c r="F68" i="36"/>
  <c r="G68" i="36" s="1"/>
  <c r="E68" i="36"/>
  <c r="F67" i="36"/>
  <c r="E67" i="36"/>
  <c r="F66" i="36"/>
  <c r="E66" i="36"/>
  <c r="G66" i="36" s="1"/>
  <c r="F65" i="36"/>
  <c r="E65" i="36"/>
  <c r="F64" i="36"/>
  <c r="G64" i="36" s="1"/>
  <c r="E64" i="36"/>
  <c r="F63" i="36"/>
  <c r="E63" i="36"/>
  <c r="F62" i="36"/>
  <c r="E62" i="36"/>
  <c r="F61" i="36"/>
  <c r="E61" i="36"/>
  <c r="F60" i="36"/>
  <c r="E60" i="36"/>
  <c r="F59" i="36"/>
  <c r="E59" i="36"/>
  <c r="F58" i="36"/>
  <c r="E58" i="36"/>
  <c r="F57" i="36"/>
  <c r="E57" i="36"/>
  <c r="F56" i="36"/>
  <c r="G56" i="36" s="1"/>
  <c r="E56" i="36"/>
  <c r="F55" i="36"/>
  <c r="E55" i="36"/>
  <c r="F54" i="36"/>
  <c r="E54" i="36"/>
  <c r="G54" i="36" s="1"/>
  <c r="F53" i="36"/>
  <c r="E53" i="36"/>
  <c r="F52" i="36"/>
  <c r="G52" i="36" s="1"/>
  <c r="E52" i="36"/>
  <c r="F51" i="36"/>
  <c r="E51" i="36"/>
  <c r="F31" i="36"/>
  <c r="E31" i="36"/>
  <c r="F30" i="36"/>
  <c r="E30" i="36"/>
  <c r="G30" i="36" s="1"/>
  <c r="F29" i="36"/>
  <c r="E29" i="36"/>
  <c r="G29" i="36" s="1"/>
  <c r="G28" i="36"/>
  <c r="F28" i="36"/>
  <c r="E28" i="36"/>
  <c r="F27" i="36"/>
  <c r="E27" i="36"/>
  <c r="F26" i="36"/>
  <c r="E26" i="36"/>
  <c r="F25" i="36"/>
  <c r="E25" i="36"/>
  <c r="F24" i="36"/>
  <c r="E24" i="36"/>
  <c r="G24" i="36" s="1"/>
  <c r="F23" i="36"/>
  <c r="E23" i="36"/>
  <c r="F22" i="36"/>
  <c r="E22" i="36"/>
  <c r="F21" i="36"/>
  <c r="E21" i="36"/>
  <c r="E93" i="36"/>
  <c r="F93" i="36"/>
  <c r="E109" i="36"/>
  <c r="F109" i="36"/>
  <c r="G109" i="36"/>
  <c r="F32" i="36"/>
  <c r="E32" i="36"/>
  <c r="G32" i="36" s="1"/>
  <c r="F20" i="36"/>
  <c r="E20" i="36"/>
  <c r="F19" i="36"/>
  <c r="E19" i="36"/>
  <c r="G19" i="36" s="1"/>
  <c r="F18" i="36"/>
  <c r="E18" i="36"/>
  <c r="G18" i="36" s="1"/>
  <c r="F17" i="36"/>
  <c r="E17" i="36"/>
  <c r="G17" i="36" s="1"/>
  <c r="F16" i="36"/>
  <c r="E16" i="36"/>
  <c r="F15" i="36"/>
  <c r="E15" i="36"/>
  <c r="F14" i="36"/>
  <c r="E14" i="36"/>
  <c r="F13" i="36"/>
  <c r="E13" i="36"/>
  <c r="F12" i="36"/>
  <c r="E12" i="36"/>
  <c r="G12" i="36" s="1"/>
  <c r="F11" i="36"/>
  <c r="E11" i="36"/>
  <c r="G11" i="36" s="1"/>
  <c r="F10" i="36"/>
  <c r="E10" i="36"/>
  <c r="G10" i="36" s="1"/>
  <c r="D35" i="41"/>
  <c r="D34" i="41"/>
  <c r="G14" i="36" l="1"/>
  <c r="G96" i="36"/>
  <c r="F12" i="42"/>
  <c r="G59" i="43"/>
  <c r="G72" i="36"/>
  <c r="G53" i="36"/>
  <c r="G59" i="36"/>
  <c r="G65" i="36"/>
  <c r="G71" i="36"/>
  <c r="G77" i="36"/>
  <c r="G83" i="36"/>
  <c r="G89" i="36"/>
  <c r="G106" i="36"/>
  <c r="G48" i="43"/>
  <c r="G25" i="36"/>
  <c r="G55" i="36"/>
  <c r="G61" i="36"/>
  <c r="G67" i="36"/>
  <c r="G73" i="36"/>
  <c r="G79" i="36"/>
  <c r="G85" i="36"/>
  <c r="G91" i="36"/>
  <c r="G98" i="36"/>
  <c r="G33" i="43"/>
  <c r="G21" i="43"/>
  <c r="G44" i="43"/>
  <c r="G60" i="36"/>
  <c r="G84" i="36"/>
  <c r="G26" i="36"/>
  <c r="G31" i="36"/>
  <c r="G62" i="36"/>
  <c r="G74" i="36"/>
  <c r="G86" i="36"/>
  <c r="G94" i="36"/>
  <c r="G28" i="43"/>
  <c r="G10" i="43"/>
  <c r="G16" i="43"/>
  <c r="G27" i="36"/>
  <c r="G51" i="36"/>
  <c r="G57" i="36"/>
  <c r="G63" i="36"/>
  <c r="G69" i="36"/>
  <c r="G75" i="36"/>
  <c r="G81" i="36"/>
  <c r="G87" i="36"/>
  <c r="G11" i="43"/>
  <c r="G17" i="43"/>
  <c r="G46" i="43"/>
  <c r="G22" i="36"/>
  <c r="G58" i="36"/>
  <c r="G70" i="36"/>
  <c r="G82" i="36"/>
  <c r="G30" i="43"/>
  <c r="G18" i="43"/>
  <c r="G47" i="43"/>
  <c r="G10" i="47"/>
  <c r="G15" i="47"/>
  <c r="G17" i="47"/>
  <c r="G13" i="47"/>
  <c r="G23" i="36"/>
  <c r="G14" i="47"/>
  <c r="G18" i="47"/>
  <c r="G15" i="43"/>
  <c r="G12" i="43"/>
  <c r="G15" i="36"/>
  <c r="G16" i="36"/>
  <c r="G13" i="36"/>
  <c r="G20" i="36"/>
  <c r="E121" i="36" s="1"/>
  <c r="G21" i="36"/>
  <c r="F45" i="47"/>
  <c r="G37" i="43"/>
  <c r="G53" i="43"/>
  <c r="G45" i="43"/>
  <c r="G36" i="43"/>
  <c r="G52" i="43"/>
  <c r="G29" i="43"/>
  <c r="G31" i="43"/>
  <c r="G13" i="43"/>
  <c r="G19" i="43"/>
  <c r="F118" i="36"/>
  <c r="G119" i="36"/>
  <c r="F116" i="36"/>
  <c r="F119" i="36"/>
  <c r="F120" i="36"/>
  <c r="D121" i="36"/>
  <c r="F115" i="36"/>
  <c r="F117" i="36"/>
  <c r="G93" i="36"/>
  <c r="G116" i="36"/>
  <c r="G117" i="36"/>
  <c r="G118" i="36"/>
  <c r="C121" i="36"/>
  <c r="G115" i="36"/>
  <c r="I13" i="48" s="1"/>
  <c r="I23" i="48" s="1"/>
  <c r="G120" i="36" l="1"/>
  <c r="G121" i="36" s="1"/>
  <c r="F121" i="36"/>
  <c r="E50" i="40"/>
  <c r="D50" i="40"/>
  <c r="F50" i="40" s="1"/>
  <c r="E49" i="40"/>
  <c r="D49" i="40"/>
  <c r="F49" i="40" s="1"/>
  <c r="E43" i="40"/>
  <c r="D43" i="40"/>
  <c r="F43" i="40" s="1"/>
  <c r="E42" i="40"/>
  <c r="D42" i="40"/>
  <c r="F42" i="40" s="1"/>
  <c r="E41" i="40"/>
  <c r="D41" i="40"/>
  <c r="E40" i="40"/>
  <c r="D40" i="40"/>
  <c r="E39" i="40"/>
  <c r="D39" i="40"/>
  <c r="F39" i="40" s="1"/>
  <c r="E38" i="40"/>
  <c r="D38" i="40"/>
  <c r="F38" i="40" s="1"/>
  <c r="E37" i="40"/>
  <c r="D37" i="40"/>
  <c r="F37" i="40" s="1"/>
  <c r="E36" i="40"/>
  <c r="D36" i="40"/>
  <c r="F36" i="40" s="1"/>
  <c r="E35" i="40"/>
  <c r="D35" i="40"/>
  <c r="E34" i="40"/>
  <c r="D34" i="40"/>
  <c r="E33" i="40"/>
  <c r="D33" i="40"/>
  <c r="F33" i="40" s="1"/>
  <c r="D56" i="40"/>
  <c r="E56" i="40"/>
  <c r="D57" i="40"/>
  <c r="E57" i="40"/>
  <c r="D62" i="40"/>
  <c r="E62" i="40" s="1"/>
  <c r="D63" i="40"/>
  <c r="E32" i="40"/>
  <c r="D32" i="40"/>
  <c r="E31" i="40"/>
  <c r="D31" i="40"/>
  <c r="F31" i="40" s="1"/>
  <c r="E30" i="40"/>
  <c r="D30" i="40"/>
  <c r="F30" i="40" s="1"/>
  <c r="E29" i="40"/>
  <c r="D29" i="40"/>
  <c r="F29" i="40" s="1"/>
  <c r="E28" i="40"/>
  <c r="D28" i="40"/>
  <c r="F28" i="40" s="1"/>
  <c r="E27" i="40"/>
  <c r="D27" i="40"/>
  <c r="F27" i="40" s="1"/>
  <c r="E26" i="40"/>
  <c r="D26" i="40"/>
  <c r="E25" i="40"/>
  <c r="D25" i="40"/>
  <c r="E52" i="40"/>
  <c r="D52" i="40"/>
  <c r="F52" i="40" s="1"/>
  <c r="E51" i="40"/>
  <c r="D51" i="40"/>
  <c r="F51" i="40" s="1"/>
  <c r="E48" i="40"/>
  <c r="D48" i="40"/>
  <c r="F48" i="40" s="1"/>
  <c r="E47" i="40"/>
  <c r="D47" i="40"/>
  <c r="F47" i="40" s="1"/>
  <c r="E46" i="40"/>
  <c r="D46" i="40"/>
  <c r="E45" i="40"/>
  <c r="D45" i="40"/>
  <c r="F45" i="40" s="1"/>
  <c r="E44" i="40"/>
  <c r="D44" i="40"/>
  <c r="F44" i="40" s="1"/>
  <c r="F56" i="40" l="1"/>
  <c r="F34" i="40"/>
  <c r="F40" i="40"/>
  <c r="F57" i="40"/>
  <c r="F46" i="40"/>
  <c r="F26" i="40"/>
  <c r="F32" i="40"/>
  <c r="F35" i="40"/>
  <c r="F41" i="40"/>
  <c r="F25" i="40"/>
  <c r="D64" i="40"/>
  <c r="F92" i="36" l="1"/>
  <c r="E92" i="36"/>
  <c r="G92" i="36" s="1"/>
  <c r="F50" i="36"/>
  <c r="E50" i="36"/>
  <c r="F49" i="36"/>
  <c r="E49" i="36"/>
  <c r="F34" i="36"/>
  <c r="F35" i="36"/>
  <c r="F36" i="36"/>
  <c r="F37" i="36"/>
  <c r="F38" i="36"/>
  <c r="F39" i="36"/>
  <c r="F40" i="36"/>
  <c r="F41" i="36"/>
  <c r="F42" i="36"/>
  <c r="F33" i="36"/>
  <c r="E33" i="36"/>
  <c r="E34" i="36"/>
  <c r="E35" i="36"/>
  <c r="E36" i="36"/>
  <c r="E37" i="36"/>
  <c r="E38" i="36"/>
  <c r="E39" i="36"/>
  <c r="E40" i="36"/>
  <c r="E41" i="36"/>
  <c r="E42" i="36"/>
  <c r="G50" i="36" l="1"/>
  <c r="G49" i="36"/>
  <c r="G33" i="36"/>
  <c r="G39" i="36"/>
  <c r="G35" i="36"/>
  <c r="G34" i="36"/>
  <c r="G42" i="36"/>
  <c r="G41" i="36"/>
  <c r="G40" i="36"/>
  <c r="G38" i="36"/>
  <c r="G37" i="36"/>
  <c r="G36" i="36"/>
  <c r="D55" i="40"/>
  <c r="F55" i="40" s="1"/>
  <c r="E55" i="40"/>
  <c r="D54" i="40"/>
  <c r="E54" i="40"/>
  <c r="D53" i="40"/>
  <c r="E53" i="40"/>
  <c r="R14" i="20"/>
  <c r="R15" i="20"/>
  <c r="R16" i="20"/>
  <c r="R17" i="20"/>
  <c r="R18" i="20"/>
  <c r="R8" i="20"/>
  <c r="R9" i="20"/>
  <c r="R10" i="20"/>
  <c r="R11" i="20"/>
  <c r="R35" i="20" s="1"/>
  <c r="R12" i="20"/>
  <c r="R13" i="20"/>
  <c r="R33" i="20" l="1"/>
  <c r="F54" i="40"/>
  <c r="F53" i="40"/>
  <c r="Q34" i="20"/>
  <c r="K35" i="6" s="1"/>
  <c r="N34" i="20"/>
  <c r="E24" i="40"/>
  <c r="D24" i="40"/>
  <c r="E23" i="40"/>
  <c r="D23" i="40"/>
  <c r="E22" i="40"/>
  <c r="D22" i="40"/>
  <c r="E21" i="40"/>
  <c r="D21" i="40"/>
  <c r="E20" i="40"/>
  <c r="D20" i="40"/>
  <c r="F20" i="40" s="1"/>
  <c r="E19" i="40"/>
  <c r="D19" i="40"/>
  <c r="E18" i="40"/>
  <c r="D18" i="40"/>
  <c r="F18" i="40" s="1"/>
  <c r="E17" i="40"/>
  <c r="D17" i="40"/>
  <c r="F17" i="40" s="1"/>
  <c r="E16" i="40"/>
  <c r="D16" i="40"/>
  <c r="F16" i="40" s="1"/>
  <c r="E15" i="40"/>
  <c r="D15" i="40"/>
  <c r="E14" i="40"/>
  <c r="D14" i="40"/>
  <c r="F14" i="40" s="1"/>
  <c r="E13" i="40"/>
  <c r="D13" i="40"/>
  <c r="E12" i="40"/>
  <c r="D12" i="40"/>
  <c r="F12" i="40" s="1"/>
  <c r="E11" i="40"/>
  <c r="D11" i="40"/>
  <c r="F11" i="40" s="1"/>
  <c r="E10" i="40"/>
  <c r="D10" i="40"/>
  <c r="F21" i="40" l="1"/>
  <c r="F15" i="40"/>
  <c r="F13" i="40"/>
  <c r="F24" i="40"/>
  <c r="F23" i="40"/>
  <c r="F22" i="40"/>
  <c r="F19" i="40"/>
  <c r="F10" i="40"/>
  <c r="D58" i="40"/>
  <c r="E58" i="40"/>
  <c r="AE56" i="6"/>
  <c r="F58" i="40" l="1"/>
  <c r="E63" i="40"/>
  <c r="E64" i="40" s="1"/>
  <c r="Q36" i="20"/>
  <c r="E20" i="42" l="1"/>
  <c r="D20" i="42"/>
  <c r="E19" i="42"/>
  <c r="D19" i="42"/>
  <c r="E18" i="42"/>
  <c r="D18" i="42"/>
  <c r="E17" i="42"/>
  <c r="D17" i="42"/>
  <c r="F17" i="42" l="1"/>
  <c r="F18" i="42"/>
  <c r="F19" i="42"/>
  <c r="F20" i="42"/>
  <c r="E29" i="41"/>
  <c r="D29" i="41"/>
  <c r="E28" i="41"/>
  <c r="D28" i="41"/>
  <c r="E27" i="41"/>
  <c r="D27" i="41"/>
  <c r="E26" i="41"/>
  <c r="D26" i="41"/>
  <c r="E25" i="41"/>
  <c r="D25" i="41"/>
  <c r="E24" i="41"/>
  <c r="D24" i="41"/>
  <c r="E23" i="41"/>
  <c r="D23" i="41"/>
  <c r="E22" i="41"/>
  <c r="D22" i="41"/>
  <c r="E21" i="41"/>
  <c r="D21" i="41"/>
  <c r="E20" i="41"/>
  <c r="D20" i="41"/>
  <c r="E19" i="41"/>
  <c r="D19" i="41"/>
  <c r="E18" i="41"/>
  <c r="D18" i="41"/>
  <c r="E17" i="41"/>
  <c r="D17" i="41"/>
  <c r="E16" i="41"/>
  <c r="D16" i="41"/>
  <c r="E15" i="41"/>
  <c r="D15" i="41"/>
  <c r="E14" i="41"/>
  <c r="D14" i="41"/>
  <c r="E13" i="41"/>
  <c r="D13" i="41"/>
  <c r="E12" i="41"/>
  <c r="D12" i="41"/>
  <c r="E11" i="41"/>
  <c r="D11" i="41"/>
  <c r="E10" i="41"/>
  <c r="D10" i="41"/>
  <c r="F11" i="41" l="1"/>
  <c r="F13" i="41"/>
  <c r="F15" i="41"/>
  <c r="F17" i="41"/>
  <c r="F19" i="41"/>
  <c r="F21" i="41"/>
  <c r="F23" i="41"/>
  <c r="F25" i="41"/>
  <c r="F27" i="41"/>
  <c r="F29" i="41"/>
  <c r="F10" i="41"/>
  <c r="F12" i="41"/>
  <c r="F14" i="41"/>
  <c r="F16" i="41"/>
  <c r="F18" i="41"/>
  <c r="F20" i="41"/>
  <c r="F22" i="41"/>
  <c r="F24" i="41"/>
  <c r="F26" i="41"/>
  <c r="F28" i="41"/>
  <c r="M36" i="20" l="1"/>
  <c r="P14" i="48" l="1"/>
  <c r="G13" i="48"/>
  <c r="G23" i="48" s="1"/>
  <c r="F18" i="20"/>
  <c r="F17" i="20"/>
  <c r="F16" i="20"/>
  <c r="F15" i="20"/>
  <c r="F14" i="20"/>
  <c r="F13" i="20"/>
  <c r="F12" i="20"/>
  <c r="F11" i="20"/>
  <c r="F35" i="20" s="1"/>
  <c r="F10" i="20"/>
  <c r="F9" i="20"/>
  <c r="F8" i="20"/>
  <c r="F33" i="20" s="1"/>
  <c r="F34" i="20" s="1"/>
  <c r="F36" i="20" l="1"/>
  <c r="H33" i="6"/>
  <c r="L36" i="20"/>
  <c r="T84" i="6" l="1"/>
  <c r="AP75" i="6"/>
  <c r="AA71" i="6"/>
  <c r="AP72" i="6"/>
  <c r="AN67" i="6"/>
  <c r="Z63" i="6"/>
  <c r="AN64" i="6"/>
  <c r="M62" i="6"/>
  <c r="U3" i="47"/>
  <c r="AG34" i="6"/>
  <c r="E10" i="46"/>
  <c r="D10" i="46"/>
  <c r="T3" i="46"/>
  <c r="D70" i="45"/>
  <c r="C70" i="45"/>
  <c r="E69" i="45"/>
  <c r="D69" i="45"/>
  <c r="C69" i="45"/>
  <c r="E68" i="45"/>
  <c r="D68" i="45"/>
  <c r="C68" i="45"/>
  <c r="G68" i="45" s="1"/>
  <c r="E67" i="45"/>
  <c r="D67" i="45"/>
  <c r="C67" i="45"/>
  <c r="G67" i="45" s="1"/>
  <c r="E66" i="45"/>
  <c r="D66" i="45"/>
  <c r="C66" i="45"/>
  <c r="E65" i="45"/>
  <c r="D65" i="45"/>
  <c r="C65" i="45"/>
  <c r="F59" i="45"/>
  <c r="E59" i="45"/>
  <c r="G59" i="45" s="1"/>
  <c r="F58" i="45"/>
  <c r="E58" i="45"/>
  <c r="F57" i="45"/>
  <c r="E57" i="45"/>
  <c r="G57" i="45" s="1"/>
  <c r="F56" i="45"/>
  <c r="E56" i="45"/>
  <c r="F55" i="45"/>
  <c r="E55" i="45"/>
  <c r="G55" i="45" s="1"/>
  <c r="F54" i="45"/>
  <c r="E54" i="45"/>
  <c r="F53" i="45"/>
  <c r="E53" i="45"/>
  <c r="G53" i="45" s="1"/>
  <c r="F52" i="45"/>
  <c r="E52" i="45"/>
  <c r="F51" i="45"/>
  <c r="E51" i="45"/>
  <c r="G51" i="45" s="1"/>
  <c r="F50" i="45"/>
  <c r="E50" i="45"/>
  <c r="F49" i="45"/>
  <c r="E49" i="45"/>
  <c r="G49" i="45" s="1"/>
  <c r="F48" i="45"/>
  <c r="E48" i="45"/>
  <c r="F47" i="45"/>
  <c r="E47" i="45"/>
  <c r="G47" i="45" s="1"/>
  <c r="F46" i="45"/>
  <c r="E46" i="45"/>
  <c r="F45" i="45"/>
  <c r="E45" i="45"/>
  <c r="G45" i="45" s="1"/>
  <c r="F44" i="45"/>
  <c r="E44" i="45"/>
  <c r="F43" i="45"/>
  <c r="E43" i="45"/>
  <c r="G43" i="45" s="1"/>
  <c r="F42" i="45"/>
  <c r="E42" i="45"/>
  <c r="F41" i="45"/>
  <c r="E41" i="45"/>
  <c r="G41" i="45" s="1"/>
  <c r="F40" i="45"/>
  <c r="E40" i="45"/>
  <c r="F39" i="45"/>
  <c r="E39" i="45"/>
  <c r="G39" i="45" s="1"/>
  <c r="F38" i="45"/>
  <c r="E38" i="45"/>
  <c r="F37" i="45"/>
  <c r="E37" i="45"/>
  <c r="G37" i="45" s="1"/>
  <c r="F36" i="45"/>
  <c r="E36" i="45"/>
  <c r="F35" i="45"/>
  <c r="E35" i="45"/>
  <c r="G35" i="45" s="1"/>
  <c r="F34" i="45"/>
  <c r="E34" i="45"/>
  <c r="F33" i="45"/>
  <c r="E33" i="45"/>
  <c r="G33" i="45" s="1"/>
  <c r="F32" i="45"/>
  <c r="E32" i="45"/>
  <c r="F31" i="45"/>
  <c r="E31" i="45"/>
  <c r="G31" i="45" s="1"/>
  <c r="F30" i="45"/>
  <c r="E30" i="45"/>
  <c r="F29" i="45"/>
  <c r="E29" i="45"/>
  <c r="G29" i="45" s="1"/>
  <c r="F28" i="45"/>
  <c r="E28" i="45"/>
  <c r="F27" i="45"/>
  <c r="E27" i="45"/>
  <c r="G27" i="45" s="1"/>
  <c r="F26" i="45"/>
  <c r="E26" i="45"/>
  <c r="F25" i="45"/>
  <c r="E25" i="45"/>
  <c r="G25" i="45" s="1"/>
  <c r="F24" i="45"/>
  <c r="E24" i="45"/>
  <c r="F23" i="45"/>
  <c r="E23" i="45"/>
  <c r="G23" i="45" s="1"/>
  <c r="F22" i="45"/>
  <c r="E22" i="45"/>
  <c r="F21" i="45"/>
  <c r="E21" i="45"/>
  <c r="G21" i="45" s="1"/>
  <c r="F20" i="45"/>
  <c r="E20" i="45"/>
  <c r="F19" i="45"/>
  <c r="E19" i="45"/>
  <c r="G19" i="45" s="1"/>
  <c r="F18" i="45"/>
  <c r="E18" i="45"/>
  <c r="F17" i="45"/>
  <c r="E17" i="45"/>
  <c r="G17" i="45" s="1"/>
  <c r="F16" i="45"/>
  <c r="E16" i="45"/>
  <c r="F15" i="45"/>
  <c r="E15" i="45"/>
  <c r="G15" i="45" s="1"/>
  <c r="F14" i="45"/>
  <c r="E14" i="45"/>
  <c r="F13" i="45"/>
  <c r="E13" i="45"/>
  <c r="G13" i="45" s="1"/>
  <c r="F12" i="45"/>
  <c r="E12" i="45"/>
  <c r="F11" i="45"/>
  <c r="E11" i="45"/>
  <c r="G11" i="45" s="1"/>
  <c r="F10" i="45"/>
  <c r="E10" i="45"/>
  <c r="U3" i="45"/>
  <c r="E70" i="44"/>
  <c r="D70" i="44"/>
  <c r="C70" i="44"/>
  <c r="E69" i="44"/>
  <c r="D69" i="44"/>
  <c r="C69" i="44"/>
  <c r="G69" i="44" s="1"/>
  <c r="E68" i="44"/>
  <c r="D68" i="44"/>
  <c r="C68" i="44"/>
  <c r="G68" i="44" s="1"/>
  <c r="E67" i="44"/>
  <c r="D67" i="44"/>
  <c r="C67" i="44"/>
  <c r="E66" i="44"/>
  <c r="D66" i="44"/>
  <c r="C66" i="44"/>
  <c r="E65" i="44"/>
  <c r="D65" i="44"/>
  <c r="C65" i="44"/>
  <c r="F59" i="44"/>
  <c r="E59" i="44"/>
  <c r="F58" i="44"/>
  <c r="E58" i="44"/>
  <c r="F57" i="44"/>
  <c r="E57" i="44"/>
  <c r="F56" i="44"/>
  <c r="E56" i="44"/>
  <c r="F55" i="44"/>
  <c r="E55" i="44"/>
  <c r="F54" i="44"/>
  <c r="E54" i="44"/>
  <c r="F53" i="44"/>
  <c r="E53" i="44"/>
  <c r="F52" i="44"/>
  <c r="E52" i="44"/>
  <c r="F51" i="44"/>
  <c r="E51" i="44"/>
  <c r="F50" i="44"/>
  <c r="E50" i="44"/>
  <c r="F49" i="44"/>
  <c r="E49" i="44"/>
  <c r="F48" i="44"/>
  <c r="E48" i="44"/>
  <c r="F47" i="44"/>
  <c r="E47" i="44"/>
  <c r="F46" i="44"/>
  <c r="E46" i="44"/>
  <c r="F45" i="44"/>
  <c r="E45" i="44"/>
  <c r="F44" i="44"/>
  <c r="E44" i="44"/>
  <c r="F43" i="44"/>
  <c r="E43" i="44"/>
  <c r="F42" i="44"/>
  <c r="E42" i="44"/>
  <c r="F41" i="44"/>
  <c r="E41" i="44"/>
  <c r="F40" i="44"/>
  <c r="E40" i="44"/>
  <c r="F39" i="44"/>
  <c r="E39" i="44"/>
  <c r="F38" i="44"/>
  <c r="E38" i="44"/>
  <c r="F37" i="44"/>
  <c r="E37" i="44"/>
  <c r="F36" i="44"/>
  <c r="E36" i="44"/>
  <c r="F35" i="44"/>
  <c r="E35" i="44"/>
  <c r="F34" i="44"/>
  <c r="E34" i="44"/>
  <c r="F33" i="44"/>
  <c r="E33" i="44"/>
  <c r="F32" i="44"/>
  <c r="E32" i="44"/>
  <c r="F31" i="44"/>
  <c r="E31" i="44"/>
  <c r="F30" i="44"/>
  <c r="E30" i="44"/>
  <c r="F29" i="44"/>
  <c r="E29" i="44"/>
  <c r="F28" i="44"/>
  <c r="E28" i="44"/>
  <c r="F27" i="44"/>
  <c r="E27" i="44"/>
  <c r="F26" i="44"/>
  <c r="E26" i="44"/>
  <c r="F25" i="44"/>
  <c r="E25" i="44"/>
  <c r="F24" i="44"/>
  <c r="E24" i="44"/>
  <c r="F23" i="44"/>
  <c r="E23" i="44"/>
  <c r="F22" i="44"/>
  <c r="E22" i="44"/>
  <c r="F21" i="44"/>
  <c r="E21" i="44"/>
  <c r="F20" i="44"/>
  <c r="E20" i="44"/>
  <c r="F19" i="44"/>
  <c r="E19" i="44"/>
  <c r="F18" i="44"/>
  <c r="E18" i="44"/>
  <c r="F17" i="44"/>
  <c r="E17" i="44"/>
  <c r="F16" i="44"/>
  <c r="E16" i="44"/>
  <c r="F15" i="44"/>
  <c r="E15" i="44"/>
  <c r="F14" i="44"/>
  <c r="E14" i="44"/>
  <c r="F13" i="44"/>
  <c r="E13" i="44"/>
  <c r="F12" i="44"/>
  <c r="E12" i="44"/>
  <c r="F11" i="44"/>
  <c r="E11" i="44"/>
  <c r="F10" i="44"/>
  <c r="E10" i="44"/>
  <c r="U3" i="44"/>
  <c r="F27" i="43"/>
  <c r="E27" i="43"/>
  <c r="F26" i="43"/>
  <c r="E26" i="43"/>
  <c r="F25" i="43"/>
  <c r="E25" i="43"/>
  <c r="F24" i="43"/>
  <c r="E24" i="43"/>
  <c r="F23" i="43"/>
  <c r="E23" i="43"/>
  <c r="F22" i="43"/>
  <c r="E22" i="43"/>
  <c r="U3" i="43"/>
  <c r="F48" i="36"/>
  <c r="E48" i="36"/>
  <c r="F47" i="36"/>
  <c r="E47" i="36"/>
  <c r="F46" i="36"/>
  <c r="E46" i="36"/>
  <c r="F45" i="36"/>
  <c r="E45" i="36"/>
  <c r="F44" i="36"/>
  <c r="E44" i="36"/>
  <c r="F43" i="36"/>
  <c r="E43" i="36"/>
  <c r="D29" i="42"/>
  <c r="U34" i="6" s="1"/>
  <c r="E23" i="42"/>
  <c r="D23" i="42"/>
  <c r="F23" i="42" s="1"/>
  <c r="E22" i="42"/>
  <c r="D22" i="42"/>
  <c r="E21" i="42"/>
  <c r="D21" i="42"/>
  <c r="T3" i="42"/>
  <c r="E30" i="41"/>
  <c r="D30" i="41"/>
  <c r="T3" i="41"/>
  <c r="Q34" i="6"/>
  <c r="T3" i="40"/>
  <c r="U3" i="36"/>
  <c r="E60" i="44" l="1"/>
  <c r="F60" i="45"/>
  <c r="E110" i="36"/>
  <c r="F110" i="36"/>
  <c r="E60" i="43"/>
  <c r="F10" i="46"/>
  <c r="E40" i="47"/>
  <c r="F40" i="47"/>
  <c r="F60" i="43"/>
  <c r="G25" i="43"/>
  <c r="G68" i="43"/>
  <c r="G48" i="47"/>
  <c r="G23" i="43"/>
  <c r="C71" i="43"/>
  <c r="Y33" i="6" s="1"/>
  <c r="F21" i="42"/>
  <c r="D24" i="42"/>
  <c r="F22" i="42"/>
  <c r="E24" i="42"/>
  <c r="G12" i="44"/>
  <c r="G14" i="44"/>
  <c r="G16" i="44"/>
  <c r="G18" i="44"/>
  <c r="G20" i="44"/>
  <c r="G22" i="44"/>
  <c r="G24" i="44"/>
  <c r="G26" i="44"/>
  <c r="G28" i="44"/>
  <c r="G30" i="44"/>
  <c r="G32" i="44"/>
  <c r="G34" i="44"/>
  <c r="G36" i="44"/>
  <c r="G38" i="44"/>
  <c r="G40" i="44"/>
  <c r="G42" i="44"/>
  <c r="G44" i="44"/>
  <c r="G46" i="44"/>
  <c r="G48" i="44"/>
  <c r="G50" i="44"/>
  <c r="G52" i="44"/>
  <c r="G54" i="44"/>
  <c r="G56" i="44"/>
  <c r="G58" i="44"/>
  <c r="C71" i="44"/>
  <c r="AA33" i="6" s="1"/>
  <c r="D71" i="45"/>
  <c r="AC34" i="6" s="1"/>
  <c r="G44" i="36"/>
  <c r="G46" i="36"/>
  <c r="G48" i="36"/>
  <c r="F60" i="44"/>
  <c r="G24" i="43"/>
  <c r="G11" i="44"/>
  <c r="G13" i="44"/>
  <c r="G15" i="44"/>
  <c r="G17" i="44"/>
  <c r="G19" i="44"/>
  <c r="G21" i="44"/>
  <c r="G23" i="44"/>
  <c r="G25" i="44"/>
  <c r="G27" i="44"/>
  <c r="G29" i="44"/>
  <c r="G31" i="44"/>
  <c r="G33" i="44"/>
  <c r="G35" i="44"/>
  <c r="G37" i="44"/>
  <c r="G39" i="44"/>
  <c r="G41" i="44"/>
  <c r="G43" i="44"/>
  <c r="G45" i="44"/>
  <c r="G47" i="44"/>
  <c r="G49" i="44"/>
  <c r="G51" i="44"/>
  <c r="G53" i="44"/>
  <c r="G55" i="44"/>
  <c r="G57" i="44"/>
  <c r="G59" i="44"/>
  <c r="E71" i="44"/>
  <c r="AA37" i="6" s="1"/>
  <c r="G67" i="44"/>
  <c r="G66" i="45"/>
  <c r="D20" i="46"/>
  <c r="D71" i="44"/>
  <c r="AA34" i="6" s="1"/>
  <c r="E35" i="41"/>
  <c r="S37" i="6" s="1"/>
  <c r="G43" i="36"/>
  <c r="G45" i="36"/>
  <c r="G47" i="36"/>
  <c r="G69" i="43"/>
  <c r="G66" i="44"/>
  <c r="G70" i="44"/>
  <c r="E60" i="45"/>
  <c r="G12" i="45"/>
  <c r="E70" i="45" s="1"/>
  <c r="E71" i="45" s="1"/>
  <c r="AC37" i="6" s="1"/>
  <c r="G14" i="45"/>
  <c r="G16" i="45"/>
  <c r="G18" i="45"/>
  <c r="G20" i="45"/>
  <c r="G22" i="45"/>
  <c r="G24" i="45"/>
  <c r="G26" i="45"/>
  <c r="G28" i="45"/>
  <c r="G30" i="45"/>
  <c r="G32" i="45"/>
  <c r="G34" i="45"/>
  <c r="G36" i="45"/>
  <c r="G38" i="45"/>
  <c r="G40" i="45"/>
  <c r="G42" i="45"/>
  <c r="G44" i="45"/>
  <c r="G46" i="45"/>
  <c r="G48" i="45"/>
  <c r="G50" i="45"/>
  <c r="G52" i="45"/>
  <c r="G54" i="45"/>
  <c r="G56" i="45"/>
  <c r="G58" i="45"/>
  <c r="C71" i="45"/>
  <c r="AC33" i="6" s="1"/>
  <c r="G69" i="45"/>
  <c r="E20" i="46"/>
  <c r="G67" i="43"/>
  <c r="D71" i="43"/>
  <c r="Y34" i="6" s="1"/>
  <c r="G27" i="43"/>
  <c r="G26" i="43"/>
  <c r="G66" i="43"/>
  <c r="W34" i="6"/>
  <c r="G49" i="47"/>
  <c r="G47" i="47"/>
  <c r="D51" i="47"/>
  <c r="AI34" i="6" s="1"/>
  <c r="AI33" i="6"/>
  <c r="D26" i="46"/>
  <c r="AG33" i="6"/>
  <c r="W33" i="6"/>
  <c r="D30" i="42"/>
  <c r="U33" i="6"/>
  <c r="D36" i="41"/>
  <c r="S33" i="6"/>
  <c r="D41" i="41"/>
  <c r="S34" i="6"/>
  <c r="D42" i="41"/>
  <c r="Q33" i="6"/>
  <c r="G50" i="47"/>
  <c r="F46" i="47"/>
  <c r="F47" i="47"/>
  <c r="F48" i="47"/>
  <c r="F49" i="47"/>
  <c r="F50" i="47"/>
  <c r="E24" i="46"/>
  <c r="G10" i="45"/>
  <c r="F65" i="45"/>
  <c r="G65" i="45"/>
  <c r="F66" i="45"/>
  <c r="F67" i="45"/>
  <c r="F68" i="45"/>
  <c r="F69" i="45"/>
  <c r="F70" i="45"/>
  <c r="G10" i="44"/>
  <c r="F65" i="44"/>
  <c r="G65" i="44"/>
  <c r="F66" i="44"/>
  <c r="F67" i="44"/>
  <c r="F68" i="44"/>
  <c r="F69" i="44"/>
  <c r="F70" i="44"/>
  <c r="G22" i="43"/>
  <c r="F65" i="43"/>
  <c r="F66" i="43"/>
  <c r="F67" i="43"/>
  <c r="F68" i="43"/>
  <c r="F69" i="43"/>
  <c r="F70" i="43"/>
  <c r="E28" i="42"/>
  <c r="E34" i="41"/>
  <c r="G60" i="43" l="1"/>
  <c r="G110" i="36"/>
  <c r="G40" i="47"/>
  <c r="G45" i="47"/>
  <c r="L13" i="48" s="1"/>
  <c r="L23" i="48" s="1"/>
  <c r="E36" i="41"/>
  <c r="G46" i="47"/>
  <c r="G70" i="43"/>
  <c r="G71" i="44"/>
  <c r="G70" i="45"/>
  <c r="G71" i="45" s="1"/>
  <c r="G60" i="44"/>
  <c r="G60" i="45"/>
  <c r="F20" i="46"/>
  <c r="Q37" i="6"/>
  <c r="D43" i="41"/>
  <c r="E41" i="41"/>
  <c r="F51" i="47"/>
  <c r="F71" i="45"/>
  <c r="F71" i="44"/>
  <c r="F71" i="43"/>
  <c r="E25" i="46" l="1"/>
  <c r="E26" i="46" s="1"/>
  <c r="W37" i="6"/>
  <c r="W39" i="6" s="1"/>
  <c r="E51" i="47"/>
  <c r="AI37" i="6" s="1"/>
  <c r="AI39" i="6" s="1"/>
  <c r="G103" i="6" s="1"/>
  <c r="G65" i="43"/>
  <c r="J13" i="48" s="1"/>
  <c r="J23" i="48" s="1"/>
  <c r="E71" i="43"/>
  <c r="Y37" i="6" s="1"/>
  <c r="O34" i="20"/>
  <c r="K33" i="6" s="1"/>
  <c r="P34" i="20"/>
  <c r="K34" i="6" s="1"/>
  <c r="V44" i="6" s="1"/>
  <c r="R34" i="20"/>
  <c r="F24" i="42"/>
  <c r="E29" i="42" s="1"/>
  <c r="F30" i="41"/>
  <c r="E42" i="41" s="1"/>
  <c r="E43" i="41" s="1"/>
  <c r="K32" i="6"/>
  <c r="N36" i="20"/>
  <c r="R4" i="20"/>
  <c r="G34" i="20"/>
  <c r="H36" i="6" s="1"/>
  <c r="F9" i="6"/>
  <c r="H8" i="6" s="1"/>
  <c r="E28" i="6"/>
  <c r="X74" i="6"/>
  <c r="S39" i="6"/>
  <c r="G99" i="6" s="1"/>
  <c r="AE33" i="6"/>
  <c r="M65" i="6"/>
  <c r="V71" i="6"/>
  <c r="M63" i="6"/>
  <c r="AA39" i="6"/>
  <c r="AC39" i="6"/>
  <c r="AG37" i="6" l="1"/>
  <c r="AG39" i="6" s="1"/>
  <c r="G102" i="6" s="1"/>
  <c r="AP45" i="6"/>
  <c r="P56" i="6"/>
  <c r="AA79" i="6"/>
  <c r="AQ80" i="6" s="1"/>
  <c r="AT80" i="6" s="1"/>
  <c r="AW80" i="6" s="1"/>
  <c r="R44" i="6"/>
  <c r="H7" i="6"/>
  <c r="T56" i="6"/>
  <c r="J34" i="20"/>
  <c r="H40" i="6" s="1"/>
  <c r="G71" i="43"/>
  <c r="G51" i="47"/>
  <c r="U63" i="6"/>
  <c r="AP64" i="6" s="1"/>
  <c r="R65" i="6"/>
  <c r="U37" i="6"/>
  <c r="U39" i="6" s="1"/>
  <c r="G100" i="6" s="1"/>
  <c r="E30" i="42"/>
  <c r="R36" i="20"/>
  <c r="P36" i="20"/>
  <c r="O36" i="20"/>
  <c r="M34" i="20"/>
  <c r="H41" i="6" s="1"/>
  <c r="L34" i="20"/>
  <c r="AP57" i="6"/>
  <c r="AQ57" i="6"/>
  <c r="AQ45" i="6"/>
  <c r="AO67" i="6"/>
  <c r="AP67" i="6" s="1"/>
  <c r="AW67" i="6" s="1"/>
  <c r="AS67" i="6"/>
  <c r="AO64" i="6"/>
  <c r="AE88" i="6"/>
  <c r="P88" i="6"/>
  <c r="H34" i="20"/>
  <c r="H37" i="6" s="1"/>
  <c r="H36" i="20"/>
  <c r="K36" i="20"/>
  <c r="I36" i="20"/>
  <c r="K34" i="20"/>
  <c r="H39" i="6" s="1"/>
  <c r="I34" i="20"/>
  <c r="H38" i="6" s="1"/>
  <c r="AO84" i="6" s="1"/>
  <c r="H32" i="6"/>
  <c r="AE34" i="6"/>
  <c r="AE37" i="6"/>
  <c r="AE39" i="6" s="1"/>
  <c r="G101" i="6" s="1"/>
  <c r="Y39" i="6"/>
  <c r="AU67" i="6" l="1"/>
  <c r="W65" i="6" s="1"/>
  <c r="K99" i="6" s="1"/>
  <c r="L79" i="6"/>
  <c r="K102" i="6"/>
  <c r="N71" i="6"/>
  <c r="AN84" i="6"/>
  <c r="AO80" i="6"/>
  <c r="Q79" i="6"/>
  <c r="AP80" i="6"/>
  <c r="AN75" i="6"/>
  <c r="AN72" i="6"/>
  <c r="AO57" i="6"/>
  <c r="AO45" i="6"/>
  <c r="L44" i="6"/>
  <c r="J92" i="6"/>
  <c r="O92" i="6" s="1"/>
  <c r="K103" i="6" s="1"/>
  <c r="AN103" i="6" s="1"/>
  <c r="W103" i="6" s="1"/>
  <c r="G10" i="48" s="1"/>
  <c r="J74" i="6"/>
  <c r="U79" i="6"/>
  <c r="I71" i="6"/>
  <c r="J56" i="6"/>
  <c r="G44" i="6"/>
  <c r="F56" i="6"/>
  <c r="AN57" i="6"/>
  <c r="AN45" i="6"/>
  <c r="P74" i="6"/>
  <c r="AO75" i="6"/>
  <c r="AO72" i="6"/>
  <c r="AN80" i="6"/>
  <c r="Q39" i="6"/>
  <c r="G98" i="6" s="1"/>
  <c r="AQ75" i="6" l="1"/>
  <c r="AC74" i="6" s="1"/>
  <c r="K100" i="6" s="1"/>
  <c r="AQ72" i="6"/>
  <c r="AV72" i="6" s="1"/>
  <c r="P99" i="6"/>
  <c r="AN102" i="6"/>
  <c r="AO102" i="6" s="1"/>
  <c r="W102" i="6" s="1"/>
  <c r="AN99" i="6"/>
  <c r="AO99" i="6" s="1"/>
  <c r="W99" i="6" s="1"/>
  <c r="P102" i="6"/>
  <c r="AR45" i="6"/>
  <c r="X48" i="6" s="1"/>
  <c r="AS80" i="6"/>
  <c r="AV80" i="6" s="1"/>
  <c r="AF79" i="6" s="1"/>
  <c r="K101" i="6" s="1"/>
  <c r="AR57" i="6"/>
  <c r="P103" i="6"/>
  <c r="AO103" i="6"/>
  <c r="P100" i="6" l="1"/>
  <c r="AN100" i="6"/>
  <c r="AO100" i="6" s="1"/>
  <c r="W100" i="6" s="1"/>
  <c r="AT72" i="6"/>
  <c r="L52" i="6"/>
  <c r="AN49" i="6"/>
  <c r="L48" i="6"/>
  <c r="AF48" i="6"/>
  <c r="AA44" i="6"/>
  <c r="AN53" i="6"/>
  <c r="AF52" i="6" s="1"/>
  <c r="X52" i="6"/>
  <c r="P101" i="6"/>
  <c r="AN101" i="6"/>
  <c r="AO101" i="6" s="1"/>
  <c r="W101" i="6" s="1"/>
  <c r="G9" i="48" s="1"/>
  <c r="K98" i="6" l="1"/>
  <c r="P98" i="6" l="1"/>
  <c r="AN98" i="6"/>
  <c r="AO98" i="6" s="1"/>
  <c r="W98" i="6" s="1"/>
  <c r="G8" i="48" s="1"/>
  <c r="H9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20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コメント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B5" authorId="0" shapeId="0" xr:uid="{00000000-0006-0000-0900-000001000000}">
      <text>
        <r>
          <rPr>
            <sz val="9"/>
            <color indexed="81"/>
            <rFont val="ＭＳ Ｐゴシック"/>
            <family val="3"/>
            <charset val="128"/>
          </rPr>
          <t>３２時間未満の場合は、３２時間以上勤務している者を常勤とする。</t>
        </r>
      </text>
    </comment>
    <comment ref="B7" authorId="0" shapeId="0" xr:uid="{00000000-0006-0000-0900-000002000000}">
      <text>
        <r>
          <rPr>
            <sz val="9"/>
            <color indexed="81"/>
            <rFont val="ＭＳ Ｐゴシック"/>
            <family val="3"/>
            <charset val="128"/>
          </rPr>
          <t>自由入力欄</t>
        </r>
      </text>
    </comment>
    <comment ref="T8" authorId="0" shapeId="0" xr:uid="{00000000-0006-0000-0900-000003000000}">
      <text>
        <r>
          <rPr>
            <sz val="9"/>
            <color indexed="81"/>
            <rFont val="ＭＳ Ｐゴシック"/>
            <family val="3"/>
            <charset val="128"/>
          </rPr>
          <t>自由入力欄</t>
        </r>
      </text>
    </comment>
    <comment ref="H9" authorId="0" shapeId="0" xr:uid="{00000000-0006-0000-0900-000004000000}">
      <text>
        <r>
          <rPr>
            <sz val="9"/>
            <color indexed="81"/>
            <rFont val="ＭＳ Ｐゴシック"/>
            <family val="3"/>
            <charset val="128"/>
          </rPr>
          <t>７時間４５分は「=7+3/4」と入力する。</t>
        </r>
      </text>
    </comment>
    <comment ref="I9" authorId="0" shapeId="0" xr:uid="{00000000-0006-0000-0900-000005000000}">
      <text>
        <r>
          <rPr>
            <sz val="9"/>
            <color indexed="81"/>
            <rFont val="ＭＳ Ｐゴシック"/>
            <family val="3"/>
            <charset val="128"/>
          </rPr>
          <t>４週間に１回の場合は「=1/4」と入力する。</t>
        </r>
      </text>
    </comment>
    <comment ref="E25" authorId="0" shapeId="0" xr:uid="{35A2019C-467E-441F-AC5A-05CF0448200E}">
      <text>
        <r>
          <rPr>
            <sz val="9"/>
            <color indexed="81"/>
            <rFont val="ＭＳ Ｐゴシック"/>
            <family val="3"/>
            <charset val="128"/>
          </rPr>
          <t xml:space="preserve">上記「常勤換算」欄が１を超える非常勤職員がいる場合、当該非常勤職員の常勤換算を
１として集計する。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B5" authorId="0" shapeId="0" xr:uid="{00000000-0006-0000-0A00-000001000000}">
      <text>
        <r>
          <rPr>
            <sz val="9"/>
            <color indexed="81"/>
            <rFont val="ＭＳ Ｐゴシック"/>
            <family val="3"/>
            <charset val="128"/>
          </rPr>
          <t>３２時間未満の場合は、３２時間以上勤務している者を常勤とする。</t>
        </r>
      </text>
    </comment>
    <comment ref="B7" authorId="0" shapeId="0" xr:uid="{00000000-0006-0000-0A00-000002000000}">
      <text>
        <r>
          <rPr>
            <sz val="9"/>
            <color indexed="81"/>
            <rFont val="ＭＳ Ｐゴシック"/>
            <family val="3"/>
            <charset val="128"/>
          </rPr>
          <t>自由入力欄</t>
        </r>
      </text>
    </comment>
    <comment ref="U8" authorId="0" shapeId="0" xr:uid="{00000000-0006-0000-0A00-000003000000}">
      <text>
        <r>
          <rPr>
            <sz val="9"/>
            <color indexed="81"/>
            <rFont val="ＭＳ Ｐゴシック"/>
            <family val="3"/>
            <charset val="128"/>
          </rPr>
          <t>自由入力欄</t>
        </r>
      </text>
    </comment>
    <comment ref="I9" authorId="0" shapeId="0" xr:uid="{00000000-0006-0000-0A00-000004000000}">
      <text>
        <r>
          <rPr>
            <sz val="9"/>
            <color indexed="81"/>
            <rFont val="ＭＳ Ｐゴシック"/>
            <family val="3"/>
            <charset val="128"/>
          </rPr>
          <t>７時間４５分は「=7+3/4」と入力する。</t>
        </r>
      </text>
    </comment>
    <comment ref="J9" authorId="0" shapeId="0" xr:uid="{00000000-0006-0000-0A00-000005000000}">
      <text>
        <r>
          <rPr>
            <sz val="9"/>
            <color indexed="81"/>
            <rFont val="ＭＳ Ｐゴシック"/>
            <family val="3"/>
            <charset val="128"/>
          </rPr>
          <t>４週間に１回の場合は「=1/4」と入力する。</t>
        </r>
      </text>
    </comment>
    <comment ref="G40" authorId="0" shapeId="0" xr:uid="{00000000-0006-0000-0A00-000006000000}">
      <text>
        <r>
          <rPr>
            <sz val="9"/>
            <color indexed="81"/>
            <rFont val="ＭＳ Ｐゴシック"/>
            <family val="3"/>
            <charset val="128"/>
          </rPr>
          <t>端数処理前の合計値。</t>
        </r>
      </text>
    </comment>
    <comment ref="E44" authorId="0" shapeId="0" xr:uid="{00000000-0006-0000-0A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上記「常勤換算」欄が１を超える非常勤職員がいる場合、当該非常勤職員の常勤換算を
１として集計する。
</t>
        </r>
      </text>
    </comment>
    <comment ref="E51" authorId="0" shapeId="0" xr:uid="{00000000-0006-0000-0A00-000008000000}">
      <text>
        <r>
          <rPr>
            <sz val="9"/>
            <color indexed="81"/>
            <rFont val="ＭＳ Ｐゴシック"/>
            <family val="3"/>
            <charset val="128"/>
          </rPr>
          <t>病棟ごとに端数処理（小数点第２位切り捨て）を行った後の合計値。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AA32" authorId="0" shapeId="0" xr:uid="{00000000-0006-0000-0B00-000001000000}">
      <text>
        <r>
          <rPr>
            <sz val="10"/>
            <color indexed="81"/>
            <rFont val="ＭＳ Ｐゴシック"/>
            <family val="3"/>
            <charset val="128"/>
          </rPr>
          <t>産婦人科又は産科の入院患者がいる場合、産婦人科又は産科の患者に
対する看護師（准看護師を含む）の員数のうち、１人以上を助産師とする。
（医療法第２５条に基づく立入検査実施要領　Ｐ．40　1-6）</t>
        </r>
      </text>
    </comment>
    <comment ref="AC32" authorId="0" shapeId="0" xr:uid="{00000000-0006-0000-0B00-000002000000}">
      <text>
        <r>
          <rPr>
            <sz val="10"/>
            <color indexed="81"/>
            <rFont val="ＭＳ Ｐゴシック"/>
            <family val="3"/>
            <charset val="128"/>
          </rPr>
          <t>歯科、矯正歯科、小児歯科又は口腔外科においては、看護師のうちの適当
数を歯科衛生士とすることができる。
（医療法第２５条に基づく立入検査実施要領　Ｐ．38　1-4）</t>
        </r>
      </text>
    </comment>
    <comment ref="AN64" authorId="0" shapeId="0" xr:uid="{00000000-0006-0000-0B00-000003000000}">
      <text>
        <r>
          <rPr>
            <sz val="10"/>
            <color indexed="81"/>
            <rFont val="ＭＳ Ｐゴシック"/>
            <family val="3"/>
            <charset val="128"/>
          </rPr>
          <t>（Ｃ－５２）が「０」以下の判定を含む。</t>
        </r>
      </text>
    </comment>
    <comment ref="AU66" authorId="0" shapeId="0" xr:uid="{00000000-0006-0000-0B00-000004000000}">
      <text>
        <r>
          <rPr>
            <sz val="10"/>
            <color indexed="81"/>
            <rFont val="ＭＳ Ｐゴシック"/>
            <family val="3"/>
            <charset val="128"/>
          </rPr>
          <t>Ｃ＞０又はＤ＞０で、最終的な計算結果が「０」</t>
        </r>
      </text>
    </comment>
    <comment ref="AT71" authorId="0" shapeId="0" xr:uid="{00000000-0006-0000-0B00-000005000000}">
      <text>
        <r>
          <rPr>
            <sz val="10"/>
            <color indexed="81"/>
            <rFont val="ＭＳ Ｐゴシック"/>
            <family val="3"/>
            <charset val="128"/>
          </rPr>
          <t>A又は調剤数が「＞０」で、最終的な計算結果が「０」</t>
        </r>
      </text>
    </comment>
    <comment ref="AV79" authorId="0" shapeId="0" xr:uid="{00000000-0006-0000-0B00-000006000000}">
      <text>
        <r>
          <rPr>
            <sz val="10"/>
            <color indexed="81"/>
            <rFont val="ＭＳ Ｐゴシック"/>
            <family val="3"/>
            <charset val="128"/>
          </rPr>
          <t>｛｝単位の計算結果が「０」で、分子が「＞０」</t>
        </r>
      </text>
    </comment>
    <comment ref="AN83" authorId="0" shapeId="0" xr:uid="{00000000-0006-0000-0B00-000007000000}">
      <text>
        <r>
          <rPr>
            <sz val="10"/>
            <color indexed="81"/>
            <rFont val="ＭＳ Ｐゴシック"/>
            <family val="3"/>
            <charset val="128"/>
          </rPr>
          <t>｛｝単位の端数処理を含む。</t>
        </r>
      </text>
    </comment>
    <comment ref="T84" authorId="0" shapeId="0" xr:uid="{00000000-0006-0000-0B00-000008000000}">
      <text>
        <r>
          <rPr>
            <sz val="10"/>
            <color indexed="81"/>
            <rFont val="ＭＳ Ｐゴシック"/>
            <family val="3"/>
            <charset val="128"/>
          </rPr>
          <t>平成24年 8月、県医療整備課から確認。
本欄の数値は、看護職員として計上した上で、看護補助者としても再計上できる。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D3" authorId="0" shapeId="0" xr:uid="{D8537DB9-EB9A-46B2-ACB7-7F8707CF18F9}">
      <text>
        <r>
          <rPr>
            <sz val="14"/>
            <color indexed="81"/>
            <rFont val="ＭＳ Ｐゴシック"/>
            <family val="3"/>
            <charset val="128"/>
          </rPr>
          <t>「病棟数」欄及び「許可病床数」欄を入力する。</t>
        </r>
      </text>
    </comment>
    <comment ref="D11" authorId="0" shapeId="0" xr:uid="{3A7BAF72-F51E-4AD4-AFE6-7AEAFFE01D15}">
      <text>
        <r>
          <rPr>
            <sz val="14"/>
            <color indexed="81"/>
            <rFont val="ＭＳ Ｐゴシック"/>
            <family val="3"/>
            <charset val="128"/>
          </rPr>
          <t>「病床数」欄と「許可病床数」欄を入力する。</t>
        </r>
      </text>
    </comment>
    <comment ref="E11" authorId="0" shapeId="0" xr:uid="{CA7F54B0-C1C5-47A1-A58C-77BFCE48BB25}">
      <text>
        <r>
          <rPr>
            <sz val="14"/>
            <color indexed="81"/>
            <rFont val="ＭＳ Ｐゴシック"/>
            <family val="3"/>
            <charset val="128"/>
          </rPr>
          <t>「病床数」欄と「許可病床数」欄を入力する。</t>
        </r>
      </text>
    </comment>
    <comment ref="L12" authorId="0" shapeId="0" xr:uid="{1DD15DE3-56C8-499B-8920-90A08D6CB7C3}">
      <text>
        <r>
          <rPr>
            <sz val="12"/>
            <color indexed="81"/>
            <rFont val="ＭＳ Ｐゴシック"/>
            <family val="3"/>
            <charset val="128"/>
          </rPr>
          <t>精神病床を有する病院（医大付属病院又は病床100床以上で内科・外科・産婦人科・眼科及び耳鼻科を含む病院を除く）については、当分の間、（Ｊ／４）－（Ｊ／５）の数を看護補助者とすることができる。</t>
        </r>
      </text>
    </comment>
    <comment ref="P13" authorId="0" shapeId="0" xr:uid="{CC069F4E-194C-4DDE-9376-02800517E9DE}">
      <text>
        <r>
          <rPr>
            <sz val="9"/>
            <color indexed="81"/>
            <rFont val="ＭＳ Ｐゴシック"/>
            <family val="3"/>
            <charset val="128"/>
          </rPr>
          <t>新生児を別掲する場合は、左の図形を修正の上、該当欄に移動させる。</t>
        </r>
      </text>
    </comment>
    <comment ref="P17" authorId="0" shapeId="0" xr:uid="{8BCA9203-ECF6-4115-AE66-6CD3CFB04FAB}">
      <text>
        <r>
          <rPr>
            <sz val="9"/>
            <color indexed="81"/>
            <rFont val="ＭＳ Ｐゴシック"/>
            <family val="3"/>
            <charset val="128"/>
          </rPr>
          <t>様式10-1（その他）で、（看護職員）Ⅳの※のうち、精神病床を有する病院
に関する看護補助者の算定に関する取扱いを適用するとした場合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B35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　「直近１年間」欄の上段は、立入検査実施月に応じて、
計算式を修正する。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B5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>３２時間未満の場合は、３２時間以上勤務している者を常勤とする。</t>
        </r>
      </text>
    </comment>
    <comment ref="B7" authorId="0" shapeId="0" xr:uid="{00000000-0006-0000-0200-000002000000}">
      <text>
        <r>
          <rPr>
            <sz val="9"/>
            <color indexed="81"/>
            <rFont val="ＭＳ Ｐゴシック"/>
            <family val="3"/>
            <charset val="128"/>
          </rPr>
          <t>自由入力欄</t>
        </r>
      </text>
    </comment>
    <comment ref="T8" authorId="0" shapeId="0" xr:uid="{00000000-0006-0000-0200-000003000000}">
      <text>
        <r>
          <rPr>
            <sz val="9"/>
            <color indexed="81"/>
            <rFont val="ＭＳ Ｐゴシック"/>
            <family val="3"/>
            <charset val="128"/>
          </rPr>
          <t>自由入力欄</t>
        </r>
      </text>
    </comment>
    <comment ref="H9" authorId="0" shapeId="0" xr:uid="{00000000-0006-0000-0200-000004000000}">
      <text>
        <r>
          <rPr>
            <sz val="9"/>
            <color indexed="81"/>
            <rFont val="ＭＳ Ｐゴシック"/>
            <family val="3"/>
            <charset val="128"/>
          </rPr>
          <t>７時間４５分は「=7+3/4」と入力する。</t>
        </r>
      </text>
    </comment>
    <comment ref="I9" authorId="0" shapeId="0" xr:uid="{00000000-0006-0000-0200-000005000000}">
      <text>
        <r>
          <rPr>
            <sz val="9"/>
            <color indexed="81"/>
            <rFont val="ＭＳ Ｐゴシック"/>
            <family val="3"/>
            <charset val="128"/>
          </rPr>
          <t>４週間に１回の場合は「=1/4」と入力する。</t>
        </r>
      </text>
    </comment>
    <comment ref="E63" authorId="0" shapeId="0" xr:uid="{00000000-0006-0000-0200-000006000000}">
      <text>
        <r>
          <rPr>
            <sz val="9"/>
            <color indexed="81"/>
            <rFont val="ＭＳ Ｐゴシック"/>
            <family val="3"/>
            <charset val="128"/>
          </rPr>
          <t>上記「（参考）常勤換算」欄が１を超える非常勤職員がいる場合、当該非常勤職員の勤務時間を
病院で定めた１週間の勤務時間に修正して、常勤換算を行う。
（医療法第２５条に基づく立入検査実施要領　Ｐ．９７　５（３））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B5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>３２時間未満の場合は、３２時間以上勤務している者を常勤とする。</t>
        </r>
      </text>
    </comment>
    <comment ref="B7" authorId="0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>自由入力欄</t>
        </r>
      </text>
    </comment>
    <comment ref="T8" authorId="0" shapeId="0" xr:uid="{00000000-0006-0000-0300-000003000000}">
      <text>
        <r>
          <rPr>
            <sz val="9"/>
            <color indexed="81"/>
            <rFont val="ＭＳ Ｐゴシック"/>
            <family val="3"/>
            <charset val="128"/>
          </rPr>
          <t>自由入力欄</t>
        </r>
      </text>
    </comment>
    <comment ref="H9" authorId="0" shapeId="0" xr:uid="{00000000-0006-0000-0300-000004000000}">
      <text>
        <r>
          <rPr>
            <sz val="9"/>
            <color indexed="81"/>
            <rFont val="ＭＳ Ｐゴシック"/>
            <family val="3"/>
            <charset val="128"/>
          </rPr>
          <t>７時間４５分は「=7+3/4」と入力する。</t>
        </r>
      </text>
    </comment>
    <comment ref="I9" authorId="0" shapeId="0" xr:uid="{00000000-0006-0000-0300-000005000000}">
      <text>
        <r>
          <rPr>
            <sz val="9"/>
            <color indexed="81"/>
            <rFont val="ＭＳ Ｐゴシック"/>
            <family val="3"/>
            <charset val="128"/>
          </rPr>
          <t>４週間に１回の場合は「=1/4」と入力する。</t>
        </r>
      </text>
    </comment>
    <comment ref="E35" authorId="0" shapeId="0" xr:uid="{00000000-0006-0000-03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上記「（参考）常勤換算」欄が１を超える非常勤職員がいる場合、当該非常勤職員の勤務時間を
病院で定めた１週間の勤務時間に修正して、常勤換算を行う。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B5" authorId="0" shapeId="0" xr:uid="{00000000-0006-0000-0400-000001000000}">
      <text>
        <r>
          <rPr>
            <sz val="9"/>
            <color indexed="81"/>
            <rFont val="ＭＳ Ｐゴシック"/>
            <family val="3"/>
            <charset val="128"/>
          </rPr>
          <t>３２時間未満の場合は、３２時間以上勤務している者を常勤とする。</t>
        </r>
      </text>
    </comment>
    <comment ref="B7" authorId="0" shapeId="0" xr:uid="{00000000-0006-0000-0400-000002000000}">
      <text>
        <r>
          <rPr>
            <sz val="9"/>
            <color indexed="81"/>
            <rFont val="ＭＳ Ｐゴシック"/>
            <family val="3"/>
            <charset val="128"/>
          </rPr>
          <t>自由入力欄</t>
        </r>
      </text>
    </comment>
    <comment ref="T8" authorId="0" shapeId="0" xr:uid="{00000000-0006-0000-0400-000003000000}">
      <text>
        <r>
          <rPr>
            <sz val="9"/>
            <color indexed="81"/>
            <rFont val="ＭＳ Ｐゴシック"/>
            <family val="3"/>
            <charset val="128"/>
          </rPr>
          <t>自由入力欄</t>
        </r>
      </text>
    </comment>
    <comment ref="H9" authorId="0" shapeId="0" xr:uid="{00000000-0006-0000-0400-000004000000}">
      <text>
        <r>
          <rPr>
            <sz val="9"/>
            <color indexed="81"/>
            <rFont val="ＭＳ Ｐゴシック"/>
            <family val="3"/>
            <charset val="128"/>
          </rPr>
          <t>７時間４５分は「=7+3/4」と入力する。</t>
        </r>
      </text>
    </comment>
    <comment ref="I9" authorId="0" shapeId="0" xr:uid="{00000000-0006-0000-0400-000005000000}">
      <text>
        <r>
          <rPr>
            <sz val="9"/>
            <color indexed="81"/>
            <rFont val="ＭＳ Ｐゴシック"/>
            <family val="3"/>
            <charset val="128"/>
          </rPr>
          <t>４週間に１回の場合は「=1/4」と入力する。</t>
        </r>
      </text>
    </comment>
    <comment ref="E29" authorId="0" shapeId="0" xr:uid="{00000000-0006-0000-04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上記「常勤換算」欄が１を超える非常勤職員がいる場合、当該非常勤職員の常勤換算を
１として集計する。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B5" authorId="0" shapeId="0" xr:uid="{00000000-0006-0000-0500-000001000000}">
      <text>
        <r>
          <rPr>
            <sz val="9"/>
            <color indexed="81"/>
            <rFont val="ＭＳ Ｐゴシック"/>
            <family val="3"/>
            <charset val="128"/>
          </rPr>
          <t>３２時間未満の場合は、３２時間以上勤務している者を常勤とする。</t>
        </r>
      </text>
    </comment>
    <comment ref="B7" authorId="0" shapeId="0" xr:uid="{00000000-0006-0000-0500-000002000000}">
      <text>
        <r>
          <rPr>
            <sz val="9"/>
            <color indexed="81"/>
            <rFont val="ＭＳ Ｐゴシック"/>
            <family val="3"/>
            <charset val="128"/>
          </rPr>
          <t>自由入力欄</t>
        </r>
      </text>
    </comment>
    <comment ref="U8" authorId="0" shapeId="0" xr:uid="{00000000-0006-0000-0500-000003000000}">
      <text>
        <r>
          <rPr>
            <sz val="9"/>
            <color indexed="81"/>
            <rFont val="ＭＳ Ｐゴシック"/>
            <family val="3"/>
            <charset val="128"/>
          </rPr>
          <t>自由入力欄</t>
        </r>
      </text>
    </comment>
    <comment ref="I9" authorId="0" shapeId="0" xr:uid="{00000000-0006-0000-0500-000004000000}">
      <text>
        <r>
          <rPr>
            <sz val="9"/>
            <color indexed="81"/>
            <rFont val="ＭＳ Ｐゴシック"/>
            <family val="3"/>
            <charset val="128"/>
          </rPr>
          <t>７時間４５分は「=7+3/4」と入力する。</t>
        </r>
      </text>
    </comment>
    <comment ref="J9" authorId="0" shapeId="0" xr:uid="{00000000-0006-0000-0500-000005000000}">
      <text>
        <r>
          <rPr>
            <sz val="9"/>
            <color indexed="81"/>
            <rFont val="ＭＳ Ｐゴシック"/>
            <family val="3"/>
            <charset val="128"/>
          </rPr>
          <t>４週間に１回の場合は「=1/4」と入力する。</t>
        </r>
      </text>
    </comment>
    <comment ref="G110" authorId="0" shapeId="0" xr:uid="{00000000-0006-0000-0500-000006000000}">
      <text>
        <r>
          <rPr>
            <sz val="9"/>
            <color indexed="81"/>
            <rFont val="ＭＳ Ｐゴシック"/>
            <family val="3"/>
            <charset val="128"/>
          </rPr>
          <t>端数処理前の合計値。</t>
        </r>
      </text>
    </comment>
    <comment ref="E114" authorId="0" shapeId="0" xr:uid="{00000000-0006-0000-0500-000007000000}">
      <text>
        <r>
          <rPr>
            <sz val="9"/>
            <color indexed="81"/>
            <rFont val="ＭＳ Ｐゴシック"/>
            <family val="3"/>
            <charset val="128"/>
          </rPr>
          <t>上記「常勤換算」欄が１を超える非常勤職員がいる場合、当該非常勤職員の常勤換算を
１として集計する。
（医療法第２５条に基づく立入検査実施要領　Ｐ．９７　６（２））</t>
        </r>
      </text>
    </comment>
    <comment ref="E121" authorId="0" shapeId="0" xr:uid="{00000000-0006-0000-0500-000008000000}">
      <text>
        <r>
          <rPr>
            <sz val="9"/>
            <color indexed="81"/>
            <rFont val="ＭＳ Ｐゴシック"/>
            <family val="3"/>
            <charset val="128"/>
          </rPr>
          <t>病棟ごとに端数処理（小数点第２位切り捨て）を行った後の合計値。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B5" authorId="0" shapeId="0" xr:uid="{00000000-0006-0000-0600-000001000000}">
      <text>
        <r>
          <rPr>
            <sz val="9"/>
            <color indexed="81"/>
            <rFont val="ＭＳ Ｐゴシック"/>
            <family val="3"/>
            <charset val="128"/>
          </rPr>
          <t>３２時間未満の場合は、３２時間以上勤務している者を常勤とする。</t>
        </r>
      </text>
    </comment>
    <comment ref="B7" authorId="0" shapeId="0" xr:uid="{00000000-0006-0000-0600-000002000000}">
      <text>
        <r>
          <rPr>
            <sz val="9"/>
            <color indexed="81"/>
            <rFont val="ＭＳ Ｐゴシック"/>
            <family val="3"/>
            <charset val="128"/>
          </rPr>
          <t>自由入力欄</t>
        </r>
      </text>
    </comment>
    <comment ref="U8" authorId="0" shapeId="0" xr:uid="{00000000-0006-0000-0600-000003000000}">
      <text>
        <r>
          <rPr>
            <sz val="9"/>
            <color indexed="81"/>
            <rFont val="ＭＳ Ｐゴシック"/>
            <family val="3"/>
            <charset val="128"/>
          </rPr>
          <t>自由入力欄</t>
        </r>
      </text>
    </comment>
    <comment ref="I9" authorId="0" shapeId="0" xr:uid="{00000000-0006-0000-0600-000004000000}">
      <text>
        <r>
          <rPr>
            <sz val="9"/>
            <color indexed="81"/>
            <rFont val="ＭＳ Ｐゴシック"/>
            <family val="3"/>
            <charset val="128"/>
          </rPr>
          <t>７時間４５分は「=7+3/4」と入力する。</t>
        </r>
      </text>
    </comment>
    <comment ref="J9" authorId="0" shapeId="0" xr:uid="{00000000-0006-0000-0600-000005000000}">
      <text>
        <r>
          <rPr>
            <sz val="9"/>
            <color indexed="81"/>
            <rFont val="ＭＳ Ｐゴシック"/>
            <family val="3"/>
            <charset val="128"/>
          </rPr>
          <t>４週間に１回の場合は「=1/4」と入力する。</t>
        </r>
      </text>
    </comment>
    <comment ref="G60" authorId="0" shapeId="0" xr:uid="{00000000-0006-0000-0600-000006000000}">
      <text>
        <r>
          <rPr>
            <sz val="9"/>
            <color indexed="81"/>
            <rFont val="ＭＳ Ｐゴシック"/>
            <family val="3"/>
            <charset val="128"/>
          </rPr>
          <t>端数処理前の合計値。</t>
        </r>
      </text>
    </comment>
    <comment ref="E64" authorId="0" shapeId="0" xr:uid="{00000000-0006-0000-0600-000007000000}">
      <text>
        <r>
          <rPr>
            <sz val="9"/>
            <color indexed="81"/>
            <rFont val="ＭＳ Ｐゴシック"/>
            <family val="3"/>
            <charset val="128"/>
          </rPr>
          <t>上記「常勤換算」欄が１を超える非常勤職員がいる場合、当該非常勤職員の常勤換算を
１として集計する。
（医療法第２５条に基づく立入検査実施要領　Ｐ．９７　６（２））</t>
        </r>
      </text>
    </comment>
    <comment ref="E71" authorId="0" shapeId="0" xr:uid="{00000000-0006-0000-0600-000008000000}">
      <text>
        <r>
          <rPr>
            <sz val="9"/>
            <color indexed="81"/>
            <rFont val="ＭＳ Ｐゴシック"/>
            <family val="3"/>
            <charset val="128"/>
          </rPr>
          <t>病棟ごとに端数処理（小数点第２位切り捨て）を行った後の合計値。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B5" authorId="0" shapeId="0" xr:uid="{00000000-0006-0000-0700-000001000000}">
      <text>
        <r>
          <rPr>
            <sz val="9"/>
            <color indexed="81"/>
            <rFont val="ＭＳ Ｐゴシック"/>
            <family val="3"/>
            <charset val="128"/>
          </rPr>
          <t>３２時間未満の場合は、３２時間以上勤務している者を常勤とする。</t>
        </r>
      </text>
    </comment>
    <comment ref="B7" authorId="0" shapeId="0" xr:uid="{00000000-0006-0000-0700-000002000000}">
      <text>
        <r>
          <rPr>
            <sz val="9"/>
            <color indexed="81"/>
            <rFont val="ＭＳ Ｐゴシック"/>
            <family val="3"/>
            <charset val="128"/>
          </rPr>
          <t>自由入力欄</t>
        </r>
      </text>
    </comment>
    <comment ref="U8" authorId="0" shapeId="0" xr:uid="{00000000-0006-0000-0700-000003000000}">
      <text>
        <r>
          <rPr>
            <sz val="9"/>
            <color indexed="81"/>
            <rFont val="ＭＳ Ｐゴシック"/>
            <family val="3"/>
            <charset val="128"/>
          </rPr>
          <t>自由入力欄</t>
        </r>
      </text>
    </comment>
    <comment ref="I9" authorId="0" shapeId="0" xr:uid="{00000000-0006-0000-0700-000004000000}">
      <text>
        <r>
          <rPr>
            <sz val="9"/>
            <color indexed="81"/>
            <rFont val="ＭＳ Ｐゴシック"/>
            <family val="3"/>
            <charset val="128"/>
          </rPr>
          <t>７時間４５分は「=7+3/4」と入力する。</t>
        </r>
      </text>
    </comment>
    <comment ref="J9" authorId="0" shapeId="0" xr:uid="{00000000-0006-0000-0700-000005000000}">
      <text>
        <r>
          <rPr>
            <sz val="9"/>
            <color indexed="81"/>
            <rFont val="ＭＳ Ｐゴシック"/>
            <family val="3"/>
            <charset val="128"/>
          </rPr>
          <t>４週間に１回の場合は「=1/4」と入力する。</t>
        </r>
      </text>
    </comment>
    <comment ref="G60" authorId="0" shapeId="0" xr:uid="{00000000-0006-0000-0700-000006000000}">
      <text>
        <r>
          <rPr>
            <sz val="9"/>
            <color indexed="81"/>
            <rFont val="ＭＳ Ｐゴシック"/>
            <family val="3"/>
            <charset val="128"/>
          </rPr>
          <t>端数処理前の合計値。</t>
        </r>
      </text>
    </comment>
    <comment ref="E64" authorId="0" shapeId="0" xr:uid="{00000000-0006-0000-0700-000007000000}">
      <text>
        <r>
          <rPr>
            <sz val="9"/>
            <color indexed="81"/>
            <rFont val="ＭＳ Ｐゴシック"/>
            <family val="3"/>
            <charset val="128"/>
          </rPr>
          <t>上記「常勤換算」欄が１を超える非常勤職員がいる場合、当該非常勤職員の常勤換算を
１として集計する。
（医療法第２５条に基づく立入検査実施要領　Ｐ．９７　６（２））</t>
        </r>
      </text>
    </comment>
    <comment ref="E71" authorId="0" shapeId="0" xr:uid="{00000000-0006-0000-0700-000008000000}">
      <text>
        <r>
          <rPr>
            <sz val="9"/>
            <color indexed="81"/>
            <rFont val="ＭＳ Ｐゴシック"/>
            <family val="3"/>
            <charset val="128"/>
          </rPr>
          <t>病棟ごとに端数処理（小数点第２位切り捨て）を行った後の合計値。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B5" authorId="0" shapeId="0" xr:uid="{00000000-0006-0000-0800-000001000000}">
      <text>
        <r>
          <rPr>
            <sz val="9"/>
            <color indexed="81"/>
            <rFont val="ＭＳ Ｐゴシック"/>
            <family val="3"/>
            <charset val="128"/>
          </rPr>
          <t>３２時間未満の場合は、３２時間以上勤務している者を常勤とする。</t>
        </r>
      </text>
    </comment>
    <comment ref="B7" authorId="0" shapeId="0" xr:uid="{00000000-0006-0000-0800-000002000000}">
      <text>
        <r>
          <rPr>
            <sz val="9"/>
            <color indexed="81"/>
            <rFont val="ＭＳ Ｐゴシック"/>
            <family val="3"/>
            <charset val="128"/>
          </rPr>
          <t>自由入力欄</t>
        </r>
      </text>
    </comment>
    <comment ref="U8" authorId="0" shapeId="0" xr:uid="{00000000-0006-0000-0800-000003000000}">
      <text>
        <r>
          <rPr>
            <sz val="9"/>
            <color indexed="81"/>
            <rFont val="ＭＳ Ｐゴシック"/>
            <family val="3"/>
            <charset val="128"/>
          </rPr>
          <t>自由入力欄</t>
        </r>
      </text>
    </comment>
    <comment ref="I9" authorId="0" shapeId="0" xr:uid="{00000000-0006-0000-0800-000004000000}">
      <text>
        <r>
          <rPr>
            <sz val="9"/>
            <color indexed="81"/>
            <rFont val="ＭＳ Ｐゴシック"/>
            <family val="3"/>
            <charset val="128"/>
          </rPr>
          <t>７時間４５分は「=7+3/4」と入力する。</t>
        </r>
      </text>
    </comment>
    <comment ref="J9" authorId="0" shapeId="0" xr:uid="{00000000-0006-0000-0800-000005000000}">
      <text>
        <r>
          <rPr>
            <sz val="9"/>
            <color indexed="81"/>
            <rFont val="ＭＳ Ｐゴシック"/>
            <family val="3"/>
            <charset val="128"/>
          </rPr>
          <t>４週間に１回の場合は「=1/4」と入力する。</t>
        </r>
      </text>
    </comment>
    <comment ref="G60" authorId="0" shapeId="0" xr:uid="{00000000-0006-0000-0800-000006000000}">
      <text>
        <r>
          <rPr>
            <sz val="9"/>
            <color indexed="81"/>
            <rFont val="ＭＳ Ｐゴシック"/>
            <family val="3"/>
            <charset val="128"/>
          </rPr>
          <t>端数処理前の合計値。</t>
        </r>
      </text>
    </comment>
    <comment ref="E64" authorId="0" shapeId="0" xr:uid="{00000000-0006-0000-0800-000007000000}">
      <text>
        <r>
          <rPr>
            <sz val="9"/>
            <color indexed="81"/>
            <rFont val="ＭＳ Ｐゴシック"/>
            <family val="3"/>
            <charset val="128"/>
          </rPr>
          <t>上記「常勤換算」欄が１を超える非常勤職員がいる場合、当該非常勤職員の常勤換算を
１として集計する。
（医療法第２５条に基づく立入検査実施要領　Ｐ．９７　６（２））</t>
        </r>
      </text>
    </comment>
    <comment ref="E71" authorId="0" shapeId="0" xr:uid="{00000000-0006-0000-0800-000008000000}">
      <text>
        <r>
          <rPr>
            <sz val="9"/>
            <color indexed="81"/>
            <rFont val="ＭＳ Ｐゴシック"/>
            <family val="3"/>
            <charset val="128"/>
          </rPr>
          <t>病棟ごとに端数処理（小数点第２位切り捨て）を行った後の合計値。</t>
        </r>
      </text>
    </comment>
  </commentList>
</comments>
</file>

<file path=xl/sharedStrings.xml><?xml version="1.0" encoding="utf-8"?>
<sst xmlns="http://schemas.openxmlformats.org/spreadsheetml/2006/main" count="740" uniqueCount="335">
  <si>
    <t>入院</t>
    <rPh sb="0" eb="2">
      <t>ニュウイン</t>
    </rPh>
    <phoneticPr fontId="2"/>
  </si>
  <si>
    <t>外来</t>
    <rPh sb="0" eb="2">
      <t>ガイライ</t>
    </rPh>
    <phoneticPr fontId="2"/>
  </si>
  <si>
    <t>非常勤</t>
    <rPh sb="0" eb="3">
      <t>ヒジョウキン</t>
    </rPh>
    <phoneticPr fontId="2"/>
  </si>
  <si>
    <t>医師</t>
    <rPh sb="0" eb="2">
      <t>イシ</t>
    </rPh>
    <phoneticPr fontId="2"/>
  </si>
  <si>
    <t>薬剤師</t>
    <rPh sb="0" eb="3">
      <t>ヤクザイシ</t>
    </rPh>
    <phoneticPr fontId="2"/>
  </si>
  <si>
    <t>栄養士</t>
    <rPh sb="0" eb="3">
      <t>エイヨウシ</t>
    </rPh>
    <phoneticPr fontId="2"/>
  </si>
  <si>
    <t>助産師</t>
    <rPh sb="0" eb="3">
      <t>ジョサンシ</t>
    </rPh>
    <phoneticPr fontId="2"/>
  </si>
  <si>
    <t>看護師</t>
    <rPh sb="0" eb="3">
      <t>カンゴシ</t>
    </rPh>
    <phoneticPr fontId="2"/>
  </si>
  <si>
    <t>歯科衛生士</t>
    <rPh sb="0" eb="2">
      <t>シカ</t>
    </rPh>
    <rPh sb="2" eb="5">
      <t>エイセイシ</t>
    </rPh>
    <phoneticPr fontId="2"/>
  </si>
  <si>
    <t>様式１０－１</t>
    <rPh sb="0" eb="2">
      <t>ヨウシキ</t>
    </rPh>
    <phoneticPr fontId="2"/>
  </si>
  <si>
    <t>Ⅰ　患者数（人）</t>
    <rPh sb="2" eb="5">
      <t>カンジャスウ</t>
    </rPh>
    <rPh sb="6" eb="7">
      <t>ニン</t>
    </rPh>
    <phoneticPr fontId="2"/>
  </si>
  <si>
    <t>１日平均総患者数</t>
    <rPh sb="1" eb="2">
      <t>ニチ</t>
    </rPh>
    <rPh sb="2" eb="4">
      <t>ヘイキン</t>
    </rPh>
    <rPh sb="4" eb="5">
      <t>ソウ</t>
    </rPh>
    <rPh sb="5" eb="8">
      <t>カンジャスウ</t>
    </rPh>
    <phoneticPr fontId="2"/>
  </si>
  <si>
    <t>うち歯・矯歯・小歯・歯口外</t>
    <rPh sb="2" eb="3">
      <t>ハ</t>
    </rPh>
    <rPh sb="4" eb="5">
      <t>キョウ</t>
    </rPh>
    <rPh sb="5" eb="6">
      <t>ハ</t>
    </rPh>
    <rPh sb="7" eb="8">
      <t>ショウ</t>
    </rPh>
    <rPh sb="8" eb="9">
      <t>ハ</t>
    </rPh>
    <rPh sb="10" eb="11">
      <t>ハ</t>
    </rPh>
    <rPh sb="11" eb="13">
      <t>コウガイ</t>
    </rPh>
    <phoneticPr fontId="2"/>
  </si>
  <si>
    <t>うち一般病床</t>
    <rPh sb="2" eb="4">
      <t>イッパン</t>
    </rPh>
    <rPh sb="4" eb="6">
      <t>ビョウショウ</t>
    </rPh>
    <phoneticPr fontId="2"/>
  </si>
  <si>
    <t>うち療養病床</t>
    <rPh sb="2" eb="4">
      <t>リョウヨウ</t>
    </rPh>
    <rPh sb="4" eb="6">
      <t>ビョウショウ</t>
    </rPh>
    <phoneticPr fontId="2"/>
  </si>
  <si>
    <t>うち精神病床</t>
    <rPh sb="2" eb="4">
      <t>セイシン</t>
    </rPh>
    <rPh sb="4" eb="6">
      <t>ビョウショウ</t>
    </rPh>
    <phoneticPr fontId="2"/>
  </si>
  <si>
    <t>１日平均収容新生児数</t>
    <rPh sb="1" eb="2">
      <t>ニチ</t>
    </rPh>
    <rPh sb="2" eb="4">
      <t>ヘイキン</t>
    </rPh>
    <rPh sb="4" eb="6">
      <t>シュウヨウ</t>
    </rPh>
    <rPh sb="6" eb="9">
      <t>シンセイジ</t>
    </rPh>
    <rPh sb="9" eb="10">
      <t>スウ</t>
    </rPh>
    <phoneticPr fontId="2"/>
  </si>
  <si>
    <t>区分</t>
    <rPh sb="0" eb="2">
      <t>クブン</t>
    </rPh>
    <phoneticPr fontId="2"/>
  </si>
  <si>
    <t>Ⅱ　従事者数（人）</t>
    <rPh sb="2" eb="5">
      <t>ジュウジシャ</t>
    </rPh>
    <rPh sb="5" eb="6">
      <t>スウ</t>
    </rPh>
    <rPh sb="7" eb="8">
      <t>ヒト</t>
    </rPh>
    <phoneticPr fontId="2"/>
  </si>
  <si>
    <t>Ａ</t>
    <phoneticPr fontId="2"/>
  </si>
  <si>
    <t>Ｃ</t>
    <phoneticPr fontId="2"/>
  </si>
  <si>
    <t>Ｈ</t>
    <phoneticPr fontId="2"/>
  </si>
  <si>
    <t>Ｉ</t>
    <phoneticPr fontId="2"/>
  </si>
  <si>
    <t>Ｊ</t>
    <phoneticPr fontId="2"/>
  </si>
  <si>
    <t>Ｍ</t>
    <phoneticPr fontId="2"/>
  </si>
  <si>
    <t>Ｂ</t>
    <phoneticPr fontId="2"/>
  </si>
  <si>
    <t>Ｄ</t>
    <phoneticPr fontId="2"/>
  </si>
  <si>
    <t>Ｅ</t>
    <phoneticPr fontId="2"/>
  </si>
  <si>
    <t>常勤（ア）</t>
    <rPh sb="0" eb="2">
      <t>ジョウキン</t>
    </rPh>
    <phoneticPr fontId="2"/>
  </si>
  <si>
    <t>現員</t>
    <rPh sb="0" eb="2">
      <t>ゲンイン</t>
    </rPh>
    <phoneticPr fontId="2"/>
  </si>
  <si>
    <t>（換算前）</t>
    <rPh sb="1" eb="3">
      <t>カンサン</t>
    </rPh>
    <rPh sb="3" eb="4">
      <t>マエ</t>
    </rPh>
    <phoneticPr fontId="2"/>
  </si>
  <si>
    <t>常勤換算後</t>
    <rPh sb="0" eb="2">
      <t>ジョウキン</t>
    </rPh>
    <rPh sb="2" eb="4">
      <t>カンサン</t>
    </rPh>
    <rPh sb="4" eb="5">
      <t>ゴ</t>
    </rPh>
    <phoneticPr fontId="2"/>
  </si>
  <si>
    <t>計（ア＋イ）</t>
    <rPh sb="0" eb="1">
      <t>ケイ</t>
    </rPh>
    <phoneticPr fontId="2"/>
  </si>
  <si>
    <t>（イ）</t>
    <phoneticPr fontId="2"/>
  </si>
  <si>
    <t>区分</t>
    <rPh sb="0" eb="1">
      <t>ク</t>
    </rPh>
    <rPh sb="1" eb="2">
      <t>ブン</t>
    </rPh>
    <phoneticPr fontId="2"/>
  </si>
  <si>
    <t>歯科医師</t>
    <rPh sb="0" eb="4">
      <t>シカイシ</t>
    </rPh>
    <phoneticPr fontId="2"/>
  </si>
  <si>
    <t>准看護師</t>
    <rPh sb="0" eb="4">
      <t>ジュンカンゴシ</t>
    </rPh>
    <phoneticPr fontId="2"/>
  </si>
  <si>
    <t>小計</t>
    <rPh sb="0" eb="2">
      <t>ショウケイ</t>
    </rPh>
    <phoneticPr fontId="2"/>
  </si>
  <si>
    <t>看護職員</t>
    <rPh sb="0" eb="2">
      <t>カンゴ</t>
    </rPh>
    <rPh sb="2" eb="4">
      <t>ショクイン</t>
    </rPh>
    <phoneticPr fontId="2"/>
  </si>
  <si>
    <t>Ⅲ　医師標準数</t>
    <rPh sb="2" eb="4">
      <t>イシ</t>
    </rPh>
    <rPh sb="4" eb="6">
      <t>ヒョウジュン</t>
    </rPh>
    <rPh sb="6" eb="7">
      <t>スウ</t>
    </rPh>
    <phoneticPr fontId="2"/>
  </si>
  <si>
    <t>(</t>
    <phoneticPr fontId="2"/>
  </si>
  <si>
    <t>)</t>
    <phoneticPr fontId="2"/>
  </si>
  <si>
    <t>①療養病床の病床数が全病床数の５０％以下の病院</t>
    <rPh sb="1" eb="3">
      <t>リョウヨウ</t>
    </rPh>
    <rPh sb="3" eb="5">
      <t>ビョウショウ</t>
    </rPh>
    <rPh sb="6" eb="9">
      <t>ビョウショウスウ</t>
    </rPh>
    <rPh sb="10" eb="11">
      <t>ゼン</t>
    </rPh>
    <rPh sb="11" eb="14">
      <t>ビョウショウスウ</t>
    </rPh>
    <rPh sb="18" eb="20">
      <t>イカ</t>
    </rPh>
    <rPh sb="21" eb="23">
      <t>ビョウイン</t>
    </rPh>
    <phoneticPr fontId="2"/>
  </si>
  <si>
    <t>人</t>
    <rPh sb="0" eb="1">
      <t>ニン</t>
    </rPh>
    <phoneticPr fontId="2"/>
  </si>
  <si>
    <t>⑦</t>
    <phoneticPr fontId="2"/>
  </si>
  <si>
    <t>)－</t>
    <phoneticPr fontId="2"/>
  </si>
  <si>
    <t>＋</t>
    <phoneticPr fontId="2"/>
  </si>
  <si>
    <t>＝</t>
    <phoneticPr fontId="2"/>
  </si>
  <si>
    <t>⑦</t>
    <phoneticPr fontId="2"/>
  </si>
  <si>
    <t>②療養病床の病床数が全病床数の５０％を超える病院</t>
    <rPh sb="1" eb="3">
      <t>リョウヨウ</t>
    </rPh>
    <rPh sb="3" eb="5">
      <t>ビョウショウ</t>
    </rPh>
    <rPh sb="6" eb="9">
      <t>ビョウショウスウ</t>
    </rPh>
    <rPh sb="10" eb="11">
      <t>ゼン</t>
    </rPh>
    <rPh sb="11" eb="14">
      <t>ビョウショウスウ</t>
    </rPh>
    <rPh sb="19" eb="20">
      <t>コ</t>
    </rPh>
    <rPh sb="22" eb="24">
      <t>ビョウイン</t>
    </rPh>
    <phoneticPr fontId="2"/>
  </si>
  <si>
    <t>③医大付属病院または病床100床以上で内科・外科・産婦人科・眼科及び耳鼻咽喉科を含む病院であって、精神病床を有する病院</t>
    <rPh sb="1" eb="3">
      <t>イダイ</t>
    </rPh>
    <rPh sb="3" eb="5">
      <t>フゾク</t>
    </rPh>
    <rPh sb="5" eb="7">
      <t>ビョウイン</t>
    </rPh>
    <rPh sb="10" eb="12">
      <t>ビョウショウ</t>
    </rPh>
    <rPh sb="15" eb="16">
      <t>ユカ</t>
    </rPh>
    <rPh sb="16" eb="18">
      <t>イジョウ</t>
    </rPh>
    <rPh sb="19" eb="21">
      <t>ナイカ</t>
    </rPh>
    <rPh sb="22" eb="24">
      <t>ゲカ</t>
    </rPh>
    <rPh sb="25" eb="29">
      <t>サンフジンカ</t>
    </rPh>
    <rPh sb="30" eb="32">
      <t>ガンカ</t>
    </rPh>
    <rPh sb="32" eb="33">
      <t>オヨ</t>
    </rPh>
    <rPh sb="34" eb="39">
      <t>ジビインコウカ</t>
    </rPh>
    <rPh sb="40" eb="41">
      <t>フク</t>
    </rPh>
    <rPh sb="42" eb="44">
      <t>ビョウイン</t>
    </rPh>
    <rPh sb="49" eb="51">
      <t>セイシン</t>
    </rPh>
    <rPh sb="51" eb="53">
      <t>ビョウショウ</t>
    </rPh>
    <rPh sb="54" eb="55">
      <t>ユウ</t>
    </rPh>
    <rPh sb="57" eb="59">
      <t>ビョウイン</t>
    </rPh>
    <phoneticPr fontId="2"/>
  </si>
  <si>
    <t>Ｉ：</t>
    <phoneticPr fontId="2"/>
  </si>
  <si>
    <t>Ｅ：</t>
    <phoneticPr fontId="2"/>
  </si>
  <si>
    <t xml:space="preserve"> </t>
    <phoneticPr fontId="2"/>
  </si>
  <si>
    <t>)  (</t>
    <phoneticPr fontId="2"/>
  </si>
  <si>
    <t>÷</t>
    <phoneticPr fontId="2"/>
  </si>
  <si>
    <t>＋</t>
    <phoneticPr fontId="2"/>
  </si>
  <si>
    <t>Ⅳ　歯科医師標準数</t>
    <rPh sb="2" eb="6">
      <t>シカイシ</t>
    </rPh>
    <rPh sb="6" eb="8">
      <t>ヒョウジュン</t>
    </rPh>
    <rPh sb="8" eb="9">
      <t>スウ</t>
    </rPh>
    <phoneticPr fontId="2"/>
  </si>
  <si>
    <t>①歯科医業についての診療科名のみを診療科名とする病院</t>
    <rPh sb="1" eb="4">
      <t>シカイ</t>
    </rPh>
    <rPh sb="4" eb="5">
      <t>ギョウ</t>
    </rPh>
    <rPh sb="10" eb="12">
      <t>シンリョウ</t>
    </rPh>
    <rPh sb="12" eb="13">
      <t>カ</t>
    </rPh>
    <rPh sb="13" eb="14">
      <t>メイ</t>
    </rPh>
    <rPh sb="17" eb="19">
      <t>シンリョウ</t>
    </rPh>
    <rPh sb="19" eb="20">
      <t>カ</t>
    </rPh>
    <rPh sb="20" eb="21">
      <t>メイ</t>
    </rPh>
    <rPh sb="24" eb="26">
      <t>ビョウイン</t>
    </rPh>
    <phoneticPr fontId="2"/>
  </si>
  <si>
    <t>・Ｃ＜５２の場合：歯科医師標準数＝</t>
    <rPh sb="6" eb="8">
      <t>バアイ</t>
    </rPh>
    <rPh sb="9" eb="13">
      <t>シカイシ</t>
    </rPh>
    <rPh sb="13" eb="15">
      <t>ヒョウジュン</t>
    </rPh>
    <rPh sb="15" eb="16">
      <t>スウ</t>
    </rPh>
    <phoneticPr fontId="2"/>
  </si>
  <si>
    <t>⑧</t>
    <phoneticPr fontId="2"/>
  </si>
  <si>
    <t>・Ｃ≧５２以上の場合：歯科医師標準数＝</t>
    <rPh sb="5" eb="7">
      <t>イジョウ</t>
    </rPh>
    <rPh sb="8" eb="10">
      <t>バアイ</t>
    </rPh>
    <rPh sb="11" eb="15">
      <t>シカイシ</t>
    </rPh>
    <rPh sb="15" eb="17">
      <t>ヒョウジュン</t>
    </rPh>
    <rPh sb="17" eb="18">
      <t>スウ</t>
    </rPh>
    <phoneticPr fontId="2"/>
  </si>
  <si>
    <t>(</t>
    <phoneticPr fontId="2"/>
  </si>
  <si>
    <t>)－</t>
    <phoneticPr fontId="2"/>
  </si>
  <si>
    <t>⑧</t>
    <phoneticPr fontId="2"/>
  </si>
  <si>
    <t>Ⅴ　薬剤師標準数</t>
    <rPh sb="2" eb="5">
      <t>ヤクザイシ</t>
    </rPh>
    <rPh sb="5" eb="7">
      <t>ヒョウジュン</t>
    </rPh>
    <rPh sb="7" eb="8">
      <t>スウ</t>
    </rPh>
    <phoneticPr fontId="2"/>
  </si>
  <si>
    <t>　</t>
    <phoneticPr fontId="2"/>
  </si>
  <si>
    <t>②　①以外の病院：歯科医師標準数＝</t>
    <rPh sb="3" eb="5">
      <t>イガイ</t>
    </rPh>
    <rPh sb="6" eb="8">
      <t>ビョウイン</t>
    </rPh>
    <rPh sb="9" eb="13">
      <t>シカイシ</t>
    </rPh>
    <rPh sb="13" eb="15">
      <t>ヒョウジュン</t>
    </rPh>
    <rPh sb="15" eb="16">
      <t>スウ</t>
    </rPh>
    <phoneticPr fontId="2"/>
  </si>
  <si>
    <t>①医大附属病院または病床100床以上で内科・外科・産婦人科・眼科及び耳鼻咽喉科を含む病院であって、精神病床を有する病院</t>
    <rPh sb="1" eb="3">
      <t>イダイ</t>
    </rPh>
    <rPh sb="3" eb="5">
      <t>フゾク</t>
    </rPh>
    <rPh sb="5" eb="7">
      <t>ビョウイン</t>
    </rPh>
    <rPh sb="10" eb="12">
      <t>ビョウショウ</t>
    </rPh>
    <rPh sb="15" eb="16">
      <t>ユカ</t>
    </rPh>
    <rPh sb="16" eb="18">
      <t>イジョウ</t>
    </rPh>
    <rPh sb="19" eb="21">
      <t>ナイカ</t>
    </rPh>
    <rPh sb="22" eb="24">
      <t>ゲカ</t>
    </rPh>
    <rPh sb="25" eb="29">
      <t>サンフジンカ</t>
    </rPh>
    <rPh sb="30" eb="32">
      <t>ガンカ</t>
    </rPh>
    <rPh sb="32" eb="33">
      <t>オヨ</t>
    </rPh>
    <rPh sb="34" eb="39">
      <t>ジビインコウカ</t>
    </rPh>
    <rPh sb="40" eb="41">
      <t>フク</t>
    </rPh>
    <rPh sb="42" eb="44">
      <t>ビョウイン</t>
    </rPh>
    <rPh sb="49" eb="51">
      <t>セイシン</t>
    </rPh>
    <rPh sb="51" eb="53">
      <t>ビョウショウ</t>
    </rPh>
    <rPh sb="54" eb="55">
      <t>ユウ</t>
    </rPh>
    <rPh sb="57" eb="59">
      <t>ビョウイン</t>
    </rPh>
    <phoneticPr fontId="2"/>
  </si>
  <si>
    <t>薬剤師標準数＝</t>
    <rPh sb="0" eb="3">
      <t>ヤクザイシ</t>
    </rPh>
    <rPh sb="3" eb="5">
      <t>ヒョウジュン</t>
    </rPh>
    <rPh sb="5" eb="6">
      <t>スウ</t>
    </rPh>
    <phoneticPr fontId="2"/>
  </si>
  <si>
    <t>⑨</t>
    <phoneticPr fontId="2"/>
  </si>
  <si>
    <t>②　①以外の病院</t>
    <rPh sb="3" eb="5">
      <t>イガイ</t>
    </rPh>
    <rPh sb="6" eb="8">
      <t>ビョウイン</t>
    </rPh>
    <phoneticPr fontId="2"/>
  </si>
  <si>
    <t>Ⅵ　看護職員標準数</t>
    <rPh sb="2" eb="4">
      <t>カンゴ</t>
    </rPh>
    <rPh sb="4" eb="6">
      <t>ショクイン</t>
    </rPh>
    <rPh sb="6" eb="8">
      <t>ヒョウジュン</t>
    </rPh>
    <rPh sb="8" eb="9">
      <t>スウ</t>
    </rPh>
    <phoneticPr fontId="2"/>
  </si>
  <si>
    <t>看護職員標準数＝</t>
    <rPh sb="0" eb="2">
      <t>カンゴ</t>
    </rPh>
    <rPh sb="2" eb="4">
      <t>ショクイン</t>
    </rPh>
    <rPh sb="4" eb="6">
      <t>ヒョウジュン</t>
    </rPh>
    <rPh sb="6" eb="7">
      <t>スウ</t>
    </rPh>
    <phoneticPr fontId="2"/>
  </si>
  <si>
    <t>(</t>
    <phoneticPr fontId="2"/>
  </si>
  <si>
    <t>⑩</t>
    <phoneticPr fontId="2"/>
  </si>
  <si>
    <t>　</t>
    <phoneticPr fontId="2"/>
  </si>
  <si>
    <t>※各｛　｝単位の計算結果は小数点第一位を切り上げた整数値とする。</t>
    <rPh sb="1" eb="2">
      <t>カク</t>
    </rPh>
    <rPh sb="5" eb="7">
      <t>タンイ</t>
    </rPh>
    <rPh sb="8" eb="10">
      <t>ケイサン</t>
    </rPh>
    <rPh sb="10" eb="12">
      <t>ケッカ</t>
    </rPh>
    <rPh sb="13" eb="16">
      <t>ショウスウテン</t>
    </rPh>
    <rPh sb="16" eb="17">
      <t>ダイ</t>
    </rPh>
    <rPh sb="17" eb="18">
      <t>イチ</t>
    </rPh>
    <rPh sb="18" eb="19">
      <t>イ</t>
    </rPh>
    <rPh sb="20" eb="21">
      <t>キ</t>
    </rPh>
    <rPh sb="22" eb="23">
      <t>ア</t>
    </rPh>
    <rPh sb="25" eb="28">
      <t>セイスウチ</t>
    </rPh>
    <phoneticPr fontId="2"/>
  </si>
  <si>
    <t>※精神病床を有する病院（医大付属病院又は病床100床以上で内科・外科・産婦人科・眼科及び耳鼻科を含む病院を除く）については、</t>
    <rPh sb="1" eb="3">
      <t>セイシン</t>
    </rPh>
    <rPh sb="3" eb="5">
      <t>ビョウショウ</t>
    </rPh>
    <rPh sb="6" eb="7">
      <t>ユウ</t>
    </rPh>
    <rPh sb="9" eb="11">
      <t>ビョウイン</t>
    </rPh>
    <rPh sb="12" eb="14">
      <t>イダイ</t>
    </rPh>
    <rPh sb="14" eb="16">
      <t>フゾク</t>
    </rPh>
    <rPh sb="16" eb="18">
      <t>ビョウイン</t>
    </rPh>
    <rPh sb="18" eb="19">
      <t>マタ</t>
    </rPh>
    <rPh sb="20" eb="22">
      <t>ビョウショウ</t>
    </rPh>
    <rPh sb="25" eb="26">
      <t>ユカ</t>
    </rPh>
    <rPh sb="26" eb="28">
      <t>イジョウ</t>
    </rPh>
    <rPh sb="29" eb="31">
      <t>ナイカ</t>
    </rPh>
    <rPh sb="32" eb="34">
      <t>ゲカ</t>
    </rPh>
    <rPh sb="35" eb="39">
      <t>サンフジンカ</t>
    </rPh>
    <rPh sb="40" eb="42">
      <t>ガンカ</t>
    </rPh>
    <rPh sb="42" eb="43">
      <t>オヨ</t>
    </rPh>
    <rPh sb="44" eb="47">
      <t>ジビカ</t>
    </rPh>
    <rPh sb="48" eb="49">
      <t>フク</t>
    </rPh>
    <rPh sb="50" eb="52">
      <t>ビョウイン</t>
    </rPh>
    <rPh sb="53" eb="54">
      <t>ノゾ</t>
    </rPh>
    <phoneticPr fontId="2"/>
  </si>
  <si>
    <t>　　当分の間、（Ｊ／４）－（Ｊ／５）の数を看護補助者とすることができる。</t>
    <rPh sb="2" eb="4">
      <t>トウブン</t>
    </rPh>
    <rPh sb="5" eb="6">
      <t>アイダ</t>
    </rPh>
    <rPh sb="19" eb="20">
      <t>カズ</t>
    </rPh>
    <rPh sb="21" eb="23">
      <t>カンゴ</t>
    </rPh>
    <rPh sb="23" eb="25">
      <t>ホジョ</t>
    </rPh>
    <rPh sb="25" eb="26">
      <t>モノ</t>
    </rPh>
    <phoneticPr fontId="2"/>
  </si>
  <si>
    <t>・病床数が100床以上の病院：栄養士標準数＝</t>
    <rPh sb="1" eb="4">
      <t>ビョウショウスウ</t>
    </rPh>
    <rPh sb="8" eb="9">
      <t>ユカ</t>
    </rPh>
    <rPh sb="9" eb="11">
      <t>イジョウ</t>
    </rPh>
    <rPh sb="12" eb="14">
      <t>ビョウイン</t>
    </rPh>
    <rPh sb="15" eb="18">
      <t>エイヨウシ</t>
    </rPh>
    <rPh sb="18" eb="20">
      <t>ヒョウジュン</t>
    </rPh>
    <rPh sb="20" eb="21">
      <t>スウ</t>
    </rPh>
    <phoneticPr fontId="2"/>
  </si>
  <si>
    <t>⑪</t>
    <phoneticPr fontId="2"/>
  </si>
  <si>
    <t>人</t>
    <rPh sb="0" eb="1">
      <t>ヒト</t>
    </rPh>
    <phoneticPr fontId="2"/>
  </si>
  <si>
    <t>・病床数が100床未満の病院：栄養士標準数＝</t>
    <rPh sb="1" eb="4">
      <t>ビョウショウスウ</t>
    </rPh>
    <rPh sb="8" eb="9">
      <t>ユカ</t>
    </rPh>
    <rPh sb="9" eb="11">
      <t>ミマン</t>
    </rPh>
    <rPh sb="12" eb="14">
      <t>ビョウイン</t>
    </rPh>
    <rPh sb="15" eb="18">
      <t>エイヨウシ</t>
    </rPh>
    <rPh sb="18" eb="20">
      <t>ヒョウジュン</t>
    </rPh>
    <rPh sb="20" eb="21">
      <t>スウ</t>
    </rPh>
    <phoneticPr fontId="2"/>
  </si>
  <si>
    <t>Ａ－Ｃ－Ｉ－Ｊ：</t>
    <phoneticPr fontId="2"/>
  </si>
  <si>
    <t>Ｉ＋Ｊ：</t>
    <phoneticPr fontId="2"/>
  </si>
  <si>
    <t>Ａ－Ｃ－Ｉ：</t>
    <phoneticPr fontId="2"/>
  </si>
  <si>
    <t xml:space="preserve">)  </t>
    <phoneticPr fontId="2"/>
  </si>
  <si>
    <t>療養</t>
    <rPh sb="0" eb="2">
      <t>リョウヨウ</t>
    </rPh>
    <phoneticPr fontId="2"/>
  </si>
  <si>
    <t>その他</t>
    <rPh sb="2" eb="3">
      <t>タ</t>
    </rPh>
    <phoneticPr fontId="2"/>
  </si>
  <si>
    <t>Ｕ</t>
    <phoneticPr fontId="2"/>
  </si>
  <si>
    <t>Ａ－Ｉ：</t>
    <phoneticPr fontId="2"/>
  </si>
  <si>
    <t>)   (</t>
    <phoneticPr fontId="2"/>
  </si>
  <si>
    <t>外来患者の取扱い処方せん数：</t>
    <rPh sb="0" eb="2">
      <t>ガイライ</t>
    </rPh>
    <rPh sb="2" eb="4">
      <t>カンジャ</t>
    </rPh>
    <rPh sb="5" eb="6">
      <t>ト</t>
    </rPh>
    <rPh sb="6" eb="7">
      <t>アツカ</t>
    </rPh>
    <rPh sb="8" eb="10">
      <t>ショホウ</t>
    </rPh>
    <rPh sb="12" eb="13">
      <t>スウ</t>
    </rPh>
    <phoneticPr fontId="2"/>
  </si>
  <si>
    <t>)</t>
    <phoneticPr fontId="2"/>
  </si>
  <si>
    <t>　</t>
    <phoneticPr fontId="2"/>
  </si>
  <si>
    <t>Ａ－Ｉ－Ｊ：</t>
    <phoneticPr fontId="2"/>
  </si>
  <si>
    <t>)   (</t>
    <phoneticPr fontId="2"/>
  </si>
  <si>
    <t>)</t>
    <phoneticPr fontId="2"/>
  </si>
  <si>
    <t xml:space="preserve"> </t>
    <phoneticPr fontId="2"/>
  </si>
  <si>
    <t>Ｈ＋Ｋ＋Ｍ：</t>
    <phoneticPr fontId="2"/>
  </si>
  <si>
    <t>うち感染症病床</t>
    <rPh sb="2" eb="5">
      <t>カンセンショウ</t>
    </rPh>
    <rPh sb="5" eb="7">
      <t>ビョウショウ</t>
    </rPh>
    <phoneticPr fontId="2"/>
  </si>
  <si>
    <t>うち結核病床</t>
    <rPh sb="2" eb="4">
      <t>ケッカク</t>
    </rPh>
    <rPh sb="4" eb="6">
      <t>ビョウショウ</t>
    </rPh>
    <phoneticPr fontId="2"/>
  </si>
  <si>
    <t>Ｋ</t>
    <phoneticPr fontId="2"/>
  </si>
  <si>
    <t>Ｌ</t>
    <phoneticPr fontId="2"/>
  </si>
  <si>
    <t>Ｊ＋Ｌ：</t>
    <phoneticPr fontId="2"/>
  </si>
  <si>
    <t>(</t>
    <phoneticPr fontId="2"/>
  </si>
  <si>
    <t>Ⅶ　栄養士標準数</t>
    <rPh sb="2" eb="5">
      <t>エイヨウシ</t>
    </rPh>
    <rPh sb="5" eb="7">
      <t>ヒョウジュン</t>
    </rPh>
    <rPh sb="7" eb="8">
      <t>スウ</t>
    </rPh>
    <phoneticPr fontId="2"/>
  </si>
  <si>
    <t>Ⅷ　看護補助者標準数</t>
    <rPh sb="2" eb="4">
      <t>カンゴ</t>
    </rPh>
    <rPh sb="4" eb="6">
      <t>ホジョ</t>
    </rPh>
    <rPh sb="6" eb="7">
      <t>モノ</t>
    </rPh>
    <rPh sb="7" eb="9">
      <t>ヒョウジュン</t>
    </rPh>
    <rPh sb="9" eb="10">
      <t>スウ</t>
    </rPh>
    <phoneticPr fontId="2"/>
  </si>
  <si>
    <t>看護補助者標準数＝</t>
    <rPh sb="0" eb="2">
      <t>カンゴ</t>
    </rPh>
    <rPh sb="2" eb="4">
      <t>ホジョ</t>
    </rPh>
    <rPh sb="4" eb="5">
      <t>モノ</t>
    </rPh>
    <rPh sb="5" eb="7">
      <t>ヒョウジュン</t>
    </rPh>
    <rPh sb="7" eb="8">
      <t>スウ</t>
    </rPh>
    <phoneticPr fontId="2"/>
  </si>
  <si>
    <t>Ｉ：</t>
    <phoneticPr fontId="2"/>
  </si>
  <si>
    <t>⑫</t>
    <phoneticPr fontId="2"/>
  </si>
  <si>
    <t>Ⅸ　過不足数</t>
    <rPh sb="2" eb="5">
      <t>カフソク</t>
    </rPh>
    <rPh sb="5" eb="6">
      <t>スウ</t>
    </rPh>
    <phoneticPr fontId="2"/>
  </si>
  <si>
    <t>看護補助者</t>
    <rPh sb="0" eb="2">
      <t>カンゴ</t>
    </rPh>
    <rPh sb="2" eb="4">
      <t>ホジョ</t>
    </rPh>
    <rPh sb="4" eb="5">
      <t>モノ</t>
    </rPh>
    <phoneticPr fontId="2"/>
  </si>
  <si>
    <t>①：</t>
    <phoneticPr fontId="2"/>
  </si>
  <si>
    <t>②：</t>
    <phoneticPr fontId="2"/>
  </si>
  <si>
    <t>④：</t>
    <phoneticPr fontId="2"/>
  </si>
  <si>
    <t>⑤：</t>
    <phoneticPr fontId="2"/>
  </si>
  <si>
    <t>⑥：</t>
    <phoneticPr fontId="2"/>
  </si>
  <si>
    <t>従事者数（人）</t>
    <rPh sb="0" eb="3">
      <t>ジュウジシャ</t>
    </rPh>
    <rPh sb="3" eb="4">
      <t>スウ</t>
    </rPh>
    <rPh sb="5" eb="6">
      <t>ヒト</t>
    </rPh>
    <phoneticPr fontId="2"/>
  </si>
  <si>
    <t>標準数（人）</t>
    <rPh sb="0" eb="2">
      <t>ヒョウジュン</t>
    </rPh>
    <rPh sb="2" eb="3">
      <t>スウ</t>
    </rPh>
    <rPh sb="4" eb="5">
      <t>ヒト</t>
    </rPh>
    <phoneticPr fontId="2"/>
  </si>
  <si>
    <t>⑦：</t>
    <phoneticPr fontId="2"/>
  </si>
  <si>
    <t>⑧：</t>
    <phoneticPr fontId="2"/>
  </si>
  <si>
    <t>⑩：</t>
    <phoneticPr fontId="2"/>
  </si>
  <si>
    <t>⑪：</t>
    <phoneticPr fontId="2"/>
  </si>
  <si>
    <t>⑫：</t>
    <phoneticPr fontId="2"/>
  </si>
  <si>
    <t>①－⑦</t>
    <phoneticPr fontId="2"/>
  </si>
  <si>
    <t>②－⑧</t>
    <phoneticPr fontId="2"/>
  </si>
  <si>
    <t>④－⑩</t>
    <phoneticPr fontId="2"/>
  </si>
  <si>
    <t>⑤－⑪</t>
    <phoneticPr fontId="2"/>
  </si>
  <si>
    <t>⑥－⑫</t>
    <phoneticPr fontId="2"/>
  </si>
  <si>
    <t>過不足数（人）</t>
    <rPh sb="0" eb="3">
      <t>カフソク</t>
    </rPh>
    <rPh sb="3" eb="4">
      <t>スウ</t>
    </rPh>
    <rPh sb="5" eb="6">
      <t>ヒト</t>
    </rPh>
    <phoneticPr fontId="2"/>
  </si>
  <si>
    <t>充足率（％）</t>
    <rPh sb="0" eb="3">
      <t>ジュウソクリツ</t>
    </rPh>
    <phoneticPr fontId="2"/>
  </si>
  <si>
    <t>( C：</t>
    <phoneticPr fontId="2"/>
  </si>
  <si>
    <t>( Ｄ：</t>
    <phoneticPr fontId="2"/>
  </si>
  <si>
    <t>病床数</t>
    <rPh sb="0" eb="3">
      <t>ビョウショウスウ</t>
    </rPh>
    <phoneticPr fontId="2"/>
  </si>
  <si>
    <t>割合</t>
    <rPh sb="0" eb="2">
      <t>ワリアイ</t>
    </rPh>
    <phoneticPr fontId="2"/>
  </si>
  <si>
    <t>病棟種別</t>
    <rPh sb="0" eb="2">
      <t>ビョウトウ</t>
    </rPh>
    <rPh sb="2" eb="4">
      <t>シュベツ</t>
    </rPh>
    <phoneticPr fontId="2"/>
  </si>
  <si>
    <t xml:space="preserve">病院名： </t>
    <rPh sb="0" eb="2">
      <t>ビョウイン</t>
    </rPh>
    <rPh sb="2" eb="3">
      <t>メイ</t>
    </rPh>
    <phoneticPr fontId="2"/>
  </si>
  <si>
    <t>従業者数調べ（特定機能病院を除く））</t>
    <rPh sb="0" eb="3">
      <t>ジュウギョウシャ</t>
    </rPh>
    <rPh sb="3" eb="4">
      <t>スウ</t>
    </rPh>
    <rPh sb="4" eb="5">
      <t>シラ</t>
    </rPh>
    <rPh sb="7" eb="9">
      <t>トクテイ</t>
    </rPh>
    <rPh sb="9" eb="11">
      <t>キノウ</t>
    </rPh>
    <rPh sb="11" eb="13">
      <t>ビョウイン</t>
    </rPh>
    <rPh sb="14" eb="15">
      <t>ノゾ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</si>
  <si>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</si>
  <si>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</si>
  <si>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</si>
  <si>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</si>
  <si>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</si>
  <si>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</si>
  <si>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①／⑦×１００：</t>
    <phoneticPr fontId="2"/>
  </si>
  <si>
    <t>②／⑧×１００：</t>
    <phoneticPr fontId="2"/>
  </si>
  <si>
    <t>④／⑩×１００：</t>
    <phoneticPr fontId="2"/>
  </si>
  <si>
    <t>⑤／⑪×１００：</t>
    <phoneticPr fontId="2"/>
  </si>
  <si>
    <t>⑥／⑫×１００：</t>
    <phoneticPr fontId="2"/>
  </si>
  <si>
    <t>常勤</t>
    <rPh sb="0" eb="2">
      <t>ジョウキン</t>
    </rPh>
    <phoneticPr fontId="2"/>
  </si>
  <si>
    <t>合計</t>
    <rPh sb="0" eb="2">
      <t>ゴウケイ</t>
    </rPh>
    <phoneticPr fontId="2"/>
  </si>
  <si>
    <t>一般</t>
    <rPh sb="0" eb="2">
      <t>イッパン</t>
    </rPh>
    <phoneticPr fontId="2"/>
  </si>
  <si>
    <t>－</t>
    <phoneticPr fontId="2"/>
  </si>
  <si>
    <t>③：</t>
    <phoneticPr fontId="2"/>
  </si>
  <si>
    <t>⑨：</t>
    <phoneticPr fontId="2"/>
  </si>
  <si>
    <t>③－⑨</t>
    <phoneticPr fontId="2"/>
  </si>
  <si>
    <t>③／⑨×１００：</t>
    <phoneticPr fontId="2"/>
  </si>
  <si>
    <t>○　平均入院・外来患者数</t>
    <rPh sb="2" eb="4">
      <t>ヘイキン</t>
    </rPh>
    <rPh sb="4" eb="6">
      <t>ニュウイン</t>
    </rPh>
    <rPh sb="7" eb="9">
      <t>ガイライ</t>
    </rPh>
    <rPh sb="9" eb="11">
      <t>カンジャ</t>
    </rPh>
    <rPh sb="11" eb="12">
      <t>スウ</t>
    </rPh>
    <phoneticPr fontId="2"/>
  </si>
  <si>
    <t>○　看護師の常勤換算</t>
    <rPh sb="2" eb="5">
      <t>カンゴシ</t>
    </rPh>
    <rPh sb="6" eb="8">
      <t>ジョウキン</t>
    </rPh>
    <rPh sb="8" eb="10">
      <t>カンザン</t>
    </rPh>
    <phoneticPr fontId="2"/>
  </si>
  <si>
    <t>○　准看護師の常勤換算</t>
    <rPh sb="2" eb="3">
      <t>ジュン</t>
    </rPh>
    <rPh sb="3" eb="6">
      <t>カンゴシ</t>
    </rPh>
    <rPh sb="7" eb="9">
      <t>ジョウキン</t>
    </rPh>
    <rPh sb="9" eb="11">
      <t>カンザン</t>
    </rPh>
    <phoneticPr fontId="2"/>
  </si>
  <si>
    <t>１日平均</t>
    <rPh sb="1" eb="2">
      <t>ニチ</t>
    </rPh>
    <rPh sb="2" eb="4">
      <t>ヘイキン</t>
    </rPh>
    <phoneticPr fontId="2"/>
  </si>
  <si>
    <t>直近１年間</t>
    <rPh sb="0" eb="2">
      <t>チョッキン</t>
    </rPh>
    <rPh sb="3" eb="5">
      <t>ネンカン</t>
    </rPh>
    <phoneticPr fontId="2"/>
  </si>
  <si>
    <t>診療日</t>
    <rPh sb="0" eb="1">
      <t>ミ</t>
    </rPh>
    <rPh sb="1" eb="2">
      <t>リョウ</t>
    </rPh>
    <rPh sb="2" eb="3">
      <t>ニチ</t>
    </rPh>
    <phoneticPr fontId="2"/>
  </si>
  <si>
    <t>実　数</t>
    <rPh sb="0" eb="1">
      <t>ジツ</t>
    </rPh>
    <rPh sb="2" eb="3">
      <t>スウ</t>
    </rPh>
    <phoneticPr fontId="2"/>
  </si>
  <si>
    <t>入院患者数</t>
    <rPh sb="0" eb="2">
      <t>ニュウイン</t>
    </rPh>
    <rPh sb="2" eb="4">
      <t>カンジャ</t>
    </rPh>
    <rPh sb="4" eb="5">
      <t>スウ</t>
    </rPh>
    <phoneticPr fontId="2"/>
  </si>
  <si>
    <t>日　数</t>
    <rPh sb="0" eb="1">
      <t>ニチ</t>
    </rPh>
    <rPh sb="2" eb="3">
      <t>スウ</t>
    </rPh>
    <phoneticPr fontId="2"/>
  </si>
  <si>
    <t>年　月</t>
    <rPh sb="0" eb="1">
      <t>トシ</t>
    </rPh>
    <rPh sb="2" eb="3">
      <t>ツキ</t>
    </rPh>
    <phoneticPr fontId="2"/>
  </si>
  <si>
    <r>
      <t>・Ｕ</t>
    </r>
    <r>
      <rPr>
        <sz val="11"/>
        <color rgb="FFFF0000"/>
        <rFont val="ＭＳ Ｐゴシック"/>
        <family val="3"/>
        <charset val="128"/>
      </rPr>
      <t>≦</t>
    </r>
    <r>
      <rPr>
        <sz val="11"/>
        <rFont val="ＭＳ Ｐゴシック"/>
        <family val="3"/>
        <charset val="128"/>
      </rPr>
      <t>５２の場合：医師標準数＝</t>
    </r>
    <rPh sb="6" eb="8">
      <t>バアイ</t>
    </rPh>
    <rPh sb="9" eb="11">
      <t>イシ</t>
    </rPh>
    <rPh sb="11" eb="13">
      <t>ヒョウジュン</t>
    </rPh>
    <rPh sb="13" eb="14">
      <t>スウ</t>
    </rPh>
    <phoneticPr fontId="2"/>
  </si>
  <si>
    <r>
      <t>・Ｕ</t>
    </r>
    <r>
      <rPr>
        <sz val="11"/>
        <color rgb="FFFF0000"/>
        <rFont val="ＭＳ Ｐゴシック"/>
        <family val="3"/>
        <charset val="128"/>
      </rPr>
      <t>≦</t>
    </r>
    <r>
      <rPr>
        <sz val="11"/>
        <rFont val="ＭＳ Ｐゴシック"/>
        <family val="3"/>
        <charset val="128"/>
      </rPr>
      <t>３６の場合：医師標準数＝</t>
    </r>
    <rPh sb="6" eb="8">
      <t>バアイ</t>
    </rPh>
    <rPh sb="9" eb="11">
      <t>イシ</t>
    </rPh>
    <rPh sb="11" eb="13">
      <t>ヒョウジュン</t>
    </rPh>
    <rPh sb="13" eb="14">
      <t>スウ</t>
    </rPh>
    <phoneticPr fontId="2"/>
  </si>
  <si>
    <r>
      <t>・Ｕ</t>
    </r>
    <r>
      <rPr>
        <sz val="11"/>
        <color rgb="FFFF0000"/>
        <rFont val="ＭＳ Ｐゴシック"/>
        <family val="3"/>
        <charset val="128"/>
      </rPr>
      <t>＞</t>
    </r>
    <r>
      <rPr>
        <sz val="11"/>
        <rFont val="ＭＳ Ｐゴシック"/>
        <family val="3"/>
        <charset val="128"/>
      </rPr>
      <t>５２以上の場合：医師標準数＝</t>
    </r>
    <rPh sb="5" eb="7">
      <t>イジョウ</t>
    </rPh>
    <rPh sb="8" eb="10">
      <t>バアイ</t>
    </rPh>
    <rPh sb="11" eb="13">
      <t>イシ</t>
    </rPh>
    <rPh sb="13" eb="15">
      <t>ヒョウジュン</t>
    </rPh>
    <rPh sb="15" eb="16">
      <t>スウ</t>
    </rPh>
    <phoneticPr fontId="2"/>
  </si>
  <si>
    <t>・Ｕ＞３６以上の場合：医師標準数＝</t>
    <rPh sb="5" eb="7">
      <t>イジョウ</t>
    </rPh>
    <rPh sb="8" eb="10">
      <t>バアイ</t>
    </rPh>
    <rPh sb="11" eb="13">
      <t>イシ</t>
    </rPh>
    <rPh sb="13" eb="15">
      <t>ヒョウジュン</t>
    </rPh>
    <rPh sb="15" eb="16">
      <t>スウ</t>
    </rPh>
    <phoneticPr fontId="2"/>
  </si>
  <si>
    <t>実数</t>
    <rPh sb="0" eb="2">
      <t>ジッスウ</t>
    </rPh>
    <phoneticPr fontId="2"/>
  </si>
  <si>
    <t>常勤換算</t>
    <rPh sb="0" eb="2">
      <t>ジョウキン</t>
    </rPh>
    <rPh sb="2" eb="4">
      <t>カンザン</t>
    </rPh>
    <phoneticPr fontId="2"/>
  </si>
  <si>
    <t>○　薬剤師の常勤換算</t>
    <rPh sb="2" eb="5">
      <t>ヤクザイシ</t>
    </rPh>
    <rPh sb="6" eb="8">
      <t>ジョウキン</t>
    </rPh>
    <rPh sb="8" eb="10">
      <t>カンザン</t>
    </rPh>
    <phoneticPr fontId="2"/>
  </si>
  <si>
    <t>外来
患者数</t>
    <rPh sb="0" eb="1">
      <t>ソト</t>
    </rPh>
    <rPh sb="1" eb="2">
      <t>コ</t>
    </rPh>
    <rPh sb="3" eb="5">
      <t>カンジャ</t>
    </rPh>
    <rPh sb="5" eb="6">
      <t>スウ</t>
    </rPh>
    <phoneticPr fontId="2"/>
  </si>
  <si>
    <t>歯科</t>
    <rPh sb="0" eb="2">
      <t>シカ</t>
    </rPh>
    <phoneticPr fontId="2"/>
  </si>
  <si>
    <t>○　栄養士の常勤換算</t>
    <rPh sb="2" eb="5">
      <t>エイヨウシ</t>
    </rPh>
    <rPh sb="6" eb="8">
      <t>ジョウキン</t>
    </rPh>
    <rPh sb="8" eb="10">
      <t>カンザン</t>
    </rPh>
    <phoneticPr fontId="2"/>
  </si>
  <si>
    <t>精神</t>
    <rPh sb="0" eb="2">
      <t>セイシン</t>
    </rPh>
    <phoneticPr fontId="2"/>
  </si>
  <si>
    <t>感染症</t>
    <rPh sb="0" eb="3">
      <t>カンセンショウ</t>
    </rPh>
    <phoneticPr fontId="2"/>
  </si>
  <si>
    <t>結核</t>
    <rPh sb="0" eb="2">
      <t>ケッカク</t>
    </rPh>
    <phoneticPr fontId="2"/>
  </si>
  <si>
    <t>○　医師の常勤換算</t>
    <rPh sb="2" eb="4">
      <t>イシ</t>
    </rPh>
    <rPh sb="5" eb="7">
      <t>ジョウキン</t>
    </rPh>
    <rPh sb="7" eb="9">
      <t>カンザン</t>
    </rPh>
    <phoneticPr fontId="2"/>
  </si>
  <si>
    <t>１週間の勤務時間数</t>
    <rPh sb="1" eb="3">
      <t>シュウカン</t>
    </rPh>
    <rPh sb="4" eb="6">
      <t>キンム</t>
    </rPh>
    <rPh sb="6" eb="8">
      <t>ジカン</t>
    </rPh>
    <rPh sb="8" eb="9">
      <t>スウ</t>
    </rPh>
    <phoneticPr fontId="2"/>
  </si>
  <si>
    <t>時間</t>
    <rPh sb="0" eb="2">
      <t>ジカン</t>
    </rPh>
    <phoneticPr fontId="2"/>
  </si>
  <si>
    <t>回数</t>
    <rPh sb="0" eb="2">
      <t>カイスウ</t>
    </rPh>
    <phoneticPr fontId="2"/>
  </si>
  <si>
    <t>通　　　　　　　常</t>
    <rPh sb="0" eb="1">
      <t>ツウ</t>
    </rPh>
    <rPh sb="8" eb="9">
      <t>ツネ</t>
    </rPh>
    <phoneticPr fontId="2"/>
  </si>
  <si>
    <t>当　　　　　　　直</t>
    <rPh sb="0" eb="1">
      <t>トウ</t>
    </rPh>
    <rPh sb="8" eb="9">
      <t>スナオ</t>
    </rPh>
    <phoneticPr fontId="2"/>
  </si>
  <si>
    <t>［非常勤医師の１週間の勤務時間数　積算資料］</t>
    <rPh sb="1" eb="4">
      <t>ヒジョウキン</t>
    </rPh>
    <rPh sb="4" eb="6">
      <t>イシ</t>
    </rPh>
    <rPh sb="8" eb="10">
      <t>シュウカン</t>
    </rPh>
    <rPh sb="11" eb="13">
      <t>キンム</t>
    </rPh>
    <rPh sb="13" eb="15">
      <t>ジカン</t>
    </rPh>
    <rPh sb="15" eb="16">
      <t>スウ</t>
    </rPh>
    <rPh sb="17" eb="19">
      <t>セキサン</t>
    </rPh>
    <rPh sb="19" eb="21">
      <t>シリョウ</t>
    </rPh>
    <phoneticPr fontId="2"/>
  </si>
  <si>
    <t>当　直</t>
    <rPh sb="0" eb="1">
      <t>トウ</t>
    </rPh>
    <rPh sb="2" eb="3">
      <t>ジキ</t>
    </rPh>
    <phoneticPr fontId="2"/>
  </si>
  <si>
    <t>通　常</t>
    <rPh sb="0" eb="1">
      <t>ツウ</t>
    </rPh>
    <rPh sb="2" eb="3">
      <t>ツネ</t>
    </rPh>
    <phoneticPr fontId="2"/>
  </si>
  <si>
    <t>病院で定めた１週間の勤務時間</t>
    <rPh sb="0" eb="2">
      <t>ビョウイン</t>
    </rPh>
    <rPh sb="3" eb="4">
      <t>サダ</t>
    </rPh>
    <rPh sb="7" eb="9">
      <t>シュウカン</t>
    </rPh>
    <rPh sb="10" eb="12">
      <t>キンム</t>
    </rPh>
    <rPh sb="12" eb="14">
      <t>ジカン</t>
    </rPh>
    <phoneticPr fontId="2"/>
  </si>
  <si>
    <t>備考</t>
    <rPh sb="0" eb="2">
      <t>ビコウ</t>
    </rPh>
    <phoneticPr fontId="2"/>
  </si>
  <si>
    <t>常　 勤</t>
    <rPh sb="0" eb="1">
      <t>ツネ</t>
    </rPh>
    <rPh sb="3" eb="4">
      <t>ツトム</t>
    </rPh>
    <phoneticPr fontId="2"/>
  </si>
  <si>
    <t>合   計</t>
    <rPh sb="0" eb="1">
      <t>ゴウ</t>
    </rPh>
    <rPh sb="4" eb="5">
      <t>ケイ</t>
    </rPh>
    <phoneticPr fontId="2"/>
  </si>
  <si>
    <t>参考：前年度</t>
    <rPh sb="0" eb="2">
      <t>サンコウ</t>
    </rPh>
    <rPh sb="3" eb="6">
      <t>ゼンネンド</t>
    </rPh>
    <phoneticPr fontId="2"/>
  </si>
  <si>
    <t>［非常勤の准看護師の１週間の勤務時間数　積算資料］</t>
    <rPh sb="1" eb="4">
      <t>ヒジョウキン</t>
    </rPh>
    <rPh sb="5" eb="6">
      <t>ジュン</t>
    </rPh>
    <rPh sb="6" eb="9">
      <t>カンゴシ</t>
    </rPh>
    <rPh sb="11" eb="13">
      <t>シュウカン</t>
    </rPh>
    <rPh sb="14" eb="16">
      <t>キンム</t>
    </rPh>
    <rPh sb="16" eb="18">
      <t>ジカン</t>
    </rPh>
    <rPh sb="18" eb="19">
      <t>スウ</t>
    </rPh>
    <rPh sb="20" eb="22">
      <t>セキサン</t>
    </rPh>
    <rPh sb="22" eb="24">
      <t>シリョウ</t>
    </rPh>
    <phoneticPr fontId="2"/>
  </si>
  <si>
    <t>○　看護補助者の常勤換算</t>
    <rPh sb="2" eb="4">
      <t>カンゴ</t>
    </rPh>
    <rPh sb="4" eb="6">
      <t>ホジョ</t>
    </rPh>
    <rPh sb="6" eb="7">
      <t>シャ</t>
    </rPh>
    <rPh sb="8" eb="10">
      <t>ジョウキン</t>
    </rPh>
    <rPh sb="10" eb="12">
      <t>カンザン</t>
    </rPh>
    <phoneticPr fontId="2"/>
  </si>
  <si>
    <t>［非常勤の看護補助者の１週間の勤務時間数　積算資料］</t>
    <rPh sb="1" eb="4">
      <t>ヒジョウキン</t>
    </rPh>
    <rPh sb="5" eb="7">
      <t>カンゴ</t>
    </rPh>
    <rPh sb="7" eb="9">
      <t>ホジョ</t>
    </rPh>
    <rPh sb="9" eb="10">
      <t>シャ</t>
    </rPh>
    <rPh sb="12" eb="14">
      <t>シュウカン</t>
    </rPh>
    <rPh sb="15" eb="17">
      <t>キンム</t>
    </rPh>
    <rPh sb="17" eb="19">
      <t>ジカン</t>
    </rPh>
    <rPh sb="19" eb="20">
      <t>スウ</t>
    </rPh>
    <rPh sb="21" eb="23">
      <t>セキサン</t>
    </rPh>
    <rPh sb="23" eb="25">
      <t>シリョウ</t>
    </rPh>
    <phoneticPr fontId="2"/>
  </si>
  <si>
    <t>○　歯科医師の常勤換算</t>
    <rPh sb="2" eb="4">
      <t>シカ</t>
    </rPh>
    <rPh sb="4" eb="6">
      <t>イシ</t>
    </rPh>
    <rPh sb="7" eb="9">
      <t>ジョウキン</t>
    </rPh>
    <rPh sb="9" eb="11">
      <t>カンザン</t>
    </rPh>
    <phoneticPr fontId="2"/>
  </si>
  <si>
    <t>［非常勤の歯科医師の１週間の勤務時間数　積算資料］</t>
    <rPh sb="1" eb="4">
      <t>ヒジョウキン</t>
    </rPh>
    <rPh sb="5" eb="7">
      <t>シカ</t>
    </rPh>
    <rPh sb="7" eb="9">
      <t>イシ</t>
    </rPh>
    <rPh sb="11" eb="13">
      <t>シュウカン</t>
    </rPh>
    <rPh sb="14" eb="16">
      <t>キンム</t>
    </rPh>
    <rPh sb="16" eb="18">
      <t>ジカン</t>
    </rPh>
    <rPh sb="18" eb="19">
      <t>スウ</t>
    </rPh>
    <rPh sb="20" eb="22">
      <t>セキサン</t>
    </rPh>
    <rPh sb="22" eb="24">
      <t>シリョウ</t>
    </rPh>
    <phoneticPr fontId="2"/>
  </si>
  <si>
    <t>○　助産師の常勤換算</t>
    <rPh sb="2" eb="5">
      <t>ジョサンシ</t>
    </rPh>
    <rPh sb="6" eb="8">
      <t>ジョウキン</t>
    </rPh>
    <rPh sb="8" eb="10">
      <t>カンザン</t>
    </rPh>
    <phoneticPr fontId="2"/>
  </si>
  <si>
    <t>【助産師　合計】</t>
    <rPh sb="1" eb="4">
      <t>ジョサンシ</t>
    </rPh>
    <rPh sb="5" eb="7">
      <t>ゴウケイ</t>
    </rPh>
    <phoneticPr fontId="2"/>
  </si>
  <si>
    <t>【看護師　合計】</t>
    <rPh sb="1" eb="4">
      <t>カンゴシ</t>
    </rPh>
    <rPh sb="5" eb="7">
      <t>ゴウケイ</t>
    </rPh>
    <phoneticPr fontId="2"/>
  </si>
  <si>
    <t>【准看護師　合計】</t>
    <rPh sb="1" eb="2">
      <t>ジュン</t>
    </rPh>
    <rPh sb="2" eb="5">
      <t>カンゴシ</t>
    </rPh>
    <rPh sb="6" eb="8">
      <t>ゴウケイ</t>
    </rPh>
    <phoneticPr fontId="2"/>
  </si>
  <si>
    <t>○　歯科衛生士の常勤換算</t>
    <rPh sb="2" eb="4">
      <t>シカ</t>
    </rPh>
    <rPh sb="4" eb="7">
      <t>エイセイシ</t>
    </rPh>
    <rPh sb="8" eb="10">
      <t>ジョウキン</t>
    </rPh>
    <rPh sb="10" eb="12">
      <t>カンザン</t>
    </rPh>
    <phoneticPr fontId="2"/>
  </si>
  <si>
    <t>【歯科衛生士　合計】</t>
    <rPh sb="1" eb="3">
      <t>シカ</t>
    </rPh>
    <rPh sb="3" eb="5">
      <t>エイセイ</t>
    </rPh>
    <rPh sb="5" eb="6">
      <t>シ</t>
    </rPh>
    <rPh sb="7" eb="9">
      <t>ゴウケイ</t>
    </rPh>
    <phoneticPr fontId="2"/>
  </si>
  <si>
    <t>［非常勤の薬剤師の１週間の勤務時間数　積算資料］</t>
    <rPh sb="1" eb="4">
      <t>ヒジョウキン</t>
    </rPh>
    <rPh sb="5" eb="8">
      <t>ヤクザイシ</t>
    </rPh>
    <rPh sb="10" eb="12">
      <t>シュウカン</t>
    </rPh>
    <rPh sb="13" eb="15">
      <t>キンム</t>
    </rPh>
    <rPh sb="15" eb="17">
      <t>ジカン</t>
    </rPh>
    <rPh sb="17" eb="18">
      <t>スウ</t>
    </rPh>
    <rPh sb="19" eb="21">
      <t>セキサン</t>
    </rPh>
    <rPh sb="21" eb="23">
      <t>シリョウ</t>
    </rPh>
    <phoneticPr fontId="2"/>
  </si>
  <si>
    <t>【医師　合計】</t>
    <rPh sb="1" eb="3">
      <t>イシ</t>
    </rPh>
    <rPh sb="4" eb="6">
      <t>ゴウケイ</t>
    </rPh>
    <phoneticPr fontId="2"/>
  </si>
  <si>
    <t>【歯科医師　合計】</t>
    <rPh sb="1" eb="3">
      <t>シカ</t>
    </rPh>
    <rPh sb="3" eb="5">
      <t>イシ</t>
    </rPh>
    <rPh sb="6" eb="8">
      <t>ゴウケイ</t>
    </rPh>
    <phoneticPr fontId="2"/>
  </si>
  <si>
    <t>【薬剤師　合計】</t>
    <rPh sb="1" eb="4">
      <t>ヤクザイシ</t>
    </rPh>
    <rPh sb="5" eb="7">
      <t>ゴウケイ</t>
    </rPh>
    <phoneticPr fontId="2"/>
  </si>
  <si>
    <t>［非常勤の栄養士の１週間の勤務時間数　積算資料］</t>
    <rPh sb="1" eb="4">
      <t>ヒジョウキン</t>
    </rPh>
    <rPh sb="5" eb="8">
      <t>エイヨウシ</t>
    </rPh>
    <rPh sb="10" eb="12">
      <t>シュウカン</t>
    </rPh>
    <rPh sb="13" eb="15">
      <t>キンム</t>
    </rPh>
    <rPh sb="15" eb="17">
      <t>ジカン</t>
    </rPh>
    <rPh sb="17" eb="18">
      <t>スウ</t>
    </rPh>
    <rPh sb="19" eb="21">
      <t>セキサン</t>
    </rPh>
    <rPh sb="21" eb="23">
      <t>シリョウ</t>
    </rPh>
    <phoneticPr fontId="2"/>
  </si>
  <si>
    <t>一般病棟</t>
    <rPh sb="0" eb="2">
      <t>イッパン</t>
    </rPh>
    <rPh sb="2" eb="4">
      <t>ビョウトウ</t>
    </rPh>
    <phoneticPr fontId="2"/>
  </si>
  <si>
    <t>精神病棟</t>
    <rPh sb="0" eb="2">
      <t>セイシン</t>
    </rPh>
    <rPh sb="2" eb="4">
      <t>ビョウトウ</t>
    </rPh>
    <phoneticPr fontId="2"/>
  </si>
  <si>
    <t>療養病棟</t>
    <rPh sb="0" eb="2">
      <t>リョウヨウ</t>
    </rPh>
    <rPh sb="2" eb="4">
      <t>ビョウトウ</t>
    </rPh>
    <phoneticPr fontId="2"/>
  </si>
  <si>
    <t>結核病棟</t>
    <rPh sb="0" eb="2">
      <t>ケッカク</t>
    </rPh>
    <rPh sb="2" eb="4">
      <t>ビョウトウ</t>
    </rPh>
    <phoneticPr fontId="2"/>
  </si>
  <si>
    <t>その他</t>
    <rPh sb="2" eb="3">
      <t>タ</t>
    </rPh>
    <phoneticPr fontId="2"/>
  </si>
  <si>
    <t>［非常勤の助産師の１週間の勤務時間数　積算資料］</t>
    <rPh sb="1" eb="4">
      <t>ヒジョウキン</t>
    </rPh>
    <rPh sb="5" eb="8">
      <t>ジョサンシ</t>
    </rPh>
    <rPh sb="10" eb="12">
      <t>シュウカン</t>
    </rPh>
    <rPh sb="13" eb="15">
      <t>キンム</t>
    </rPh>
    <rPh sb="15" eb="17">
      <t>ジカン</t>
    </rPh>
    <rPh sb="17" eb="18">
      <t>スウ</t>
    </rPh>
    <rPh sb="19" eb="21">
      <t>セキサン</t>
    </rPh>
    <rPh sb="21" eb="23">
      <t>シリョウ</t>
    </rPh>
    <phoneticPr fontId="2"/>
  </si>
  <si>
    <t>［非常勤の歯科衛生士の１週間の勤務時間数　積算資料］</t>
    <rPh sb="1" eb="4">
      <t>ヒジョウキン</t>
    </rPh>
    <rPh sb="5" eb="7">
      <t>シカ</t>
    </rPh>
    <rPh sb="7" eb="10">
      <t>エイセイシ</t>
    </rPh>
    <rPh sb="12" eb="14">
      <t>シュウカン</t>
    </rPh>
    <rPh sb="15" eb="17">
      <t>キンム</t>
    </rPh>
    <rPh sb="17" eb="19">
      <t>ジカン</t>
    </rPh>
    <rPh sb="19" eb="20">
      <t>スウ</t>
    </rPh>
    <rPh sb="21" eb="23">
      <t>セキサン</t>
    </rPh>
    <rPh sb="23" eb="25">
      <t>シリョウ</t>
    </rPh>
    <phoneticPr fontId="2"/>
  </si>
  <si>
    <t>－</t>
    <phoneticPr fontId="2"/>
  </si>
  <si>
    <t>感染症病棟</t>
    <rPh sb="0" eb="3">
      <t>カンセンショウ</t>
    </rPh>
    <rPh sb="3" eb="5">
      <t>ビョウトウ</t>
    </rPh>
    <phoneticPr fontId="2"/>
  </si>
  <si>
    <t>番号等</t>
    <rPh sb="0" eb="2">
      <t>バンゴウ</t>
    </rPh>
    <rPh sb="2" eb="3">
      <t>ナド</t>
    </rPh>
    <phoneticPr fontId="2"/>
  </si>
  <si>
    <t>非常勤の常勤換算</t>
    <rPh sb="0" eb="3">
      <t>ヒジョウキン</t>
    </rPh>
    <rPh sb="4" eb="6">
      <t>ジョウキン</t>
    </rPh>
    <rPh sb="6" eb="8">
      <t>カンザン</t>
    </rPh>
    <phoneticPr fontId="2"/>
  </si>
  <si>
    <t>雇用形態</t>
    <rPh sb="0" eb="2">
      <t>コヨウ</t>
    </rPh>
    <rPh sb="2" eb="4">
      <t>ケイタイ</t>
    </rPh>
    <phoneticPr fontId="2"/>
  </si>
  <si>
    <t>（参考）
常勤換算</t>
    <rPh sb="1" eb="3">
      <t>サンコウ</t>
    </rPh>
    <rPh sb="5" eb="7">
      <t>ジョウキン</t>
    </rPh>
    <rPh sb="7" eb="9">
      <t>カンザン</t>
    </rPh>
    <phoneticPr fontId="2"/>
  </si>
  <si>
    <t>［非常勤の看護師の１週間の勤務時間数　積算資料］</t>
    <rPh sb="1" eb="4">
      <t>ヒジョウキン</t>
    </rPh>
    <rPh sb="5" eb="8">
      <t>カンゴシ</t>
    </rPh>
    <rPh sb="10" eb="12">
      <t>シュウカン</t>
    </rPh>
    <rPh sb="13" eb="15">
      <t>キンム</t>
    </rPh>
    <rPh sb="15" eb="17">
      <t>ジカン</t>
    </rPh>
    <rPh sb="17" eb="18">
      <t>スウ</t>
    </rPh>
    <rPh sb="19" eb="21">
      <t>セキサン</t>
    </rPh>
    <rPh sb="21" eb="23">
      <t>シリョウ</t>
    </rPh>
    <phoneticPr fontId="2"/>
  </si>
  <si>
    <t>【看護補助者　合計】</t>
    <rPh sb="1" eb="3">
      <t>カンゴ</t>
    </rPh>
    <rPh sb="3" eb="5">
      <t>ホジョ</t>
    </rPh>
    <rPh sb="5" eb="6">
      <t>シャ</t>
    </rPh>
    <rPh sb="7" eb="9">
      <t>ゴウケイ</t>
    </rPh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</si>
  <si>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</si>
  <si>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</si>
  <si>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対象医療機関</t>
    <rPh sb="0" eb="2">
      <t>タイショウ</t>
    </rPh>
    <rPh sb="2" eb="4">
      <t>イリョウ</t>
    </rPh>
    <rPh sb="4" eb="6">
      <t>キカン</t>
    </rPh>
    <phoneticPr fontId="2"/>
  </si>
  <si>
    <t>【条件設定】</t>
    <rPh sb="1" eb="3">
      <t>ジョウケン</t>
    </rPh>
    <rPh sb="3" eb="5">
      <t>セッテイ</t>
    </rPh>
    <phoneticPr fontId="2"/>
  </si>
  <si>
    <t>)  (</t>
    <phoneticPr fontId="2"/>
  </si>
  <si>
    <t>Ｉ＋Ｊ：</t>
    <phoneticPr fontId="2"/>
  </si>
  <si>
    <t>Ｅ：</t>
    <phoneticPr fontId="2"/>
  </si>
  <si>
    <t>)</t>
    <phoneticPr fontId="2"/>
  </si>
  <si>
    <t>= (</t>
    <phoneticPr fontId="2"/>
  </si>
  <si>
    <t>Ｕ：</t>
    <phoneticPr fontId="2"/>
  </si>
  <si>
    <t xml:space="preserve"> </t>
    <phoneticPr fontId="2"/>
  </si>
  <si>
    <t>看　  護　　　　　　　　　　　　　　　　　　　　　　　　　　　　　　　　　　　　　　　　　　　　　　　　　　　　　　　　　　　　　　　　　　　　　　　　　　　　　　　　　　　　　　補助者</t>
    <rPh sb="0" eb="1">
      <t>ミ</t>
    </rPh>
    <rPh sb="4" eb="5">
      <t>マモル</t>
    </rPh>
    <rPh sb="91" eb="93">
      <t>ホジョ</t>
    </rPh>
    <rPh sb="93" eb="94">
      <t>モノ</t>
    </rPh>
    <phoneticPr fontId="2"/>
  </si>
  <si>
    <t>各分数計算</t>
    <rPh sb="0" eb="1">
      <t>カク</t>
    </rPh>
    <rPh sb="1" eb="3">
      <t>ブンスウ</t>
    </rPh>
    <rPh sb="3" eb="5">
      <t>ケイサン</t>
    </rPh>
    <phoneticPr fontId="2"/>
  </si>
  <si>
    <t>①　病床の種類別病床数を入力する。</t>
    <rPh sb="2" eb="4">
      <t>ビョウショウ</t>
    </rPh>
    <rPh sb="5" eb="7">
      <t>シュルイ</t>
    </rPh>
    <rPh sb="7" eb="8">
      <t>ベツ</t>
    </rPh>
    <rPh sb="8" eb="10">
      <t>ビョウショウ</t>
    </rPh>
    <rPh sb="10" eb="11">
      <t>スウ</t>
    </rPh>
    <rPh sb="12" eb="14">
      <t>ニュウリョク</t>
    </rPh>
    <phoneticPr fontId="2"/>
  </si>
  <si>
    <t>C=D=0の判定</t>
    <rPh sb="6" eb="8">
      <t>ハンテイ</t>
    </rPh>
    <phoneticPr fontId="2"/>
  </si>
  <si>
    <t>C&gt;0等の判定</t>
    <rPh sb="3" eb="4">
      <t>ナド</t>
    </rPh>
    <rPh sb="5" eb="7">
      <t>ハンテイ</t>
    </rPh>
    <phoneticPr fontId="2"/>
  </si>
  <si>
    <t>A&gt;0等の判定</t>
    <rPh sb="3" eb="4">
      <t>ナド</t>
    </rPh>
    <rPh sb="5" eb="7">
      <t>ハンテイ</t>
    </rPh>
    <phoneticPr fontId="2"/>
  </si>
  <si>
    <t>療　 養</t>
    <rPh sb="0" eb="1">
      <t>リョウ</t>
    </rPh>
    <rPh sb="3" eb="4">
      <t>マモル</t>
    </rPh>
    <phoneticPr fontId="2"/>
  </si>
  <si>
    <t>合　 計</t>
    <rPh sb="0" eb="1">
      <t>ゴウ</t>
    </rPh>
    <rPh sb="3" eb="4">
      <t>ケイ</t>
    </rPh>
    <phoneticPr fontId="2"/>
  </si>
  <si>
    <t>各分数計算（端数処理なし）</t>
    <rPh sb="0" eb="1">
      <t>カク</t>
    </rPh>
    <rPh sb="1" eb="3">
      <t>ブンスウ</t>
    </rPh>
    <rPh sb="3" eb="5">
      <t>ケイサン</t>
    </rPh>
    <rPh sb="6" eb="8">
      <t>ハスウ</t>
    </rPh>
    <rPh sb="8" eb="10">
      <t>ショリ</t>
    </rPh>
    <phoneticPr fontId="2"/>
  </si>
  <si>
    <t>｛｝単位の端数処理</t>
    <rPh sb="2" eb="4">
      <t>タンイ</t>
    </rPh>
    <rPh sb="5" eb="7">
      <t>ハスウ</t>
    </rPh>
    <rPh sb="7" eb="9">
      <t>ショリ</t>
    </rPh>
    <phoneticPr fontId="2"/>
  </si>
  <si>
    <t>｛｝=0等の判定</t>
    <rPh sb="4" eb="5">
      <t>ナド</t>
    </rPh>
    <rPh sb="6" eb="8">
      <t>ハンテイ</t>
    </rPh>
    <phoneticPr fontId="2"/>
  </si>
  <si>
    <t>（注）平成24年 3月末において、①介護療養型医療移設、②４：１を満たさない医療機関、のいずれかに該当し、</t>
    <rPh sb="1" eb="2">
      <t>チュウ</t>
    </rPh>
    <rPh sb="3" eb="5">
      <t>ヘイセイ</t>
    </rPh>
    <rPh sb="7" eb="8">
      <t>ネン</t>
    </rPh>
    <rPh sb="10" eb="11">
      <t>ツキ</t>
    </rPh>
    <rPh sb="11" eb="12">
      <t>マツ</t>
    </rPh>
    <rPh sb="18" eb="20">
      <t>カイゴ</t>
    </rPh>
    <rPh sb="20" eb="23">
      <t>リョウヨウガタ</t>
    </rPh>
    <rPh sb="23" eb="25">
      <t>イリョウ</t>
    </rPh>
    <rPh sb="25" eb="27">
      <t>イセツ</t>
    </rPh>
    <rPh sb="33" eb="34">
      <t>ミ</t>
    </rPh>
    <rPh sb="38" eb="40">
      <t>イリョウ</t>
    </rPh>
    <rPh sb="40" eb="42">
      <t>キカン</t>
    </rPh>
    <rPh sb="49" eb="51">
      <t>ガイトウ</t>
    </rPh>
    <phoneticPr fontId="2"/>
  </si>
  <si>
    <t>　　　その旨を平成24年 6月末までに県に届け出たものについては、平成30年 3月末まで「６」とする。</t>
    <rPh sb="5" eb="6">
      <t>ムネ</t>
    </rPh>
    <rPh sb="7" eb="9">
      <t>ヘイセイ</t>
    </rPh>
    <rPh sb="11" eb="12">
      <t>ネン</t>
    </rPh>
    <rPh sb="14" eb="15">
      <t>ツキ</t>
    </rPh>
    <rPh sb="15" eb="16">
      <t>マツ</t>
    </rPh>
    <rPh sb="19" eb="20">
      <t>ケン</t>
    </rPh>
    <rPh sb="21" eb="22">
      <t>トド</t>
    </rPh>
    <rPh sb="23" eb="24">
      <t>デ</t>
    </rPh>
    <rPh sb="33" eb="35">
      <t>ヘイセイ</t>
    </rPh>
    <rPh sb="37" eb="38">
      <t>ネン</t>
    </rPh>
    <rPh sb="40" eb="41">
      <t>ツキ</t>
    </rPh>
    <rPh sb="41" eb="42">
      <t>マツ</t>
    </rPh>
    <phoneticPr fontId="2"/>
  </si>
  <si>
    <t xml:space="preserve"> (注）</t>
    <rPh sb="2" eb="3">
      <t>チュウ</t>
    </rPh>
    <phoneticPr fontId="2"/>
  </si>
  <si>
    <t>【計算、判定過程】</t>
    <rPh sb="1" eb="3">
      <t>ケイサン</t>
    </rPh>
    <rPh sb="4" eb="6">
      <t>ハンテイ</t>
    </rPh>
    <rPh sb="6" eb="8">
      <t>カテイ</t>
    </rPh>
    <phoneticPr fontId="2"/>
  </si>
  <si>
    <t>※　医師以外の従事者数の算定は、小数点
　第２位を切り捨てる。</t>
    <rPh sb="2" eb="4">
      <t>イシ</t>
    </rPh>
    <rPh sb="4" eb="6">
      <t>イガイ</t>
    </rPh>
    <rPh sb="7" eb="10">
      <t>ジュウジシャ</t>
    </rPh>
    <rPh sb="10" eb="11">
      <t>スウ</t>
    </rPh>
    <rPh sb="12" eb="14">
      <t>サンテイ</t>
    </rPh>
    <rPh sb="16" eb="18">
      <t>ショウスウ</t>
    </rPh>
    <rPh sb="18" eb="19">
      <t>テン</t>
    </rPh>
    <rPh sb="21" eb="22">
      <t>ダイ</t>
    </rPh>
    <rPh sb="23" eb="24">
      <t>イ</t>
    </rPh>
    <rPh sb="25" eb="26">
      <t>キ</t>
    </rPh>
    <rPh sb="27" eb="28">
      <t>ス</t>
    </rPh>
    <phoneticPr fontId="2"/>
  </si>
  <si>
    <t>※　医師以外の標準数の算定は、小数点第
　１位を切り上げ整数とする。</t>
    <rPh sb="2" eb="4">
      <t>イシ</t>
    </rPh>
    <rPh sb="4" eb="6">
      <t>イガイ</t>
    </rPh>
    <rPh sb="7" eb="9">
      <t>ヒョウジュン</t>
    </rPh>
    <rPh sb="9" eb="10">
      <t>スウ</t>
    </rPh>
    <rPh sb="11" eb="13">
      <t>サンテイ</t>
    </rPh>
    <rPh sb="15" eb="17">
      <t>ショウスウ</t>
    </rPh>
    <rPh sb="17" eb="18">
      <t>テン</t>
    </rPh>
    <rPh sb="18" eb="19">
      <t>ダイ</t>
    </rPh>
    <rPh sb="22" eb="23">
      <t>イ</t>
    </rPh>
    <rPh sb="24" eb="25">
      <t>キ</t>
    </rPh>
    <rPh sb="26" eb="27">
      <t>ア</t>
    </rPh>
    <rPh sb="28" eb="30">
      <t>セイスウ</t>
    </rPh>
    <phoneticPr fontId="2"/>
  </si>
  <si>
    <t>※　充足率の算定は、小数点第２位を切り捨
　てる。</t>
    <rPh sb="2" eb="5">
      <t>ジュウソクリツ</t>
    </rPh>
    <rPh sb="6" eb="8">
      <t>サンテイ</t>
    </rPh>
    <rPh sb="10" eb="12">
      <t>ショウスウ</t>
    </rPh>
    <rPh sb="12" eb="13">
      <t>テン</t>
    </rPh>
    <rPh sb="13" eb="14">
      <t>ダイ</t>
    </rPh>
    <rPh sb="15" eb="16">
      <t>イ</t>
    </rPh>
    <rPh sb="17" eb="18">
      <t>キ</t>
    </rPh>
    <rPh sb="19" eb="20">
      <t>ス</t>
    </rPh>
    <phoneticPr fontId="2"/>
  </si>
  <si>
    <t>医師数の算定方法による場合</t>
    <rPh sb="0" eb="2">
      <t>イシ</t>
    </rPh>
    <rPh sb="2" eb="3">
      <t>スウ</t>
    </rPh>
    <rPh sb="4" eb="6">
      <t>サンテイ</t>
    </rPh>
    <rPh sb="6" eb="8">
      <t>ホウホウ</t>
    </rPh>
    <rPh sb="11" eb="13">
      <t>バアイ</t>
    </rPh>
    <phoneticPr fontId="2"/>
  </si>
  <si>
    <t>充足率</t>
    <rPh sb="0" eb="3">
      <t>ジュウソクリツ</t>
    </rPh>
    <phoneticPr fontId="2"/>
  </si>
  <si>
    <t>（調整後）</t>
    <rPh sb="1" eb="3">
      <t>チョウセイ</t>
    </rPh>
    <rPh sb="3" eb="4">
      <t>ゴ</t>
    </rPh>
    <phoneticPr fontId="2"/>
  </si>
  <si>
    <t>【確認事項】</t>
    <rPh sb="1" eb="3">
      <t>カクニン</t>
    </rPh>
    <rPh sb="3" eb="5">
      <t>ジコウ</t>
    </rPh>
    <phoneticPr fontId="2"/>
  </si>
  <si>
    <t>（再掲）
歯科等</t>
    <rPh sb="1" eb="3">
      <t>サイケイ</t>
    </rPh>
    <rPh sb="5" eb="7">
      <t>シカ</t>
    </rPh>
    <rPh sb="7" eb="8">
      <t>ナド</t>
    </rPh>
    <phoneticPr fontId="2"/>
  </si>
  <si>
    <t>（別掲）
収　 容
新生児</t>
    <rPh sb="1" eb="3">
      <t>ベッケイ</t>
    </rPh>
    <rPh sb="5" eb="6">
      <t>オサム</t>
    </rPh>
    <rPh sb="8" eb="9">
      <t>カタチ</t>
    </rPh>
    <phoneticPr fontId="2"/>
  </si>
  <si>
    <t>【入力方法等】</t>
    <rPh sb="1" eb="3">
      <t>ニュウリョク</t>
    </rPh>
    <rPh sb="3" eb="5">
      <t>ホウホウ</t>
    </rPh>
    <rPh sb="5" eb="6">
      <t>ナド</t>
    </rPh>
    <phoneticPr fontId="2"/>
  </si>
  <si>
    <t>　計算式を入力してあるセルです。</t>
    <rPh sb="1" eb="4">
      <t>ケイサンシキ</t>
    </rPh>
    <rPh sb="5" eb="7">
      <t>ニュウリョク</t>
    </rPh>
    <phoneticPr fontId="2"/>
  </si>
  <si>
    <t>　表項目等を入力してあるセルです。</t>
    <rPh sb="1" eb="2">
      <t>ヒョウ</t>
    </rPh>
    <rPh sb="2" eb="4">
      <t>コウモク</t>
    </rPh>
    <rPh sb="4" eb="5">
      <t>ナド</t>
    </rPh>
    <rPh sb="6" eb="8">
      <t>ニュウリョク</t>
    </rPh>
    <phoneticPr fontId="2"/>
  </si>
  <si>
    <t>　コメントを挿入してあるセルです。上記の色で塗りつぶしているセルもあります。</t>
    <rPh sb="6" eb="8">
      <t>ソウニュウ</t>
    </rPh>
    <rPh sb="17" eb="19">
      <t>ジョウキ</t>
    </rPh>
    <rPh sb="20" eb="21">
      <t>イロ</t>
    </rPh>
    <rPh sb="22" eb="23">
      <t>ヌ</t>
    </rPh>
    <phoneticPr fontId="2"/>
  </si>
  <si>
    <t>　（随時、表示させているセルもあります。）</t>
    <rPh sb="2" eb="4">
      <t>ズイジ</t>
    </rPh>
    <rPh sb="5" eb="7">
      <t>ヒョウジ</t>
    </rPh>
    <phoneticPr fontId="2"/>
  </si>
  <si>
    <t>　セルにカーソルを合わせるとコメントが表示されますので、内容を確認してください。</t>
    <rPh sb="9" eb="10">
      <t>ア</t>
    </rPh>
    <rPh sb="19" eb="21">
      <t>ヒョウジ</t>
    </rPh>
    <rPh sb="28" eb="30">
      <t>ナイヨウ</t>
    </rPh>
    <rPh sb="31" eb="33">
      <t>カクニン</t>
    </rPh>
    <phoneticPr fontId="2"/>
  </si>
  <si>
    <t>　数値等を入力するセルです。このセルの値で自動計算やデータ引用などを行います。</t>
    <rPh sb="1" eb="3">
      <t>スウチ</t>
    </rPh>
    <rPh sb="3" eb="4">
      <t>ナド</t>
    </rPh>
    <rPh sb="5" eb="7">
      <t>ニュウリョク</t>
    </rPh>
    <rPh sb="19" eb="20">
      <t>アタイ</t>
    </rPh>
    <rPh sb="21" eb="23">
      <t>ジドウ</t>
    </rPh>
    <rPh sb="23" eb="25">
      <t>ケイサン</t>
    </rPh>
    <rPh sb="29" eb="31">
      <t>インヨウ</t>
    </rPh>
    <rPh sb="34" eb="35">
      <t>オコナ</t>
    </rPh>
    <phoneticPr fontId="2"/>
  </si>
  <si>
    <t>○　基本情報</t>
    <rPh sb="2" eb="4">
      <t>キホン</t>
    </rPh>
    <rPh sb="4" eb="6">
      <t>ジョウホウ</t>
    </rPh>
    <phoneticPr fontId="2"/>
  </si>
  <si>
    <t>参考：医師以外の従業者の員数の算定方法による場合</t>
    <rPh sb="0" eb="2">
      <t>サンコウ</t>
    </rPh>
    <rPh sb="3" eb="5">
      <t>イシ</t>
    </rPh>
    <rPh sb="5" eb="7">
      <t>イガイ</t>
    </rPh>
    <rPh sb="8" eb="11">
      <t>ジュウギョウシャ</t>
    </rPh>
    <rPh sb="12" eb="14">
      <t>インスウ</t>
    </rPh>
    <rPh sb="15" eb="17">
      <t>サンテイ</t>
    </rPh>
    <rPh sb="17" eb="19">
      <t>ホウホウ</t>
    </rPh>
    <rPh sb="22" eb="24">
      <t>バアイ</t>
    </rPh>
    <phoneticPr fontId="2"/>
  </si>
  <si>
    <t>　（平成22年11月、医師と同様に計算する旨、県医療整備課を通じて厚生労働省から確認した。）</t>
    <rPh sb="2" eb="4">
      <t>ヘイセイ</t>
    </rPh>
    <rPh sb="6" eb="7">
      <t>ネン</t>
    </rPh>
    <rPh sb="9" eb="10">
      <t>ツキ</t>
    </rPh>
    <rPh sb="11" eb="13">
      <t>イシ</t>
    </rPh>
    <rPh sb="14" eb="16">
      <t>ドウヨウ</t>
    </rPh>
    <rPh sb="17" eb="19">
      <t>ケイサン</t>
    </rPh>
    <rPh sb="21" eb="22">
      <t>ムネ</t>
    </rPh>
    <rPh sb="23" eb="24">
      <t>ケン</t>
    </rPh>
    <rPh sb="24" eb="26">
      <t>イリョウ</t>
    </rPh>
    <rPh sb="26" eb="29">
      <t>セイビカ</t>
    </rPh>
    <rPh sb="30" eb="31">
      <t>ツウ</t>
    </rPh>
    <rPh sb="33" eb="35">
      <t>コウセイ</t>
    </rPh>
    <rPh sb="35" eb="38">
      <t>ロウドウショウ</t>
    </rPh>
    <rPh sb="40" eb="42">
      <t>カクニン</t>
    </rPh>
    <phoneticPr fontId="2"/>
  </si>
  <si>
    <t>　（看護職員）Ⅳの※のうち、精神病床を有する病院に関する看護補助者の算定に関する取扱い。</t>
    <rPh sb="2" eb="4">
      <t>カンゴ</t>
    </rPh>
    <rPh sb="4" eb="6">
      <t>ショクイン</t>
    </rPh>
    <rPh sb="14" eb="16">
      <t>セイシン</t>
    </rPh>
    <rPh sb="16" eb="18">
      <t>ビョウショウ</t>
    </rPh>
    <rPh sb="19" eb="20">
      <t>ユウ</t>
    </rPh>
    <rPh sb="22" eb="24">
      <t>ビョウイン</t>
    </rPh>
    <rPh sb="25" eb="26">
      <t>カン</t>
    </rPh>
    <rPh sb="28" eb="30">
      <t>カンゴ</t>
    </rPh>
    <rPh sb="30" eb="32">
      <t>ホジョ</t>
    </rPh>
    <rPh sb="32" eb="33">
      <t>シャ</t>
    </rPh>
    <rPh sb="34" eb="36">
      <t>サンテイ</t>
    </rPh>
    <rPh sb="37" eb="38">
      <t>カン</t>
    </rPh>
    <rPh sb="40" eb="42">
      <t>トリアツカ</t>
    </rPh>
    <phoneticPr fontId="2"/>
  </si>
  <si>
    <t>　（過不足数）Ⅸ（注）の経過措置。</t>
    <rPh sb="2" eb="5">
      <t>カブソク</t>
    </rPh>
    <rPh sb="5" eb="6">
      <t>スウ</t>
    </rPh>
    <rPh sb="9" eb="10">
      <t>チュウ</t>
    </rPh>
    <rPh sb="12" eb="14">
      <t>ケイカ</t>
    </rPh>
    <rPh sb="14" eb="16">
      <t>ソチ</t>
    </rPh>
    <phoneticPr fontId="2"/>
  </si>
  <si>
    <t>④　（薬剤師標準数）Ⅴについて、１日平均外来患者に係る取扱処方せん数を入力する。</t>
    <rPh sb="3" eb="6">
      <t>ヤクザイシ</t>
    </rPh>
    <rPh sb="6" eb="8">
      <t>ヒョウジュン</t>
    </rPh>
    <rPh sb="8" eb="9">
      <t>スウ</t>
    </rPh>
    <rPh sb="17" eb="18">
      <t>ニチ</t>
    </rPh>
    <rPh sb="18" eb="20">
      <t>ヘイキン</t>
    </rPh>
    <rPh sb="20" eb="22">
      <t>ガイライ</t>
    </rPh>
    <rPh sb="22" eb="24">
      <t>カンジャ</t>
    </rPh>
    <rPh sb="25" eb="26">
      <t>カカ</t>
    </rPh>
    <rPh sb="27" eb="29">
      <t>トリアツカ</t>
    </rPh>
    <rPh sb="29" eb="31">
      <t>ショホウ</t>
    </rPh>
    <rPh sb="33" eb="34">
      <t>スウ</t>
    </rPh>
    <rPh sb="35" eb="37">
      <t>ニュウリョク</t>
    </rPh>
    <phoneticPr fontId="2"/>
  </si>
  <si>
    <t>⑤　（看護職員標準数）Ⅵ及び（看護補助者標準数）Ⅷについて、次の経過措置等を適用する場合は「１」、適用しない場合は「０」を各々の欄に入力する。</t>
    <rPh sb="3" eb="5">
      <t>カンゴ</t>
    </rPh>
    <rPh sb="5" eb="7">
      <t>ショクイン</t>
    </rPh>
    <rPh sb="7" eb="9">
      <t>ヒョウジュン</t>
    </rPh>
    <rPh sb="9" eb="10">
      <t>スウ</t>
    </rPh>
    <rPh sb="12" eb="13">
      <t>オヨ</t>
    </rPh>
    <rPh sb="15" eb="17">
      <t>カンゴ</t>
    </rPh>
    <rPh sb="17" eb="19">
      <t>ホジョ</t>
    </rPh>
    <rPh sb="19" eb="20">
      <t>シャ</t>
    </rPh>
    <rPh sb="20" eb="22">
      <t>ヒョウジュン</t>
    </rPh>
    <rPh sb="22" eb="23">
      <t>スウ</t>
    </rPh>
    <rPh sb="30" eb="31">
      <t>ツギ</t>
    </rPh>
    <rPh sb="32" eb="34">
      <t>ケイカ</t>
    </rPh>
    <rPh sb="34" eb="36">
      <t>ソチ</t>
    </rPh>
    <rPh sb="36" eb="37">
      <t>ナド</t>
    </rPh>
    <rPh sb="38" eb="40">
      <t>テキヨウ</t>
    </rPh>
    <rPh sb="42" eb="44">
      <t>バアイ</t>
    </rPh>
    <rPh sb="49" eb="51">
      <t>テキヨウ</t>
    </rPh>
    <rPh sb="54" eb="56">
      <t>バアイ</t>
    </rPh>
    <rPh sb="61" eb="63">
      <t>オノオノ</t>
    </rPh>
    <rPh sb="64" eb="65">
      <t>ラン</t>
    </rPh>
    <rPh sb="66" eb="68">
      <t>ニュウリョク</t>
    </rPh>
    <phoneticPr fontId="2"/>
  </si>
  <si>
    <t>②　（医師標準数）Ⅲ－③及び（薬剤師標準数）Ⅴ－①を適用する場合は「１」、それ以外は「０」を入力する。</t>
    <rPh sb="3" eb="5">
      <t>イシ</t>
    </rPh>
    <rPh sb="5" eb="7">
      <t>ヒョウジュン</t>
    </rPh>
    <rPh sb="7" eb="8">
      <t>スウ</t>
    </rPh>
    <rPh sb="12" eb="13">
      <t>オヨ</t>
    </rPh>
    <rPh sb="15" eb="18">
      <t>ヤクザイシ</t>
    </rPh>
    <rPh sb="18" eb="20">
      <t>ヒョウジュン</t>
    </rPh>
    <rPh sb="20" eb="21">
      <t>スウ</t>
    </rPh>
    <rPh sb="26" eb="28">
      <t>テキヨウ</t>
    </rPh>
    <rPh sb="30" eb="32">
      <t>バアイ</t>
    </rPh>
    <rPh sb="39" eb="41">
      <t>イガイ</t>
    </rPh>
    <rPh sb="46" eb="48">
      <t>ニュウリョク</t>
    </rPh>
    <phoneticPr fontId="2"/>
  </si>
  <si>
    <t>③　（歯科医師標準数）Ⅳ－①を適用する場合は「１」、それ以外は「０」を入力する。</t>
    <rPh sb="7" eb="9">
      <t>ヒョウジュン</t>
    </rPh>
    <rPh sb="9" eb="10">
      <t>スウ</t>
    </rPh>
    <rPh sb="15" eb="17">
      <t>テキヨウ</t>
    </rPh>
    <rPh sb="19" eb="21">
      <t>バアイ</t>
    </rPh>
    <rPh sb="28" eb="30">
      <t>イガイ</t>
    </rPh>
    <rPh sb="35" eb="37">
      <t>ニュウリョク</t>
    </rPh>
    <phoneticPr fontId="2"/>
  </si>
  <si>
    <t>計算結果：⑧□</t>
    <rPh sb="0" eb="2">
      <t>ケイサン</t>
    </rPh>
    <rPh sb="2" eb="4">
      <t>ケッカ</t>
    </rPh>
    <phoneticPr fontId="2"/>
  </si>
  <si>
    <t>計算結果：U</t>
    <rPh sb="0" eb="2">
      <t>ケイサン</t>
    </rPh>
    <rPh sb="2" eb="4">
      <t>ケッカ</t>
    </rPh>
    <phoneticPr fontId="2"/>
  </si>
  <si>
    <t>計算結果：⑨□</t>
    <rPh sb="0" eb="2">
      <t>ケイサン</t>
    </rPh>
    <rPh sb="2" eb="4">
      <t>ケッカ</t>
    </rPh>
    <phoneticPr fontId="2"/>
  </si>
  <si>
    <t>計算結果：⑦□</t>
    <rPh sb="0" eb="2">
      <t>ケイサン</t>
    </rPh>
    <rPh sb="2" eb="4">
      <t>ケッカ</t>
    </rPh>
    <phoneticPr fontId="2"/>
  </si>
  <si>
    <t>－</t>
    <phoneticPr fontId="2"/>
  </si>
  <si>
    <t>【栄養士　合計】</t>
    <rPh sb="1" eb="4">
      <t>エイヨウシ</t>
    </rPh>
    <rPh sb="5" eb="7">
      <t>ゴウケイ</t>
    </rPh>
    <phoneticPr fontId="2"/>
  </si>
  <si>
    <t>リハビリテーション科</t>
    <rPh sb="9" eb="10">
      <t>カ</t>
    </rPh>
    <phoneticPr fontId="2"/>
  </si>
  <si>
    <t>Ｆ</t>
    <phoneticPr fontId="2"/>
  </si>
  <si>
    <t>うちリハビリテーション科</t>
    <rPh sb="11" eb="12">
      <t>カ</t>
    </rPh>
    <phoneticPr fontId="2"/>
  </si>
  <si>
    <t>Ｂ－Ｄ－Ｅ－Ｆ：</t>
    <phoneticPr fontId="2"/>
  </si>
  <si>
    <t>Ｂ-Ｆ：</t>
    <phoneticPr fontId="2"/>
  </si>
  <si>
    <t>うち耳鼻咽喉科・眼科・精神科</t>
    <rPh sb="2" eb="4">
      <t>ジビ</t>
    </rPh>
    <rPh sb="4" eb="6">
      <t>インコウ</t>
    </rPh>
    <rPh sb="6" eb="7">
      <t>カ</t>
    </rPh>
    <rPh sb="8" eb="10">
      <t>ガンカ</t>
    </rPh>
    <rPh sb="11" eb="14">
      <t>セイシンカ</t>
    </rPh>
    <phoneticPr fontId="2"/>
  </si>
  <si>
    <t xml:space="preserve"> 耳鼻咽喉
 科・眼科・精神科</t>
    <rPh sb="1" eb="3">
      <t>ジビ</t>
    </rPh>
    <rPh sb="3" eb="5">
      <t>インコウ</t>
    </rPh>
    <rPh sb="7" eb="8">
      <t>カ</t>
    </rPh>
    <rPh sb="9" eb="11">
      <t>ガンカ</t>
    </rPh>
    <rPh sb="12" eb="15">
      <t>セイシンカ</t>
    </rPh>
    <phoneticPr fontId="2"/>
  </si>
  <si>
    <t>病棟1</t>
    <rPh sb="0" eb="2">
      <t>ビョウトウ</t>
    </rPh>
    <phoneticPr fontId="2"/>
  </si>
  <si>
    <t>病棟2</t>
    <rPh sb="0" eb="2">
      <t>ビョウトウ</t>
    </rPh>
    <phoneticPr fontId="2"/>
  </si>
  <si>
    <t>外来1</t>
    <rPh sb="0" eb="2">
      <t>ガイライ</t>
    </rPh>
    <phoneticPr fontId="2"/>
  </si>
  <si>
    <t>外来2</t>
    <rPh sb="0" eb="2">
      <t>ガイライ</t>
    </rPh>
    <phoneticPr fontId="2"/>
  </si>
  <si>
    <t>外来3</t>
    <rPh sb="0" eb="2">
      <t>ガイライ</t>
    </rPh>
    <phoneticPr fontId="2"/>
  </si>
  <si>
    <t>外来4</t>
    <rPh sb="0" eb="2">
      <t>ガイライ</t>
    </rPh>
    <phoneticPr fontId="2"/>
  </si>
  <si>
    <t>外来5</t>
    <rPh sb="0" eb="2">
      <t>ガイライ</t>
    </rPh>
    <phoneticPr fontId="2"/>
  </si>
  <si>
    <t>様式５</t>
    <rPh sb="0" eb="2">
      <t>ヨウシキ</t>
    </rPh>
    <phoneticPr fontId="2"/>
  </si>
  <si>
    <t>従事者調査表</t>
    <rPh sb="0" eb="3">
      <t>ジュウジシャ</t>
    </rPh>
    <rPh sb="3" eb="6">
      <t>チョウサヒョウ</t>
    </rPh>
    <phoneticPr fontId="2"/>
  </si>
  <si>
    <t>病院名</t>
    <rPh sb="0" eb="2">
      <t>ビョウイン</t>
    </rPh>
    <rPh sb="2" eb="3">
      <t>メイ</t>
    </rPh>
    <phoneticPr fontId="2"/>
  </si>
  <si>
    <t>※</t>
    <phoneticPr fontId="2"/>
  </si>
  <si>
    <t>（市町村名）</t>
    <rPh sb="1" eb="4">
      <t>シチョウソン</t>
    </rPh>
    <rPh sb="4" eb="5">
      <t>メイ</t>
    </rPh>
    <phoneticPr fontId="2"/>
  </si>
  <si>
    <t>医療保険届出施設基準審査欄</t>
    <rPh sb="0" eb="2">
      <t>イリョウ</t>
    </rPh>
    <rPh sb="2" eb="4">
      <t>ホケン</t>
    </rPh>
    <rPh sb="4" eb="6">
      <t>トドケデ</t>
    </rPh>
    <rPh sb="6" eb="8">
      <t>シセツ</t>
    </rPh>
    <rPh sb="8" eb="10">
      <t>キジュン</t>
    </rPh>
    <rPh sb="10" eb="12">
      <t>シンサ</t>
    </rPh>
    <rPh sb="12" eb="13">
      <t>ラン</t>
    </rPh>
    <phoneticPr fontId="2"/>
  </si>
  <si>
    <t>医療法充足率</t>
    <rPh sb="0" eb="3">
      <t>イリョウホウ</t>
    </rPh>
    <rPh sb="3" eb="6">
      <t>ジュウソクリツ</t>
    </rPh>
    <phoneticPr fontId="2"/>
  </si>
  <si>
    <t>必要数</t>
    <rPh sb="0" eb="3">
      <t>ヒツヨウスウ</t>
    </rPh>
    <phoneticPr fontId="2"/>
  </si>
  <si>
    <t>従事者数</t>
    <rPh sb="0" eb="3">
      <t>ジュウジシャ</t>
    </rPh>
    <rPh sb="3" eb="4">
      <t>スウ</t>
    </rPh>
    <phoneticPr fontId="2"/>
  </si>
  <si>
    <t>適否</t>
    <rPh sb="0" eb="2">
      <t>テキヒ</t>
    </rPh>
    <phoneticPr fontId="2"/>
  </si>
  <si>
    <t>届      出</t>
    <rPh sb="0" eb="1">
      <t>トドケ</t>
    </rPh>
    <rPh sb="7" eb="8">
      <t>デ</t>
    </rPh>
    <phoneticPr fontId="2"/>
  </si>
  <si>
    <t>医　　　師</t>
    <rPh sb="0" eb="1">
      <t>イ</t>
    </rPh>
    <rPh sb="4" eb="5">
      <t>シ</t>
    </rPh>
    <phoneticPr fontId="2"/>
  </si>
  <si>
    <t>看 護 職 員</t>
    <rPh sb="0" eb="1">
      <t>ミ</t>
    </rPh>
    <rPh sb="2" eb="3">
      <t>マモル</t>
    </rPh>
    <rPh sb="4" eb="5">
      <t>ショク</t>
    </rPh>
    <rPh sb="6" eb="7">
      <t>イン</t>
    </rPh>
    <phoneticPr fontId="2"/>
  </si>
  <si>
    <t>施設基準</t>
    <rPh sb="0" eb="2">
      <t>シセツ</t>
    </rPh>
    <rPh sb="2" eb="4">
      <t>キジュン</t>
    </rPh>
    <phoneticPr fontId="2"/>
  </si>
  <si>
    <t>看   護   師</t>
    <rPh sb="0" eb="1">
      <t>ミ</t>
    </rPh>
    <rPh sb="4" eb="5">
      <t>マモル</t>
    </rPh>
    <rPh sb="8" eb="9">
      <t>シ</t>
    </rPh>
    <phoneticPr fontId="2"/>
  </si>
  <si>
    <t>病棟数</t>
    <rPh sb="0" eb="2">
      <t>ビョウトウ</t>
    </rPh>
    <rPh sb="2" eb="3">
      <t>スウ</t>
    </rPh>
    <phoneticPr fontId="2"/>
  </si>
  <si>
    <t>許可病床数</t>
    <rPh sb="0" eb="2">
      <t>キョカ</t>
    </rPh>
    <rPh sb="2" eb="4">
      <t>ビョウショウ</t>
    </rPh>
    <rPh sb="4" eb="5">
      <t>スウ</t>
    </rPh>
    <phoneticPr fontId="2"/>
  </si>
  <si>
    <t>直  近  １  年  間
平均入院患者等</t>
    <rPh sb="0" eb="1">
      <t>チョク</t>
    </rPh>
    <rPh sb="3" eb="4">
      <t>コン</t>
    </rPh>
    <rPh sb="9" eb="10">
      <t>トシ</t>
    </rPh>
    <rPh sb="12" eb="13">
      <t>アイダ</t>
    </rPh>
    <phoneticPr fontId="2"/>
  </si>
  <si>
    <t>看護師等</t>
    <rPh sb="0" eb="3">
      <t>カンゴシ</t>
    </rPh>
    <rPh sb="3" eb="4">
      <t>ナド</t>
    </rPh>
    <phoneticPr fontId="2"/>
  </si>
  <si>
    <t>　１　　　一　　般　　病　　棟</t>
    <rPh sb="5" eb="6">
      <t>イチ</t>
    </rPh>
    <rPh sb="8" eb="9">
      <t>ハン</t>
    </rPh>
    <rPh sb="11" eb="12">
      <t>ビョウ</t>
    </rPh>
    <rPh sb="14" eb="15">
      <t>ムネ</t>
    </rPh>
    <phoneticPr fontId="2"/>
  </si>
  <si>
    <t>（別掲）新生児</t>
    <rPh sb="1" eb="2">
      <t>ベツ</t>
    </rPh>
    <rPh sb="4" eb="7">
      <t>シンセイジ</t>
    </rPh>
    <phoneticPr fontId="2"/>
  </si>
  <si>
    <t>　２　　　療　　養　　病　　棟</t>
    <rPh sb="5" eb="6">
      <t>リョウ</t>
    </rPh>
    <rPh sb="8" eb="9">
      <t>マモル</t>
    </rPh>
    <rPh sb="11" eb="12">
      <t>ビョウ</t>
    </rPh>
    <rPh sb="14" eb="15">
      <t>ムネ</t>
    </rPh>
    <phoneticPr fontId="2"/>
  </si>
  <si>
    <t>　３　　　精　　神　　病　　棟</t>
    <rPh sb="5" eb="6">
      <t>セイ</t>
    </rPh>
    <rPh sb="8" eb="9">
      <t>カミ</t>
    </rPh>
    <rPh sb="11" eb="12">
      <t>ビョウ</t>
    </rPh>
    <rPh sb="14" eb="15">
      <t>トウ</t>
    </rPh>
    <phoneticPr fontId="2"/>
  </si>
  <si>
    <t>経過措置等</t>
    <rPh sb="0" eb="2">
      <t>ケイカ</t>
    </rPh>
    <rPh sb="2" eb="4">
      <t>ソチ</t>
    </rPh>
    <rPh sb="4" eb="5">
      <t>ナド</t>
    </rPh>
    <phoneticPr fontId="2"/>
  </si>
  <si>
    <t>　４　　　結　　核　　病　　棟</t>
    <rPh sb="5" eb="6">
      <t>ユウ</t>
    </rPh>
    <rPh sb="8" eb="9">
      <t>カク</t>
    </rPh>
    <rPh sb="11" eb="12">
      <t>ビョウ</t>
    </rPh>
    <rPh sb="14" eb="15">
      <t>ムネ</t>
    </rPh>
    <phoneticPr fontId="2"/>
  </si>
  <si>
    <t>　５　　　感   染   症   病   棟</t>
    <rPh sb="5" eb="6">
      <t>カン</t>
    </rPh>
    <rPh sb="9" eb="10">
      <t>ソメ</t>
    </rPh>
    <rPh sb="13" eb="14">
      <t>ショウ</t>
    </rPh>
    <rPh sb="17" eb="18">
      <t>ビョウ</t>
    </rPh>
    <rPh sb="21" eb="22">
      <t>ムネ</t>
    </rPh>
    <phoneticPr fontId="2"/>
  </si>
  <si>
    <t>合　　　　　　　　　　計</t>
    <rPh sb="0" eb="1">
      <t>ゴウ</t>
    </rPh>
    <rPh sb="11" eb="12">
      <t>ケイ</t>
    </rPh>
    <phoneticPr fontId="2"/>
  </si>
  <si>
    <t>注）　　</t>
    <rPh sb="0" eb="1">
      <t>チュウ</t>
    </rPh>
    <phoneticPr fontId="2"/>
  </si>
  <si>
    <t>１　立入検査時に「※」以外の欄について記入すること。</t>
    <rPh sb="2" eb="4">
      <t>タチイリ</t>
    </rPh>
    <rPh sb="4" eb="7">
      <t>ケンサジ</t>
    </rPh>
    <rPh sb="11" eb="13">
      <t>イガイ</t>
    </rPh>
    <rPh sb="14" eb="15">
      <t>ラン</t>
    </rPh>
    <rPh sb="19" eb="21">
      <t>キニュウ</t>
    </rPh>
    <phoneticPr fontId="2"/>
  </si>
  <si>
    <t>２　「直近１年間平均入院患者等」の欄は、様式４－１を基に記入する（自費、労災、人間ドッグを含む。新生児は別掲とする。）。</t>
    <rPh sb="3" eb="5">
      <t>チョッキン</t>
    </rPh>
    <rPh sb="6" eb="8">
      <t>ネンカン</t>
    </rPh>
    <rPh sb="8" eb="10">
      <t>ヘイキン</t>
    </rPh>
    <rPh sb="10" eb="12">
      <t>ニュウイン</t>
    </rPh>
    <rPh sb="12" eb="14">
      <t>カンジャ</t>
    </rPh>
    <rPh sb="14" eb="15">
      <t>ナド</t>
    </rPh>
    <rPh sb="17" eb="18">
      <t>ラン</t>
    </rPh>
    <rPh sb="20" eb="22">
      <t>ヨウシキ</t>
    </rPh>
    <rPh sb="26" eb="27">
      <t>モト</t>
    </rPh>
    <rPh sb="28" eb="30">
      <t>キニュウ</t>
    </rPh>
    <rPh sb="33" eb="35">
      <t>ジヒ</t>
    </rPh>
    <rPh sb="36" eb="38">
      <t>ロウサイ</t>
    </rPh>
    <rPh sb="39" eb="41">
      <t>ニンゲン</t>
    </rPh>
    <rPh sb="45" eb="46">
      <t>フク</t>
    </rPh>
    <rPh sb="48" eb="51">
      <t>シンセイジ</t>
    </rPh>
    <rPh sb="52" eb="54">
      <t>ベッケイ</t>
    </rPh>
    <phoneticPr fontId="2"/>
  </si>
  <si>
    <t>３　「従事者数」の欄は、様式３を基に病棟種別ごとに記入する（小数点第２位を切り捨てる）。</t>
    <rPh sb="3" eb="6">
      <t>ジュウジシャ</t>
    </rPh>
    <rPh sb="6" eb="7">
      <t>スウ</t>
    </rPh>
    <rPh sb="9" eb="10">
      <t>ラン</t>
    </rPh>
    <rPh sb="12" eb="14">
      <t>ヨウシキ</t>
    </rPh>
    <rPh sb="16" eb="17">
      <t>モト</t>
    </rPh>
    <rPh sb="18" eb="20">
      <t>ビョウトウ</t>
    </rPh>
    <rPh sb="20" eb="22">
      <t>シュベツ</t>
    </rPh>
    <rPh sb="25" eb="27">
      <t>キニュウ</t>
    </rPh>
    <rPh sb="30" eb="33">
      <t>ショウスウテン</t>
    </rPh>
    <rPh sb="33" eb="34">
      <t>ダイ</t>
    </rPh>
    <rPh sb="35" eb="36">
      <t>イ</t>
    </rPh>
    <rPh sb="37" eb="38">
      <t>キ</t>
    </rPh>
    <rPh sb="39" eb="40">
      <t>ス</t>
    </rPh>
    <phoneticPr fontId="2"/>
  </si>
  <si>
    <t>４　「看護師等」の欄は、助産師、歯科衛生士を含む。</t>
    <rPh sb="3" eb="6">
      <t>カンゴシ</t>
    </rPh>
    <rPh sb="6" eb="7">
      <t>ナド</t>
    </rPh>
    <rPh sb="9" eb="10">
      <t>ラン</t>
    </rPh>
    <rPh sb="12" eb="15">
      <t>ジョサンシ</t>
    </rPh>
    <rPh sb="16" eb="18">
      <t>シカ</t>
    </rPh>
    <rPh sb="18" eb="21">
      <t>エイセイシ</t>
    </rPh>
    <rPh sb="22" eb="23">
      <t>フク</t>
    </rPh>
    <phoneticPr fontId="2"/>
  </si>
  <si>
    <t>医療法人社団○○会　○○病院</t>
    <rPh sb="0" eb="4">
      <t>イリョウホウジン</t>
    </rPh>
    <rPh sb="4" eb="6">
      <t>シャダン</t>
    </rPh>
    <rPh sb="8" eb="9">
      <t>カイ</t>
    </rPh>
    <rPh sb="12" eb="14">
      <t>ビョウイン</t>
    </rPh>
    <phoneticPr fontId="2"/>
  </si>
  <si>
    <t>(○○市)</t>
    <rPh sb="3" eb="4">
      <t>シ</t>
    </rPh>
    <phoneticPr fontId="2"/>
  </si>
  <si>
    <t>※外来リハビリテーション診療料１又は２の保険料を算定した患者の診療料</t>
    <phoneticPr fontId="2"/>
  </si>
  <si>
    <t>（患者数は、実施計画の立案日等、医師による外来診察が行われた日を除く）</t>
    <rPh sb="1" eb="4">
      <t>カンジャスウ</t>
    </rPh>
    <rPh sb="6" eb="10">
      <t>ジッシケイカク</t>
    </rPh>
    <rPh sb="11" eb="14">
      <t>リツアンビ</t>
    </rPh>
    <rPh sb="14" eb="15">
      <t>トウ</t>
    </rPh>
    <rPh sb="16" eb="18">
      <t>イシ</t>
    </rPh>
    <rPh sb="21" eb="25">
      <t>ガイライシンサツ</t>
    </rPh>
    <rPh sb="26" eb="27">
      <t>オコナ</t>
    </rPh>
    <rPh sb="30" eb="31">
      <t>ヒ</t>
    </rPh>
    <rPh sb="32" eb="33">
      <t>ノゾ</t>
    </rPh>
    <phoneticPr fontId="2"/>
  </si>
  <si>
    <t>令和7年度</t>
    <rPh sb="0" eb="1">
      <t>レイ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</si>
</sst>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76" formatCode="0.0_ "/>
    <numFmt numFmtId="177" formatCode="0.0_);[Red]\(0.0\)"/>
    <numFmt numFmtId="178" formatCode="0.00_ "/>
    <numFmt numFmtId="179" formatCode="0_ "/>
    <numFmt numFmtId="180" formatCode="0.0000_ "/>
    <numFmt numFmtId="181" formatCode="0.0000_);[Red]\(0.0000\)"/>
    <numFmt numFmtId="182" formatCode="0_);[Red]\(0\)"/>
    <numFmt numFmtId="183" formatCode="0.0000000000_ "/>
    <numFmt numFmtId="184" formatCode="0.0;&quot;▲ &quot;0.0"/>
    <numFmt numFmtId="185" formatCode="#,##0;&quot;▲ &quot;#,##0"/>
    <numFmt numFmtId="186" formatCode="0.00;&quot;▲ &quot;0.00"/>
    <numFmt numFmtId="187" formatCode="0;&quot;▲ &quot;0"/>
    <numFmt numFmtId="188" formatCode="#,##0.0;&quot;▲ &quot;#,##0.0"/>
    <numFmt numFmtId="189" formatCode="#,##0.00000;&quot;▲ &quot;#,##0.00000"/>
    <numFmt numFmtId="190" formatCode="0.0;&quot;△ &quot;0.0"/>
    <numFmt numFmtId="191" formatCode="0.00000_ "/>
    <numFmt numFmtId="192" formatCode="#,##0.00;&quot;▲ &quot;#,##0.00"/>
    <numFmt numFmtId="193" formatCode="0.0%"/>
    <numFmt numFmtId="194" formatCode="#,##0.000000;&quot;▲ &quot;#,##0.000000"/>
    <numFmt numFmtId="195" formatCode="#,##0.000000;&quot;▲ &quot;#,##0.00000"/>
    <numFmt numFmtId="196" formatCode="#,##0.00;&quot;▲ &quot;#,##0.00000"/>
    <numFmt numFmtId="197" formatCode="0.000000_ 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i/>
      <sz val="9"/>
      <color rgb="FFFF0000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8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sz val="14"/>
      <color indexed="81"/>
      <name val="ＭＳ Ｐゴシック"/>
      <family val="3"/>
      <charset val="128"/>
    </font>
    <font>
      <sz val="12"/>
      <color indexed="8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2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5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vertical="center" wrapText="1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7" fontId="0" fillId="0" borderId="7" xfId="0" applyNumberFormat="1" applyBorder="1" applyAlignment="1">
      <alignment horizontal="distributed" vertical="center"/>
    </xf>
    <xf numFmtId="177" fontId="0" fillId="0" borderId="0" xfId="0" applyNumberFormat="1">
      <alignment vertical="center"/>
    </xf>
    <xf numFmtId="0" fontId="0" fillId="0" borderId="7" xfId="0" applyBorder="1" applyAlignment="1">
      <alignment horizontal="right" vertical="center"/>
    </xf>
    <xf numFmtId="177" fontId="1" fillId="0" borderId="0" xfId="0" applyNumberFormat="1" applyFont="1" applyAlignment="1">
      <alignment horizontal="left"/>
    </xf>
    <xf numFmtId="176" fontId="0" fillId="0" borderId="0" xfId="0" applyNumberFormat="1">
      <alignment vertical="center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182" fontId="0" fillId="0" borderId="0" xfId="0" applyNumberFormat="1">
      <alignment vertical="center"/>
    </xf>
    <xf numFmtId="0" fontId="5" fillId="0" borderId="0" xfId="0" applyFont="1" applyAlignment="1">
      <alignment horizontal="left" vertical="center"/>
    </xf>
    <xf numFmtId="180" fontId="0" fillId="0" borderId="0" xfId="0" applyNumberFormat="1">
      <alignment vertical="center"/>
    </xf>
    <xf numFmtId="179" fontId="0" fillId="0" borderId="0" xfId="0" applyNumberFormat="1">
      <alignment vertical="center"/>
    </xf>
    <xf numFmtId="183" fontId="0" fillId="0" borderId="0" xfId="0" applyNumberFormat="1">
      <alignment vertical="center"/>
    </xf>
    <xf numFmtId="0" fontId="12" fillId="0" borderId="0" xfId="1">
      <alignment vertical="center"/>
    </xf>
    <xf numFmtId="0" fontId="13" fillId="0" borderId="0" xfId="1" applyFont="1">
      <alignment vertical="center"/>
    </xf>
    <xf numFmtId="0" fontId="13" fillId="4" borderId="10" xfId="1" applyFont="1" applyFill="1" applyBorder="1" applyAlignment="1">
      <alignment horizontal="center" vertical="center" shrinkToFit="1"/>
    </xf>
    <xf numFmtId="0" fontId="13" fillId="4" borderId="15" xfId="1" applyFont="1" applyFill="1" applyBorder="1">
      <alignment vertical="center"/>
    </xf>
    <xf numFmtId="0" fontId="13" fillId="4" borderId="1" xfId="1" applyFont="1" applyFill="1" applyBorder="1">
      <alignment vertical="center"/>
    </xf>
    <xf numFmtId="0" fontId="13" fillId="4" borderId="14" xfId="1" applyFont="1" applyFill="1" applyBorder="1">
      <alignment vertical="center"/>
    </xf>
    <xf numFmtId="0" fontId="13" fillId="4" borderId="13" xfId="1" applyFont="1" applyFill="1" applyBorder="1">
      <alignment vertical="center"/>
    </xf>
    <xf numFmtId="0" fontId="13" fillId="4" borderId="1" xfId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90" fontId="0" fillId="0" borderId="0" xfId="0" applyNumberFormat="1">
      <alignment vertical="center"/>
    </xf>
    <xf numFmtId="184" fontId="0" fillId="0" borderId="0" xfId="0" applyNumberFormat="1">
      <alignment vertical="center"/>
    </xf>
    <xf numFmtId="0" fontId="8" fillId="0" borderId="0" xfId="0" applyFont="1">
      <alignment vertical="center"/>
    </xf>
    <xf numFmtId="186" fontId="12" fillId="0" borderId="0" xfId="1" applyNumberFormat="1">
      <alignment vertical="center"/>
    </xf>
    <xf numFmtId="0" fontId="12" fillId="0" borderId="1" xfId="1" applyBorder="1">
      <alignment vertical="center"/>
    </xf>
    <xf numFmtId="0" fontId="13" fillId="4" borderId="1" xfId="1" applyFont="1" applyFill="1" applyBorder="1" applyAlignment="1">
      <alignment horizontal="center" vertical="center" shrinkToFit="1"/>
    </xf>
    <xf numFmtId="0" fontId="13" fillId="4" borderId="9" xfId="1" applyFont="1" applyFill="1" applyBorder="1" applyAlignment="1">
      <alignment horizontal="center" vertical="center" wrapText="1"/>
    </xf>
    <xf numFmtId="0" fontId="17" fillId="4" borderId="1" xfId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86" fontId="0" fillId="0" borderId="0" xfId="0" applyNumberForma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0" fontId="18" fillId="0" borderId="0" xfId="1" applyFont="1">
      <alignment vertical="center"/>
    </xf>
    <xf numFmtId="0" fontId="8" fillId="0" borderId="0" xfId="0" applyFont="1" applyAlignment="1">
      <alignment horizontal="right" vertical="center"/>
    </xf>
    <xf numFmtId="0" fontId="10" fillId="4" borderId="23" xfId="0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center" vertical="center"/>
    </xf>
    <xf numFmtId="0" fontId="8" fillId="0" borderId="7" xfId="0" applyFont="1" applyBorder="1">
      <alignment vertical="center"/>
    </xf>
    <xf numFmtId="184" fontId="16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13" fillId="4" borderId="9" xfId="1" applyFont="1" applyFill="1" applyBorder="1" applyAlignment="1">
      <alignment horizontal="center" vertical="center"/>
    </xf>
    <xf numFmtId="0" fontId="13" fillId="4" borderId="10" xfId="1" applyFont="1" applyFill="1" applyBorder="1" applyAlignment="1">
      <alignment horizontal="center" vertical="center"/>
    </xf>
    <xf numFmtId="0" fontId="13" fillId="4" borderId="8" xfId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12" fillId="4" borderId="3" xfId="1" applyFill="1" applyBorder="1">
      <alignment vertical="center"/>
    </xf>
    <xf numFmtId="0" fontId="12" fillId="4" borderId="5" xfId="1" applyFill="1" applyBorder="1">
      <alignment vertical="center"/>
    </xf>
    <xf numFmtId="0" fontId="13" fillId="0" borderId="0" xfId="1" applyFont="1" applyAlignment="1">
      <alignment horizontal="right" vertical="center"/>
    </xf>
    <xf numFmtId="0" fontId="8" fillId="0" borderId="4" xfId="0" applyFont="1" applyBorder="1">
      <alignment vertical="center"/>
    </xf>
    <xf numFmtId="0" fontId="13" fillId="4" borderId="7" xfId="1" applyFont="1" applyFill="1" applyBorder="1" applyAlignment="1">
      <alignment horizontal="center" vertical="center"/>
    </xf>
    <xf numFmtId="0" fontId="13" fillId="4" borderId="7" xfId="1" applyFont="1" applyFill="1" applyBorder="1" applyAlignment="1">
      <alignment horizontal="center" vertical="center" shrinkToFit="1"/>
    </xf>
    <xf numFmtId="0" fontId="0" fillId="3" borderId="1" xfId="0" applyFill="1" applyBorder="1" applyAlignment="1">
      <alignment horizontal="right" vertical="center"/>
    </xf>
    <xf numFmtId="187" fontId="0" fillId="5" borderId="1" xfId="0" applyNumberFormat="1" applyFill="1" applyBorder="1">
      <alignment vertical="center"/>
    </xf>
    <xf numFmtId="192" fontId="0" fillId="5" borderId="1" xfId="0" applyNumberFormat="1" applyFill="1" applyBorder="1">
      <alignment vertical="center"/>
    </xf>
    <xf numFmtId="0" fontId="8" fillId="5" borderId="10" xfId="0" applyFont="1" applyFill="1" applyBorder="1" applyAlignment="1">
      <alignment horizontal="right" vertical="center"/>
    </xf>
    <xf numFmtId="188" fontId="12" fillId="5" borderId="1" xfId="1" applyNumberFormat="1" applyFill="1" applyBorder="1">
      <alignment vertical="center"/>
    </xf>
    <xf numFmtId="190" fontId="0" fillId="3" borderId="23" xfId="0" applyNumberFormat="1" applyFill="1" applyBorder="1">
      <alignment vertical="center"/>
    </xf>
    <xf numFmtId="0" fontId="0" fillId="3" borderId="24" xfId="0" applyFill="1" applyBorder="1">
      <alignment vertical="center"/>
    </xf>
    <xf numFmtId="0" fontId="0" fillId="3" borderId="1" xfId="0" applyFill="1" applyBorder="1">
      <alignment vertical="center"/>
    </xf>
    <xf numFmtId="190" fontId="0" fillId="3" borderId="23" xfId="0" applyNumberFormat="1" applyFill="1" applyBorder="1" applyAlignment="1">
      <alignment horizontal="right"/>
    </xf>
    <xf numFmtId="0" fontId="12" fillId="5" borderId="1" xfId="1" applyFill="1" applyBorder="1">
      <alignment vertical="center"/>
    </xf>
    <xf numFmtId="0" fontId="13" fillId="3" borderId="1" xfId="1" applyFont="1" applyFill="1" applyBorder="1" applyAlignment="1">
      <alignment horizontal="center" vertical="center"/>
    </xf>
    <xf numFmtId="0" fontId="13" fillId="5" borderId="1" xfId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89" fontId="9" fillId="5" borderId="1" xfId="0" applyNumberFormat="1" applyFont="1" applyFill="1" applyBorder="1">
      <alignment vertical="center"/>
    </xf>
    <xf numFmtId="0" fontId="4" fillId="5" borderId="1" xfId="0" applyFont="1" applyFill="1" applyBorder="1" applyAlignment="1">
      <alignment horizontal="center" vertical="center"/>
    </xf>
    <xf numFmtId="192" fontId="9" fillId="5" borderId="1" xfId="0" applyNumberFormat="1" applyFont="1" applyFill="1" applyBorder="1">
      <alignment vertical="center"/>
    </xf>
    <xf numFmtId="192" fontId="12" fillId="5" borderId="1" xfId="1" applyNumberFormat="1" applyFill="1" applyBorder="1">
      <alignment vertical="center"/>
    </xf>
    <xf numFmtId="0" fontId="13" fillId="4" borderId="2" xfId="1" applyFont="1" applyFill="1" applyBorder="1" applyAlignment="1">
      <alignment vertical="center" shrinkToFit="1"/>
    </xf>
    <xf numFmtId="0" fontId="8" fillId="0" borderId="0" xfId="0" applyFont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shrinkToFit="1"/>
    </xf>
    <xf numFmtId="0" fontId="0" fillId="3" borderId="1" xfId="0" applyFill="1" applyBorder="1" applyAlignment="1">
      <alignment vertical="center" shrinkToFit="1"/>
    </xf>
    <xf numFmtId="0" fontId="0" fillId="5" borderId="1" xfId="0" applyFill="1" applyBorder="1">
      <alignment vertical="center"/>
    </xf>
    <xf numFmtId="184" fontId="0" fillId="5" borderId="1" xfId="0" applyNumberFormat="1" applyFill="1" applyBorder="1">
      <alignment vertical="center"/>
    </xf>
    <xf numFmtId="177" fontId="0" fillId="0" borderId="0" xfId="0" applyNumberFormat="1" applyAlignment="1">
      <alignment horizontal="center" vertical="center" shrinkToFit="1"/>
    </xf>
    <xf numFmtId="0" fontId="0" fillId="4" borderId="2" xfId="0" applyFill="1" applyBorder="1" applyAlignment="1">
      <alignment horizontal="center" vertical="center"/>
    </xf>
    <xf numFmtId="188" fontId="0" fillId="2" borderId="1" xfId="0" applyNumberFormat="1" applyFill="1" applyBorder="1">
      <alignment vertical="center"/>
    </xf>
    <xf numFmtId="185" fontId="0" fillId="5" borderId="1" xfId="0" applyNumberFormat="1" applyFill="1" applyBorder="1">
      <alignment vertical="center"/>
    </xf>
    <xf numFmtId="0" fontId="0" fillId="5" borderId="1" xfId="0" applyFill="1" applyBorder="1" applyAlignment="1">
      <alignment horizontal="right" vertical="center"/>
    </xf>
    <xf numFmtId="0" fontId="13" fillId="5" borderId="0" xfId="1" applyFont="1" applyFill="1" applyAlignment="1">
      <alignment horizontal="right" vertical="center"/>
    </xf>
    <xf numFmtId="0" fontId="12" fillId="5" borderId="0" xfId="1" applyFill="1">
      <alignment vertical="center"/>
    </xf>
    <xf numFmtId="0" fontId="5" fillId="5" borderId="0" xfId="0" applyFont="1" applyFill="1" applyAlignment="1">
      <alignment horizontal="left" vertical="center"/>
    </xf>
    <xf numFmtId="0" fontId="8" fillId="5" borderId="0" xfId="0" applyFont="1" applyFill="1" applyAlignment="1">
      <alignment horizontal="right" vertical="center"/>
    </xf>
    <xf numFmtId="0" fontId="8" fillId="5" borderId="0" xfId="0" applyFont="1" applyFill="1">
      <alignment vertical="center"/>
    </xf>
    <xf numFmtId="0" fontId="0" fillId="5" borderId="0" xfId="0" applyFill="1">
      <alignment vertical="center"/>
    </xf>
    <xf numFmtId="185" fontId="0" fillId="2" borderId="1" xfId="0" applyNumberFormat="1" applyFill="1" applyBorder="1">
      <alignment vertical="center"/>
    </xf>
    <xf numFmtId="0" fontId="0" fillId="5" borderId="0" xfId="0" applyFill="1" applyAlignment="1">
      <alignment vertical="center" shrinkToFit="1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189" fontId="0" fillId="0" borderId="29" xfId="0" applyNumberFormat="1" applyBorder="1">
      <alignment vertical="center"/>
    </xf>
    <xf numFmtId="188" fontId="14" fillId="5" borderId="1" xfId="0" applyNumberFormat="1" applyFont="1" applyFill="1" applyBorder="1" applyAlignment="1">
      <alignment horizontal="right" vertical="center"/>
    </xf>
    <xf numFmtId="188" fontId="14" fillId="4" borderId="2" xfId="0" applyNumberFormat="1" applyFont="1" applyFill="1" applyBorder="1" applyAlignment="1">
      <alignment horizontal="center" vertical="center"/>
    </xf>
    <xf numFmtId="188" fontId="14" fillId="4" borderId="10" xfId="0" applyNumberFormat="1" applyFont="1" applyFill="1" applyBorder="1" applyAlignment="1">
      <alignment horizontal="center" vertical="center" shrinkToFit="1"/>
    </xf>
    <xf numFmtId="0" fontId="0" fillId="4" borderId="1" xfId="0" applyFill="1" applyBorder="1">
      <alignment vertical="center"/>
    </xf>
    <xf numFmtId="0" fontId="0" fillId="4" borderId="2" xfId="0" applyFill="1" applyBorder="1">
      <alignment vertical="center"/>
    </xf>
    <xf numFmtId="0" fontId="14" fillId="4" borderId="2" xfId="0" applyFont="1" applyFill="1" applyBorder="1">
      <alignment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3" fillId="4" borderId="1" xfId="0" applyFont="1" applyFill="1" applyBorder="1">
      <alignment vertical="center"/>
    </xf>
    <xf numFmtId="0" fontId="4" fillId="4" borderId="2" xfId="0" applyFont="1" applyFill="1" applyBorder="1">
      <alignment vertical="center"/>
    </xf>
    <xf numFmtId="0" fontId="0" fillId="4" borderId="9" xfId="0" applyFill="1" applyBorder="1">
      <alignment vertical="center"/>
    </xf>
    <xf numFmtId="0" fontId="0" fillId="4" borderId="10" xfId="0" applyFill="1" applyBorder="1">
      <alignment vertical="center"/>
    </xf>
    <xf numFmtId="0" fontId="3" fillId="4" borderId="3" xfId="0" applyFont="1" applyFill="1" applyBorder="1">
      <alignment vertical="center"/>
    </xf>
    <xf numFmtId="0" fontId="0" fillId="4" borderId="6" xfId="0" applyFill="1" applyBorder="1">
      <alignment vertical="center"/>
    </xf>
    <xf numFmtId="0" fontId="3" fillId="4" borderId="5" xfId="0" applyFont="1" applyFill="1" applyBorder="1">
      <alignment vertical="center"/>
    </xf>
    <xf numFmtId="0" fontId="0" fillId="4" borderId="8" xfId="0" applyFill="1" applyBorder="1">
      <alignment vertical="center"/>
    </xf>
    <xf numFmtId="192" fontId="12" fillId="0" borderId="1" xfId="1" applyNumberFormat="1" applyBorder="1">
      <alignment vertical="center"/>
    </xf>
    <xf numFmtId="0" fontId="0" fillId="0" borderId="26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21" fillId="0" borderId="0" xfId="0" applyFont="1">
      <alignment vertical="center"/>
    </xf>
    <xf numFmtId="185" fontId="22" fillId="5" borderId="1" xfId="1" applyNumberFormat="1" applyFont="1" applyFill="1" applyBorder="1">
      <alignment vertical="center"/>
    </xf>
    <xf numFmtId="185" fontId="22" fillId="3" borderId="1" xfId="1" applyNumberFormat="1" applyFont="1" applyFill="1" applyBorder="1">
      <alignment vertical="center"/>
    </xf>
    <xf numFmtId="0" fontId="22" fillId="0" borderId="1" xfId="1" applyFont="1" applyBorder="1">
      <alignment vertical="center"/>
    </xf>
    <xf numFmtId="185" fontId="22" fillId="5" borderId="1" xfId="1" applyNumberFormat="1" applyFont="1" applyFill="1" applyBorder="1" applyAlignment="1">
      <alignment horizontal="right" vertical="center"/>
    </xf>
    <xf numFmtId="188" fontId="22" fillId="5" borderId="1" xfId="1" applyNumberFormat="1" applyFont="1" applyFill="1" applyBorder="1">
      <alignment vertical="center"/>
    </xf>
    <xf numFmtId="188" fontId="22" fillId="5" borderId="1" xfId="1" applyNumberFormat="1" applyFont="1" applyFill="1" applyBorder="1" applyAlignment="1">
      <alignment horizontal="right" vertical="center"/>
    </xf>
    <xf numFmtId="0" fontId="23" fillId="0" borderId="1" xfId="0" applyFont="1" applyBorder="1" applyAlignment="1">
      <alignment horizontal="right" vertical="center"/>
    </xf>
    <xf numFmtId="188" fontId="0" fillId="0" borderId="10" xfId="0" applyNumberFormat="1" applyBorder="1">
      <alignment vertical="center"/>
    </xf>
    <xf numFmtId="188" fontId="0" fillId="0" borderId="9" xfId="0" applyNumberFormat="1" applyBorder="1">
      <alignment vertical="center"/>
    </xf>
    <xf numFmtId="0" fontId="24" fillId="4" borderId="1" xfId="1" applyFont="1" applyFill="1" applyBorder="1" applyAlignment="1">
      <alignment horizontal="left" vertical="center" wrapText="1"/>
    </xf>
    <xf numFmtId="0" fontId="3" fillId="4" borderId="4" xfId="0" applyFont="1" applyFill="1" applyBorder="1">
      <alignment vertical="center"/>
    </xf>
    <xf numFmtId="0" fontId="0" fillId="4" borderId="12" xfId="0" applyFill="1" applyBorder="1">
      <alignment vertical="center"/>
    </xf>
    <xf numFmtId="184" fontId="0" fillId="0" borderId="1" xfId="0" applyNumberFormat="1" applyBorder="1" applyAlignment="1">
      <alignment horizontal="right" vertical="center"/>
    </xf>
    <xf numFmtId="0" fontId="12" fillId="0" borderId="1" xfId="1" applyBorder="1" applyAlignment="1">
      <alignment vertical="center" shrinkToFit="1"/>
    </xf>
    <xf numFmtId="176" fontId="0" fillId="0" borderId="0" xfId="0" applyNumberFormat="1" applyAlignment="1">
      <alignment vertical="center" shrinkToFit="1"/>
    </xf>
    <xf numFmtId="194" fontId="9" fillId="5" borderId="1" xfId="0" applyNumberFormat="1" applyFont="1" applyFill="1" applyBorder="1">
      <alignment vertical="center"/>
    </xf>
    <xf numFmtId="195" fontId="9" fillId="5" borderId="1" xfId="0" applyNumberFormat="1" applyFont="1" applyFill="1" applyBorder="1">
      <alignment vertical="center"/>
    </xf>
    <xf numFmtId="0" fontId="2" fillId="0" borderId="7" xfId="0" applyFont="1" applyBorder="1" applyAlignment="1">
      <alignment horizontal="right" vertical="center"/>
    </xf>
    <xf numFmtId="196" fontId="9" fillId="5" borderId="1" xfId="0" applyNumberFormat="1" applyFont="1" applyFill="1" applyBorder="1">
      <alignment vertical="center"/>
    </xf>
    <xf numFmtId="0" fontId="8" fillId="4" borderId="3" xfId="0" applyFont="1" applyFill="1" applyBorder="1">
      <alignment vertical="center"/>
    </xf>
    <xf numFmtId="0" fontId="0" fillId="0" borderId="6" xfId="0" applyBorder="1">
      <alignment vertical="center"/>
    </xf>
    <xf numFmtId="0" fontId="0" fillId="0" borderId="12" xfId="0" applyBorder="1">
      <alignment vertical="center"/>
    </xf>
    <xf numFmtId="188" fontId="0" fillId="5" borderId="1" xfId="0" applyNumberFormat="1" applyFill="1" applyBorder="1">
      <alignment vertical="center"/>
    </xf>
    <xf numFmtId="0" fontId="25" fillId="0" borderId="0" xfId="0" applyFont="1">
      <alignment vertical="center"/>
    </xf>
    <xf numFmtId="0" fontId="5" fillId="0" borderId="0" xfId="0" applyFont="1" applyAlignment="1">
      <alignment horizontal="distributed" vertical="center"/>
    </xf>
    <xf numFmtId="0" fontId="0" fillId="0" borderId="33" xfId="0" applyBorder="1">
      <alignment vertical="center"/>
    </xf>
    <xf numFmtId="0" fontId="28" fillId="0" borderId="0" xfId="0" applyFont="1">
      <alignment vertical="center"/>
    </xf>
    <xf numFmtId="0" fontId="28" fillId="0" borderId="3" xfId="0" applyFont="1" applyBorder="1" applyAlignment="1">
      <alignment horizontal="distributed" vertical="center"/>
    </xf>
    <xf numFmtId="0" fontId="28" fillId="0" borderId="34" xfId="0" applyFont="1" applyBorder="1">
      <alignment vertical="center"/>
    </xf>
    <xf numFmtId="0" fontId="28" fillId="0" borderId="35" xfId="0" applyFont="1" applyBorder="1">
      <alignment vertical="center"/>
    </xf>
    <xf numFmtId="0" fontId="28" fillId="0" borderId="36" xfId="0" applyFont="1" applyBorder="1">
      <alignment vertical="center"/>
    </xf>
    <xf numFmtId="0" fontId="28" fillId="0" borderId="37" xfId="0" applyFont="1" applyBorder="1">
      <alignment vertical="center"/>
    </xf>
    <xf numFmtId="0" fontId="28" fillId="0" borderId="4" xfId="0" applyFont="1" applyBorder="1" applyAlignment="1">
      <alignment horizontal="distributed" vertical="center"/>
    </xf>
    <xf numFmtId="0" fontId="28" fillId="0" borderId="40" xfId="0" applyFont="1" applyBorder="1">
      <alignment vertical="center"/>
    </xf>
    <xf numFmtId="0" fontId="28" fillId="0" borderId="41" xfId="0" applyFont="1" applyBorder="1">
      <alignment vertical="center"/>
    </xf>
    <xf numFmtId="0" fontId="28" fillId="0" borderId="42" xfId="0" applyFont="1" applyBorder="1">
      <alignment vertical="center"/>
    </xf>
    <xf numFmtId="0" fontId="28" fillId="0" borderId="46" xfId="0" applyFont="1" applyBorder="1">
      <alignment vertical="center"/>
    </xf>
    <xf numFmtId="0" fontId="28" fillId="0" borderId="1" xfId="0" applyFont="1" applyBorder="1" applyAlignment="1">
      <alignment horizontal="center" vertical="center"/>
    </xf>
    <xf numFmtId="0" fontId="28" fillId="0" borderId="47" xfId="0" applyFont="1" applyBorder="1" applyAlignment="1">
      <alignment horizontal="center" vertical="center"/>
    </xf>
    <xf numFmtId="0" fontId="28" fillId="0" borderId="48" xfId="0" applyFont="1" applyBorder="1" applyAlignment="1">
      <alignment horizontal="center" vertical="center"/>
    </xf>
    <xf numFmtId="0" fontId="28" fillId="0" borderId="4" xfId="0" applyFont="1" applyBorder="1">
      <alignment vertical="center"/>
    </xf>
    <xf numFmtId="0" fontId="28" fillId="0" borderId="46" xfId="0" applyFont="1" applyBorder="1" applyAlignment="1">
      <alignment horizontal="center" vertical="center"/>
    </xf>
    <xf numFmtId="0" fontId="28" fillId="0" borderId="1" xfId="0" applyFont="1" applyBorder="1">
      <alignment vertical="center"/>
    </xf>
    <xf numFmtId="0" fontId="28" fillId="0" borderId="47" xfId="0" applyFont="1" applyBorder="1">
      <alignment vertical="center"/>
    </xf>
    <xf numFmtId="0" fontId="28" fillId="0" borderId="50" xfId="0" applyFont="1" applyBorder="1">
      <alignment vertical="center"/>
    </xf>
    <xf numFmtId="0" fontId="28" fillId="0" borderId="51" xfId="0" applyFont="1" applyBorder="1">
      <alignment vertical="center"/>
    </xf>
    <xf numFmtId="0" fontId="28" fillId="0" borderId="52" xfId="0" applyFont="1" applyBorder="1">
      <alignment vertical="center"/>
    </xf>
    <xf numFmtId="0" fontId="28" fillId="0" borderId="53" xfId="0" applyFont="1" applyBorder="1" applyAlignment="1">
      <alignment horizontal="center" vertical="center"/>
    </xf>
    <xf numFmtId="0" fontId="28" fillId="0" borderId="54" xfId="0" applyFont="1" applyBorder="1">
      <alignment vertical="center"/>
    </xf>
    <xf numFmtId="0" fontId="28" fillId="0" borderId="57" xfId="0" applyFont="1" applyBorder="1">
      <alignment vertical="center"/>
    </xf>
    <xf numFmtId="0" fontId="28" fillId="0" borderId="25" xfId="0" applyFont="1" applyBorder="1">
      <alignment vertical="center"/>
    </xf>
    <xf numFmtId="0" fontId="28" fillId="0" borderId="26" xfId="0" applyFont="1" applyBorder="1">
      <alignment vertical="center"/>
    </xf>
    <xf numFmtId="0" fontId="28" fillId="0" borderId="27" xfId="0" applyFont="1" applyBorder="1">
      <alignment vertical="center"/>
    </xf>
    <xf numFmtId="0" fontId="28" fillId="0" borderId="28" xfId="0" applyFont="1" applyBorder="1">
      <alignment vertical="center"/>
    </xf>
    <xf numFmtId="0" fontId="28" fillId="0" borderId="29" xfId="0" applyFont="1" applyBorder="1">
      <alignment vertical="center"/>
    </xf>
    <xf numFmtId="0" fontId="0" fillId="4" borderId="1" xfId="0" applyFill="1" applyBorder="1" applyAlignment="1">
      <alignment horizontal="center" vertical="center" shrinkToFit="1"/>
    </xf>
    <xf numFmtId="0" fontId="29" fillId="0" borderId="0" xfId="0" applyFont="1" applyAlignment="1">
      <alignment horizontal="right" vertical="center"/>
    </xf>
    <xf numFmtId="0" fontId="29" fillId="0" borderId="0" xfId="0" applyFont="1">
      <alignment vertical="center"/>
    </xf>
    <xf numFmtId="0" fontId="13" fillId="4" borderId="10" xfId="1" applyFont="1" applyFill="1" applyBorder="1">
      <alignment vertical="center"/>
    </xf>
    <xf numFmtId="0" fontId="13" fillId="4" borderId="2" xfId="1" applyFont="1" applyFill="1" applyBorder="1" applyAlignment="1">
      <alignment horizontal="center" vertical="center"/>
    </xf>
    <xf numFmtId="0" fontId="13" fillId="4" borderId="9" xfId="1" applyFont="1" applyFill="1" applyBorder="1" applyAlignment="1">
      <alignment horizontal="center" vertical="center"/>
    </xf>
    <xf numFmtId="0" fontId="13" fillId="4" borderId="10" xfId="1" applyFont="1" applyFill="1" applyBorder="1" applyAlignment="1">
      <alignment horizontal="center" vertical="center"/>
    </xf>
    <xf numFmtId="0" fontId="13" fillId="4" borderId="3" xfId="1" applyFont="1" applyFill="1" applyBorder="1">
      <alignment vertical="center"/>
    </xf>
    <xf numFmtId="0" fontId="13" fillId="4" borderId="10" xfId="1" applyFont="1" applyFill="1" applyBorder="1">
      <alignment vertical="center"/>
    </xf>
    <xf numFmtId="0" fontId="13" fillId="4" borderId="3" xfId="1" applyFont="1" applyFill="1" applyBorder="1" applyAlignment="1">
      <alignment horizontal="center" vertical="center"/>
    </xf>
    <xf numFmtId="0" fontId="13" fillId="4" borderId="6" xfId="1" applyFont="1" applyFill="1" applyBorder="1" applyAlignment="1">
      <alignment horizontal="center" vertical="center"/>
    </xf>
    <xf numFmtId="0" fontId="13" fillId="4" borderId="4" xfId="1" applyFont="1" applyFill="1" applyBorder="1" applyAlignment="1">
      <alignment horizontal="center" vertical="center"/>
    </xf>
    <xf numFmtId="0" fontId="13" fillId="4" borderId="12" xfId="1" applyFont="1" applyFill="1" applyBorder="1" applyAlignment="1">
      <alignment horizontal="center" vertical="center"/>
    </xf>
    <xf numFmtId="0" fontId="13" fillId="4" borderId="5" xfId="1" applyFont="1" applyFill="1" applyBorder="1" applyAlignment="1">
      <alignment horizontal="center" vertical="center"/>
    </xf>
    <xf numFmtId="0" fontId="13" fillId="4" borderId="8" xfId="1" applyFont="1" applyFill="1" applyBorder="1" applyAlignment="1">
      <alignment horizontal="center" vertical="center"/>
    </xf>
    <xf numFmtId="0" fontId="13" fillId="4" borderId="13" xfId="1" applyFont="1" applyFill="1" applyBorder="1" applyAlignment="1">
      <alignment horizontal="center" vertical="center"/>
    </xf>
    <xf numFmtId="0" fontId="13" fillId="4" borderId="15" xfId="1" applyFont="1" applyFill="1" applyBorder="1" applyAlignment="1">
      <alignment horizontal="center" vertical="center"/>
    </xf>
    <xf numFmtId="0" fontId="13" fillId="4" borderId="13" xfId="1" applyFont="1" applyFill="1" applyBorder="1" applyAlignment="1">
      <alignment horizontal="center" vertical="center" wrapText="1"/>
    </xf>
    <xf numFmtId="0" fontId="13" fillId="4" borderId="15" xfId="1" applyFont="1" applyFill="1" applyBorder="1" applyAlignment="1">
      <alignment horizontal="center" vertical="center" wrapText="1"/>
    </xf>
    <xf numFmtId="0" fontId="12" fillId="0" borderId="5" xfId="1" applyBorder="1">
      <alignment vertical="center"/>
    </xf>
    <xf numFmtId="0" fontId="12" fillId="0" borderId="10" xfId="1" applyBorder="1">
      <alignment vertical="center"/>
    </xf>
    <xf numFmtId="0" fontId="0" fillId="4" borderId="9" xfId="0" applyFill="1" applyBorder="1">
      <alignment vertical="center"/>
    </xf>
    <xf numFmtId="0" fontId="0" fillId="4" borderId="10" xfId="0" applyFill="1" applyBorder="1">
      <alignment vertical="center"/>
    </xf>
    <xf numFmtId="0" fontId="19" fillId="4" borderId="13" xfId="0" applyFont="1" applyFill="1" applyBorder="1" applyAlignment="1">
      <alignment horizontal="center" vertical="top" wrapText="1"/>
    </xf>
    <xf numFmtId="0" fontId="19" fillId="4" borderId="15" xfId="0" applyFont="1" applyFill="1" applyBorder="1" applyAlignment="1">
      <alignment horizontal="center" vertical="top"/>
    </xf>
    <xf numFmtId="0" fontId="8" fillId="4" borderId="2" xfId="0" applyFont="1" applyFill="1" applyBorder="1">
      <alignment vertical="center"/>
    </xf>
    <xf numFmtId="0" fontId="8" fillId="4" borderId="10" xfId="0" applyFont="1" applyFill="1" applyBorder="1">
      <alignment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189" fontId="0" fillId="0" borderId="2" xfId="0" applyNumberFormat="1" applyBorder="1">
      <alignment vertical="center"/>
    </xf>
    <xf numFmtId="189" fontId="0" fillId="0" borderId="10" xfId="0" applyNumberFormat="1" applyBorder="1">
      <alignment vertical="center"/>
    </xf>
    <xf numFmtId="195" fontId="0" fillId="5" borderId="2" xfId="0" applyNumberFormat="1" applyFill="1" applyBorder="1" applyAlignment="1">
      <alignment horizontal="right" vertical="center"/>
    </xf>
    <xf numFmtId="195" fontId="0" fillId="5" borderId="10" xfId="0" applyNumberFormat="1" applyFill="1" applyBorder="1" applyAlignment="1">
      <alignment horizontal="right" vertical="center"/>
    </xf>
    <xf numFmtId="0" fontId="8" fillId="4" borderId="2" xfId="0" applyFont="1" applyFill="1" applyBorder="1" applyAlignment="1">
      <alignment horizontal="center" vertical="center" shrinkToFit="1"/>
    </xf>
    <xf numFmtId="0" fontId="8" fillId="4" borderId="9" xfId="0" applyFont="1" applyFill="1" applyBorder="1" applyAlignment="1">
      <alignment horizontal="center" vertical="center" shrinkToFit="1"/>
    </xf>
    <xf numFmtId="0" fontId="8" fillId="4" borderId="10" xfId="0" applyFont="1" applyFill="1" applyBorder="1" applyAlignment="1">
      <alignment horizontal="center" vertical="center" shrinkToFit="1"/>
    </xf>
    <xf numFmtId="0" fontId="8" fillId="4" borderId="13" xfId="0" applyFont="1" applyFill="1" applyBorder="1" applyAlignment="1">
      <alignment horizontal="center" vertical="center" shrinkToFit="1"/>
    </xf>
    <xf numFmtId="0" fontId="8" fillId="4" borderId="14" xfId="0" applyFont="1" applyFill="1" applyBorder="1" applyAlignment="1">
      <alignment horizontal="center" vertical="center" shrinkToFit="1"/>
    </xf>
    <xf numFmtId="0" fontId="8" fillId="4" borderId="15" xfId="0" applyFont="1" applyFill="1" applyBorder="1" applyAlignment="1">
      <alignment horizontal="center" vertical="center" shrinkToFit="1"/>
    </xf>
    <xf numFmtId="0" fontId="10" fillId="4" borderId="1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left" vertical="center" shrinkToFit="1"/>
    </xf>
    <xf numFmtId="0" fontId="8" fillId="4" borderId="14" xfId="0" applyFont="1" applyFill="1" applyBorder="1" applyAlignment="1">
      <alignment horizontal="left" vertical="center" shrinkToFit="1"/>
    </xf>
    <xf numFmtId="0" fontId="8" fillId="4" borderId="15" xfId="0" applyFont="1" applyFill="1" applyBorder="1" applyAlignment="1">
      <alignment horizontal="left" vertical="center" shrinkToFit="1"/>
    </xf>
    <xf numFmtId="0" fontId="10" fillId="4" borderId="13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0" fillId="0" borderId="10" xfId="0" applyBorder="1">
      <alignment vertical="center"/>
    </xf>
    <xf numFmtId="188" fontId="0" fillId="5" borderId="2" xfId="0" applyNumberFormat="1" applyFill="1" applyBorder="1" applyAlignment="1">
      <alignment horizontal="right" vertical="center"/>
    </xf>
    <xf numFmtId="188" fontId="0" fillId="5" borderId="10" xfId="0" applyNumberFormat="1" applyFill="1" applyBorder="1" applyAlignment="1">
      <alignment horizontal="right" vertical="center"/>
    </xf>
    <xf numFmtId="192" fontId="0" fillId="0" borderId="2" xfId="0" applyNumberFormat="1" applyBorder="1">
      <alignment vertical="center"/>
    </xf>
    <xf numFmtId="192" fontId="0" fillId="0" borderId="10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189" fontId="0" fillId="5" borderId="2" xfId="0" applyNumberFormat="1" applyFill="1" applyBorder="1" applyAlignment="1">
      <alignment horizontal="right" vertical="center"/>
    </xf>
    <xf numFmtId="189" fontId="0" fillId="5" borderId="10" xfId="0" applyNumberFormat="1" applyFill="1" applyBorder="1" applyAlignment="1">
      <alignment horizontal="right" vertical="center"/>
    </xf>
    <xf numFmtId="0" fontId="0" fillId="4" borderId="2" xfId="0" applyFill="1" applyBorder="1" applyAlignment="1">
      <alignment horizontal="center" vertical="center" shrinkToFit="1"/>
    </xf>
    <xf numFmtId="0" fontId="0" fillId="4" borderId="10" xfId="0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5" borderId="7" xfId="0" applyNumberFormat="1" applyFill="1" applyBorder="1">
      <alignment vertical="center"/>
    </xf>
    <xf numFmtId="0" fontId="0" fillId="0" borderId="0" xfId="0" applyAlignment="1">
      <alignment vertical="center" wrapText="1"/>
    </xf>
    <xf numFmtId="0" fontId="0" fillId="4" borderId="2" xfId="0" applyFill="1" applyBorder="1" applyAlignment="1">
      <alignment vertical="center" shrinkToFit="1"/>
    </xf>
    <xf numFmtId="0" fontId="0" fillId="4" borderId="10" xfId="0" applyFill="1" applyBorder="1" applyAlignment="1">
      <alignment vertical="center" shrinkToFit="1"/>
    </xf>
    <xf numFmtId="193" fontId="0" fillId="5" borderId="2" xfId="0" applyNumberFormat="1" applyFill="1" applyBorder="1">
      <alignment vertical="center"/>
    </xf>
    <xf numFmtId="193" fontId="0" fillId="0" borderId="10" xfId="0" applyNumberFormat="1" applyBorder="1">
      <alignment vertical="center"/>
    </xf>
    <xf numFmtId="185" fontId="0" fillId="3" borderId="2" xfId="0" applyNumberFormat="1" applyFill="1" applyBorder="1">
      <alignment vertical="center"/>
    </xf>
    <xf numFmtId="185" fontId="0" fillId="3" borderId="10" xfId="0" applyNumberFormat="1" applyFill="1" applyBorder="1">
      <alignment vertical="center"/>
    </xf>
    <xf numFmtId="188" fontId="0" fillId="3" borderId="2" xfId="0" applyNumberFormat="1" applyFill="1" applyBorder="1">
      <alignment vertical="center"/>
    </xf>
    <xf numFmtId="188" fontId="0" fillId="0" borderId="10" xfId="0" applyNumberFormat="1" applyBorder="1">
      <alignment vertical="center"/>
    </xf>
    <xf numFmtId="0" fontId="0" fillId="4" borderId="2" xfId="0" applyFill="1" applyBorder="1" applyAlignment="1">
      <alignment horizontal="left" vertical="center" shrinkToFit="1"/>
    </xf>
    <xf numFmtId="0" fontId="0" fillId="4" borderId="10" xfId="0" applyFill="1" applyBorder="1" applyAlignment="1">
      <alignment horizontal="left" vertical="center" shrinkToFit="1"/>
    </xf>
    <xf numFmtId="179" fontId="0" fillId="5" borderId="18" xfId="0" applyNumberFormat="1" applyFill="1" applyBorder="1" applyAlignment="1">
      <alignment horizontal="right" vertical="center"/>
    </xf>
    <xf numFmtId="179" fontId="0" fillId="5" borderId="19" xfId="0" applyNumberFormat="1" applyFill="1" applyBorder="1" applyAlignment="1">
      <alignment horizontal="right" vertical="center"/>
    </xf>
    <xf numFmtId="179" fontId="0" fillId="5" borderId="20" xfId="0" applyNumberFormat="1" applyFill="1" applyBorder="1" applyAlignment="1">
      <alignment horizontal="right" vertical="center"/>
    </xf>
    <xf numFmtId="179" fontId="0" fillId="5" borderId="21" xfId="0" applyNumberFormat="1" applyFill="1" applyBorder="1" applyAlignment="1">
      <alignment horizontal="right" vertical="center"/>
    </xf>
    <xf numFmtId="0" fontId="0" fillId="4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5" borderId="3" xfId="0" applyFill="1" applyBorder="1" applyAlignment="1">
      <alignment horizontal="right" vertical="center"/>
    </xf>
    <xf numFmtId="0" fontId="0" fillId="5" borderId="6" xfId="0" applyFill="1" applyBorder="1" applyAlignment="1">
      <alignment horizontal="right" vertical="center"/>
    </xf>
    <xf numFmtId="0" fontId="0" fillId="5" borderId="5" xfId="0" applyFill="1" applyBorder="1" applyAlignment="1">
      <alignment horizontal="right" vertical="center"/>
    </xf>
    <xf numFmtId="0" fontId="0" fillId="5" borderId="8" xfId="0" applyFill="1" applyBorder="1" applyAlignment="1">
      <alignment horizontal="right" vertical="center"/>
    </xf>
    <xf numFmtId="176" fontId="0" fillId="5" borderId="7" xfId="0" applyNumberFormat="1" applyFill="1" applyBorder="1" applyAlignment="1">
      <alignment horizontal="right" vertical="center"/>
    </xf>
    <xf numFmtId="0" fontId="0" fillId="5" borderId="7" xfId="0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179" fontId="0" fillId="0" borderId="11" xfId="0" applyNumberFormat="1" applyBorder="1" applyAlignment="1">
      <alignment horizontal="center" vertical="center"/>
    </xf>
    <xf numFmtId="0" fontId="0" fillId="0" borderId="22" xfId="0" applyBorder="1">
      <alignment vertical="center"/>
    </xf>
    <xf numFmtId="182" fontId="0" fillId="5" borderId="3" xfId="0" applyNumberFormat="1" applyFill="1" applyBorder="1">
      <alignment vertical="center"/>
    </xf>
    <xf numFmtId="182" fontId="0" fillId="5" borderId="6" xfId="0" applyNumberFormat="1" applyFill="1" applyBorder="1">
      <alignment vertical="center"/>
    </xf>
    <xf numFmtId="182" fontId="0" fillId="5" borderId="5" xfId="0" applyNumberFormat="1" applyFill="1" applyBorder="1">
      <alignment vertical="center"/>
    </xf>
    <xf numFmtId="182" fontId="0" fillId="5" borderId="8" xfId="0" applyNumberFormat="1" applyFill="1" applyBorder="1">
      <alignment vertical="center"/>
    </xf>
    <xf numFmtId="0" fontId="0" fillId="0" borderId="0" xfId="0">
      <alignment vertical="center"/>
    </xf>
    <xf numFmtId="189" fontId="0" fillId="5" borderId="3" xfId="0" applyNumberFormat="1" applyFill="1" applyBorder="1" applyAlignment="1">
      <alignment horizontal="right" vertical="center"/>
    </xf>
    <xf numFmtId="189" fontId="0" fillId="5" borderId="6" xfId="0" applyNumberFormat="1" applyFill="1" applyBorder="1" applyAlignment="1">
      <alignment horizontal="right" vertical="center"/>
    </xf>
    <xf numFmtId="189" fontId="0" fillId="5" borderId="5" xfId="0" applyNumberFormat="1" applyFill="1" applyBorder="1" applyAlignment="1">
      <alignment horizontal="right" vertical="center"/>
    </xf>
    <xf numFmtId="189" fontId="0" fillId="5" borderId="8" xfId="0" applyNumberFormat="1" applyFill="1" applyBorder="1" applyAlignment="1">
      <alignment horizontal="right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188" fontId="0" fillId="5" borderId="10" xfId="0" applyNumberFormat="1" applyFill="1" applyBorder="1">
      <alignment vertical="center"/>
    </xf>
    <xf numFmtId="188" fontId="0" fillId="5" borderId="1" xfId="0" applyNumberFormat="1" applyFill="1" applyBorder="1">
      <alignment vertical="center"/>
    </xf>
    <xf numFmtId="189" fontId="0" fillId="5" borderId="10" xfId="0" applyNumberFormat="1" applyFill="1" applyBorder="1">
      <alignment vertical="center"/>
    </xf>
    <xf numFmtId="189" fontId="0" fillId="5" borderId="1" xfId="0" applyNumberFormat="1" applyFill="1" applyBorder="1">
      <alignment vertical="center"/>
    </xf>
    <xf numFmtId="177" fontId="0" fillId="0" borderId="7" xfId="0" applyNumberFormat="1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176" fontId="0" fillId="5" borderId="7" xfId="0" applyNumberFormat="1" applyFill="1" applyBorder="1" applyAlignment="1">
      <alignment horizontal="center" vertical="center"/>
    </xf>
    <xf numFmtId="178" fontId="0" fillId="5" borderId="7" xfId="0" applyNumberFormat="1" applyFill="1" applyBorder="1">
      <alignment vertical="center"/>
    </xf>
    <xf numFmtId="176" fontId="0" fillId="0" borderId="7" xfId="0" applyNumberFormat="1" applyBorder="1" applyAlignment="1">
      <alignment horizontal="distributed" vertical="center"/>
    </xf>
    <xf numFmtId="0" fontId="0" fillId="5" borderId="7" xfId="0" applyFill="1" applyBorder="1">
      <alignment vertical="center"/>
    </xf>
    <xf numFmtId="177" fontId="0" fillId="5" borderId="7" xfId="0" applyNumberFormat="1" applyFill="1" applyBorder="1" applyAlignment="1">
      <alignment horizontal="center" vertical="center"/>
    </xf>
    <xf numFmtId="0" fontId="0" fillId="0" borderId="0" xfId="0" applyAlignment="1">
      <alignment horizontal="distributed" vertical="center"/>
    </xf>
    <xf numFmtId="0" fontId="0" fillId="5" borderId="13" xfId="0" applyFill="1" applyBorder="1" applyAlignment="1">
      <alignment horizontal="right" vertical="center"/>
    </xf>
    <xf numFmtId="0" fontId="0" fillId="5" borderId="15" xfId="0" applyFill="1" applyBorder="1" applyAlignment="1">
      <alignment horizontal="right" vertical="center"/>
    </xf>
    <xf numFmtId="0" fontId="0" fillId="0" borderId="4" xfId="0" applyBorder="1">
      <alignment vertical="center"/>
    </xf>
    <xf numFmtId="177" fontId="3" fillId="0" borderId="7" xfId="0" applyNumberFormat="1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0" fillId="0" borderId="11" xfId="0" applyBorder="1" applyAlignment="1">
      <alignment horizontal="center" vertical="center"/>
    </xf>
    <xf numFmtId="177" fontId="0" fillId="5" borderId="7" xfId="0" applyNumberFormat="1" applyFill="1" applyBorder="1">
      <alignment vertical="center"/>
    </xf>
    <xf numFmtId="177" fontId="4" fillId="0" borderId="7" xfId="0" applyNumberFormat="1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3" fillId="4" borderId="1" xfId="0" applyFont="1" applyFill="1" applyBorder="1">
      <alignment vertical="center"/>
    </xf>
    <xf numFmtId="0" fontId="0" fillId="4" borderId="1" xfId="0" applyFill="1" applyBorder="1">
      <alignment vertical="center"/>
    </xf>
    <xf numFmtId="188" fontId="0" fillId="5" borderId="9" xfId="0" applyNumberFormat="1" applyFill="1" applyBorder="1">
      <alignment vertical="center"/>
    </xf>
    <xf numFmtId="0" fontId="0" fillId="0" borderId="2" xfId="0" applyBorder="1">
      <alignment vertical="center"/>
    </xf>
    <xf numFmtId="0" fontId="0" fillId="0" borderId="9" xfId="0" applyBorder="1">
      <alignment vertical="center"/>
    </xf>
    <xf numFmtId="188" fontId="0" fillId="5" borderId="7" xfId="0" applyNumberFormat="1" applyFill="1" applyBorder="1">
      <alignment vertical="center"/>
    </xf>
    <xf numFmtId="188" fontId="0" fillId="5" borderId="8" xfId="0" applyNumberFormat="1" applyFill="1" applyBorder="1">
      <alignment vertical="center"/>
    </xf>
    <xf numFmtId="0" fontId="0" fillId="0" borderId="16" xfId="0" applyBorder="1" applyAlignment="1">
      <alignment horizontal="distributed" vertical="center"/>
    </xf>
    <xf numFmtId="0" fontId="2" fillId="4" borderId="1" xfId="0" applyFont="1" applyFill="1" applyBorder="1">
      <alignment vertical="center"/>
    </xf>
    <xf numFmtId="188" fontId="0" fillId="0" borderId="9" xfId="0" applyNumberFormat="1" applyBorder="1">
      <alignment vertical="center"/>
    </xf>
    <xf numFmtId="0" fontId="4" fillId="4" borderId="14" xfId="0" applyFont="1" applyFill="1" applyBorder="1" applyAlignment="1">
      <alignment vertical="center" wrapText="1"/>
    </xf>
    <xf numFmtId="188" fontId="0" fillId="5" borderId="0" xfId="0" applyNumberFormat="1" applyFill="1">
      <alignment vertical="center"/>
    </xf>
    <xf numFmtId="188" fontId="0" fillId="5" borderId="12" xfId="0" applyNumberFormat="1" applyFill="1" applyBorder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 shrinkToFit="1"/>
    </xf>
    <xf numFmtId="0" fontId="0" fillId="4" borderId="1" xfId="0" applyFill="1" applyBorder="1" applyAlignment="1">
      <alignment vertical="center" shrinkToFit="1"/>
    </xf>
    <xf numFmtId="0" fontId="3" fillId="4" borderId="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 shrinkToFit="1"/>
    </xf>
    <xf numFmtId="195" fontId="0" fillId="5" borderId="3" xfId="0" applyNumberFormat="1" applyFill="1" applyBorder="1">
      <alignment vertical="center"/>
    </xf>
    <xf numFmtId="195" fontId="0" fillId="5" borderId="6" xfId="0" applyNumberFormat="1" applyFill="1" applyBorder="1">
      <alignment vertical="center"/>
    </xf>
    <xf numFmtId="195" fontId="0" fillId="5" borderId="4" xfId="0" applyNumberFormat="1" applyFill="1" applyBorder="1">
      <alignment vertical="center"/>
    </xf>
    <xf numFmtId="195" fontId="0" fillId="5" borderId="12" xfId="0" applyNumberFormat="1" applyFill="1" applyBorder="1">
      <alignment vertical="center"/>
    </xf>
    <xf numFmtId="185" fontId="0" fillId="5" borderId="2" xfId="0" applyNumberFormat="1" applyFill="1" applyBorder="1">
      <alignment vertical="center"/>
    </xf>
    <xf numFmtId="185" fontId="0" fillId="5" borderId="10" xfId="0" applyNumberFormat="1" applyFill="1" applyBorder="1">
      <alignment vertical="center"/>
    </xf>
    <xf numFmtId="188" fontId="0" fillId="5" borderId="11" xfId="0" applyNumberFormat="1" applyFill="1" applyBorder="1">
      <alignment vertical="center"/>
    </xf>
    <xf numFmtId="188" fontId="0" fillId="5" borderId="6" xfId="0" applyNumberFormat="1" applyFill="1" applyBorder="1">
      <alignment vertical="center"/>
    </xf>
    <xf numFmtId="185" fontId="0" fillId="5" borderId="3" xfId="0" applyNumberFormat="1" applyFill="1" applyBorder="1">
      <alignment vertical="center"/>
    </xf>
    <xf numFmtId="185" fontId="0" fillId="5" borderId="6" xfId="0" applyNumberFormat="1" applyFill="1" applyBorder="1">
      <alignment vertical="center"/>
    </xf>
    <xf numFmtId="185" fontId="0" fillId="5" borderId="4" xfId="0" applyNumberFormat="1" applyFill="1" applyBorder="1">
      <alignment vertical="center"/>
    </xf>
    <xf numFmtId="185" fontId="0" fillId="5" borderId="12" xfId="0" applyNumberFormat="1" applyFill="1" applyBorder="1">
      <alignment vertical="center"/>
    </xf>
    <xf numFmtId="185" fontId="0" fillId="5" borderId="5" xfId="0" applyNumberFormat="1" applyFill="1" applyBorder="1">
      <alignment vertical="center"/>
    </xf>
    <xf numFmtId="185" fontId="0" fillId="5" borderId="8" xfId="0" applyNumberFormat="1" applyFill="1" applyBorder="1">
      <alignment vertical="center"/>
    </xf>
    <xf numFmtId="189" fontId="0" fillId="5" borderId="3" xfId="0" applyNumberFormat="1" applyFill="1" applyBorder="1" applyAlignment="1">
      <alignment vertical="center" shrinkToFit="1"/>
    </xf>
    <xf numFmtId="189" fontId="0" fillId="5" borderId="6" xfId="0" applyNumberFormat="1" applyFill="1" applyBorder="1" applyAlignment="1">
      <alignment vertical="center" shrinkToFit="1"/>
    </xf>
    <xf numFmtId="189" fontId="0" fillId="5" borderId="4" xfId="0" applyNumberFormat="1" applyFill="1" applyBorder="1" applyAlignment="1">
      <alignment vertical="center" shrinkToFit="1"/>
    </xf>
    <xf numFmtId="189" fontId="0" fillId="5" borderId="12" xfId="0" applyNumberFormat="1" applyFill="1" applyBorder="1" applyAlignment="1">
      <alignment vertical="center" shrinkToFit="1"/>
    </xf>
    <xf numFmtId="188" fontId="0" fillId="5" borderId="3" xfId="0" applyNumberFormat="1" applyFill="1" applyBorder="1">
      <alignment vertical="center"/>
    </xf>
    <xf numFmtId="188" fontId="0" fillId="5" borderId="4" xfId="0" applyNumberFormat="1" applyFill="1" applyBorder="1">
      <alignment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188" fontId="0" fillId="5" borderId="5" xfId="0" applyNumberFormat="1" applyFill="1" applyBorder="1">
      <alignment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176" fontId="0" fillId="5" borderId="0" xfId="0" applyNumberFormat="1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7" xfId="0" applyFont="1" applyBorder="1" applyAlignment="1">
      <alignment horizontal="distributed" vertical="center"/>
    </xf>
    <xf numFmtId="0" fontId="14" fillId="4" borderId="1" xfId="0" applyFont="1" applyFill="1" applyBorder="1">
      <alignment vertical="center"/>
    </xf>
    <xf numFmtId="0" fontId="0" fillId="0" borderId="11" xfId="0" applyBorder="1">
      <alignment vertical="center"/>
    </xf>
    <xf numFmtId="181" fontId="0" fillId="5" borderId="3" xfId="0" applyNumberFormat="1" applyFill="1" applyBorder="1" applyAlignment="1">
      <alignment horizontal="right" vertical="center"/>
    </xf>
    <xf numFmtId="181" fontId="0" fillId="5" borderId="6" xfId="0" applyNumberFormat="1" applyFill="1" applyBorder="1" applyAlignment="1">
      <alignment horizontal="right" vertical="center"/>
    </xf>
    <xf numFmtId="181" fontId="0" fillId="5" borderId="5" xfId="0" applyNumberFormat="1" applyFill="1" applyBorder="1" applyAlignment="1">
      <alignment horizontal="right" vertical="center"/>
    </xf>
    <xf numFmtId="181" fontId="0" fillId="5" borderId="8" xfId="0" applyNumberFormat="1" applyFill="1" applyBorder="1" applyAlignment="1">
      <alignment horizontal="right" vertical="center"/>
    </xf>
    <xf numFmtId="185" fontId="0" fillId="5" borderId="9" xfId="0" applyNumberFormat="1" applyFill="1" applyBorder="1" applyAlignment="1">
      <alignment horizontal="right" vertical="center"/>
    </xf>
    <xf numFmtId="185" fontId="0" fillId="5" borderId="10" xfId="0" applyNumberFormat="1" applyFill="1" applyBorder="1" applyAlignment="1">
      <alignment horizontal="right" vertical="center"/>
    </xf>
    <xf numFmtId="185" fontId="14" fillId="5" borderId="10" xfId="0" applyNumberFormat="1" applyFont="1" applyFill="1" applyBorder="1">
      <alignment vertical="center"/>
    </xf>
    <xf numFmtId="185" fontId="14" fillId="5" borderId="1" xfId="0" applyNumberFormat="1" applyFont="1" applyFill="1" applyBorder="1">
      <alignment vertical="center"/>
    </xf>
    <xf numFmtId="188" fontId="14" fillId="5" borderId="10" xfId="0" applyNumberFormat="1" applyFont="1" applyFill="1" applyBorder="1">
      <alignment vertical="center"/>
    </xf>
    <xf numFmtId="188" fontId="14" fillId="5" borderId="1" xfId="0" applyNumberFormat="1" applyFont="1" applyFill="1" applyBorder="1">
      <alignment vertical="center"/>
    </xf>
    <xf numFmtId="197" fontId="0" fillId="5" borderId="10" xfId="0" applyNumberFormat="1" applyFill="1" applyBorder="1">
      <alignment vertical="center"/>
    </xf>
    <xf numFmtId="197" fontId="0" fillId="5" borderId="1" xfId="0" applyNumberFormat="1" applyFill="1" applyBorder="1">
      <alignment vertical="center"/>
    </xf>
    <xf numFmtId="191" fontId="0" fillId="5" borderId="10" xfId="0" applyNumberFormat="1" applyFill="1" applyBorder="1">
      <alignment vertical="center"/>
    </xf>
    <xf numFmtId="191" fontId="0" fillId="5" borderId="1" xfId="0" applyNumberFormat="1" applyFill="1" applyBorder="1">
      <alignment vertical="center"/>
    </xf>
    <xf numFmtId="176" fontId="0" fillId="5" borderId="10" xfId="0" applyNumberFormat="1" applyFill="1" applyBorder="1">
      <alignment vertical="center"/>
    </xf>
    <xf numFmtId="176" fontId="0" fillId="5" borderId="1" xfId="0" applyNumberFormat="1" applyFill="1" applyBorder="1">
      <alignment vertical="center"/>
    </xf>
    <xf numFmtId="185" fontId="0" fillId="5" borderId="1" xfId="0" applyNumberFormat="1" applyFill="1" applyBorder="1">
      <alignment vertical="center"/>
    </xf>
    <xf numFmtId="189" fontId="0" fillId="2" borderId="2" xfId="0" applyNumberFormat="1" applyFill="1" applyBorder="1">
      <alignment vertical="center"/>
    </xf>
    <xf numFmtId="188" fontId="0" fillId="5" borderId="2" xfId="0" applyNumberFormat="1" applyFill="1" applyBorder="1">
      <alignment vertical="center"/>
    </xf>
    <xf numFmtId="188" fontId="0" fillId="5" borderId="17" xfId="0" applyNumberFormat="1" applyFill="1" applyBorder="1">
      <alignment vertical="center"/>
    </xf>
    <xf numFmtId="189" fontId="0" fillId="0" borderId="6" xfId="0" applyNumberFormat="1" applyBorder="1">
      <alignment vertical="center"/>
    </xf>
    <xf numFmtId="189" fontId="0" fillId="0" borderId="5" xfId="0" applyNumberFormat="1" applyBorder="1">
      <alignment vertical="center"/>
    </xf>
    <xf numFmtId="189" fontId="0" fillId="0" borderId="8" xfId="0" applyNumberFormat="1" applyBorder="1">
      <alignment vertical="center"/>
    </xf>
    <xf numFmtId="197" fontId="0" fillId="5" borderId="17" xfId="0" applyNumberFormat="1" applyFill="1" applyBorder="1" applyAlignment="1">
      <alignment horizontal="right" vertical="center"/>
    </xf>
    <xf numFmtId="189" fontId="0" fillId="5" borderId="17" xfId="0" applyNumberFormat="1" applyFill="1" applyBorder="1" applyAlignment="1">
      <alignment vertical="center" shrinkToFit="1"/>
    </xf>
    <xf numFmtId="0" fontId="0" fillId="5" borderId="2" xfId="0" applyFill="1" applyBorder="1" applyAlignment="1">
      <alignment horizontal="right" vertical="center"/>
    </xf>
    <xf numFmtId="0" fontId="0" fillId="5" borderId="10" xfId="0" applyFill="1" applyBorder="1" applyAlignment="1">
      <alignment horizontal="right" vertical="center"/>
    </xf>
    <xf numFmtId="185" fontId="0" fillId="5" borderId="2" xfId="0" applyNumberFormat="1" applyFill="1" applyBorder="1" applyAlignment="1">
      <alignment horizontal="right" vertical="center"/>
    </xf>
    <xf numFmtId="188" fontId="27" fillId="0" borderId="3" xfId="0" applyNumberFormat="1" applyFont="1" applyBorder="1" applyAlignment="1"/>
    <xf numFmtId="188" fontId="27" fillId="0" borderId="6" xfId="0" applyNumberFormat="1" applyFont="1" applyBorder="1" applyAlignment="1"/>
    <xf numFmtId="188" fontId="27" fillId="0" borderId="5" xfId="0" applyNumberFormat="1" applyFont="1" applyBorder="1" applyAlignment="1"/>
    <xf numFmtId="188" fontId="27" fillId="0" borderId="8" xfId="0" applyNumberFormat="1" applyFont="1" applyBorder="1" applyAlignment="1"/>
    <xf numFmtId="0" fontId="28" fillId="0" borderId="3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185" fontId="27" fillId="0" borderId="13" xfId="0" applyNumberFormat="1" applyFont="1" applyBorder="1" applyAlignment="1"/>
    <xf numFmtId="185" fontId="27" fillId="0" borderId="15" xfId="0" applyNumberFormat="1" applyFont="1" applyBorder="1" applyAlignment="1"/>
    <xf numFmtId="185" fontId="27" fillId="0" borderId="3" xfId="0" applyNumberFormat="1" applyFont="1" applyBorder="1" applyAlignment="1"/>
    <xf numFmtId="185" fontId="27" fillId="0" borderId="6" xfId="0" applyNumberFormat="1" applyFont="1" applyBorder="1" applyAlignment="1"/>
    <xf numFmtId="185" fontId="27" fillId="0" borderId="5" xfId="0" applyNumberFormat="1" applyFont="1" applyBorder="1" applyAlignment="1"/>
    <xf numFmtId="185" fontId="27" fillId="0" borderId="8" xfId="0" applyNumberFormat="1" applyFont="1" applyBorder="1" applyAlignment="1"/>
    <xf numFmtId="188" fontId="27" fillId="0" borderId="13" xfId="0" applyNumberFormat="1" applyFont="1" applyBorder="1" applyAlignment="1"/>
    <xf numFmtId="188" fontId="27" fillId="0" borderId="15" xfId="0" applyNumberFormat="1" applyFont="1" applyBorder="1" applyAlignment="1"/>
    <xf numFmtId="0" fontId="28" fillId="0" borderId="3" xfId="0" applyFont="1" applyBorder="1" applyAlignment="1">
      <alignment horizontal="left" vertical="center"/>
    </xf>
    <xf numFmtId="0" fontId="28" fillId="0" borderId="6" xfId="0" applyFont="1" applyBorder="1" applyAlignment="1">
      <alignment horizontal="left" vertical="center"/>
    </xf>
    <xf numFmtId="0" fontId="28" fillId="0" borderId="5" xfId="0" applyFont="1" applyBorder="1" applyAlignment="1">
      <alignment horizontal="left" vertical="center"/>
    </xf>
    <xf numFmtId="0" fontId="28" fillId="0" borderId="8" xfId="0" applyFont="1" applyBorder="1" applyAlignment="1">
      <alignment horizontal="left" vertical="center"/>
    </xf>
    <xf numFmtId="185" fontId="0" fillId="0" borderId="15" xfId="0" applyNumberFormat="1" applyBorder="1" applyAlignment="1"/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28" fillId="0" borderId="3" xfId="0" applyFont="1" applyBorder="1">
      <alignment vertical="center"/>
    </xf>
    <xf numFmtId="0" fontId="28" fillId="0" borderId="6" xfId="0" applyFont="1" applyBorder="1">
      <alignment vertical="center"/>
    </xf>
    <xf numFmtId="0" fontId="28" fillId="0" borderId="9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193" fontId="25" fillId="0" borderId="2" xfId="2" applyNumberFormat="1" applyFont="1" applyFill="1" applyBorder="1" applyAlignment="1">
      <alignment horizontal="right" vertical="center"/>
    </xf>
    <xf numFmtId="193" fontId="25" fillId="0" borderId="49" xfId="2" applyNumberFormat="1" applyFont="1" applyFill="1" applyBorder="1" applyAlignment="1">
      <alignment horizontal="right" vertical="center"/>
    </xf>
    <xf numFmtId="0" fontId="28" fillId="0" borderId="55" xfId="0" applyFont="1" applyBorder="1">
      <alignment vertical="center"/>
    </xf>
    <xf numFmtId="0" fontId="28" fillId="0" borderId="56" xfId="0" applyFont="1" applyBorder="1">
      <alignment vertical="center"/>
    </xf>
    <xf numFmtId="0" fontId="28" fillId="0" borderId="4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193" fontId="25" fillId="0" borderId="2" xfId="0" applyNumberFormat="1" applyFont="1" applyBorder="1" applyAlignment="1">
      <alignment horizontal="right" vertical="center"/>
    </xf>
    <xf numFmtId="193" fontId="25" fillId="0" borderId="49" xfId="0" applyNumberFormat="1" applyFont="1" applyBorder="1" applyAlignment="1">
      <alignment horizontal="right" vertical="center"/>
    </xf>
    <xf numFmtId="0" fontId="28" fillId="0" borderId="2" xfId="0" applyFont="1" applyBorder="1">
      <alignment vertical="center"/>
    </xf>
    <xf numFmtId="0" fontId="28" fillId="0" borderId="10" xfId="0" applyFont="1" applyBorder="1">
      <alignment vertical="center"/>
    </xf>
    <xf numFmtId="0" fontId="26" fillId="0" borderId="0" xfId="0" applyFont="1" applyAlignment="1">
      <alignment horizontal="distributed" vertical="center"/>
    </xf>
    <xf numFmtId="0" fontId="27" fillId="0" borderId="0" xfId="0" applyFont="1">
      <alignment vertical="center"/>
    </xf>
    <xf numFmtId="0" fontId="27" fillId="0" borderId="3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58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38" xfId="0" applyFont="1" applyBorder="1" applyAlignment="1">
      <alignment horizontal="center" vertical="center"/>
    </xf>
    <xf numFmtId="0" fontId="28" fillId="0" borderId="39" xfId="0" applyFont="1" applyBorder="1" applyAlignment="1">
      <alignment horizontal="center" vertical="center"/>
    </xf>
    <xf numFmtId="0" fontId="28" fillId="0" borderId="43" xfId="0" applyFont="1" applyBorder="1">
      <alignment vertical="center"/>
    </xf>
    <xf numFmtId="0" fontId="28" fillId="0" borderId="44" xfId="0" applyFont="1" applyBorder="1">
      <alignment vertical="center"/>
    </xf>
    <xf numFmtId="0" fontId="28" fillId="0" borderId="45" xfId="0" applyFont="1" applyBorder="1" applyAlignment="1">
      <alignment horizontal="center" vertical="center"/>
    </xf>
    <xf numFmtId="0" fontId="28" fillId="0" borderId="43" xfId="0" applyFont="1" applyBorder="1" applyAlignment="1">
      <alignment horizontal="center" vertical="center"/>
    </xf>
  </cellXfs>
  <cellStyles count="3">
    <cellStyle name="パーセント" xfId="2" builtinId="5"/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43</xdr:row>
      <xdr:rowOff>22225</xdr:rowOff>
    </xdr:from>
    <xdr:to>
      <xdr:col>8</xdr:col>
      <xdr:colOff>228600</xdr:colOff>
      <xdr:row>44</xdr:row>
      <xdr:rowOff>107950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00000000-0008-0000-0B00-000001040000}"/>
            </a:ext>
          </a:extLst>
        </xdr:cNvPr>
        <xdr:cNvSpPr>
          <a:spLocks noChangeArrowheads="1"/>
        </xdr:cNvSpPr>
      </xdr:nvSpPr>
      <xdr:spPr bwMode="auto">
        <a:xfrm>
          <a:off x="2012950" y="3730625"/>
          <a:ext cx="171450" cy="263525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+</a:t>
          </a:r>
        </a:p>
      </xdr:txBody>
    </xdr:sp>
    <xdr:clientData/>
  </xdr:twoCellAnchor>
  <xdr:twoCellAnchor>
    <xdr:from>
      <xdr:col>13</xdr:col>
      <xdr:colOff>127000</xdr:colOff>
      <xdr:row>43</xdr:row>
      <xdr:rowOff>44450</xdr:rowOff>
    </xdr:from>
    <xdr:to>
      <xdr:col>14</xdr:col>
      <xdr:colOff>19050</xdr:colOff>
      <xdr:row>44</xdr:row>
      <xdr:rowOff>130175</xdr:rowOff>
    </xdr:to>
    <xdr:sp macro="" textlink="">
      <xdr:nvSpPr>
        <xdr:cNvPr id="1026" name="Rectangle 2">
          <a:extLst>
            <a:ext uri="{FF2B5EF4-FFF2-40B4-BE49-F238E27FC236}">
              <a16:creationId xmlns:a16="http://schemas.microsoft.com/office/drawing/2014/main" id="{00000000-0008-0000-0B00-000002040000}"/>
            </a:ext>
          </a:extLst>
        </xdr:cNvPr>
        <xdr:cNvSpPr>
          <a:spLocks noChangeArrowheads="1"/>
        </xdr:cNvSpPr>
      </xdr:nvSpPr>
      <xdr:spPr bwMode="auto">
        <a:xfrm>
          <a:off x="3517900" y="3752850"/>
          <a:ext cx="171450" cy="263525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+</a:t>
          </a:r>
        </a:p>
      </xdr:txBody>
    </xdr:sp>
    <xdr:clientData/>
  </xdr:twoCellAnchor>
  <xdr:twoCellAnchor>
    <xdr:from>
      <xdr:col>19</xdr:col>
      <xdr:colOff>63500</xdr:colOff>
      <xdr:row>43</xdr:row>
      <xdr:rowOff>0</xdr:rowOff>
    </xdr:from>
    <xdr:to>
      <xdr:col>19</xdr:col>
      <xdr:colOff>234950</xdr:colOff>
      <xdr:row>44</xdr:row>
      <xdr:rowOff>85725</xdr:rowOff>
    </xdr:to>
    <xdr:sp macro="" textlink="">
      <xdr:nvSpPr>
        <xdr:cNvPr id="1027" name="Rectangle 3">
          <a:extLst>
            <a:ext uri="{FF2B5EF4-FFF2-40B4-BE49-F238E27FC236}">
              <a16:creationId xmlns:a16="http://schemas.microsoft.com/office/drawing/2014/main" id="{00000000-0008-0000-0B00-000003040000}"/>
            </a:ext>
          </a:extLst>
        </xdr:cNvPr>
        <xdr:cNvSpPr>
          <a:spLocks noChangeArrowheads="1"/>
        </xdr:cNvSpPr>
      </xdr:nvSpPr>
      <xdr:spPr bwMode="auto">
        <a:xfrm>
          <a:off x="5384800" y="3708400"/>
          <a:ext cx="171450" cy="263525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+</a:t>
          </a:r>
        </a:p>
      </xdr:txBody>
    </xdr:sp>
    <xdr:clientData/>
  </xdr:twoCellAnchor>
  <xdr:twoCellAnchor>
    <xdr:from>
      <xdr:col>22</xdr:col>
      <xdr:colOff>57150</xdr:colOff>
      <xdr:row>46</xdr:row>
      <xdr:rowOff>155575</xdr:rowOff>
    </xdr:from>
    <xdr:to>
      <xdr:col>23</xdr:col>
      <xdr:colOff>28575</xdr:colOff>
      <xdr:row>48</xdr:row>
      <xdr:rowOff>12700</xdr:rowOff>
    </xdr:to>
    <xdr:sp macro="" textlink="">
      <xdr:nvSpPr>
        <xdr:cNvPr id="1032" name="Rectangle 8">
          <a:extLst>
            <a:ext uri="{FF2B5EF4-FFF2-40B4-BE49-F238E27FC236}">
              <a16:creationId xmlns:a16="http://schemas.microsoft.com/office/drawing/2014/main" id="{00000000-0008-0000-0B00-000008040000}"/>
            </a:ext>
          </a:extLst>
        </xdr:cNvPr>
        <xdr:cNvSpPr>
          <a:spLocks noChangeArrowheads="1"/>
        </xdr:cNvSpPr>
      </xdr:nvSpPr>
      <xdr:spPr bwMode="auto">
        <a:xfrm>
          <a:off x="6216650" y="4397375"/>
          <a:ext cx="250825" cy="212725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</a:p>
      </xdr:txBody>
    </xdr:sp>
    <xdr:clientData/>
  </xdr:twoCellAnchor>
  <xdr:twoCellAnchor>
    <xdr:from>
      <xdr:col>22</xdr:col>
      <xdr:colOff>76200</xdr:colOff>
      <xdr:row>50</xdr:row>
      <xdr:rowOff>158750</xdr:rowOff>
    </xdr:from>
    <xdr:to>
      <xdr:col>23</xdr:col>
      <xdr:colOff>47625</xdr:colOff>
      <xdr:row>52</xdr:row>
      <xdr:rowOff>9525</xdr:rowOff>
    </xdr:to>
    <xdr:sp macro="" textlink="">
      <xdr:nvSpPr>
        <xdr:cNvPr id="1033" name="Rectangle 9">
          <a:extLst>
            <a:ext uri="{FF2B5EF4-FFF2-40B4-BE49-F238E27FC236}">
              <a16:creationId xmlns:a16="http://schemas.microsoft.com/office/drawing/2014/main" id="{00000000-0008-0000-0B00-000009040000}"/>
            </a:ext>
          </a:extLst>
        </xdr:cNvPr>
        <xdr:cNvSpPr>
          <a:spLocks noChangeArrowheads="1"/>
        </xdr:cNvSpPr>
      </xdr:nvSpPr>
      <xdr:spPr bwMode="auto">
        <a:xfrm>
          <a:off x="6235700" y="5111750"/>
          <a:ext cx="250825" cy="206375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</a:p>
      </xdr:txBody>
    </xdr:sp>
    <xdr:clientData/>
  </xdr:twoCellAnchor>
  <xdr:twoCellAnchor>
    <xdr:from>
      <xdr:col>22</xdr:col>
      <xdr:colOff>9525</xdr:colOff>
      <xdr:row>55</xdr:row>
      <xdr:rowOff>12700</xdr:rowOff>
    </xdr:from>
    <xdr:to>
      <xdr:col>22</xdr:col>
      <xdr:colOff>184150</xdr:colOff>
      <xdr:row>56</xdr:row>
      <xdr:rowOff>98425</xdr:rowOff>
    </xdr:to>
    <xdr:sp macro="" textlink="">
      <xdr:nvSpPr>
        <xdr:cNvPr id="1037" name="Rectangle 13">
          <a:extLst>
            <a:ext uri="{FF2B5EF4-FFF2-40B4-BE49-F238E27FC236}">
              <a16:creationId xmlns:a16="http://schemas.microsoft.com/office/drawing/2014/main" id="{00000000-0008-0000-0B00-00000D040000}"/>
            </a:ext>
          </a:extLst>
        </xdr:cNvPr>
        <xdr:cNvSpPr>
          <a:spLocks noChangeArrowheads="1"/>
        </xdr:cNvSpPr>
      </xdr:nvSpPr>
      <xdr:spPr bwMode="auto">
        <a:xfrm>
          <a:off x="6169025" y="5854700"/>
          <a:ext cx="174625" cy="263525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－－</a:t>
          </a:r>
        </a:p>
      </xdr:txBody>
    </xdr:sp>
    <xdr:clientData/>
  </xdr:twoCellAnchor>
  <xdr:twoCellAnchor>
    <xdr:from>
      <xdr:col>1</xdr:col>
      <xdr:colOff>38100</xdr:colOff>
      <xdr:row>55</xdr:row>
      <xdr:rowOff>19050</xdr:rowOff>
    </xdr:from>
    <xdr:to>
      <xdr:col>1</xdr:col>
      <xdr:colOff>133350</xdr:colOff>
      <xdr:row>56</xdr:row>
      <xdr:rowOff>142875</xdr:rowOff>
    </xdr:to>
    <xdr:sp macro="" textlink="">
      <xdr:nvSpPr>
        <xdr:cNvPr id="13602" name="AutoShape 14">
          <a:extLst>
            <a:ext uri="{FF2B5EF4-FFF2-40B4-BE49-F238E27FC236}">
              <a16:creationId xmlns:a16="http://schemas.microsoft.com/office/drawing/2014/main" id="{00000000-0008-0000-0B00-000022350000}"/>
            </a:ext>
          </a:extLst>
        </xdr:cNvPr>
        <xdr:cNvSpPr>
          <a:spLocks/>
        </xdr:cNvSpPr>
      </xdr:nvSpPr>
      <xdr:spPr bwMode="auto">
        <a:xfrm>
          <a:off x="38100" y="5753100"/>
          <a:ext cx="95250" cy="295275"/>
        </a:xfrm>
        <a:prstGeom prst="leftBrace">
          <a:avLst>
            <a:gd name="adj1" fmla="val 2421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187325</xdr:colOff>
      <xdr:row>54</xdr:row>
      <xdr:rowOff>174625</xdr:rowOff>
    </xdr:from>
    <xdr:to>
      <xdr:col>24</xdr:col>
      <xdr:colOff>44450</xdr:colOff>
      <xdr:row>57</xdr:row>
      <xdr:rowOff>6350</xdr:rowOff>
    </xdr:to>
    <xdr:sp macro="" textlink="">
      <xdr:nvSpPr>
        <xdr:cNvPr id="13603" name="AutoShape 15">
          <a:extLst>
            <a:ext uri="{FF2B5EF4-FFF2-40B4-BE49-F238E27FC236}">
              <a16:creationId xmlns:a16="http://schemas.microsoft.com/office/drawing/2014/main" id="{00000000-0008-0000-0B00-000023350000}"/>
            </a:ext>
          </a:extLst>
        </xdr:cNvPr>
        <xdr:cNvSpPr>
          <a:spLocks/>
        </xdr:cNvSpPr>
      </xdr:nvSpPr>
      <xdr:spPr bwMode="auto">
        <a:xfrm>
          <a:off x="6753225" y="5915025"/>
          <a:ext cx="136525" cy="365125"/>
        </a:xfrm>
        <a:prstGeom prst="rightBrace">
          <a:avLst>
            <a:gd name="adj1" fmla="val 2201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66675</xdr:colOff>
      <xdr:row>73</xdr:row>
      <xdr:rowOff>69850</xdr:rowOff>
    </xdr:from>
    <xdr:to>
      <xdr:col>17</xdr:col>
      <xdr:colOff>238125</xdr:colOff>
      <xdr:row>74</xdr:row>
      <xdr:rowOff>155575</xdr:rowOff>
    </xdr:to>
    <xdr:sp macro="" textlink="">
      <xdr:nvSpPr>
        <xdr:cNvPr id="1040" name="Rectangle 16">
          <a:extLst>
            <a:ext uri="{FF2B5EF4-FFF2-40B4-BE49-F238E27FC236}">
              <a16:creationId xmlns:a16="http://schemas.microsoft.com/office/drawing/2014/main" id="{00000000-0008-0000-0B00-000010040000}"/>
            </a:ext>
          </a:extLst>
        </xdr:cNvPr>
        <xdr:cNvSpPr>
          <a:spLocks noChangeArrowheads="1"/>
        </xdr:cNvSpPr>
      </xdr:nvSpPr>
      <xdr:spPr bwMode="auto">
        <a:xfrm>
          <a:off x="4702175" y="9112250"/>
          <a:ext cx="171450" cy="263525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+</a:t>
          </a:r>
        </a:p>
      </xdr:txBody>
    </xdr:sp>
    <xdr:clientData/>
  </xdr:twoCellAnchor>
  <xdr:twoCellAnchor>
    <xdr:from>
      <xdr:col>13</xdr:col>
      <xdr:colOff>57150</xdr:colOff>
      <xdr:row>78</xdr:row>
      <xdr:rowOff>15875</xdr:rowOff>
    </xdr:from>
    <xdr:to>
      <xdr:col>13</xdr:col>
      <xdr:colOff>228600</xdr:colOff>
      <xdr:row>79</xdr:row>
      <xdr:rowOff>101600</xdr:rowOff>
    </xdr:to>
    <xdr:sp macro="" textlink="">
      <xdr:nvSpPr>
        <xdr:cNvPr id="1041" name="Rectangle 17">
          <a:extLst>
            <a:ext uri="{FF2B5EF4-FFF2-40B4-BE49-F238E27FC236}">
              <a16:creationId xmlns:a16="http://schemas.microsoft.com/office/drawing/2014/main" id="{00000000-0008-0000-0B00-000011040000}"/>
            </a:ext>
          </a:extLst>
        </xdr:cNvPr>
        <xdr:cNvSpPr>
          <a:spLocks noChangeArrowheads="1"/>
        </xdr:cNvSpPr>
      </xdr:nvSpPr>
      <xdr:spPr bwMode="auto">
        <a:xfrm>
          <a:off x="3448050" y="9947275"/>
          <a:ext cx="171450" cy="263525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+</a:t>
          </a:r>
        </a:p>
      </xdr:txBody>
    </xdr:sp>
    <xdr:clientData/>
  </xdr:twoCellAnchor>
  <xdr:twoCellAnchor>
    <xdr:from>
      <xdr:col>6</xdr:col>
      <xdr:colOff>171450</xdr:colOff>
      <xdr:row>77</xdr:row>
      <xdr:rowOff>133350</xdr:rowOff>
    </xdr:from>
    <xdr:to>
      <xdr:col>7</xdr:col>
      <xdr:colOff>9525</xdr:colOff>
      <xdr:row>79</xdr:row>
      <xdr:rowOff>171450</xdr:rowOff>
    </xdr:to>
    <xdr:sp macro="" textlink="">
      <xdr:nvSpPr>
        <xdr:cNvPr id="13606" name="AutoShape 23">
          <a:extLst>
            <a:ext uri="{FF2B5EF4-FFF2-40B4-BE49-F238E27FC236}">
              <a16:creationId xmlns:a16="http://schemas.microsoft.com/office/drawing/2014/main" id="{00000000-0008-0000-0B00-000026350000}"/>
            </a:ext>
          </a:extLst>
        </xdr:cNvPr>
        <xdr:cNvSpPr>
          <a:spLocks/>
        </xdr:cNvSpPr>
      </xdr:nvSpPr>
      <xdr:spPr bwMode="auto">
        <a:xfrm>
          <a:off x="1552575" y="9639300"/>
          <a:ext cx="114300" cy="381000"/>
        </a:xfrm>
        <a:prstGeom prst="leftBrace">
          <a:avLst>
            <a:gd name="adj1" fmla="val 2746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88900</xdr:colOff>
      <xdr:row>70</xdr:row>
      <xdr:rowOff>66675</xdr:rowOff>
    </xdr:from>
    <xdr:to>
      <xdr:col>10</xdr:col>
      <xdr:colOff>260350</xdr:colOff>
      <xdr:row>71</xdr:row>
      <xdr:rowOff>152400</xdr:rowOff>
    </xdr:to>
    <xdr:sp macro="" textlink="">
      <xdr:nvSpPr>
        <xdr:cNvPr id="1048" name="Rectangle 24">
          <a:extLst>
            <a:ext uri="{FF2B5EF4-FFF2-40B4-BE49-F238E27FC236}">
              <a16:creationId xmlns:a16="http://schemas.microsoft.com/office/drawing/2014/main" id="{00000000-0008-0000-0B00-000018040000}"/>
            </a:ext>
          </a:extLst>
        </xdr:cNvPr>
        <xdr:cNvSpPr>
          <a:spLocks noChangeArrowheads="1"/>
        </xdr:cNvSpPr>
      </xdr:nvSpPr>
      <xdr:spPr bwMode="auto">
        <a:xfrm>
          <a:off x="2641600" y="8575675"/>
          <a:ext cx="171450" cy="263525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+</a:t>
          </a:r>
        </a:p>
      </xdr:txBody>
    </xdr:sp>
    <xdr:clientData/>
  </xdr:twoCellAnchor>
  <xdr:twoCellAnchor>
    <xdr:from>
      <xdr:col>18</xdr:col>
      <xdr:colOff>53975</xdr:colOff>
      <xdr:row>78</xdr:row>
      <xdr:rowOff>50800</xdr:rowOff>
    </xdr:from>
    <xdr:to>
      <xdr:col>18</xdr:col>
      <xdr:colOff>225425</xdr:colOff>
      <xdr:row>79</xdr:row>
      <xdr:rowOff>136525</xdr:rowOff>
    </xdr:to>
    <xdr:sp macro="" textlink="">
      <xdr:nvSpPr>
        <xdr:cNvPr id="1049" name="Rectangle 25">
          <a:extLst>
            <a:ext uri="{FF2B5EF4-FFF2-40B4-BE49-F238E27FC236}">
              <a16:creationId xmlns:a16="http://schemas.microsoft.com/office/drawing/2014/main" id="{00000000-0008-0000-0B00-000019040000}"/>
            </a:ext>
          </a:extLst>
        </xdr:cNvPr>
        <xdr:cNvSpPr>
          <a:spLocks noChangeArrowheads="1"/>
        </xdr:cNvSpPr>
      </xdr:nvSpPr>
      <xdr:spPr bwMode="auto">
        <a:xfrm>
          <a:off x="5095875" y="9982200"/>
          <a:ext cx="171450" cy="263525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+</a:t>
          </a:r>
        </a:p>
      </xdr:txBody>
    </xdr:sp>
    <xdr:clientData/>
  </xdr:twoCellAnchor>
  <xdr:twoCellAnchor>
    <xdr:from>
      <xdr:col>22</xdr:col>
      <xdr:colOff>161925</xdr:colOff>
      <xdr:row>78</xdr:row>
      <xdr:rowOff>28575</xdr:rowOff>
    </xdr:from>
    <xdr:to>
      <xdr:col>22</xdr:col>
      <xdr:colOff>266700</xdr:colOff>
      <xdr:row>79</xdr:row>
      <xdr:rowOff>171450</xdr:rowOff>
    </xdr:to>
    <xdr:sp macro="" textlink="">
      <xdr:nvSpPr>
        <xdr:cNvPr id="13609" name="AutoShape 26">
          <a:extLst>
            <a:ext uri="{FF2B5EF4-FFF2-40B4-BE49-F238E27FC236}">
              <a16:creationId xmlns:a16="http://schemas.microsoft.com/office/drawing/2014/main" id="{00000000-0008-0000-0B00-000029350000}"/>
            </a:ext>
          </a:extLst>
        </xdr:cNvPr>
        <xdr:cNvSpPr>
          <a:spLocks/>
        </xdr:cNvSpPr>
      </xdr:nvSpPr>
      <xdr:spPr bwMode="auto">
        <a:xfrm>
          <a:off x="6248400" y="9705975"/>
          <a:ext cx="104775" cy="314325"/>
        </a:xfrm>
        <a:prstGeom prst="rightBrace">
          <a:avLst>
            <a:gd name="adj1" fmla="val 2351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257175</xdr:colOff>
      <xdr:row>77</xdr:row>
      <xdr:rowOff>152400</xdr:rowOff>
    </xdr:from>
    <xdr:to>
      <xdr:col>24</xdr:col>
      <xdr:colOff>57150</xdr:colOff>
      <xdr:row>80</xdr:row>
      <xdr:rowOff>19050</xdr:rowOff>
    </xdr:to>
    <xdr:sp macro="" textlink="">
      <xdr:nvSpPr>
        <xdr:cNvPr id="13610" name="AutoShape 27">
          <a:extLst>
            <a:ext uri="{FF2B5EF4-FFF2-40B4-BE49-F238E27FC236}">
              <a16:creationId xmlns:a16="http://schemas.microsoft.com/office/drawing/2014/main" id="{00000000-0008-0000-0B00-00002A350000}"/>
            </a:ext>
          </a:extLst>
        </xdr:cNvPr>
        <xdr:cNvSpPr>
          <a:spLocks/>
        </xdr:cNvSpPr>
      </xdr:nvSpPr>
      <xdr:spPr bwMode="auto">
        <a:xfrm>
          <a:off x="6619875" y="9658350"/>
          <a:ext cx="76200" cy="381000"/>
        </a:xfrm>
        <a:prstGeom prst="leftBrace">
          <a:avLst>
            <a:gd name="adj1" fmla="val 4201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161925</xdr:colOff>
      <xdr:row>78</xdr:row>
      <xdr:rowOff>9525</xdr:rowOff>
    </xdr:from>
    <xdr:to>
      <xdr:col>28</xdr:col>
      <xdr:colOff>238125</xdr:colOff>
      <xdr:row>80</xdr:row>
      <xdr:rowOff>28575</xdr:rowOff>
    </xdr:to>
    <xdr:sp macro="" textlink="">
      <xdr:nvSpPr>
        <xdr:cNvPr id="13611" name="AutoShape 28">
          <a:extLst>
            <a:ext uri="{FF2B5EF4-FFF2-40B4-BE49-F238E27FC236}">
              <a16:creationId xmlns:a16="http://schemas.microsoft.com/office/drawing/2014/main" id="{00000000-0008-0000-0B00-00002B350000}"/>
            </a:ext>
          </a:extLst>
        </xdr:cNvPr>
        <xdr:cNvSpPr>
          <a:spLocks/>
        </xdr:cNvSpPr>
      </xdr:nvSpPr>
      <xdr:spPr bwMode="auto">
        <a:xfrm>
          <a:off x="7905750" y="9686925"/>
          <a:ext cx="76200" cy="361950"/>
        </a:xfrm>
        <a:prstGeom prst="rightBrace">
          <a:avLst>
            <a:gd name="adj1" fmla="val 3628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9525</xdr:colOff>
      <xdr:row>33</xdr:row>
      <xdr:rowOff>9525</xdr:rowOff>
    </xdr:from>
    <xdr:to>
      <xdr:col>8</xdr:col>
      <xdr:colOff>266700</xdr:colOff>
      <xdr:row>34</xdr:row>
      <xdr:rowOff>0</xdr:rowOff>
    </xdr:to>
    <xdr:sp macro="" textlink="">
      <xdr:nvSpPr>
        <xdr:cNvPr id="13612" name="Line 29">
          <a:extLst>
            <a:ext uri="{FF2B5EF4-FFF2-40B4-BE49-F238E27FC236}">
              <a16:creationId xmlns:a16="http://schemas.microsoft.com/office/drawing/2014/main" id="{00000000-0008-0000-0B00-00002C350000}"/>
            </a:ext>
          </a:extLst>
        </xdr:cNvPr>
        <xdr:cNvSpPr>
          <a:spLocks noChangeShapeType="1"/>
        </xdr:cNvSpPr>
      </xdr:nvSpPr>
      <xdr:spPr bwMode="auto">
        <a:xfrm>
          <a:off x="1390650" y="1743075"/>
          <a:ext cx="809625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28575</xdr:colOff>
      <xdr:row>35</xdr:row>
      <xdr:rowOff>9525</xdr:rowOff>
    </xdr:from>
    <xdr:to>
      <xdr:col>12</xdr:col>
      <xdr:colOff>0</xdr:colOff>
      <xdr:row>40</xdr:row>
      <xdr:rowOff>219075</xdr:rowOff>
    </xdr:to>
    <xdr:sp macro="" textlink="">
      <xdr:nvSpPr>
        <xdr:cNvPr id="13613" name="Line 30">
          <a:extLst>
            <a:ext uri="{FF2B5EF4-FFF2-40B4-BE49-F238E27FC236}">
              <a16:creationId xmlns:a16="http://schemas.microsoft.com/office/drawing/2014/main" id="{00000000-0008-0000-0B00-00002D350000}"/>
            </a:ext>
          </a:extLst>
        </xdr:cNvPr>
        <xdr:cNvSpPr>
          <a:spLocks noChangeShapeType="1"/>
        </xdr:cNvSpPr>
      </xdr:nvSpPr>
      <xdr:spPr bwMode="auto">
        <a:xfrm>
          <a:off x="2238375" y="1971675"/>
          <a:ext cx="838200" cy="1352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60325</xdr:colOff>
      <xdr:row>55</xdr:row>
      <xdr:rowOff>92075</xdr:rowOff>
    </xdr:from>
    <xdr:to>
      <xdr:col>7</xdr:col>
      <xdr:colOff>231775</xdr:colOff>
      <xdr:row>57</xdr:row>
      <xdr:rowOff>6350</xdr:rowOff>
    </xdr:to>
    <xdr:sp macro="" textlink="">
      <xdr:nvSpPr>
        <xdr:cNvPr id="1055" name="Rectangle 31">
          <a:extLst>
            <a:ext uri="{FF2B5EF4-FFF2-40B4-BE49-F238E27FC236}">
              <a16:creationId xmlns:a16="http://schemas.microsoft.com/office/drawing/2014/main" id="{00000000-0008-0000-0B00-00001F040000}"/>
            </a:ext>
          </a:extLst>
        </xdr:cNvPr>
        <xdr:cNvSpPr>
          <a:spLocks noChangeArrowheads="1"/>
        </xdr:cNvSpPr>
      </xdr:nvSpPr>
      <xdr:spPr bwMode="auto">
        <a:xfrm>
          <a:off x="1736725" y="5934075"/>
          <a:ext cx="171450" cy="269875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+</a:t>
          </a:r>
        </a:p>
      </xdr:txBody>
    </xdr:sp>
    <xdr:clientData/>
  </xdr:twoCellAnchor>
  <xdr:twoCellAnchor>
    <xdr:from>
      <xdr:col>11</xdr:col>
      <xdr:colOff>82550</xdr:colOff>
      <xdr:row>55</xdr:row>
      <xdr:rowOff>66675</xdr:rowOff>
    </xdr:from>
    <xdr:to>
      <xdr:col>11</xdr:col>
      <xdr:colOff>254000</xdr:colOff>
      <xdr:row>56</xdr:row>
      <xdr:rowOff>158750</xdr:rowOff>
    </xdr:to>
    <xdr:sp macro="" textlink="">
      <xdr:nvSpPr>
        <xdr:cNvPr id="1056" name="Rectangle 32">
          <a:extLst>
            <a:ext uri="{FF2B5EF4-FFF2-40B4-BE49-F238E27FC236}">
              <a16:creationId xmlns:a16="http://schemas.microsoft.com/office/drawing/2014/main" id="{00000000-0008-0000-0B00-000020040000}"/>
            </a:ext>
          </a:extLst>
        </xdr:cNvPr>
        <xdr:cNvSpPr>
          <a:spLocks noChangeArrowheads="1"/>
        </xdr:cNvSpPr>
      </xdr:nvSpPr>
      <xdr:spPr bwMode="auto">
        <a:xfrm>
          <a:off x="2914650" y="5908675"/>
          <a:ext cx="171450" cy="269875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+</a:t>
          </a:r>
        </a:p>
      </xdr:txBody>
    </xdr:sp>
    <xdr:clientData/>
  </xdr:twoCellAnchor>
  <xdr:twoCellAnchor>
    <xdr:from>
      <xdr:col>17</xdr:col>
      <xdr:colOff>101600</xdr:colOff>
      <xdr:row>55</xdr:row>
      <xdr:rowOff>38100</xdr:rowOff>
    </xdr:from>
    <xdr:to>
      <xdr:col>17</xdr:col>
      <xdr:colOff>273050</xdr:colOff>
      <xdr:row>56</xdr:row>
      <xdr:rowOff>123825</xdr:rowOff>
    </xdr:to>
    <xdr:sp macro="" textlink="">
      <xdr:nvSpPr>
        <xdr:cNvPr id="1057" name="Rectangle 33">
          <a:extLst>
            <a:ext uri="{FF2B5EF4-FFF2-40B4-BE49-F238E27FC236}">
              <a16:creationId xmlns:a16="http://schemas.microsoft.com/office/drawing/2014/main" id="{00000000-0008-0000-0B00-000021040000}"/>
            </a:ext>
          </a:extLst>
        </xdr:cNvPr>
        <xdr:cNvSpPr>
          <a:spLocks noChangeArrowheads="1"/>
        </xdr:cNvSpPr>
      </xdr:nvSpPr>
      <xdr:spPr bwMode="auto">
        <a:xfrm>
          <a:off x="4737100" y="5880100"/>
          <a:ext cx="171450" cy="263525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+</a:t>
          </a:r>
        </a:p>
      </xdr:txBody>
    </xdr:sp>
    <xdr:clientData/>
  </xdr:twoCellAnchor>
  <xdr:twoCellAnchor>
    <xdr:from>
      <xdr:col>11</xdr:col>
      <xdr:colOff>85725</xdr:colOff>
      <xdr:row>73</xdr:row>
      <xdr:rowOff>73025</xdr:rowOff>
    </xdr:from>
    <xdr:to>
      <xdr:col>11</xdr:col>
      <xdr:colOff>257175</xdr:colOff>
      <xdr:row>74</xdr:row>
      <xdr:rowOff>158750</xdr:rowOff>
    </xdr:to>
    <xdr:sp macro="" textlink="">
      <xdr:nvSpPr>
        <xdr:cNvPr id="1060" name="Rectangle 36">
          <a:extLst>
            <a:ext uri="{FF2B5EF4-FFF2-40B4-BE49-F238E27FC236}">
              <a16:creationId xmlns:a16="http://schemas.microsoft.com/office/drawing/2014/main" id="{00000000-0008-0000-0B00-000024040000}"/>
            </a:ext>
          </a:extLst>
        </xdr:cNvPr>
        <xdr:cNvSpPr>
          <a:spLocks noChangeArrowheads="1"/>
        </xdr:cNvSpPr>
      </xdr:nvSpPr>
      <xdr:spPr bwMode="auto">
        <a:xfrm>
          <a:off x="2917825" y="9115425"/>
          <a:ext cx="171450" cy="263525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+</a:t>
          </a:r>
        </a:p>
      </xdr:txBody>
    </xdr:sp>
    <xdr:clientData/>
  </xdr:twoCellAnchor>
  <xdr:twoCellAnchor>
    <xdr:from>
      <xdr:col>15</xdr:col>
      <xdr:colOff>57150</xdr:colOff>
      <xdr:row>70</xdr:row>
      <xdr:rowOff>57150</xdr:rowOff>
    </xdr:from>
    <xdr:to>
      <xdr:col>15</xdr:col>
      <xdr:colOff>228600</xdr:colOff>
      <xdr:row>71</xdr:row>
      <xdr:rowOff>142875</xdr:rowOff>
    </xdr:to>
    <xdr:sp macro="" textlink="">
      <xdr:nvSpPr>
        <xdr:cNvPr id="1061" name="Rectangle 37">
          <a:extLst>
            <a:ext uri="{FF2B5EF4-FFF2-40B4-BE49-F238E27FC236}">
              <a16:creationId xmlns:a16="http://schemas.microsoft.com/office/drawing/2014/main" id="{00000000-0008-0000-0B00-000025040000}"/>
            </a:ext>
          </a:extLst>
        </xdr:cNvPr>
        <xdr:cNvSpPr>
          <a:spLocks noChangeArrowheads="1"/>
        </xdr:cNvSpPr>
      </xdr:nvSpPr>
      <xdr:spPr bwMode="auto">
        <a:xfrm>
          <a:off x="3924300" y="8362950"/>
          <a:ext cx="171450" cy="257175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+</a:t>
          </a:r>
        </a:p>
      </xdr:txBody>
    </xdr:sp>
    <xdr:clientData/>
  </xdr:twoCellAnchor>
  <xdr:twoCellAnchor>
    <xdr:from>
      <xdr:col>10</xdr:col>
      <xdr:colOff>266700</xdr:colOff>
      <xdr:row>84</xdr:row>
      <xdr:rowOff>9525</xdr:rowOff>
    </xdr:from>
    <xdr:to>
      <xdr:col>10</xdr:col>
      <xdr:colOff>266700</xdr:colOff>
      <xdr:row>84</xdr:row>
      <xdr:rowOff>104775</xdr:rowOff>
    </xdr:to>
    <xdr:sp macro="" textlink="">
      <xdr:nvSpPr>
        <xdr:cNvPr id="13619" name="Line 40">
          <a:extLst>
            <a:ext uri="{FF2B5EF4-FFF2-40B4-BE49-F238E27FC236}">
              <a16:creationId xmlns:a16="http://schemas.microsoft.com/office/drawing/2014/main" id="{00000000-0008-0000-0B00-000033350000}"/>
            </a:ext>
          </a:extLst>
        </xdr:cNvPr>
        <xdr:cNvSpPr>
          <a:spLocks noChangeShapeType="1"/>
        </xdr:cNvSpPr>
      </xdr:nvSpPr>
      <xdr:spPr bwMode="auto">
        <a:xfrm>
          <a:off x="2790825" y="10753725"/>
          <a:ext cx="0" cy="9525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266700</xdr:colOff>
      <xdr:row>84</xdr:row>
      <xdr:rowOff>104775</xdr:rowOff>
    </xdr:from>
    <xdr:to>
      <xdr:col>18</xdr:col>
      <xdr:colOff>247650</xdr:colOff>
      <xdr:row>84</xdr:row>
      <xdr:rowOff>104775</xdr:rowOff>
    </xdr:to>
    <xdr:sp macro="" textlink="">
      <xdr:nvSpPr>
        <xdr:cNvPr id="13620" name="Line 41">
          <a:extLst>
            <a:ext uri="{FF2B5EF4-FFF2-40B4-BE49-F238E27FC236}">
              <a16:creationId xmlns:a16="http://schemas.microsoft.com/office/drawing/2014/main" id="{00000000-0008-0000-0B00-000034350000}"/>
            </a:ext>
          </a:extLst>
        </xdr:cNvPr>
        <xdr:cNvSpPr>
          <a:spLocks noChangeShapeType="1"/>
        </xdr:cNvSpPr>
      </xdr:nvSpPr>
      <xdr:spPr bwMode="auto">
        <a:xfrm>
          <a:off x="2790825" y="10848975"/>
          <a:ext cx="24384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2:H27"/>
  <sheetViews>
    <sheetView tabSelected="1" workbookViewId="0">
      <selection activeCell="E36" sqref="E36"/>
    </sheetView>
  </sheetViews>
  <sheetFormatPr defaultRowHeight="13"/>
  <cols>
    <col min="1" max="2" width="1.6328125" customWidth="1"/>
    <col min="3" max="3" width="13.6328125" customWidth="1"/>
    <col min="4" max="4" width="22.6328125" style="2" bestFit="1" customWidth="1"/>
    <col min="5" max="5" width="28.90625" customWidth="1"/>
  </cols>
  <sheetData>
    <row r="2" spans="2:8" ht="16.5">
      <c r="B2" s="45" t="s">
        <v>269</v>
      </c>
    </row>
    <row r="3" spans="2:8" ht="13.5" customHeight="1">
      <c r="B3" s="45"/>
    </row>
    <row r="5" spans="2:8">
      <c r="B5" s="151" t="s">
        <v>229</v>
      </c>
      <c r="C5" s="152"/>
      <c r="D5" s="84" t="s">
        <v>227</v>
      </c>
      <c r="E5" s="85" t="s">
        <v>330</v>
      </c>
    </row>
    <row r="6" spans="2:8">
      <c r="B6" s="8"/>
      <c r="C6" s="153"/>
      <c r="D6" s="84" t="s">
        <v>228</v>
      </c>
      <c r="E6" s="86" t="s">
        <v>331</v>
      </c>
    </row>
    <row r="8" spans="2:8">
      <c r="C8" s="35"/>
      <c r="D8" s="83"/>
    </row>
    <row r="10" spans="2:8" ht="13.5" thickBot="1"/>
    <row r="11" spans="2:8" ht="13.5" thickTop="1">
      <c r="B11" s="102"/>
      <c r="C11" s="103"/>
      <c r="D11" s="129"/>
      <c r="E11" s="103"/>
      <c r="F11" s="103"/>
      <c r="G11" s="103"/>
      <c r="H11" s="104"/>
    </row>
    <row r="12" spans="2:8">
      <c r="B12" s="105"/>
      <c r="C12" s="35" t="s">
        <v>262</v>
      </c>
      <c r="H12" s="106"/>
    </row>
    <row r="13" spans="2:8">
      <c r="B13" s="105"/>
      <c r="H13" s="106"/>
    </row>
    <row r="14" spans="2:8">
      <c r="B14" s="105"/>
      <c r="C14" s="71"/>
      <c r="D14" s="83" t="s">
        <v>268</v>
      </c>
      <c r="H14" s="106"/>
    </row>
    <row r="15" spans="2:8">
      <c r="B15" s="105"/>
      <c r="H15" s="106"/>
    </row>
    <row r="16" spans="2:8">
      <c r="B16" s="105"/>
      <c r="C16" s="114"/>
      <c r="D16" s="83" t="s">
        <v>264</v>
      </c>
      <c r="H16" s="106"/>
    </row>
    <row r="17" spans="2:8">
      <c r="B17" s="105"/>
      <c r="H17" s="106"/>
    </row>
    <row r="18" spans="2:8">
      <c r="B18" s="105"/>
      <c r="C18" s="87"/>
      <c r="D18" s="83" t="s">
        <v>263</v>
      </c>
      <c r="H18" s="106"/>
    </row>
    <row r="19" spans="2:8">
      <c r="B19" s="105"/>
      <c r="H19" s="106"/>
    </row>
    <row r="20" spans="2:8">
      <c r="B20" s="105"/>
      <c r="C20" s="128"/>
      <c r="D20" s="83" t="s">
        <v>265</v>
      </c>
      <c r="H20" s="106"/>
    </row>
    <row r="21" spans="2:8">
      <c r="B21" s="105"/>
      <c r="D21" s="83" t="s">
        <v>267</v>
      </c>
      <c r="H21" s="106"/>
    </row>
    <row r="22" spans="2:8">
      <c r="B22" s="105"/>
      <c r="D22" s="83" t="s">
        <v>266</v>
      </c>
      <c r="H22" s="106"/>
    </row>
    <row r="23" spans="2:8">
      <c r="B23" s="105"/>
      <c r="D23" s="83"/>
      <c r="H23" s="106"/>
    </row>
    <row r="24" spans="2:8">
      <c r="B24" s="105"/>
      <c r="D24" s="83"/>
      <c r="H24" s="106"/>
    </row>
    <row r="25" spans="2:8">
      <c r="B25" s="105"/>
      <c r="C25" s="35"/>
      <c r="D25" s="83"/>
      <c r="H25" s="106"/>
    </row>
    <row r="26" spans="2:8" ht="13.5" thickBot="1">
      <c r="B26" s="107"/>
      <c r="C26" s="108"/>
      <c r="D26" s="130"/>
      <c r="E26" s="108"/>
      <c r="F26" s="108"/>
      <c r="G26" s="108"/>
      <c r="H26" s="109"/>
    </row>
    <row r="27" spans="2:8" ht="13.5" thickTop="1"/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 tint="0.39997558519241921"/>
    <pageSetUpPr fitToPage="1"/>
  </sheetPr>
  <dimension ref="B2:T1078"/>
  <sheetViews>
    <sheetView zoomScaleNormal="100" workbookViewId="0">
      <pane ySplit="9" topLeftCell="A10" activePane="bottomLeft" state="frozen"/>
      <selection pane="bottomLeft" activeCell="F5" sqref="F5"/>
    </sheetView>
  </sheetViews>
  <sheetFormatPr defaultRowHeight="13"/>
  <cols>
    <col min="1" max="1" width="1.6328125" customWidth="1"/>
    <col min="2" max="2" width="8.08984375" customWidth="1"/>
    <col min="3" max="3" width="8.08984375" style="7" customWidth="1"/>
    <col min="4" max="4" width="8.08984375" style="7" bestFit="1" customWidth="1"/>
    <col min="5" max="6" width="8.08984375" style="7" customWidth="1"/>
    <col min="7" max="7" width="1.6328125" style="7" customWidth="1"/>
    <col min="8" max="19" width="4.90625" customWidth="1"/>
    <col min="20" max="20" width="9.08984375" customWidth="1"/>
  </cols>
  <sheetData>
    <row r="2" spans="2:20" ht="16.5">
      <c r="B2" s="45" t="s">
        <v>178</v>
      </c>
    </row>
    <row r="3" spans="2:20" ht="13.5" customHeight="1">
      <c r="B3" s="43"/>
      <c r="D3" s="32"/>
      <c r="E3" s="32"/>
      <c r="H3" s="20"/>
      <c r="I3" s="20"/>
      <c r="J3" s="20"/>
      <c r="K3" s="20"/>
      <c r="L3" s="20"/>
      <c r="M3" s="20"/>
      <c r="N3" s="20"/>
      <c r="O3" s="20"/>
      <c r="P3" s="96"/>
      <c r="Q3" s="96"/>
      <c r="R3" s="96"/>
      <c r="S3" s="96"/>
      <c r="T3" s="97" t="str">
        <f>基本情報!E5</f>
        <v>医療法人社団○○会　○○病院</v>
      </c>
    </row>
    <row r="4" spans="2:20" ht="13.5" customHeight="1">
      <c r="B4" s="43"/>
      <c r="D4" s="32"/>
      <c r="E4" s="32"/>
      <c r="F4" s="46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2:20" ht="15.75" customHeight="1">
      <c r="B5" s="220" t="s">
        <v>191</v>
      </c>
      <c r="C5" s="221"/>
      <c r="D5" s="221"/>
      <c r="E5" s="222"/>
      <c r="F5" s="64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spans="2:20" ht="13.5" customHeight="1">
      <c r="B6" s="43"/>
      <c r="D6" s="32"/>
      <c r="E6" s="32"/>
      <c r="F6" s="46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2:20">
      <c r="B7" s="223" t="s">
        <v>221</v>
      </c>
      <c r="C7" s="229" t="s">
        <v>223</v>
      </c>
      <c r="D7" s="214" t="s">
        <v>222</v>
      </c>
      <c r="E7" s="233"/>
      <c r="F7" s="215"/>
      <c r="H7" s="49" t="s">
        <v>211</v>
      </c>
      <c r="I7" s="6"/>
      <c r="J7" s="49"/>
      <c r="K7" s="6"/>
      <c r="L7" s="49"/>
      <c r="M7" s="6"/>
      <c r="N7" s="49"/>
      <c r="O7" s="6"/>
      <c r="P7" s="49"/>
      <c r="Q7" s="6"/>
      <c r="R7" s="49"/>
      <c r="S7" s="6"/>
      <c r="T7" s="49"/>
    </row>
    <row r="8" spans="2:20">
      <c r="B8" s="224"/>
      <c r="C8" s="230"/>
      <c r="D8" s="220" t="s">
        <v>183</v>
      </c>
      <c r="E8" s="222"/>
      <c r="F8" s="232" t="s">
        <v>174</v>
      </c>
      <c r="H8" s="226" t="s">
        <v>186</v>
      </c>
      <c r="I8" s="226"/>
      <c r="J8" s="226"/>
      <c r="K8" s="226"/>
      <c r="L8" s="226"/>
      <c r="M8" s="226"/>
      <c r="N8" s="226" t="s">
        <v>187</v>
      </c>
      <c r="O8" s="226"/>
      <c r="P8" s="226"/>
      <c r="Q8" s="226"/>
      <c r="R8" s="226"/>
      <c r="S8" s="226"/>
      <c r="T8" s="227" t="s">
        <v>192</v>
      </c>
    </row>
    <row r="9" spans="2:20">
      <c r="B9" s="225"/>
      <c r="C9" s="231"/>
      <c r="D9" s="53" t="s">
        <v>190</v>
      </c>
      <c r="E9" s="53" t="s">
        <v>189</v>
      </c>
      <c r="F9" s="228"/>
      <c r="G9" s="41"/>
      <c r="H9" s="47" t="s">
        <v>184</v>
      </c>
      <c r="I9" s="48" t="s">
        <v>185</v>
      </c>
      <c r="J9" s="47" t="s">
        <v>184</v>
      </c>
      <c r="K9" s="48" t="s">
        <v>185</v>
      </c>
      <c r="L9" s="47" t="s">
        <v>184</v>
      </c>
      <c r="M9" s="48" t="s">
        <v>185</v>
      </c>
      <c r="N9" s="47" t="s">
        <v>184</v>
      </c>
      <c r="O9" s="48" t="s">
        <v>185</v>
      </c>
      <c r="P9" s="47" t="s">
        <v>184</v>
      </c>
      <c r="Q9" s="48" t="s">
        <v>185</v>
      </c>
      <c r="R9" s="47" t="s">
        <v>184</v>
      </c>
      <c r="S9" s="48" t="s">
        <v>185</v>
      </c>
      <c r="T9" s="228"/>
    </row>
    <row r="10" spans="2:20" ht="14">
      <c r="B10" s="138"/>
      <c r="C10" s="76"/>
      <c r="D10" s="66" t="str">
        <f>IF(C10="非常勤",H10*I10+J10*K10+L10*M10,"")</f>
        <v/>
      </c>
      <c r="E10" s="66" t="str">
        <f>IF(C10="非常勤",N10*O10+P10*Q10+R10*S10,"")</f>
        <v/>
      </c>
      <c r="F10" s="150" t="str">
        <f t="shared" ref="F10:F19" si="0">IFERROR(D10/$F$5+E10/(2*$F$5),"")</f>
        <v/>
      </c>
      <c r="G10" s="42"/>
      <c r="H10" s="69"/>
      <c r="I10" s="70"/>
      <c r="J10" s="69"/>
      <c r="K10" s="70"/>
      <c r="L10" s="69"/>
      <c r="M10" s="70"/>
      <c r="N10" s="69"/>
      <c r="O10" s="70"/>
      <c r="P10" s="69"/>
      <c r="Q10" s="70"/>
      <c r="R10" s="69"/>
      <c r="S10" s="70"/>
      <c r="T10" s="50"/>
    </row>
    <row r="11" spans="2:20" ht="14">
      <c r="B11" s="138"/>
      <c r="C11" s="76"/>
      <c r="D11" s="66" t="str">
        <f t="shared" ref="D11:D19" si="1">IF(C11="非常勤",H11*I11+J11*K11+L11*M11,"")</f>
        <v/>
      </c>
      <c r="E11" s="66" t="str">
        <f t="shared" ref="E11:E19" si="2">IF(C11="非常勤",N11*O11+P11*Q11+R11*S11,"")</f>
        <v/>
      </c>
      <c r="F11" s="150" t="str">
        <f t="shared" si="0"/>
        <v/>
      </c>
      <c r="G11" s="42"/>
      <c r="H11" s="69"/>
      <c r="I11" s="70"/>
      <c r="J11" s="69"/>
      <c r="K11" s="70"/>
      <c r="L11" s="69"/>
      <c r="M11" s="70"/>
      <c r="N11" s="69"/>
      <c r="O11" s="70"/>
      <c r="P11" s="69"/>
      <c r="Q11" s="70"/>
      <c r="R11" s="69"/>
      <c r="S11" s="70"/>
      <c r="T11" s="3"/>
    </row>
    <row r="12" spans="2:20" ht="14">
      <c r="B12" s="138"/>
      <c r="C12" s="76"/>
      <c r="D12" s="66" t="str">
        <f t="shared" si="1"/>
        <v/>
      </c>
      <c r="E12" s="66" t="str">
        <f t="shared" si="2"/>
        <v/>
      </c>
      <c r="F12" s="150" t="str">
        <f t="shared" si="0"/>
        <v/>
      </c>
      <c r="G12" s="42"/>
      <c r="H12" s="69"/>
      <c r="I12" s="70"/>
      <c r="J12" s="69"/>
      <c r="K12" s="70"/>
      <c r="L12" s="69"/>
      <c r="M12" s="70"/>
      <c r="N12" s="69"/>
      <c r="O12" s="70"/>
      <c r="P12" s="69"/>
      <c r="Q12" s="70"/>
      <c r="R12" s="69"/>
      <c r="S12" s="70"/>
      <c r="T12" s="3"/>
    </row>
    <row r="13" spans="2:20" ht="14">
      <c r="B13" s="138"/>
      <c r="C13" s="76"/>
      <c r="D13" s="66" t="str">
        <f t="shared" si="1"/>
        <v/>
      </c>
      <c r="E13" s="66" t="str">
        <f t="shared" si="2"/>
        <v/>
      </c>
      <c r="F13" s="150" t="str">
        <f t="shared" si="0"/>
        <v/>
      </c>
      <c r="G13" s="42"/>
      <c r="H13" s="69"/>
      <c r="I13" s="70"/>
      <c r="J13" s="69"/>
      <c r="K13" s="70"/>
      <c r="L13" s="69"/>
      <c r="M13" s="70"/>
      <c r="N13" s="69"/>
      <c r="O13" s="70"/>
      <c r="P13" s="69"/>
      <c r="Q13" s="70"/>
      <c r="R13" s="69"/>
      <c r="S13" s="70"/>
      <c r="T13" s="3"/>
    </row>
    <row r="14" spans="2:20" ht="14">
      <c r="B14" s="138"/>
      <c r="C14" s="76"/>
      <c r="D14" s="66" t="str">
        <f t="shared" si="1"/>
        <v/>
      </c>
      <c r="E14" s="66" t="str">
        <f t="shared" si="2"/>
        <v/>
      </c>
      <c r="F14" s="150" t="str">
        <f t="shared" si="0"/>
        <v/>
      </c>
      <c r="G14" s="42"/>
      <c r="H14" s="69"/>
      <c r="I14" s="70"/>
      <c r="J14" s="69"/>
      <c r="K14" s="70"/>
      <c r="L14" s="69"/>
      <c r="M14" s="70"/>
      <c r="N14" s="69"/>
      <c r="O14" s="70"/>
      <c r="P14" s="69"/>
      <c r="Q14" s="70"/>
      <c r="R14" s="69"/>
      <c r="S14" s="70"/>
      <c r="T14" s="51"/>
    </row>
    <row r="15" spans="2:20" ht="14">
      <c r="B15" s="138"/>
      <c r="C15" s="76"/>
      <c r="D15" s="66" t="str">
        <f t="shared" si="1"/>
        <v/>
      </c>
      <c r="E15" s="66" t="str">
        <f t="shared" si="2"/>
        <v/>
      </c>
      <c r="F15" s="150" t="str">
        <f t="shared" si="0"/>
        <v/>
      </c>
      <c r="G15" s="42"/>
      <c r="H15" s="69"/>
      <c r="I15" s="70"/>
      <c r="J15" s="69"/>
      <c r="K15" s="70"/>
      <c r="L15" s="69"/>
      <c r="M15" s="70"/>
      <c r="N15" s="69"/>
      <c r="O15" s="70"/>
      <c r="P15" s="69"/>
      <c r="Q15" s="70"/>
      <c r="R15" s="69"/>
      <c r="S15" s="70"/>
      <c r="T15" s="51"/>
    </row>
    <row r="16" spans="2:20" ht="14">
      <c r="B16" s="138"/>
      <c r="C16" s="76"/>
      <c r="D16" s="66" t="str">
        <f t="shared" si="1"/>
        <v/>
      </c>
      <c r="E16" s="66" t="str">
        <f t="shared" si="2"/>
        <v/>
      </c>
      <c r="F16" s="150" t="str">
        <f t="shared" si="0"/>
        <v/>
      </c>
      <c r="G16" s="42"/>
      <c r="H16" s="69"/>
      <c r="I16" s="70"/>
      <c r="J16" s="69"/>
      <c r="K16" s="70"/>
      <c r="L16" s="69"/>
      <c r="M16" s="70"/>
      <c r="N16" s="69"/>
      <c r="O16" s="70"/>
      <c r="P16" s="69"/>
      <c r="Q16" s="70"/>
      <c r="R16" s="69"/>
      <c r="S16" s="70"/>
      <c r="T16" s="51"/>
    </row>
    <row r="17" spans="2:20" ht="14">
      <c r="B17" s="77"/>
      <c r="C17" s="76"/>
      <c r="D17" s="66" t="str">
        <f t="shared" si="1"/>
        <v/>
      </c>
      <c r="E17" s="66" t="str">
        <f t="shared" si="2"/>
        <v/>
      </c>
      <c r="F17" s="150" t="str">
        <f t="shared" si="0"/>
        <v/>
      </c>
      <c r="G17" s="42"/>
      <c r="H17" s="69"/>
      <c r="I17" s="70"/>
      <c r="J17" s="69"/>
      <c r="K17" s="70"/>
      <c r="L17" s="69"/>
      <c r="M17" s="70"/>
      <c r="N17" s="69"/>
      <c r="O17" s="70"/>
      <c r="P17" s="69"/>
      <c r="Q17" s="70"/>
      <c r="R17" s="69"/>
      <c r="S17" s="70"/>
      <c r="T17" s="51"/>
    </row>
    <row r="18" spans="2:20" ht="14">
      <c r="B18" s="77"/>
      <c r="C18" s="76"/>
      <c r="D18" s="66" t="str">
        <f t="shared" si="1"/>
        <v/>
      </c>
      <c r="E18" s="66" t="str">
        <f t="shared" si="2"/>
        <v/>
      </c>
      <c r="F18" s="150" t="str">
        <f t="shared" si="0"/>
        <v/>
      </c>
      <c r="G18" s="42"/>
      <c r="H18" s="69"/>
      <c r="I18" s="70"/>
      <c r="J18" s="69"/>
      <c r="K18" s="70"/>
      <c r="L18" s="69"/>
      <c r="M18" s="70"/>
      <c r="N18" s="69"/>
      <c r="O18" s="70"/>
      <c r="P18" s="69"/>
      <c r="Q18" s="70"/>
      <c r="R18" s="69"/>
      <c r="S18" s="70"/>
      <c r="T18" s="51"/>
    </row>
    <row r="19" spans="2:20" ht="14">
      <c r="B19" s="77"/>
      <c r="C19" s="76"/>
      <c r="D19" s="66" t="str">
        <f t="shared" si="1"/>
        <v/>
      </c>
      <c r="E19" s="66" t="str">
        <f t="shared" si="2"/>
        <v/>
      </c>
      <c r="F19" s="150" t="str">
        <f t="shared" si="0"/>
        <v/>
      </c>
      <c r="G19" s="42"/>
      <c r="H19" s="69"/>
      <c r="I19" s="70"/>
      <c r="J19" s="69"/>
      <c r="K19" s="70"/>
      <c r="L19" s="69"/>
      <c r="M19" s="70"/>
      <c r="N19" s="69"/>
      <c r="O19" s="70"/>
      <c r="P19" s="69"/>
      <c r="Q19" s="70"/>
      <c r="R19" s="69"/>
      <c r="S19" s="70"/>
      <c r="T19" s="51"/>
    </row>
    <row r="20" spans="2:20" ht="14">
      <c r="B20" s="53" t="s">
        <v>152</v>
      </c>
      <c r="C20" s="79" t="s">
        <v>219</v>
      </c>
      <c r="D20" s="66">
        <f>SUM(D10:D19)</f>
        <v>0</v>
      </c>
      <c r="E20" s="66">
        <f>SUM(E10:E19)</f>
        <v>0</v>
      </c>
      <c r="F20" s="80">
        <f>SUM(F10:F19)</f>
        <v>0</v>
      </c>
      <c r="G20"/>
    </row>
    <row r="21" spans="2:20">
      <c r="B21" s="7"/>
      <c r="C21"/>
      <c r="D21"/>
      <c r="E21"/>
      <c r="F21"/>
      <c r="G21"/>
    </row>
    <row r="22" spans="2:20" ht="14">
      <c r="B22" s="52" t="s">
        <v>283</v>
      </c>
      <c r="D22"/>
      <c r="E22"/>
      <c r="F22"/>
      <c r="G22"/>
    </row>
    <row r="23" spans="2:20">
      <c r="B23" s="212"/>
      <c r="C23" s="234"/>
      <c r="D23" s="53" t="s">
        <v>173</v>
      </c>
      <c r="E23" s="214" t="s">
        <v>174</v>
      </c>
      <c r="F23" s="239"/>
      <c r="G23"/>
    </row>
    <row r="24" spans="2:20">
      <c r="B24" s="212" t="s">
        <v>193</v>
      </c>
      <c r="C24" s="234"/>
      <c r="D24" s="65">
        <f>COUNTIF( $C$10:$C$19,"常勤")</f>
        <v>0</v>
      </c>
      <c r="E24" s="235">
        <f>D24</f>
        <v>0</v>
      </c>
      <c r="F24" s="236"/>
      <c r="G24"/>
    </row>
    <row r="25" spans="2:20">
      <c r="B25" s="212" t="s">
        <v>2</v>
      </c>
      <c r="C25" s="234"/>
      <c r="D25" s="65">
        <f>COUNTIF( $C$10:$C$19,"非常勤")</f>
        <v>0</v>
      </c>
      <c r="E25" s="235">
        <f>ROUNDDOWN(F20,1)</f>
        <v>0</v>
      </c>
      <c r="F25" s="236"/>
      <c r="G25"/>
    </row>
    <row r="26" spans="2:20">
      <c r="B26" s="212" t="s">
        <v>194</v>
      </c>
      <c r="C26" s="234"/>
      <c r="D26" s="65">
        <f>D24+D25</f>
        <v>0</v>
      </c>
      <c r="E26" s="235">
        <f>E24+E25</f>
        <v>0</v>
      </c>
      <c r="F26" s="236"/>
      <c r="G26"/>
    </row>
    <row r="27" spans="2:20" ht="3.75" customHeight="1">
      <c r="B27" s="212"/>
      <c r="C27" s="234"/>
      <c r="D27" s="3"/>
      <c r="E27" s="216"/>
      <c r="F27" s="234"/>
      <c r="G27"/>
    </row>
    <row r="28" spans="2:20">
      <c r="B28" s="212" t="s">
        <v>195</v>
      </c>
      <c r="C28" s="234"/>
      <c r="D28" s="67" t="s">
        <v>154</v>
      </c>
      <c r="E28" s="216"/>
      <c r="F28" s="217"/>
      <c r="G28"/>
    </row>
    <row r="29" spans="2:20">
      <c r="B29" s="7"/>
      <c r="C29"/>
      <c r="D29"/>
      <c r="E29"/>
      <c r="F29"/>
      <c r="G29"/>
    </row>
    <row r="30" spans="2:20">
      <c r="B30" s="7"/>
      <c r="C30"/>
      <c r="D30"/>
      <c r="E30"/>
      <c r="F30"/>
      <c r="G30"/>
    </row>
    <row r="31" spans="2:20">
      <c r="B31" s="7"/>
      <c r="C31"/>
      <c r="D31"/>
      <c r="E31"/>
      <c r="F31"/>
      <c r="G31"/>
    </row>
    <row r="32" spans="2:20">
      <c r="B32" s="7"/>
      <c r="C32"/>
      <c r="D32"/>
      <c r="E32"/>
      <c r="F32"/>
      <c r="G32"/>
    </row>
    <row r="33" spans="2:7">
      <c r="B33" s="7"/>
      <c r="C33"/>
      <c r="D33"/>
      <c r="E33"/>
      <c r="F33"/>
      <c r="G33"/>
    </row>
    <row r="34" spans="2:7">
      <c r="B34" s="7"/>
      <c r="C34"/>
      <c r="D34"/>
      <c r="E34"/>
      <c r="F34"/>
      <c r="G34"/>
    </row>
    <row r="35" spans="2:7">
      <c r="B35" s="7"/>
      <c r="C35"/>
      <c r="D35"/>
      <c r="E35"/>
      <c r="F35"/>
      <c r="G35"/>
    </row>
    <row r="36" spans="2:7">
      <c r="B36" s="7"/>
      <c r="C36"/>
      <c r="D36"/>
      <c r="E36"/>
      <c r="F36"/>
      <c r="G36"/>
    </row>
    <row r="37" spans="2:7">
      <c r="B37" s="7"/>
      <c r="C37"/>
      <c r="D37"/>
      <c r="E37"/>
      <c r="F37"/>
      <c r="G37"/>
    </row>
    <row r="38" spans="2:7">
      <c r="B38" s="7"/>
      <c r="C38"/>
      <c r="D38"/>
      <c r="E38"/>
      <c r="F38"/>
      <c r="G38"/>
    </row>
    <row r="39" spans="2:7">
      <c r="B39" s="7"/>
      <c r="C39"/>
      <c r="D39"/>
      <c r="E39"/>
      <c r="F39"/>
      <c r="G39"/>
    </row>
    <row r="40" spans="2:7">
      <c r="B40" s="7"/>
      <c r="C40"/>
      <c r="D40"/>
      <c r="E40"/>
      <c r="F40"/>
      <c r="G40"/>
    </row>
    <row r="41" spans="2:7">
      <c r="B41" s="7"/>
      <c r="C41"/>
      <c r="D41"/>
      <c r="E41"/>
      <c r="F41"/>
      <c r="G41"/>
    </row>
    <row r="42" spans="2:7">
      <c r="B42" s="7"/>
      <c r="C42"/>
      <c r="D42"/>
      <c r="E42"/>
      <c r="F42"/>
      <c r="G42"/>
    </row>
    <row r="43" spans="2:7">
      <c r="B43" s="7"/>
      <c r="C43"/>
      <c r="D43"/>
      <c r="E43"/>
      <c r="F43"/>
      <c r="G43"/>
    </row>
    <row r="44" spans="2:7">
      <c r="B44" s="7"/>
      <c r="C44"/>
      <c r="D44"/>
      <c r="E44"/>
      <c r="F44"/>
      <c r="G44"/>
    </row>
    <row r="45" spans="2:7">
      <c r="B45" s="7"/>
      <c r="C45"/>
      <c r="D45"/>
      <c r="E45"/>
      <c r="F45"/>
      <c r="G45"/>
    </row>
    <row r="46" spans="2:7">
      <c r="B46" s="7"/>
      <c r="C46"/>
      <c r="D46"/>
      <c r="E46"/>
      <c r="F46"/>
      <c r="G46"/>
    </row>
    <row r="47" spans="2:7">
      <c r="B47" s="7"/>
      <c r="C47"/>
      <c r="D47"/>
      <c r="E47"/>
      <c r="F47"/>
      <c r="G47"/>
    </row>
    <row r="48" spans="2:7">
      <c r="B48" s="7"/>
      <c r="C48"/>
      <c r="D48"/>
      <c r="E48"/>
      <c r="F48"/>
      <c r="G48"/>
    </row>
    <row r="49" spans="2:7">
      <c r="B49" s="7"/>
      <c r="C49"/>
      <c r="D49"/>
      <c r="E49"/>
      <c r="F49"/>
      <c r="G49"/>
    </row>
    <row r="50" spans="2:7">
      <c r="B50" s="7"/>
      <c r="C50"/>
      <c r="D50"/>
      <c r="E50"/>
      <c r="F50"/>
      <c r="G50"/>
    </row>
    <row r="51" spans="2:7">
      <c r="B51" s="7"/>
      <c r="C51"/>
      <c r="D51"/>
      <c r="E51"/>
      <c r="F51"/>
      <c r="G51"/>
    </row>
    <row r="52" spans="2:7">
      <c r="B52" s="7"/>
      <c r="C52"/>
      <c r="D52"/>
      <c r="E52"/>
      <c r="F52"/>
      <c r="G52"/>
    </row>
    <row r="53" spans="2:7">
      <c r="B53" s="7"/>
      <c r="C53"/>
      <c r="D53"/>
      <c r="E53"/>
      <c r="F53"/>
      <c r="G53"/>
    </row>
    <row r="54" spans="2:7">
      <c r="B54" s="7"/>
      <c r="C54"/>
      <c r="D54"/>
      <c r="E54"/>
      <c r="F54"/>
      <c r="G54"/>
    </row>
    <row r="55" spans="2:7">
      <c r="B55" s="7"/>
      <c r="C55"/>
      <c r="D55"/>
      <c r="E55"/>
      <c r="F55"/>
      <c r="G55"/>
    </row>
    <row r="56" spans="2:7">
      <c r="B56" s="7"/>
      <c r="C56"/>
      <c r="D56"/>
      <c r="E56"/>
      <c r="F56"/>
      <c r="G56"/>
    </row>
    <row r="57" spans="2:7">
      <c r="B57" s="7"/>
      <c r="C57"/>
      <c r="D57"/>
      <c r="E57"/>
      <c r="F57"/>
      <c r="G57"/>
    </row>
    <row r="58" spans="2:7">
      <c r="B58" s="7"/>
      <c r="C58"/>
      <c r="D58"/>
      <c r="E58"/>
      <c r="F58"/>
      <c r="G58"/>
    </row>
    <row r="59" spans="2:7">
      <c r="B59" s="7"/>
      <c r="C59"/>
      <c r="D59"/>
      <c r="E59"/>
      <c r="F59"/>
      <c r="G59"/>
    </row>
    <row r="60" spans="2:7">
      <c r="B60" s="7"/>
      <c r="C60"/>
      <c r="D60"/>
      <c r="E60"/>
      <c r="F60"/>
      <c r="G60"/>
    </row>
    <row r="61" spans="2:7">
      <c r="B61" s="7"/>
      <c r="C61"/>
      <c r="D61"/>
      <c r="E61"/>
      <c r="F61"/>
      <c r="G61"/>
    </row>
    <row r="62" spans="2:7">
      <c r="B62" s="7"/>
      <c r="C62"/>
      <c r="D62"/>
      <c r="E62"/>
      <c r="F62"/>
      <c r="G62"/>
    </row>
    <row r="63" spans="2:7">
      <c r="B63" s="7"/>
      <c r="C63"/>
      <c r="D63"/>
      <c r="E63"/>
      <c r="F63"/>
      <c r="G63"/>
    </row>
    <row r="64" spans="2:7">
      <c r="B64" s="7"/>
      <c r="C64"/>
      <c r="D64"/>
      <c r="E64"/>
      <c r="F64"/>
      <c r="G64"/>
    </row>
    <row r="65" spans="2:7">
      <c r="B65" s="7"/>
      <c r="C65"/>
      <c r="D65"/>
      <c r="E65"/>
      <c r="F65"/>
      <c r="G65"/>
    </row>
    <row r="66" spans="2:7">
      <c r="B66" s="7"/>
      <c r="C66"/>
      <c r="D66"/>
      <c r="E66"/>
      <c r="F66"/>
      <c r="G66"/>
    </row>
    <row r="67" spans="2:7">
      <c r="B67" s="7"/>
      <c r="C67"/>
      <c r="D67"/>
      <c r="E67"/>
      <c r="F67"/>
      <c r="G67"/>
    </row>
    <row r="68" spans="2:7">
      <c r="B68" s="7"/>
      <c r="C68"/>
      <c r="D68"/>
      <c r="E68"/>
      <c r="F68"/>
      <c r="G68"/>
    </row>
    <row r="69" spans="2:7">
      <c r="B69" s="7"/>
      <c r="C69"/>
      <c r="D69"/>
      <c r="E69"/>
      <c r="F69"/>
      <c r="G69"/>
    </row>
    <row r="70" spans="2:7">
      <c r="B70" s="7"/>
      <c r="C70"/>
      <c r="D70"/>
      <c r="E70"/>
      <c r="F70"/>
      <c r="G70"/>
    </row>
    <row r="71" spans="2:7">
      <c r="B71" s="7"/>
      <c r="C71"/>
      <c r="D71"/>
      <c r="E71"/>
      <c r="F71"/>
      <c r="G71"/>
    </row>
    <row r="72" spans="2:7">
      <c r="B72" s="7"/>
      <c r="C72"/>
      <c r="D72"/>
      <c r="E72"/>
      <c r="F72"/>
      <c r="G72"/>
    </row>
    <row r="73" spans="2:7">
      <c r="B73" s="7"/>
      <c r="C73"/>
      <c r="D73"/>
      <c r="E73"/>
      <c r="F73"/>
      <c r="G73"/>
    </row>
    <row r="74" spans="2:7">
      <c r="B74" s="7"/>
      <c r="C74"/>
      <c r="D74"/>
      <c r="E74"/>
      <c r="F74"/>
      <c r="G74"/>
    </row>
    <row r="75" spans="2:7">
      <c r="B75" s="7"/>
      <c r="C75"/>
      <c r="D75"/>
      <c r="E75"/>
      <c r="F75"/>
      <c r="G75"/>
    </row>
    <row r="76" spans="2:7">
      <c r="B76" s="7"/>
      <c r="C76"/>
      <c r="D76"/>
      <c r="E76"/>
      <c r="F76"/>
      <c r="G76"/>
    </row>
    <row r="77" spans="2:7">
      <c r="B77" s="7"/>
      <c r="C77"/>
      <c r="D77"/>
      <c r="E77"/>
      <c r="F77"/>
      <c r="G77"/>
    </row>
    <row r="78" spans="2:7">
      <c r="B78" s="7"/>
      <c r="C78"/>
      <c r="D78"/>
      <c r="E78"/>
      <c r="F78"/>
      <c r="G78"/>
    </row>
    <row r="79" spans="2:7">
      <c r="B79" s="7"/>
      <c r="C79"/>
      <c r="D79"/>
      <c r="E79"/>
      <c r="F79"/>
      <c r="G79"/>
    </row>
    <row r="80" spans="2:7">
      <c r="B80" s="7"/>
      <c r="C80"/>
      <c r="D80"/>
      <c r="E80"/>
      <c r="F80"/>
      <c r="G80"/>
    </row>
    <row r="81" spans="2:7">
      <c r="B81" s="7"/>
      <c r="C81"/>
      <c r="D81"/>
      <c r="E81"/>
      <c r="F81"/>
      <c r="G81"/>
    </row>
    <row r="82" spans="2:7">
      <c r="B82" s="7"/>
      <c r="C82"/>
      <c r="D82"/>
      <c r="E82"/>
      <c r="F82"/>
      <c r="G82"/>
    </row>
    <row r="83" spans="2:7">
      <c r="B83" s="7"/>
      <c r="C83"/>
      <c r="D83"/>
      <c r="E83"/>
      <c r="F83"/>
      <c r="G83"/>
    </row>
    <row r="84" spans="2:7">
      <c r="B84" s="7"/>
      <c r="C84"/>
      <c r="D84"/>
      <c r="E84"/>
      <c r="F84"/>
      <c r="G84"/>
    </row>
    <row r="85" spans="2:7">
      <c r="B85" s="7"/>
      <c r="C85"/>
      <c r="D85"/>
      <c r="E85"/>
      <c r="F85"/>
      <c r="G85"/>
    </row>
    <row r="86" spans="2:7">
      <c r="B86" s="7"/>
      <c r="C86"/>
      <c r="D86"/>
      <c r="E86"/>
      <c r="F86"/>
      <c r="G86"/>
    </row>
    <row r="87" spans="2:7">
      <c r="B87" s="7"/>
      <c r="C87"/>
      <c r="D87"/>
      <c r="E87"/>
      <c r="F87"/>
      <c r="G87"/>
    </row>
    <row r="88" spans="2:7">
      <c r="B88" s="7"/>
      <c r="C88"/>
      <c r="D88"/>
      <c r="E88"/>
      <c r="F88"/>
      <c r="G88"/>
    </row>
    <row r="89" spans="2:7">
      <c r="B89" s="7"/>
      <c r="C89"/>
      <c r="D89"/>
      <c r="E89"/>
      <c r="F89"/>
      <c r="G89"/>
    </row>
    <row r="90" spans="2:7">
      <c r="B90" s="7"/>
      <c r="C90"/>
      <c r="D90"/>
      <c r="E90"/>
      <c r="F90"/>
      <c r="G90"/>
    </row>
    <row r="91" spans="2:7">
      <c r="B91" s="7"/>
      <c r="C91"/>
      <c r="D91"/>
      <c r="E91"/>
      <c r="F91"/>
      <c r="G91"/>
    </row>
    <row r="92" spans="2:7">
      <c r="B92" s="7"/>
      <c r="C92"/>
      <c r="D92"/>
      <c r="E92"/>
      <c r="F92"/>
      <c r="G92"/>
    </row>
    <row r="93" spans="2:7">
      <c r="B93" s="7"/>
      <c r="C93"/>
      <c r="D93"/>
      <c r="E93"/>
      <c r="F93"/>
      <c r="G93"/>
    </row>
    <row r="94" spans="2:7">
      <c r="B94" s="7"/>
      <c r="C94"/>
      <c r="D94"/>
      <c r="E94"/>
      <c r="F94"/>
      <c r="G94"/>
    </row>
    <row r="95" spans="2:7">
      <c r="B95" s="7"/>
      <c r="C95"/>
      <c r="D95"/>
      <c r="E95"/>
      <c r="F95"/>
      <c r="G95"/>
    </row>
    <row r="96" spans="2:7">
      <c r="B96" s="7"/>
      <c r="C96"/>
      <c r="D96"/>
      <c r="E96"/>
      <c r="F96"/>
      <c r="G96"/>
    </row>
    <row r="97" spans="2:7">
      <c r="B97" s="7"/>
      <c r="C97"/>
      <c r="D97"/>
      <c r="E97"/>
      <c r="F97"/>
      <c r="G97"/>
    </row>
    <row r="98" spans="2:7">
      <c r="B98" s="7"/>
      <c r="C98"/>
      <c r="D98"/>
      <c r="E98"/>
      <c r="F98"/>
      <c r="G98"/>
    </row>
    <row r="99" spans="2:7">
      <c r="B99" s="7"/>
      <c r="C99"/>
      <c r="D99"/>
      <c r="E99"/>
      <c r="F99"/>
      <c r="G99"/>
    </row>
    <row r="100" spans="2:7">
      <c r="B100" s="7"/>
      <c r="C100"/>
      <c r="D100"/>
      <c r="E100"/>
      <c r="F100"/>
      <c r="G100"/>
    </row>
    <row r="101" spans="2:7">
      <c r="B101" s="7"/>
      <c r="C101"/>
      <c r="D101"/>
      <c r="E101"/>
      <c r="F101"/>
      <c r="G101"/>
    </row>
    <row r="102" spans="2:7">
      <c r="B102" s="7"/>
      <c r="C102"/>
      <c r="D102"/>
      <c r="E102"/>
      <c r="F102"/>
      <c r="G102"/>
    </row>
    <row r="103" spans="2:7">
      <c r="B103" s="7"/>
      <c r="C103"/>
      <c r="D103"/>
      <c r="E103"/>
      <c r="F103"/>
      <c r="G103"/>
    </row>
    <row r="104" spans="2:7">
      <c r="B104" s="7"/>
      <c r="C104"/>
      <c r="D104"/>
      <c r="E104"/>
      <c r="F104"/>
      <c r="G104"/>
    </row>
    <row r="105" spans="2:7">
      <c r="B105" s="7"/>
      <c r="C105"/>
      <c r="D105"/>
      <c r="E105"/>
      <c r="F105"/>
      <c r="G105"/>
    </row>
    <row r="106" spans="2:7">
      <c r="B106" s="7"/>
      <c r="C106"/>
      <c r="D106"/>
      <c r="E106"/>
      <c r="F106"/>
      <c r="G106"/>
    </row>
    <row r="107" spans="2:7">
      <c r="B107" s="7"/>
      <c r="C107"/>
      <c r="D107"/>
      <c r="E107"/>
      <c r="F107"/>
      <c r="G107"/>
    </row>
    <row r="108" spans="2:7">
      <c r="B108" s="7"/>
      <c r="C108"/>
      <c r="D108"/>
      <c r="E108"/>
      <c r="F108"/>
      <c r="G108"/>
    </row>
    <row r="109" spans="2:7">
      <c r="B109" s="7"/>
      <c r="C109"/>
      <c r="D109"/>
      <c r="E109"/>
      <c r="F109"/>
      <c r="G109"/>
    </row>
    <row r="110" spans="2:7">
      <c r="B110" s="7"/>
      <c r="C110"/>
      <c r="D110"/>
      <c r="E110"/>
      <c r="F110"/>
      <c r="G110"/>
    </row>
    <row r="111" spans="2:7">
      <c r="B111" s="7"/>
      <c r="C111"/>
      <c r="D111"/>
      <c r="E111"/>
      <c r="F111"/>
      <c r="G111"/>
    </row>
    <row r="112" spans="2:7">
      <c r="B112" s="7"/>
      <c r="C112"/>
      <c r="D112"/>
      <c r="E112"/>
      <c r="F112"/>
      <c r="G112"/>
    </row>
    <row r="113" spans="2:7">
      <c r="B113" s="7"/>
      <c r="C113"/>
      <c r="D113"/>
      <c r="E113"/>
      <c r="F113"/>
      <c r="G113"/>
    </row>
    <row r="114" spans="2:7">
      <c r="B114" s="7"/>
      <c r="C114"/>
      <c r="D114"/>
      <c r="E114"/>
      <c r="F114"/>
      <c r="G114"/>
    </row>
    <row r="115" spans="2:7">
      <c r="B115" s="7"/>
      <c r="C115"/>
      <c r="D115"/>
      <c r="E115"/>
      <c r="F115"/>
      <c r="G115"/>
    </row>
    <row r="116" spans="2:7">
      <c r="B116" s="7"/>
      <c r="C116"/>
      <c r="D116"/>
      <c r="E116"/>
      <c r="F116"/>
      <c r="G116"/>
    </row>
    <row r="117" spans="2:7">
      <c r="B117" s="7"/>
      <c r="C117"/>
      <c r="D117"/>
      <c r="E117"/>
      <c r="F117"/>
      <c r="G117"/>
    </row>
    <row r="118" spans="2:7">
      <c r="B118" s="7"/>
      <c r="C118"/>
      <c r="D118"/>
      <c r="E118"/>
      <c r="F118"/>
      <c r="G118"/>
    </row>
    <row r="119" spans="2:7">
      <c r="B119" s="7"/>
      <c r="C119"/>
      <c r="D119"/>
      <c r="E119"/>
      <c r="F119"/>
      <c r="G119"/>
    </row>
    <row r="120" spans="2:7">
      <c r="B120" s="7"/>
      <c r="C120"/>
      <c r="D120"/>
      <c r="E120"/>
      <c r="F120"/>
      <c r="G120"/>
    </row>
    <row r="121" spans="2:7">
      <c r="B121" s="7"/>
      <c r="C121"/>
      <c r="D121"/>
      <c r="E121"/>
      <c r="F121"/>
      <c r="G121"/>
    </row>
    <row r="122" spans="2:7">
      <c r="B122" s="7"/>
      <c r="C122"/>
      <c r="D122"/>
      <c r="E122"/>
      <c r="F122"/>
      <c r="G122"/>
    </row>
    <row r="123" spans="2:7">
      <c r="B123" s="7"/>
      <c r="C123"/>
      <c r="D123"/>
      <c r="E123"/>
      <c r="F123"/>
      <c r="G123"/>
    </row>
    <row r="124" spans="2:7">
      <c r="B124" s="7"/>
      <c r="C124"/>
      <c r="D124"/>
      <c r="E124"/>
      <c r="F124"/>
      <c r="G124"/>
    </row>
    <row r="125" spans="2:7">
      <c r="B125" s="7"/>
      <c r="C125"/>
      <c r="D125"/>
      <c r="E125"/>
      <c r="F125"/>
      <c r="G125"/>
    </row>
    <row r="126" spans="2:7">
      <c r="B126" s="7"/>
      <c r="C126"/>
      <c r="D126"/>
      <c r="E126"/>
      <c r="F126"/>
      <c r="G126"/>
    </row>
    <row r="127" spans="2:7">
      <c r="B127" s="7"/>
      <c r="C127"/>
      <c r="D127"/>
      <c r="E127"/>
      <c r="F127"/>
      <c r="G127"/>
    </row>
    <row r="128" spans="2:7">
      <c r="B128" s="7"/>
      <c r="C128"/>
      <c r="D128"/>
      <c r="E128"/>
      <c r="F128"/>
      <c r="G128"/>
    </row>
    <row r="129" spans="2:7">
      <c r="B129" s="7"/>
      <c r="C129"/>
      <c r="D129"/>
      <c r="E129"/>
      <c r="F129"/>
      <c r="G129"/>
    </row>
    <row r="130" spans="2:7">
      <c r="B130" s="7"/>
      <c r="C130"/>
      <c r="D130"/>
      <c r="E130"/>
      <c r="F130"/>
      <c r="G130"/>
    </row>
    <row r="131" spans="2:7">
      <c r="B131" s="7"/>
      <c r="C131"/>
      <c r="D131"/>
      <c r="E131"/>
      <c r="F131"/>
      <c r="G131"/>
    </row>
    <row r="132" spans="2:7">
      <c r="B132" s="7"/>
      <c r="C132"/>
      <c r="D132"/>
      <c r="E132"/>
      <c r="F132"/>
      <c r="G132"/>
    </row>
    <row r="133" spans="2:7">
      <c r="B133" s="7"/>
      <c r="C133"/>
      <c r="D133"/>
      <c r="E133"/>
      <c r="F133"/>
      <c r="G133"/>
    </row>
    <row r="134" spans="2:7">
      <c r="B134" s="7"/>
      <c r="C134"/>
      <c r="D134"/>
      <c r="E134"/>
      <c r="F134"/>
      <c r="G134"/>
    </row>
    <row r="135" spans="2:7">
      <c r="B135" s="7"/>
      <c r="C135"/>
      <c r="D135"/>
      <c r="E135"/>
      <c r="F135"/>
      <c r="G135"/>
    </row>
    <row r="136" spans="2:7">
      <c r="B136" s="7"/>
      <c r="C136"/>
      <c r="D136"/>
      <c r="E136"/>
      <c r="F136"/>
      <c r="G136"/>
    </row>
    <row r="137" spans="2:7">
      <c r="B137" s="7"/>
      <c r="C137"/>
      <c r="D137"/>
      <c r="E137"/>
      <c r="F137"/>
      <c r="G137"/>
    </row>
    <row r="138" spans="2:7">
      <c r="B138" s="7"/>
      <c r="C138"/>
      <c r="D138"/>
      <c r="E138"/>
      <c r="F138"/>
      <c r="G138"/>
    </row>
    <row r="139" spans="2:7">
      <c r="B139" s="7"/>
      <c r="C139"/>
      <c r="D139"/>
      <c r="E139"/>
      <c r="F139"/>
      <c r="G139"/>
    </row>
    <row r="140" spans="2:7">
      <c r="B140" s="7"/>
      <c r="C140"/>
      <c r="D140"/>
      <c r="E140"/>
      <c r="F140"/>
      <c r="G140"/>
    </row>
    <row r="141" spans="2:7">
      <c r="B141" s="7"/>
      <c r="C141"/>
      <c r="D141"/>
      <c r="E141"/>
      <c r="F141"/>
      <c r="G141"/>
    </row>
    <row r="142" spans="2:7">
      <c r="B142" s="7"/>
      <c r="C142"/>
      <c r="D142"/>
      <c r="E142"/>
      <c r="F142"/>
      <c r="G142"/>
    </row>
    <row r="143" spans="2:7">
      <c r="B143" s="7"/>
      <c r="C143"/>
      <c r="D143"/>
      <c r="E143"/>
      <c r="F143"/>
      <c r="G143"/>
    </row>
    <row r="144" spans="2:7">
      <c r="B144" s="7"/>
      <c r="C144"/>
      <c r="D144"/>
      <c r="E144"/>
      <c r="F144"/>
      <c r="G144"/>
    </row>
    <row r="145" spans="2:7">
      <c r="B145" s="7"/>
      <c r="C145"/>
      <c r="D145"/>
      <c r="E145"/>
      <c r="F145"/>
      <c r="G145"/>
    </row>
    <row r="146" spans="2:7">
      <c r="B146" s="7"/>
      <c r="C146"/>
      <c r="D146"/>
      <c r="E146"/>
      <c r="F146"/>
      <c r="G146"/>
    </row>
    <row r="147" spans="2:7">
      <c r="B147" s="7"/>
      <c r="C147"/>
      <c r="D147"/>
      <c r="E147"/>
      <c r="F147"/>
      <c r="G147"/>
    </row>
    <row r="148" spans="2:7">
      <c r="B148" s="7"/>
      <c r="C148"/>
      <c r="D148"/>
      <c r="E148"/>
      <c r="F148"/>
      <c r="G148"/>
    </row>
    <row r="149" spans="2:7">
      <c r="B149" s="7"/>
      <c r="C149"/>
      <c r="D149"/>
      <c r="E149"/>
      <c r="F149"/>
      <c r="G149"/>
    </row>
    <row r="150" spans="2:7">
      <c r="B150" s="7"/>
      <c r="C150"/>
      <c r="D150"/>
      <c r="E150"/>
      <c r="F150"/>
      <c r="G150"/>
    </row>
    <row r="151" spans="2:7">
      <c r="B151" s="7"/>
      <c r="C151"/>
      <c r="D151"/>
      <c r="E151"/>
      <c r="F151"/>
      <c r="G151"/>
    </row>
    <row r="152" spans="2:7">
      <c r="B152" s="7"/>
      <c r="C152"/>
      <c r="D152"/>
      <c r="E152"/>
      <c r="F152"/>
      <c r="G152"/>
    </row>
    <row r="153" spans="2:7">
      <c r="B153" s="7"/>
      <c r="C153"/>
      <c r="D153"/>
      <c r="E153"/>
      <c r="F153"/>
      <c r="G153"/>
    </row>
    <row r="154" spans="2:7">
      <c r="B154" s="7"/>
      <c r="C154"/>
      <c r="D154"/>
      <c r="E154"/>
      <c r="F154"/>
      <c r="G154"/>
    </row>
    <row r="155" spans="2:7">
      <c r="B155" s="7"/>
      <c r="C155"/>
      <c r="D155"/>
      <c r="E155"/>
      <c r="F155"/>
      <c r="G155"/>
    </row>
    <row r="156" spans="2:7">
      <c r="B156" s="7"/>
      <c r="C156"/>
      <c r="D156"/>
      <c r="E156"/>
      <c r="F156"/>
      <c r="G156"/>
    </row>
    <row r="157" spans="2:7">
      <c r="B157" s="7"/>
      <c r="C157"/>
      <c r="D157"/>
      <c r="E157"/>
      <c r="F157"/>
      <c r="G157"/>
    </row>
    <row r="158" spans="2:7">
      <c r="B158" s="7"/>
      <c r="C158"/>
      <c r="D158"/>
      <c r="E158"/>
      <c r="F158"/>
      <c r="G158"/>
    </row>
    <row r="159" spans="2:7">
      <c r="B159" s="7"/>
      <c r="C159"/>
      <c r="D159"/>
      <c r="E159"/>
      <c r="F159"/>
      <c r="G159"/>
    </row>
    <row r="160" spans="2:7">
      <c r="B160" s="7"/>
      <c r="C160"/>
      <c r="D160"/>
      <c r="E160"/>
      <c r="F160"/>
      <c r="G160"/>
    </row>
    <row r="161" spans="2:7">
      <c r="B161" s="7"/>
      <c r="C161"/>
      <c r="D161"/>
      <c r="E161"/>
      <c r="F161"/>
      <c r="G161"/>
    </row>
    <row r="162" spans="2:7">
      <c r="B162" s="7"/>
      <c r="C162"/>
      <c r="D162"/>
      <c r="E162"/>
      <c r="F162"/>
      <c r="G162"/>
    </row>
    <row r="163" spans="2:7">
      <c r="B163" s="7"/>
      <c r="C163"/>
      <c r="D163"/>
      <c r="E163"/>
      <c r="F163"/>
      <c r="G163"/>
    </row>
    <row r="164" spans="2:7">
      <c r="B164" s="7"/>
      <c r="C164"/>
      <c r="D164"/>
      <c r="E164"/>
      <c r="F164"/>
      <c r="G164"/>
    </row>
    <row r="165" spans="2:7">
      <c r="B165" s="7"/>
      <c r="C165"/>
      <c r="D165"/>
      <c r="E165"/>
      <c r="F165"/>
      <c r="G165"/>
    </row>
    <row r="166" spans="2:7">
      <c r="B166" s="7"/>
      <c r="C166"/>
      <c r="D166"/>
      <c r="E166"/>
      <c r="F166"/>
      <c r="G166"/>
    </row>
    <row r="167" spans="2:7">
      <c r="B167" s="7"/>
      <c r="C167"/>
      <c r="D167"/>
      <c r="E167"/>
      <c r="F167"/>
      <c r="G167"/>
    </row>
    <row r="168" spans="2:7">
      <c r="B168" s="7"/>
      <c r="C168"/>
      <c r="D168"/>
      <c r="E168"/>
      <c r="F168"/>
      <c r="G168"/>
    </row>
    <row r="169" spans="2:7">
      <c r="B169" s="7"/>
      <c r="C169"/>
      <c r="D169"/>
      <c r="E169"/>
      <c r="F169"/>
      <c r="G169"/>
    </row>
    <row r="170" spans="2:7">
      <c r="B170" s="7"/>
      <c r="C170"/>
      <c r="D170"/>
      <c r="E170"/>
      <c r="F170"/>
      <c r="G170"/>
    </row>
    <row r="171" spans="2:7">
      <c r="B171" s="7"/>
      <c r="C171"/>
      <c r="D171"/>
      <c r="E171"/>
      <c r="F171"/>
      <c r="G171"/>
    </row>
    <row r="172" spans="2:7">
      <c r="B172" s="7"/>
      <c r="C172"/>
      <c r="D172"/>
      <c r="E172"/>
      <c r="F172"/>
      <c r="G172"/>
    </row>
    <row r="173" spans="2:7">
      <c r="B173" s="7"/>
      <c r="C173"/>
      <c r="D173"/>
      <c r="E173"/>
      <c r="F173"/>
      <c r="G173"/>
    </row>
    <row r="174" spans="2:7">
      <c r="B174" s="7"/>
      <c r="C174"/>
      <c r="D174"/>
      <c r="E174"/>
      <c r="F174"/>
      <c r="G174"/>
    </row>
    <row r="175" spans="2:7">
      <c r="B175" s="7"/>
      <c r="C175"/>
      <c r="D175"/>
      <c r="E175"/>
      <c r="F175"/>
      <c r="G175"/>
    </row>
    <row r="176" spans="2:7">
      <c r="B176" s="7"/>
      <c r="C176"/>
      <c r="D176"/>
      <c r="E176"/>
      <c r="F176"/>
      <c r="G176"/>
    </row>
    <row r="177" spans="2:7">
      <c r="B177" s="7"/>
      <c r="C177"/>
      <c r="D177"/>
      <c r="E177"/>
      <c r="F177"/>
      <c r="G177"/>
    </row>
    <row r="178" spans="2:7">
      <c r="B178" s="7"/>
      <c r="C178"/>
      <c r="D178"/>
      <c r="E178"/>
      <c r="F178"/>
      <c r="G178"/>
    </row>
    <row r="179" spans="2:7">
      <c r="B179" s="7"/>
      <c r="C179"/>
      <c r="D179"/>
      <c r="E179"/>
      <c r="F179"/>
      <c r="G179"/>
    </row>
    <row r="180" spans="2:7">
      <c r="B180" s="7"/>
      <c r="C180"/>
      <c r="D180"/>
      <c r="E180"/>
      <c r="F180"/>
      <c r="G180"/>
    </row>
    <row r="181" spans="2:7">
      <c r="B181" s="7"/>
      <c r="C181"/>
      <c r="D181"/>
      <c r="E181"/>
      <c r="F181"/>
      <c r="G181"/>
    </row>
    <row r="182" spans="2:7">
      <c r="B182" s="7"/>
      <c r="C182"/>
      <c r="D182"/>
      <c r="E182"/>
      <c r="F182"/>
      <c r="G182"/>
    </row>
    <row r="183" spans="2:7">
      <c r="B183" s="7"/>
      <c r="C183"/>
      <c r="D183"/>
      <c r="E183"/>
      <c r="F183"/>
      <c r="G183"/>
    </row>
    <row r="184" spans="2:7">
      <c r="B184" s="7"/>
      <c r="C184"/>
      <c r="D184"/>
      <c r="E184"/>
      <c r="F184"/>
      <c r="G184"/>
    </row>
    <row r="185" spans="2:7">
      <c r="B185" s="7"/>
      <c r="C185"/>
      <c r="D185"/>
      <c r="E185"/>
      <c r="F185"/>
      <c r="G185"/>
    </row>
    <row r="186" spans="2:7">
      <c r="B186" s="7"/>
      <c r="C186"/>
      <c r="D186"/>
      <c r="E186"/>
      <c r="F186"/>
      <c r="G186"/>
    </row>
    <row r="187" spans="2:7">
      <c r="B187" s="7"/>
      <c r="C187"/>
      <c r="D187"/>
      <c r="E187"/>
      <c r="F187"/>
      <c r="G187"/>
    </row>
    <row r="188" spans="2:7">
      <c r="B188" s="7"/>
      <c r="C188"/>
      <c r="D188"/>
      <c r="E188"/>
      <c r="F188"/>
      <c r="G188"/>
    </row>
    <row r="189" spans="2:7">
      <c r="B189" s="7"/>
      <c r="C189"/>
      <c r="D189"/>
      <c r="E189"/>
      <c r="F189"/>
      <c r="G189"/>
    </row>
    <row r="190" spans="2:7">
      <c r="B190" s="7"/>
      <c r="C190"/>
      <c r="D190"/>
      <c r="E190"/>
      <c r="F190"/>
      <c r="G190"/>
    </row>
    <row r="191" spans="2:7">
      <c r="B191" s="7"/>
      <c r="C191"/>
      <c r="D191"/>
      <c r="E191"/>
      <c r="F191"/>
      <c r="G191"/>
    </row>
    <row r="192" spans="2:7">
      <c r="B192" s="7"/>
      <c r="C192"/>
      <c r="D192"/>
      <c r="E192"/>
      <c r="F192"/>
      <c r="G192"/>
    </row>
    <row r="193" spans="2:7">
      <c r="B193" s="7"/>
      <c r="C193"/>
      <c r="D193"/>
      <c r="E193"/>
      <c r="F193"/>
      <c r="G193"/>
    </row>
    <row r="194" spans="2:7">
      <c r="B194" s="7"/>
      <c r="C194"/>
      <c r="D194"/>
      <c r="E194"/>
      <c r="F194"/>
      <c r="G194"/>
    </row>
    <row r="195" spans="2:7">
      <c r="B195" s="7"/>
      <c r="C195"/>
      <c r="D195"/>
      <c r="E195"/>
      <c r="F195"/>
      <c r="G195"/>
    </row>
    <row r="196" spans="2:7">
      <c r="B196" s="7"/>
      <c r="C196"/>
      <c r="D196"/>
      <c r="E196"/>
      <c r="F196"/>
      <c r="G196"/>
    </row>
    <row r="197" spans="2:7">
      <c r="B197" s="7"/>
      <c r="C197"/>
      <c r="D197"/>
      <c r="E197"/>
      <c r="F197"/>
      <c r="G197"/>
    </row>
    <row r="198" spans="2:7">
      <c r="B198" s="7"/>
      <c r="C198"/>
      <c r="D198"/>
      <c r="E198"/>
      <c r="F198"/>
      <c r="G198"/>
    </row>
    <row r="199" spans="2:7">
      <c r="B199" s="7"/>
      <c r="C199"/>
      <c r="D199"/>
      <c r="E199"/>
      <c r="F199"/>
      <c r="G199"/>
    </row>
    <row r="200" spans="2:7">
      <c r="B200" s="7"/>
      <c r="C200"/>
      <c r="D200"/>
      <c r="E200"/>
      <c r="F200"/>
      <c r="G200"/>
    </row>
    <row r="201" spans="2:7">
      <c r="B201" s="7"/>
      <c r="C201"/>
      <c r="D201"/>
      <c r="E201"/>
      <c r="F201"/>
      <c r="G201"/>
    </row>
    <row r="202" spans="2:7">
      <c r="B202" s="7"/>
      <c r="C202"/>
      <c r="D202"/>
      <c r="E202"/>
      <c r="F202"/>
      <c r="G202"/>
    </row>
    <row r="203" spans="2:7">
      <c r="B203" s="7"/>
      <c r="C203"/>
      <c r="D203"/>
      <c r="E203"/>
      <c r="F203"/>
      <c r="G203"/>
    </row>
    <row r="204" spans="2:7">
      <c r="B204" s="7"/>
      <c r="C204"/>
      <c r="D204"/>
      <c r="E204"/>
      <c r="F204"/>
      <c r="G204"/>
    </row>
    <row r="205" spans="2:7">
      <c r="B205" s="7"/>
      <c r="C205"/>
      <c r="D205"/>
      <c r="E205"/>
      <c r="F205"/>
      <c r="G205"/>
    </row>
    <row r="206" spans="2:7">
      <c r="B206" s="7"/>
      <c r="C206"/>
      <c r="D206"/>
      <c r="E206"/>
      <c r="F206"/>
      <c r="G206"/>
    </row>
    <row r="207" spans="2:7">
      <c r="B207" s="7"/>
      <c r="C207"/>
      <c r="D207"/>
      <c r="E207"/>
      <c r="F207"/>
      <c r="G207"/>
    </row>
    <row r="208" spans="2:7">
      <c r="B208" s="7"/>
      <c r="C208"/>
      <c r="D208"/>
      <c r="E208"/>
      <c r="F208"/>
      <c r="G208"/>
    </row>
    <row r="209" spans="2:7">
      <c r="B209" s="7"/>
      <c r="C209"/>
      <c r="D209"/>
      <c r="E209"/>
      <c r="F209"/>
      <c r="G209"/>
    </row>
    <row r="210" spans="2:7">
      <c r="B210" s="7"/>
      <c r="C210"/>
      <c r="D210"/>
      <c r="E210"/>
      <c r="F210"/>
      <c r="G210"/>
    </row>
    <row r="211" spans="2:7">
      <c r="B211" s="7"/>
      <c r="C211"/>
      <c r="D211"/>
      <c r="E211"/>
      <c r="F211"/>
      <c r="G211"/>
    </row>
    <row r="212" spans="2:7">
      <c r="B212" s="7"/>
      <c r="C212"/>
      <c r="D212"/>
      <c r="E212"/>
      <c r="F212"/>
      <c r="G212"/>
    </row>
    <row r="213" spans="2:7">
      <c r="B213" s="7"/>
      <c r="C213"/>
      <c r="D213"/>
      <c r="E213"/>
      <c r="F213"/>
      <c r="G213"/>
    </row>
    <row r="214" spans="2:7">
      <c r="B214" s="7"/>
      <c r="C214"/>
      <c r="D214"/>
      <c r="E214"/>
      <c r="F214"/>
      <c r="G214"/>
    </row>
    <row r="215" spans="2:7">
      <c r="B215" s="7"/>
      <c r="C215"/>
      <c r="D215"/>
      <c r="E215"/>
      <c r="F215"/>
      <c r="G215"/>
    </row>
    <row r="216" spans="2:7">
      <c r="B216" s="7"/>
      <c r="C216"/>
      <c r="D216"/>
      <c r="E216"/>
      <c r="F216"/>
      <c r="G216"/>
    </row>
    <row r="217" spans="2:7">
      <c r="B217" s="7"/>
      <c r="C217"/>
      <c r="D217"/>
      <c r="E217"/>
      <c r="F217"/>
      <c r="G217"/>
    </row>
    <row r="218" spans="2:7">
      <c r="B218" s="7"/>
      <c r="C218"/>
      <c r="D218"/>
      <c r="E218"/>
      <c r="F218"/>
      <c r="G218"/>
    </row>
    <row r="219" spans="2:7">
      <c r="B219" s="7"/>
      <c r="C219"/>
      <c r="D219"/>
      <c r="E219"/>
      <c r="F219"/>
      <c r="G219"/>
    </row>
    <row r="220" spans="2:7">
      <c r="B220" s="7"/>
      <c r="C220"/>
      <c r="D220"/>
      <c r="E220"/>
      <c r="F220"/>
      <c r="G220"/>
    </row>
    <row r="221" spans="2:7">
      <c r="B221" s="7"/>
      <c r="C221"/>
      <c r="D221"/>
      <c r="E221"/>
      <c r="F221"/>
      <c r="G221"/>
    </row>
    <row r="222" spans="2:7">
      <c r="B222" s="7"/>
      <c r="C222"/>
      <c r="D222"/>
      <c r="E222"/>
      <c r="F222"/>
      <c r="G222"/>
    </row>
    <row r="223" spans="2:7">
      <c r="B223" s="7"/>
      <c r="C223"/>
      <c r="D223"/>
      <c r="E223"/>
      <c r="F223"/>
      <c r="G223"/>
    </row>
    <row r="224" spans="2:7">
      <c r="B224" s="7"/>
      <c r="C224"/>
      <c r="D224"/>
      <c r="E224"/>
      <c r="F224"/>
      <c r="G224"/>
    </row>
    <row r="225" spans="2:7">
      <c r="B225" s="7"/>
      <c r="C225"/>
      <c r="D225"/>
      <c r="E225"/>
      <c r="F225"/>
      <c r="G225"/>
    </row>
    <row r="226" spans="2:7">
      <c r="B226" s="7"/>
      <c r="C226"/>
      <c r="D226"/>
      <c r="E226"/>
      <c r="F226"/>
      <c r="G226"/>
    </row>
    <row r="227" spans="2:7">
      <c r="B227" s="7"/>
      <c r="C227"/>
      <c r="D227"/>
      <c r="E227"/>
      <c r="F227"/>
      <c r="G227"/>
    </row>
    <row r="228" spans="2:7">
      <c r="B228" s="7"/>
      <c r="C228"/>
      <c r="D228"/>
      <c r="E228"/>
      <c r="F228"/>
      <c r="G228"/>
    </row>
    <row r="229" spans="2:7">
      <c r="B229" s="7"/>
      <c r="C229"/>
      <c r="D229"/>
      <c r="E229"/>
      <c r="F229"/>
      <c r="G229"/>
    </row>
    <row r="230" spans="2:7">
      <c r="B230" s="7"/>
      <c r="C230"/>
      <c r="D230"/>
      <c r="E230"/>
      <c r="F230"/>
      <c r="G230"/>
    </row>
    <row r="231" spans="2:7">
      <c r="B231" s="7"/>
      <c r="C231"/>
      <c r="D231"/>
      <c r="E231"/>
      <c r="F231"/>
      <c r="G231"/>
    </row>
    <row r="232" spans="2:7">
      <c r="B232" s="7"/>
      <c r="C232"/>
      <c r="D232"/>
      <c r="E232"/>
      <c r="F232"/>
      <c r="G232"/>
    </row>
    <row r="233" spans="2:7">
      <c r="B233" s="7"/>
      <c r="C233"/>
      <c r="D233"/>
      <c r="E233"/>
      <c r="F233"/>
      <c r="G233"/>
    </row>
    <row r="234" spans="2:7">
      <c r="B234" s="7"/>
      <c r="C234"/>
      <c r="D234"/>
      <c r="E234"/>
      <c r="F234"/>
      <c r="G234"/>
    </row>
    <row r="235" spans="2:7">
      <c r="B235" s="7"/>
      <c r="C235"/>
      <c r="D235"/>
      <c r="E235"/>
      <c r="F235"/>
      <c r="G235"/>
    </row>
    <row r="236" spans="2:7">
      <c r="B236" s="7"/>
      <c r="C236"/>
      <c r="D236"/>
      <c r="E236"/>
      <c r="F236"/>
      <c r="G236"/>
    </row>
    <row r="237" spans="2:7">
      <c r="B237" s="7"/>
      <c r="C237"/>
      <c r="D237"/>
      <c r="E237"/>
      <c r="F237"/>
      <c r="G237"/>
    </row>
    <row r="238" spans="2:7">
      <c r="B238" s="7"/>
      <c r="C238"/>
      <c r="D238"/>
      <c r="E238"/>
      <c r="F238"/>
      <c r="G238"/>
    </row>
    <row r="239" spans="2:7">
      <c r="B239" s="7"/>
      <c r="C239"/>
      <c r="D239"/>
      <c r="E239"/>
      <c r="F239"/>
      <c r="G239"/>
    </row>
    <row r="240" spans="2:7">
      <c r="B240" s="7"/>
      <c r="C240"/>
      <c r="D240"/>
      <c r="E240"/>
      <c r="F240"/>
      <c r="G240"/>
    </row>
    <row r="241" spans="2:7">
      <c r="B241" s="7"/>
      <c r="C241"/>
      <c r="D241"/>
      <c r="E241"/>
      <c r="F241"/>
      <c r="G241"/>
    </row>
    <row r="242" spans="2:7">
      <c r="B242" s="7"/>
      <c r="C242"/>
      <c r="D242"/>
      <c r="E242"/>
      <c r="F242"/>
      <c r="G242"/>
    </row>
    <row r="243" spans="2:7">
      <c r="B243" s="7"/>
      <c r="C243"/>
      <c r="D243"/>
      <c r="E243"/>
      <c r="F243"/>
      <c r="G243"/>
    </row>
    <row r="244" spans="2:7">
      <c r="B244" s="7"/>
      <c r="C244"/>
      <c r="D244"/>
      <c r="E244"/>
      <c r="F244"/>
      <c r="G244"/>
    </row>
    <row r="245" spans="2:7">
      <c r="B245" s="7"/>
      <c r="C245"/>
      <c r="D245"/>
      <c r="E245"/>
      <c r="F245"/>
      <c r="G245"/>
    </row>
    <row r="246" spans="2:7">
      <c r="B246" s="7"/>
      <c r="C246"/>
      <c r="D246"/>
      <c r="E246"/>
      <c r="F246"/>
      <c r="G246"/>
    </row>
    <row r="247" spans="2:7">
      <c r="B247" s="7"/>
      <c r="C247"/>
      <c r="D247"/>
      <c r="E247"/>
      <c r="F247"/>
      <c r="G247"/>
    </row>
    <row r="248" spans="2:7">
      <c r="B248" s="7"/>
      <c r="C248"/>
      <c r="D248"/>
      <c r="E248"/>
      <c r="F248"/>
      <c r="G248"/>
    </row>
    <row r="249" spans="2:7">
      <c r="B249" s="7"/>
      <c r="C249"/>
      <c r="D249"/>
      <c r="E249"/>
      <c r="F249"/>
      <c r="G249"/>
    </row>
    <row r="250" spans="2:7">
      <c r="B250" s="7"/>
      <c r="C250"/>
      <c r="D250"/>
      <c r="E250"/>
      <c r="F250"/>
      <c r="G250"/>
    </row>
    <row r="251" spans="2:7">
      <c r="B251" s="7"/>
      <c r="C251"/>
      <c r="D251"/>
      <c r="E251"/>
      <c r="F251"/>
      <c r="G251"/>
    </row>
    <row r="252" spans="2:7">
      <c r="B252" s="7"/>
      <c r="C252"/>
      <c r="D252"/>
      <c r="E252"/>
      <c r="F252"/>
      <c r="G252"/>
    </row>
    <row r="253" spans="2:7">
      <c r="B253" s="7"/>
      <c r="C253"/>
      <c r="D253"/>
      <c r="E253"/>
      <c r="F253"/>
      <c r="G253"/>
    </row>
    <row r="254" spans="2:7">
      <c r="B254" s="7"/>
      <c r="C254"/>
      <c r="D254"/>
      <c r="E254"/>
      <c r="F254"/>
      <c r="G254"/>
    </row>
    <row r="255" spans="2:7">
      <c r="B255" s="7"/>
      <c r="C255"/>
      <c r="D255"/>
      <c r="E255"/>
      <c r="F255"/>
      <c r="G255"/>
    </row>
    <row r="256" spans="2:7">
      <c r="B256" s="7"/>
      <c r="C256"/>
      <c r="D256"/>
      <c r="E256"/>
      <c r="F256"/>
      <c r="G256"/>
    </row>
    <row r="257" spans="2:7">
      <c r="B257" s="7"/>
      <c r="C257"/>
      <c r="D257"/>
      <c r="E257"/>
      <c r="F257"/>
      <c r="G257"/>
    </row>
    <row r="258" spans="2:7">
      <c r="B258" s="7"/>
      <c r="C258"/>
      <c r="D258"/>
      <c r="E258"/>
      <c r="F258"/>
      <c r="G258"/>
    </row>
    <row r="259" spans="2:7">
      <c r="B259" s="7"/>
      <c r="C259"/>
      <c r="D259"/>
      <c r="E259"/>
      <c r="F259"/>
      <c r="G259"/>
    </row>
    <row r="260" spans="2:7">
      <c r="B260" s="7"/>
      <c r="C260"/>
      <c r="D260"/>
      <c r="E260"/>
      <c r="F260"/>
      <c r="G260"/>
    </row>
    <row r="261" spans="2:7">
      <c r="B261" s="7"/>
      <c r="C261"/>
      <c r="D261"/>
      <c r="E261"/>
      <c r="F261"/>
      <c r="G261"/>
    </row>
    <row r="262" spans="2:7">
      <c r="B262" s="7"/>
      <c r="C262"/>
      <c r="D262"/>
      <c r="E262"/>
      <c r="F262"/>
      <c r="G262"/>
    </row>
    <row r="263" spans="2:7">
      <c r="B263" s="7"/>
      <c r="C263"/>
      <c r="D263"/>
      <c r="E263"/>
      <c r="F263"/>
      <c r="G263"/>
    </row>
    <row r="264" spans="2:7">
      <c r="B264" s="7"/>
      <c r="C264"/>
      <c r="D264"/>
      <c r="E264"/>
      <c r="F264"/>
      <c r="G264"/>
    </row>
    <row r="265" spans="2:7">
      <c r="B265" s="7"/>
      <c r="C265"/>
      <c r="D265"/>
      <c r="E265"/>
      <c r="F265"/>
      <c r="G265"/>
    </row>
    <row r="266" spans="2:7">
      <c r="B266" s="7"/>
      <c r="C266"/>
      <c r="D266"/>
      <c r="E266"/>
      <c r="F266"/>
      <c r="G266"/>
    </row>
    <row r="267" spans="2:7">
      <c r="B267" s="7"/>
      <c r="C267"/>
      <c r="D267"/>
      <c r="E267"/>
      <c r="F267"/>
      <c r="G267"/>
    </row>
    <row r="268" spans="2:7">
      <c r="B268" s="7"/>
      <c r="C268"/>
      <c r="D268"/>
      <c r="E268"/>
      <c r="F268"/>
      <c r="G268"/>
    </row>
    <row r="269" spans="2:7">
      <c r="B269" s="7"/>
      <c r="C269"/>
      <c r="D269"/>
      <c r="E269"/>
      <c r="F269"/>
      <c r="G269"/>
    </row>
    <row r="270" spans="2:7">
      <c r="B270" s="7"/>
      <c r="C270"/>
      <c r="D270"/>
      <c r="E270"/>
      <c r="F270"/>
      <c r="G270"/>
    </row>
    <row r="271" spans="2:7">
      <c r="B271" s="7"/>
      <c r="C271"/>
      <c r="D271"/>
      <c r="E271"/>
      <c r="F271"/>
      <c r="G271"/>
    </row>
    <row r="272" spans="2:7">
      <c r="B272" s="7"/>
      <c r="C272"/>
      <c r="D272"/>
      <c r="E272"/>
      <c r="F272"/>
      <c r="G272"/>
    </row>
    <row r="273" spans="2:7">
      <c r="B273" s="7"/>
      <c r="C273"/>
      <c r="D273"/>
      <c r="E273"/>
      <c r="F273"/>
      <c r="G273"/>
    </row>
    <row r="274" spans="2:7">
      <c r="B274" s="7"/>
      <c r="C274"/>
      <c r="D274"/>
      <c r="E274"/>
      <c r="F274"/>
      <c r="G274"/>
    </row>
    <row r="275" spans="2:7">
      <c r="B275" s="7"/>
      <c r="C275"/>
      <c r="D275"/>
      <c r="E275"/>
      <c r="F275"/>
      <c r="G275"/>
    </row>
    <row r="276" spans="2:7">
      <c r="B276" s="7"/>
      <c r="C276"/>
      <c r="D276"/>
      <c r="E276"/>
      <c r="F276"/>
      <c r="G276"/>
    </row>
    <row r="277" spans="2:7">
      <c r="B277" s="7"/>
      <c r="C277"/>
      <c r="D277"/>
      <c r="E277"/>
      <c r="F277"/>
      <c r="G277"/>
    </row>
    <row r="278" spans="2:7">
      <c r="B278" s="7"/>
      <c r="C278"/>
      <c r="D278"/>
      <c r="E278"/>
      <c r="F278"/>
      <c r="G278"/>
    </row>
    <row r="279" spans="2:7">
      <c r="B279" s="7"/>
      <c r="C279"/>
      <c r="D279"/>
      <c r="E279"/>
      <c r="F279"/>
      <c r="G279"/>
    </row>
    <row r="280" spans="2:7">
      <c r="B280" s="7"/>
      <c r="C280"/>
      <c r="D280"/>
      <c r="E280"/>
      <c r="F280"/>
      <c r="G280"/>
    </row>
    <row r="281" spans="2:7">
      <c r="B281" s="7"/>
      <c r="C281"/>
      <c r="D281"/>
      <c r="E281"/>
      <c r="F281"/>
      <c r="G281"/>
    </row>
    <row r="282" spans="2:7">
      <c r="B282" s="7"/>
      <c r="C282"/>
      <c r="D282"/>
      <c r="E282"/>
      <c r="F282"/>
      <c r="G282"/>
    </row>
    <row r="283" spans="2:7">
      <c r="B283" s="7"/>
      <c r="C283"/>
      <c r="D283"/>
      <c r="E283"/>
      <c r="F283"/>
      <c r="G283"/>
    </row>
    <row r="284" spans="2:7">
      <c r="B284" s="7"/>
      <c r="C284"/>
      <c r="D284"/>
      <c r="E284"/>
      <c r="F284"/>
      <c r="G284"/>
    </row>
    <row r="285" spans="2:7">
      <c r="B285" s="7"/>
      <c r="C285"/>
      <c r="D285"/>
      <c r="E285"/>
      <c r="F285"/>
      <c r="G285"/>
    </row>
    <row r="286" spans="2:7">
      <c r="B286" s="7"/>
      <c r="C286"/>
      <c r="D286"/>
      <c r="E286"/>
      <c r="F286"/>
      <c r="G286"/>
    </row>
    <row r="287" spans="2:7">
      <c r="B287" s="7"/>
      <c r="C287"/>
      <c r="D287"/>
      <c r="E287"/>
      <c r="F287"/>
      <c r="G287"/>
    </row>
    <row r="288" spans="2:7">
      <c r="B288" s="7"/>
      <c r="C288"/>
      <c r="D288"/>
      <c r="E288"/>
      <c r="F288"/>
      <c r="G288"/>
    </row>
    <row r="289" spans="2:7">
      <c r="B289" s="7"/>
      <c r="C289"/>
      <c r="D289"/>
      <c r="E289"/>
      <c r="F289"/>
      <c r="G289"/>
    </row>
    <row r="290" spans="2:7">
      <c r="B290" s="7"/>
      <c r="C290"/>
      <c r="D290"/>
      <c r="E290"/>
      <c r="F290"/>
      <c r="G290"/>
    </row>
    <row r="291" spans="2:7">
      <c r="B291" s="7"/>
      <c r="C291"/>
      <c r="D291"/>
      <c r="E291"/>
      <c r="F291"/>
      <c r="G291"/>
    </row>
    <row r="292" spans="2:7">
      <c r="B292" s="7"/>
      <c r="C292"/>
      <c r="D292"/>
      <c r="E292"/>
      <c r="F292"/>
      <c r="G292"/>
    </row>
    <row r="293" spans="2:7">
      <c r="B293" s="7"/>
      <c r="C293"/>
      <c r="D293"/>
      <c r="E293"/>
      <c r="F293"/>
      <c r="G293"/>
    </row>
    <row r="294" spans="2:7">
      <c r="B294" s="7"/>
      <c r="C294"/>
      <c r="D294"/>
      <c r="E294"/>
      <c r="F294"/>
      <c r="G294"/>
    </row>
    <row r="295" spans="2:7">
      <c r="B295" s="7"/>
      <c r="C295"/>
      <c r="D295"/>
      <c r="E295"/>
      <c r="F295"/>
      <c r="G295"/>
    </row>
    <row r="296" spans="2:7">
      <c r="B296" s="7"/>
      <c r="C296"/>
      <c r="D296"/>
      <c r="E296"/>
      <c r="F296"/>
      <c r="G296"/>
    </row>
    <row r="297" spans="2:7">
      <c r="B297" s="7"/>
      <c r="C297"/>
      <c r="D297"/>
      <c r="E297"/>
      <c r="F297"/>
      <c r="G297"/>
    </row>
    <row r="298" spans="2:7">
      <c r="B298" s="7"/>
      <c r="C298"/>
      <c r="D298"/>
      <c r="E298"/>
      <c r="F298"/>
      <c r="G298"/>
    </row>
    <row r="299" spans="2:7">
      <c r="B299" s="7"/>
      <c r="C299"/>
      <c r="D299"/>
      <c r="E299"/>
      <c r="F299"/>
      <c r="G299"/>
    </row>
    <row r="300" spans="2:7">
      <c r="B300" s="7"/>
      <c r="C300"/>
      <c r="D300"/>
      <c r="E300"/>
      <c r="F300"/>
      <c r="G300"/>
    </row>
    <row r="301" spans="2:7">
      <c r="B301" s="7"/>
      <c r="C301"/>
      <c r="D301"/>
      <c r="E301"/>
      <c r="F301"/>
      <c r="G301"/>
    </row>
    <row r="302" spans="2:7">
      <c r="B302" s="7"/>
      <c r="C302"/>
      <c r="D302"/>
      <c r="E302"/>
      <c r="F302"/>
      <c r="G302"/>
    </row>
    <row r="303" spans="2:7">
      <c r="B303" s="7"/>
      <c r="C303"/>
      <c r="D303"/>
      <c r="E303"/>
      <c r="F303"/>
      <c r="G303"/>
    </row>
    <row r="304" spans="2:7">
      <c r="B304" s="7"/>
      <c r="C304"/>
      <c r="D304"/>
      <c r="E304"/>
      <c r="F304"/>
      <c r="G304"/>
    </row>
    <row r="305" spans="2:7">
      <c r="B305" s="7"/>
      <c r="C305"/>
      <c r="D305"/>
      <c r="E305"/>
      <c r="F305"/>
      <c r="G305"/>
    </row>
    <row r="306" spans="2:7">
      <c r="B306" s="7"/>
      <c r="C306"/>
      <c r="D306"/>
      <c r="E306"/>
      <c r="F306"/>
      <c r="G306"/>
    </row>
    <row r="307" spans="2:7">
      <c r="B307" s="7"/>
      <c r="C307"/>
      <c r="D307"/>
      <c r="E307"/>
      <c r="F307"/>
      <c r="G307"/>
    </row>
    <row r="308" spans="2:7">
      <c r="B308" s="7"/>
      <c r="C308"/>
      <c r="D308"/>
      <c r="E308"/>
      <c r="F308"/>
      <c r="G308"/>
    </row>
    <row r="309" spans="2:7">
      <c r="B309" s="7"/>
      <c r="C309"/>
      <c r="D309"/>
      <c r="E309"/>
      <c r="F309"/>
      <c r="G309"/>
    </row>
    <row r="310" spans="2:7">
      <c r="B310" s="7"/>
      <c r="C310"/>
      <c r="D310"/>
      <c r="E310"/>
      <c r="F310"/>
      <c r="G310"/>
    </row>
    <row r="311" spans="2:7">
      <c r="B311" s="7"/>
      <c r="C311"/>
      <c r="D311"/>
      <c r="E311"/>
      <c r="F311"/>
      <c r="G311"/>
    </row>
    <row r="312" spans="2:7">
      <c r="B312" s="7"/>
      <c r="C312"/>
      <c r="D312"/>
      <c r="E312"/>
      <c r="F312"/>
      <c r="G312"/>
    </row>
    <row r="313" spans="2:7">
      <c r="B313" s="7"/>
      <c r="C313"/>
      <c r="D313"/>
      <c r="E313"/>
      <c r="F313"/>
      <c r="G313"/>
    </row>
    <row r="314" spans="2:7">
      <c r="B314" s="7"/>
      <c r="C314"/>
      <c r="D314"/>
      <c r="E314"/>
      <c r="F314"/>
      <c r="G314"/>
    </row>
    <row r="315" spans="2:7">
      <c r="B315" s="7"/>
      <c r="C315"/>
      <c r="D315"/>
      <c r="E315"/>
      <c r="F315"/>
      <c r="G315"/>
    </row>
    <row r="316" spans="2:7">
      <c r="B316" s="7"/>
      <c r="C316"/>
      <c r="D316"/>
      <c r="E316"/>
      <c r="F316"/>
      <c r="G316"/>
    </row>
    <row r="317" spans="2:7">
      <c r="B317" s="7"/>
      <c r="C317"/>
      <c r="D317"/>
      <c r="E317"/>
      <c r="F317"/>
      <c r="G317"/>
    </row>
    <row r="318" spans="2:7">
      <c r="B318" s="7"/>
      <c r="C318"/>
      <c r="D318"/>
      <c r="E318"/>
      <c r="F318"/>
      <c r="G318"/>
    </row>
    <row r="319" spans="2:7">
      <c r="B319" s="7"/>
      <c r="C319"/>
      <c r="D319"/>
      <c r="E319"/>
      <c r="F319"/>
      <c r="G319"/>
    </row>
    <row r="320" spans="2:7">
      <c r="B320" s="7"/>
      <c r="C320"/>
      <c r="D320"/>
      <c r="E320"/>
      <c r="F320"/>
      <c r="G320"/>
    </row>
    <row r="321" spans="2:7">
      <c r="B321" s="7"/>
      <c r="C321"/>
      <c r="D321"/>
      <c r="E321"/>
      <c r="F321"/>
      <c r="G321"/>
    </row>
    <row r="322" spans="2:7">
      <c r="B322" s="7"/>
      <c r="C322"/>
      <c r="D322"/>
      <c r="E322"/>
      <c r="F322"/>
      <c r="G322"/>
    </row>
    <row r="323" spans="2:7">
      <c r="B323" s="7"/>
      <c r="C323"/>
      <c r="D323"/>
      <c r="E323"/>
      <c r="F323"/>
      <c r="G323"/>
    </row>
    <row r="324" spans="2:7">
      <c r="B324" s="7"/>
      <c r="C324"/>
      <c r="D324"/>
      <c r="E324"/>
      <c r="F324"/>
      <c r="G324"/>
    </row>
    <row r="325" spans="2:7">
      <c r="B325" s="7"/>
      <c r="C325"/>
      <c r="D325"/>
      <c r="E325"/>
      <c r="F325"/>
      <c r="G325"/>
    </row>
    <row r="326" spans="2:7">
      <c r="B326" s="7"/>
      <c r="C326"/>
      <c r="D326"/>
      <c r="E326"/>
      <c r="F326"/>
      <c r="G326"/>
    </row>
    <row r="327" spans="2:7">
      <c r="B327" s="7"/>
      <c r="C327"/>
      <c r="D327"/>
      <c r="E327"/>
      <c r="F327"/>
      <c r="G327"/>
    </row>
    <row r="328" spans="2:7">
      <c r="B328" s="7"/>
      <c r="C328"/>
      <c r="D328"/>
      <c r="E328"/>
      <c r="F328"/>
      <c r="G328"/>
    </row>
    <row r="329" spans="2:7">
      <c r="B329" s="7"/>
      <c r="C329"/>
      <c r="D329"/>
      <c r="E329"/>
      <c r="F329"/>
      <c r="G329"/>
    </row>
    <row r="330" spans="2:7">
      <c r="B330" s="7"/>
      <c r="C330"/>
      <c r="D330"/>
      <c r="E330"/>
      <c r="F330"/>
      <c r="G330"/>
    </row>
    <row r="331" spans="2:7">
      <c r="B331" s="7"/>
      <c r="C331"/>
      <c r="D331"/>
      <c r="E331"/>
      <c r="F331"/>
      <c r="G331"/>
    </row>
    <row r="332" spans="2:7">
      <c r="B332" s="7"/>
      <c r="C332"/>
      <c r="D332"/>
      <c r="E332"/>
      <c r="F332"/>
      <c r="G332"/>
    </row>
    <row r="333" spans="2:7">
      <c r="B333" s="7"/>
      <c r="C333"/>
      <c r="D333"/>
      <c r="E333"/>
      <c r="F333"/>
      <c r="G333"/>
    </row>
    <row r="334" spans="2:7">
      <c r="B334" s="7"/>
      <c r="C334"/>
      <c r="D334"/>
      <c r="E334"/>
      <c r="F334"/>
      <c r="G334"/>
    </row>
    <row r="335" spans="2:7">
      <c r="B335" s="7"/>
      <c r="C335"/>
      <c r="D335"/>
      <c r="E335"/>
      <c r="F335"/>
      <c r="G335"/>
    </row>
    <row r="336" spans="2:7">
      <c r="B336" s="7"/>
      <c r="C336"/>
      <c r="D336"/>
      <c r="E336"/>
      <c r="F336"/>
      <c r="G336"/>
    </row>
    <row r="337" spans="2:7">
      <c r="B337" s="7"/>
      <c r="C337"/>
      <c r="D337"/>
      <c r="E337"/>
      <c r="F337"/>
      <c r="G337"/>
    </row>
    <row r="338" spans="2:7">
      <c r="B338" s="7"/>
      <c r="C338"/>
      <c r="D338"/>
      <c r="E338"/>
      <c r="F338"/>
      <c r="G338"/>
    </row>
    <row r="339" spans="2:7">
      <c r="B339" s="7"/>
      <c r="C339"/>
      <c r="D339"/>
      <c r="E339"/>
      <c r="F339"/>
      <c r="G339"/>
    </row>
    <row r="340" spans="2:7">
      <c r="B340" s="7"/>
      <c r="C340"/>
      <c r="D340"/>
      <c r="E340"/>
      <c r="F340"/>
      <c r="G340"/>
    </row>
    <row r="341" spans="2:7">
      <c r="B341" s="7"/>
      <c r="C341"/>
      <c r="D341"/>
      <c r="E341"/>
      <c r="F341"/>
      <c r="G341"/>
    </row>
    <row r="342" spans="2:7">
      <c r="B342" s="7"/>
      <c r="C342"/>
      <c r="D342"/>
      <c r="E342"/>
      <c r="F342"/>
      <c r="G342"/>
    </row>
    <row r="343" spans="2:7">
      <c r="B343" s="7"/>
      <c r="C343"/>
      <c r="D343"/>
      <c r="E343"/>
      <c r="F343"/>
      <c r="G343"/>
    </row>
    <row r="344" spans="2:7">
      <c r="B344" s="7"/>
      <c r="C344"/>
      <c r="D344"/>
      <c r="E344"/>
      <c r="F344"/>
      <c r="G344"/>
    </row>
    <row r="345" spans="2:7">
      <c r="B345" s="7"/>
      <c r="C345"/>
      <c r="D345"/>
      <c r="E345"/>
      <c r="F345"/>
      <c r="G345"/>
    </row>
    <row r="346" spans="2:7">
      <c r="B346" s="7"/>
      <c r="C346"/>
      <c r="D346"/>
      <c r="E346"/>
      <c r="F346"/>
      <c r="G346"/>
    </row>
    <row r="347" spans="2:7">
      <c r="B347" s="7"/>
      <c r="C347"/>
      <c r="D347"/>
      <c r="E347"/>
      <c r="F347"/>
      <c r="G347"/>
    </row>
    <row r="348" spans="2:7">
      <c r="B348" s="7"/>
      <c r="C348"/>
      <c r="D348"/>
      <c r="E348"/>
      <c r="F348"/>
      <c r="G348"/>
    </row>
    <row r="349" spans="2:7">
      <c r="B349" s="7"/>
      <c r="C349"/>
      <c r="D349"/>
      <c r="E349"/>
      <c r="F349"/>
      <c r="G349"/>
    </row>
    <row r="350" spans="2:7">
      <c r="B350" s="7"/>
      <c r="C350"/>
      <c r="D350"/>
      <c r="E350"/>
      <c r="F350"/>
      <c r="G350"/>
    </row>
    <row r="351" spans="2:7">
      <c r="B351" s="7"/>
      <c r="C351"/>
      <c r="D351"/>
      <c r="E351"/>
      <c r="F351"/>
      <c r="G351"/>
    </row>
    <row r="352" spans="2:7">
      <c r="B352" s="7"/>
      <c r="C352"/>
      <c r="D352"/>
      <c r="E352"/>
      <c r="F352"/>
      <c r="G352"/>
    </row>
    <row r="353" spans="2:7">
      <c r="B353" s="7"/>
      <c r="C353"/>
      <c r="D353"/>
      <c r="E353"/>
      <c r="F353"/>
      <c r="G353"/>
    </row>
    <row r="354" spans="2:7">
      <c r="B354" s="7"/>
      <c r="C354"/>
      <c r="D354"/>
      <c r="E354"/>
      <c r="F354"/>
      <c r="G354"/>
    </row>
    <row r="355" spans="2:7">
      <c r="B355" s="7"/>
      <c r="C355"/>
      <c r="D355"/>
      <c r="E355"/>
      <c r="F355"/>
      <c r="G355"/>
    </row>
    <row r="356" spans="2:7">
      <c r="B356" s="7"/>
      <c r="C356"/>
      <c r="D356"/>
      <c r="E356"/>
      <c r="F356"/>
      <c r="G356"/>
    </row>
    <row r="357" spans="2:7">
      <c r="B357" s="7"/>
      <c r="C357"/>
      <c r="D357"/>
      <c r="E357"/>
      <c r="F357"/>
      <c r="G357"/>
    </row>
    <row r="358" spans="2:7">
      <c r="B358" s="7"/>
      <c r="C358"/>
      <c r="D358"/>
      <c r="E358"/>
      <c r="F358"/>
      <c r="G358"/>
    </row>
    <row r="359" spans="2:7">
      <c r="B359" s="7"/>
      <c r="C359"/>
      <c r="D359"/>
      <c r="E359"/>
      <c r="F359"/>
      <c r="G359"/>
    </row>
    <row r="360" spans="2:7">
      <c r="B360" s="7"/>
      <c r="C360"/>
      <c r="D360"/>
      <c r="E360"/>
      <c r="F360"/>
      <c r="G360"/>
    </row>
    <row r="361" spans="2:7">
      <c r="B361" s="7"/>
      <c r="C361"/>
      <c r="D361"/>
      <c r="E361"/>
      <c r="F361"/>
      <c r="G361"/>
    </row>
    <row r="362" spans="2:7">
      <c r="B362" s="7"/>
      <c r="C362"/>
      <c r="D362"/>
      <c r="E362"/>
      <c r="F362"/>
      <c r="G362"/>
    </row>
    <row r="363" spans="2:7">
      <c r="B363" s="7"/>
      <c r="C363"/>
      <c r="D363"/>
      <c r="E363"/>
      <c r="F363"/>
      <c r="G363"/>
    </row>
    <row r="364" spans="2:7">
      <c r="B364" s="7"/>
      <c r="C364"/>
      <c r="D364"/>
      <c r="E364"/>
      <c r="F364"/>
      <c r="G364"/>
    </row>
    <row r="365" spans="2:7">
      <c r="B365" s="7"/>
      <c r="C365"/>
      <c r="D365"/>
      <c r="E365"/>
      <c r="F365"/>
      <c r="G365"/>
    </row>
    <row r="366" spans="2:7">
      <c r="B366" s="7"/>
      <c r="C366"/>
      <c r="D366"/>
      <c r="E366"/>
      <c r="F366"/>
      <c r="G366"/>
    </row>
    <row r="367" spans="2:7">
      <c r="B367" s="7"/>
      <c r="C367"/>
      <c r="D367"/>
      <c r="E367"/>
      <c r="F367"/>
      <c r="G367"/>
    </row>
    <row r="368" spans="2:7">
      <c r="B368" s="7"/>
      <c r="C368"/>
      <c r="D368"/>
      <c r="E368"/>
      <c r="F368"/>
      <c r="G368"/>
    </row>
    <row r="369" spans="2:7">
      <c r="B369" s="7"/>
      <c r="C369"/>
      <c r="D369"/>
      <c r="E369"/>
      <c r="F369"/>
      <c r="G369"/>
    </row>
    <row r="370" spans="2:7">
      <c r="B370" s="7"/>
      <c r="C370"/>
      <c r="D370"/>
      <c r="E370"/>
      <c r="F370"/>
      <c r="G370"/>
    </row>
    <row r="371" spans="2:7">
      <c r="B371" s="7"/>
      <c r="C371"/>
      <c r="D371"/>
      <c r="E371"/>
      <c r="F371"/>
      <c r="G371"/>
    </row>
    <row r="372" spans="2:7">
      <c r="B372" s="7"/>
      <c r="C372"/>
      <c r="D372"/>
      <c r="E372"/>
      <c r="F372"/>
      <c r="G372"/>
    </row>
    <row r="373" spans="2:7">
      <c r="B373" s="7"/>
      <c r="C373"/>
      <c r="D373"/>
      <c r="E373"/>
      <c r="F373"/>
      <c r="G373"/>
    </row>
    <row r="374" spans="2:7">
      <c r="B374" s="7"/>
      <c r="C374"/>
      <c r="D374"/>
      <c r="E374"/>
      <c r="F374"/>
      <c r="G374"/>
    </row>
    <row r="375" spans="2:7">
      <c r="B375" s="7"/>
      <c r="C375"/>
      <c r="D375"/>
      <c r="E375"/>
      <c r="F375"/>
      <c r="G375"/>
    </row>
    <row r="376" spans="2:7">
      <c r="B376" s="7"/>
      <c r="C376"/>
      <c r="D376"/>
      <c r="E376"/>
      <c r="F376"/>
      <c r="G376"/>
    </row>
    <row r="377" spans="2:7">
      <c r="B377" s="7"/>
      <c r="C377"/>
      <c r="D377"/>
      <c r="E377"/>
      <c r="F377"/>
      <c r="G377"/>
    </row>
    <row r="378" spans="2:7">
      <c r="B378" s="7"/>
      <c r="C378"/>
      <c r="D378"/>
      <c r="E378"/>
      <c r="F378"/>
      <c r="G378"/>
    </row>
    <row r="379" spans="2:7">
      <c r="B379" s="7"/>
      <c r="C379"/>
      <c r="D379"/>
      <c r="E379"/>
      <c r="F379"/>
      <c r="G379"/>
    </row>
    <row r="380" spans="2:7">
      <c r="B380" s="7"/>
      <c r="C380"/>
      <c r="D380"/>
      <c r="E380"/>
      <c r="F380"/>
      <c r="G380"/>
    </row>
    <row r="381" spans="2:7">
      <c r="B381" s="7"/>
      <c r="C381"/>
      <c r="D381"/>
      <c r="E381"/>
      <c r="F381"/>
      <c r="G381"/>
    </row>
    <row r="382" spans="2:7">
      <c r="B382" s="7"/>
      <c r="C382"/>
      <c r="D382"/>
      <c r="E382"/>
      <c r="F382"/>
      <c r="G382"/>
    </row>
    <row r="383" spans="2:7">
      <c r="B383" s="7"/>
      <c r="C383"/>
      <c r="D383"/>
      <c r="E383"/>
      <c r="F383"/>
      <c r="G383"/>
    </row>
    <row r="384" spans="2:7">
      <c r="B384" s="7"/>
      <c r="C384"/>
      <c r="D384"/>
      <c r="E384"/>
      <c r="F384"/>
      <c r="G384"/>
    </row>
    <row r="385" spans="2:7">
      <c r="B385" s="7"/>
      <c r="C385"/>
      <c r="D385"/>
      <c r="E385"/>
      <c r="F385"/>
      <c r="G385"/>
    </row>
    <row r="386" spans="2:7">
      <c r="B386" s="7"/>
      <c r="C386"/>
      <c r="D386"/>
      <c r="E386"/>
      <c r="F386"/>
      <c r="G386"/>
    </row>
    <row r="387" spans="2:7">
      <c r="B387" s="7"/>
      <c r="C387"/>
      <c r="D387"/>
      <c r="E387"/>
      <c r="F387"/>
      <c r="G387"/>
    </row>
    <row r="388" spans="2:7">
      <c r="B388" s="7"/>
      <c r="C388"/>
      <c r="D388"/>
      <c r="E388"/>
      <c r="F388"/>
      <c r="G388"/>
    </row>
    <row r="389" spans="2:7">
      <c r="B389" s="7"/>
      <c r="C389"/>
      <c r="D389"/>
      <c r="E389"/>
      <c r="F389"/>
      <c r="G389"/>
    </row>
    <row r="390" spans="2:7">
      <c r="B390" s="7"/>
      <c r="C390"/>
      <c r="D390"/>
      <c r="E390"/>
      <c r="F390"/>
      <c r="G390"/>
    </row>
    <row r="391" spans="2:7">
      <c r="B391" s="7"/>
      <c r="C391"/>
      <c r="D391"/>
      <c r="E391"/>
      <c r="F391"/>
      <c r="G391"/>
    </row>
    <row r="392" spans="2:7">
      <c r="B392" s="7"/>
      <c r="C392"/>
      <c r="D392"/>
      <c r="E392"/>
      <c r="F392"/>
      <c r="G392"/>
    </row>
    <row r="393" spans="2:7">
      <c r="B393" s="7"/>
      <c r="C393"/>
      <c r="D393"/>
      <c r="E393"/>
      <c r="F393"/>
      <c r="G393"/>
    </row>
    <row r="394" spans="2:7">
      <c r="B394" s="7"/>
      <c r="C394"/>
      <c r="D394"/>
      <c r="E394"/>
      <c r="F394"/>
      <c r="G394"/>
    </row>
    <row r="395" spans="2:7">
      <c r="B395" s="7"/>
      <c r="C395"/>
      <c r="D395"/>
      <c r="E395"/>
      <c r="F395"/>
      <c r="G395"/>
    </row>
    <row r="396" spans="2:7">
      <c r="B396" s="7"/>
      <c r="C396"/>
      <c r="D396"/>
      <c r="E396"/>
      <c r="F396"/>
      <c r="G396"/>
    </row>
    <row r="397" spans="2:7">
      <c r="B397" s="7"/>
      <c r="C397"/>
      <c r="D397"/>
      <c r="E397"/>
      <c r="F397"/>
      <c r="G397"/>
    </row>
    <row r="398" spans="2:7">
      <c r="B398" s="7"/>
      <c r="C398"/>
      <c r="D398"/>
      <c r="E398"/>
      <c r="F398"/>
      <c r="G398"/>
    </row>
    <row r="399" spans="2:7">
      <c r="B399" s="7"/>
      <c r="C399"/>
      <c r="D399"/>
      <c r="E399"/>
      <c r="F399"/>
      <c r="G399"/>
    </row>
    <row r="400" spans="2:7">
      <c r="B400" s="7"/>
      <c r="C400"/>
      <c r="D400"/>
      <c r="E400"/>
      <c r="F400"/>
      <c r="G400"/>
    </row>
    <row r="401" spans="2:7">
      <c r="B401" s="7"/>
      <c r="C401"/>
      <c r="D401"/>
      <c r="E401"/>
      <c r="F401"/>
      <c r="G401"/>
    </row>
    <row r="402" spans="2:7">
      <c r="B402" s="7"/>
      <c r="C402"/>
      <c r="D402"/>
      <c r="E402"/>
      <c r="F402"/>
      <c r="G402"/>
    </row>
    <row r="403" spans="2:7">
      <c r="B403" s="7"/>
      <c r="C403"/>
      <c r="D403"/>
      <c r="E403"/>
      <c r="F403"/>
      <c r="G403"/>
    </row>
    <row r="404" spans="2:7">
      <c r="B404" s="7"/>
      <c r="C404"/>
      <c r="D404"/>
      <c r="E404"/>
      <c r="F404"/>
      <c r="G404"/>
    </row>
    <row r="405" spans="2:7">
      <c r="B405" s="7"/>
      <c r="C405"/>
      <c r="D405"/>
      <c r="E405"/>
      <c r="F405"/>
      <c r="G405"/>
    </row>
    <row r="406" spans="2:7">
      <c r="B406" s="7"/>
      <c r="C406"/>
      <c r="D406"/>
      <c r="E406"/>
      <c r="F406"/>
      <c r="G406"/>
    </row>
    <row r="407" spans="2:7">
      <c r="B407" s="7"/>
      <c r="C407"/>
      <c r="D407"/>
      <c r="E407"/>
      <c r="F407"/>
      <c r="G407"/>
    </row>
    <row r="408" spans="2:7">
      <c r="B408" s="7"/>
      <c r="C408"/>
      <c r="D408"/>
      <c r="E408"/>
      <c r="F408"/>
      <c r="G408"/>
    </row>
    <row r="409" spans="2:7">
      <c r="B409" s="7"/>
      <c r="C409"/>
      <c r="D409"/>
      <c r="E409"/>
      <c r="F409"/>
      <c r="G409"/>
    </row>
    <row r="410" spans="2:7">
      <c r="B410" s="7"/>
      <c r="C410"/>
      <c r="D410"/>
      <c r="E410"/>
      <c r="F410"/>
      <c r="G410"/>
    </row>
    <row r="411" spans="2:7">
      <c r="B411" s="7"/>
      <c r="C411"/>
      <c r="D411"/>
      <c r="E411"/>
      <c r="F411"/>
      <c r="G411"/>
    </row>
    <row r="412" spans="2:7">
      <c r="B412" s="7"/>
      <c r="C412"/>
      <c r="D412"/>
      <c r="E412"/>
      <c r="F412"/>
      <c r="G412"/>
    </row>
    <row r="413" spans="2:7">
      <c r="B413" s="7"/>
      <c r="C413"/>
      <c r="D413"/>
      <c r="E413"/>
      <c r="F413"/>
      <c r="G413"/>
    </row>
    <row r="414" spans="2:7">
      <c r="B414" s="7"/>
      <c r="C414"/>
      <c r="D414"/>
      <c r="E414"/>
      <c r="F414"/>
      <c r="G414"/>
    </row>
    <row r="415" spans="2:7">
      <c r="B415" s="7"/>
      <c r="C415"/>
      <c r="D415"/>
      <c r="E415"/>
      <c r="F415"/>
      <c r="G415"/>
    </row>
    <row r="416" spans="2:7">
      <c r="B416" s="7"/>
      <c r="C416"/>
      <c r="D416"/>
      <c r="E416"/>
      <c r="F416"/>
      <c r="G416"/>
    </row>
    <row r="417" spans="2:7">
      <c r="B417" s="7"/>
      <c r="C417"/>
      <c r="D417"/>
      <c r="E417"/>
      <c r="F417"/>
      <c r="G417"/>
    </row>
    <row r="418" spans="2:7">
      <c r="B418" s="7"/>
      <c r="C418"/>
      <c r="D418"/>
      <c r="E418"/>
      <c r="F418"/>
      <c r="G418"/>
    </row>
    <row r="419" spans="2:7">
      <c r="B419" s="7"/>
      <c r="C419"/>
      <c r="D419"/>
      <c r="E419"/>
      <c r="F419"/>
      <c r="G419"/>
    </row>
    <row r="420" spans="2:7">
      <c r="B420" s="7"/>
      <c r="C420"/>
      <c r="D420"/>
      <c r="E420"/>
      <c r="F420"/>
      <c r="G420"/>
    </row>
    <row r="421" spans="2:7">
      <c r="B421" s="7"/>
      <c r="C421"/>
      <c r="D421"/>
      <c r="E421"/>
      <c r="F421"/>
      <c r="G421"/>
    </row>
    <row r="422" spans="2:7">
      <c r="B422" s="7"/>
      <c r="C422"/>
      <c r="D422"/>
      <c r="E422"/>
      <c r="F422"/>
      <c r="G422"/>
    </row>
    <row r="423" spans="2:7">
      <c r="B423" s="7"/>
      <c r="C423"/>
      <c r="D423"/>
      <c r="E423"/>
      <c r="F423"/>
      <c r="G423"/>
    </row>
    <row r="424" spans="2:7">
      <c r="B424" s="7"/>
      <c r="C424"/>
      <c r="D424"/>
      <c r="E424"/>
      <c r="F424"/>
      <c r="G424"/>
    </row>
    <row r="425" spans="2:7">
      <c r="B425" s="7"/>
      <c r="C425"/>
      <c r="D425"/>
      <c r="E425"/>
      <c r="F425"/>
      <c r="G425"/>
    </row>
    <row r="426" spans="2:7">
      <c r="B426" s="7"/>
      <c r="C426"/>
      <c r="D426"/>
      <c r="E426"/>
      <c r="F426"/>
      <c r="G426"/>
    </row>
    <row r="427" spans="2:7">
      <c r="B427" s="7"/>
      <c r="C427"/>
      <c r="D427"/>
      <c r="E427"/>
      <c r="F427"/>
      <c r="G427"/>
    </row>
    <row r="428" spans="2:7">
      <c r="B428" s="7"/>
      <c r="C428"/>
      <c r="D428"/>
      <c r="E428"/>
      <c r="F428"/>
      <c r="G428"/>
    </row>
    <row r="429" spans="2:7">
      <c r="B429" s="7"/>
      <c r="C429"/>
      <c r="D429"/>
      <c r="E429"/>
      <c r="F429"/>
      <c r="G429"/>
    </row>
    <row r="430" spans="2:7">
      <c r="B430" s="7"/>
      <c r="C430"/>
      <c r="D430"/>
      <c r="E430"/>
      <c r="F430"/>
      <c r="G430"/>
    </row>
    <row r="431" spans="2:7">
      <c r="B431" s="7"/>
      <c r="C431"/>
      <c r="D431"/>
      <c r="E431"/>
      <c r="F431"/>
      <c r="G431"/>
    </row>
    <row r="432" spans="2:7">
      <c r="B432" s="7"/>
      <c r="C432"/>
      <c r="D432"/>
      <c r="E432"/>
      <c r="F432"/>
      <c r="G432"/>
    </row>
    <row r="433" spans="2:7">
      <c r="B433" s="7"/>
      <c r="C433"/>
      <c r="D433"/>
      <c r="E433"/>
      <c r="F433"/>
      <c r="G433"/>
    </row>
    <row r="434" spans="2:7">
      <c r="B434" s="7"/>
      <c r="C434"/>
      <c r="D434"/>
      <c r="E434"/>
      <c r="F434"/>
      <c r="G434"/>
    </row>
    <row r="435" spans="2:7">
      <c r="B435" s="7"/>
      <c r="C435"/>
      <c r="D435"/>
      <c r="E435"/>
      <c r="F435"/>
      <c r="G435"/>
    </row>
    <row r="436" spans="2:7">
      <c r="B436" s="7"/>
      <c r="C436"/>
      <c r="D436"/>
      <c r="E436"/>
      <c r="F436"/>
      <c r="G436"/>
    </row>
    <row r="437" spans="2:7">
      <c r="B437" s="7"/>
      <c r="C437"/>
      <c r="D437"/>
      <c r="E437"/>
      <c r="F437"/>
      <c r="G437"/>
    </row>
    <row r="438" spans="2:7">
      <c r="B438" s="7"/>
      <c r="C438"/>
      <c r="D438"/>
      <c r="E438"/>
      <c r="F438"/>
      <c r="G438"/>
    </row>
    <row r="439" spans="2:7">
      <c r="B439" s="7"/>
      <c r="C439"/>
      <c r="D439"/>
      <c r="E439"/>
      <c r="F439"/>
      <c r="G439"/>
    </row>
    <row r="440" spans="2:7">
      <c r="B440" s="7"/>
      <c r="C440"/>
      <c r="D440"/>
      <c r="E440"/>
      <c r="F440"/>
      <c r="G440"/>
    </row>
    <row r="441" spans="2:7">
      <c r="B441" s="7"/>
      <c r="C441"/>
      <c r="D441"/>
      <c r="E441"/>
      <c r="F441"/>
      <c r="G441"/>
    </row>
    <row r="442" spans="2:7">
      <c r="B442" s="7"/>
      <c r="C442"/>
      <c r="D442"/>
      <c r="E442"/>
      <c r="F442"/>
      <c r="G442"/>
    </row>
    <row r="443" spans="2:7">
      <c r="B443" s="7"/>
      <c r="C443"/>
      <c r="D443"/>
      <c r="E443"/>
      <c r="F443"/>
      <c r="G443"/>
    </row>
    <row r="444" spans="2:7">
      <c r="B444" s="7"/>
      <c r="C444"/>
      <c r="D444"/>
      <c r="E444"/>
      <c r="F444"/>
      <c r="G444"/>
    </row>
    <row r="445" spans="2:7">
      <c r="B445" s="7"/>
      <c r="C445"/>
      <c r="D445"/>
      <c r="E445"/>
      <c r="F445"/>
      <c r="G445"/>
    </row>
    <row r="446" spans="2:7">
      <c r="B446" s="7"/>
      <c r="C446"/>
      <c r="D446"/>
      <c r="E446"/>
      <c r="F446"/>
      <c r="G446"/>
    </row>
    <row r="447" spans="2:7">
      <c r="B447" s="7"/>
      <c r="C447"/>
      <c r="D447"/>
      <c r="E447"/>
      <c r="F447"/>
      <c r="G447"/>
    </row>
    <row r="448" spans="2:7">
      <c r="B448" s="7"/>
      <c r="C448"/>
      <c r="D448"/>
      <c r="E448"/>
      <c r="F448"/>
      <c r="G448"/>
    </row>
    <row r="449" spans="2:7">
      <c r="B449" s="7"/>
      <c r="C449"/>
      <c r="D449"/>
      <c r="E449"/>
      <c r="F449"/>
      <c r="G449"/>
    </row>
    <row r="450" spans="2:7">
      <c r="B450" s="7"/>
      <c r="C450"/>
      <c r="D450"/>
      <c r="E450"/>
      <c r="F450"/>
      <c r="G450"/>
    </row>
    <row r="451" spans="2:7">
      <c r="B451" s="7"/>
      <c r="C451"/>
      <c r="D451"/>
      <c r="E451"/>
      <c r="F451"/>
      <c r="G451"/>
    </row>
    <row r="452" spans="2:7">
      <c r="B452" s="7"/>
      <c r="C452"/>
      <c r="D452"/>
      <c r="E452"/>
      <c r="F452"/>
      <c r="G452"/>
    </row>
    <row r="453" spans="2:7">
      <c r="B453" s="7"/>
      <c r="C453"/>
      <c r="D453"/>
      <c r="E453"/>
      <c r="F453"/>
      <c r="G453"/>
    </row>
    <row r="454" spans="2:7">
      <c r="B454" s="7"/>
      <c r="C454"/>
      <c r="D454"/>
      <c r="E454"/>
      <c r="F454"/>
      <c r="G454"/>
    </row>
    <row r="455" spans="2:7">
      <c r="B455" s="7"/>
      <c r="C455"/>
      <c r="D455"/>
      <c r="E455"/>
      <c r="F455"/>
      <c r="G455"/>
    </row>
    <row r="456" spans="2:7">
      <c r="B456" s="7"/>
      <c r="C456"/>
      <c r="D456"/>
      <c r="E456"/>
      <c r="F456"/>
      <c r="G456"/>
    </row>
    <row r="457" spans="2:7">
      <c r="B457" s="7"/>
      <c r="C457"/>
      <c r="D457"/>
      <c r="E457"/>
      <c r="F457"/>
      <c r="G457"/>
    </row>
    <row r="458" spans="2:7">
      <c r="B458" s="7"/>
      <c r="C458"/>
      <c r="D458"/>
      <c r="E458"/>
      <c r="F458"/>
      <c r="G458"/>
    </row>
    <row r="459" spans="2:7">
      <c r="B459" s="7"/>
      <c r="C459"/>
      <c r="D459"/>
      <c r="E459"/>
      <c r="F459"/>
      <c r="G459"/>
    </row>
    <row r="460" spans="2:7">
      <c r="B460" s="7"/>
      <c r="C460"/>
      <c r="D460"/>
      <c r="E460"/>
      <c r="F460"/>
      <c r="G460"/>
    </row>
    <row r="461" spans="2:7">
      <c r="B461" s="7"/>
      <c r="C461"/>
      <c r="D461"/>
      <c r="E461"/>
      <c r="F461"/>
      <c r="G461"/>
    </row>
    <row r="462" spans="2:7">
      <c r="B462" s="7"/>
      <c r="C462"/>
      <c r="D462"/>
      <c r="E462"/>
      <c r="F462"/>
      <c r="G462"/>
    </row>
    <row r="463" spans="2:7">
      <c r="B463" s="7"/>
      <c r="C463"/>
      <c r="D463"/>
      <c r="E463"/>
      <c r="F463"/>
      <c r="G463"/>
    </row>
    <row r="464" spans="2:7">
      <c r="B464" s="7"/>
      <c r="C464"/>
      <c r="D464"/>
      <c r="E464"/>
      <c r="F464"/>
      <c r="G464"/>
    </row>
    <row r="465" spans="2:7">
      <c r="B465" s="7"/>
      <c r="C465"/>
      <c r="D465"/>
      <c r="E465"/>
      <c r="F465"/>
      <c r="G465"/>
    </row>
    <row r="466" spans="2:7">
      <c r="B466" s="7"/>
      <c r="C466"/>
      <c r="D466"/>
      <c r="E466"/>
      <c r="F466"/>
      <c r="G466"/>
    </row>
    <row r="467" spans="2:7">
      <c r="B467" s="7"/>
      <c r="C467"/>
      <c r="D467"/>
      <c r="E467"/>
      <c r="F467"/>
      <c r="G467"/>
    </row>
    <row r="468" spans="2:7">
      <c r="B468" s="7"/>
      <c r="C468"/>
      <c r="D468"/>
      <c r="E468"/>
      <c r="F468"/>
      <c r="G468"/>
    </row>
    <row r="469" spans="2:7">
      <c r="B469" s="7"/>
      <c r="C469"/>
      <c r="D469"/>
      <c r="E469"/>
      <c r="F469"/>
      <c r="G469"/>
    </row>
    <row r="470" spans="2:7">
      <c r="B470" s="7"/>
      <c r="C470"/>
      <c r="D470"/>
      <c r="E470"/>
      <c r="F470"/>
      <c r="G470"/>
    </row>
    <row r="471" spans="2:7">
      <c r="B471" s="7"/>
      <c r="C471"/>
      <c r="D471"/>
      <c r="E471"/>
      <c r="F471"/>
      <c r="G471"/>
    </row>
    <row r="472" spans="2:7">
      <c r="B472" s="7"/>
      <c r="C472"/>
      <c r="D472"/>
      <c r="E472"/>
      <c r="F472"/>
      <c r="G472"/>
    </row>
    <row r="473" spans="2:7">
      <c r="B473" s="7"/>
      <c r="C473"/>
      <c r="D473"/>
      <c r="E473"/>
      <c r="F473"/>
      <c r="G473"/>
    </row>
    <row r="474" spans="2:7">
      <c r="B474" s="7"/>
      <c r="C474"/>
      <c r="D474"/>
      <c r="E474"/>
      <c r="F474"/>
      <c r="G474"/>
    </row>
    <row r="475" spans="2:7">
      <c r="B475" s="7"/>
      <c r="C475"/>
      <c r="D475"/>
      <c r="E475"/>
      <c r="F475"/>
      <c r="G475"/>
    </row>
    <row r="476" spans="2:7">
      <c r="B476" s="7"/>
      <c r="C476"/>
      <c r="D476"/>
      <c r="E476"/>
      <c r="F476"/>
      <c r="G476"/>
    </row>
    <row r="477" spans="2:7">
      <c r="B477" s="7"/>
      <c r="C477"/>
      <c r="D477"/>
      <c r="E477"/>
      <c r="F477"/>
      <c r="G477"/>
    </row>
    <row r="478" spans="2:7">
      <c r="B478" s="7"/>
      <c r="C478"/>
      <c r="D478"/>
      <c r="E478"/>
      <c r="F478"/>
      <c r="G478"/>
    </row>
    <row r="479" spans="2:7">
      <c r="B479" s="7"/>
      <c r="C479"/>
      <c r="D479"/>
      <c r="E479"/>
      <c r="F479"/>
      <c r="G479"/>
    </row>
    <row r="480" spans="2:7">
      <c r="B480" s="7"/>
      <c r="C480"/>
      <c r="D480"/>
      <c r="E480"/>
      <c r="F480"/>
      <c r="G480"/>
    </row>
    <row r="481" spans="2:7">
      <c r="B481" s="7"/>
      <c r="C481"/>
      <c r="D481"/>
      <c r="E481"/>
      <c r="F481"/>
      <c r="G481"/>
    </row>
    <row r="482" spans="2:7">
      <c r="B482" s="7"/>
      <c r="C482"/>
      <c r="D482"/>
      <c r="E482"/>
      <c r="F482"/>
      <c r="G482"/>
    </row>
    <row r="483" spans="2:7">
      <c r="B483" s="7"/>
      <c r="C483"/>
      <c r="D483"/>
      <c r="E483"/>
      <c r="F483"/>
      <c r="G483"/>
    </row>
    <row r="484" spans="2:7">
      <c r="B484" s="7"/>
      <c r="C484"/>
      <c r="D484"/>
      <c r="E484"/>
      <c r="F484"/>
      <c r="G484"/>
    </row>
    <row r="485" spans="2:7">
      <c r="B485" s="7"/>
      <c r="C485"/>
      <c r="D485"/>
      <c r="E485"/>
      <c r="F485"/>
      <c r="G485"/>
    </row>
    <row r="486" spans="2:7">
      <c r="B486" s="7"/>
      <c r="C486"/>
      <c r="D486"/>
      <c r="E486"/>
      <c r="F486"/>
      <c r="G486"/>
    </row>
    <row r="487" spans="2:7">
      <c r="B487" s="7"/>
      <c r="C487"/>
      <c r="D487"/>
      <c r="E487"/>
      <c r="F487"/>
      <c r="G487"/>
    </row>
    <row r="488" spans="2:7">
      <c r="B488" s="7"/>
      <c r="C488"/>
      <c r="D488"/>
      <c r="E488"/>
      <c r="F488"/>
      <c r="G488"/>
    </row>
    <row r="489" spans="2:7">
      <c r="B489" s="7"/>
      <c r="C489"/>
      <c r="D489"/>
      <c r="E489"/>
      <c r="F489"/>
      <c r="G489"/>
    </row>
    <row r="490" spans="2:7">
      <c r="B490" s="7"/>
      <c r="C490"/>
      <c r="D490"/>
      <c r="E490"/>
      <c r="F490"/>
      <c r="G490"/>
    </row>
    <row r="491" spans="2:7">
      <c r="B491" s="7"/>
      <c r="C491"/>
      <c r="D491"/>
      <c r="E491"/>
      <c r="F491"/>
      <c r="G491"/>
    </row>
    <row r="492" spans="2:7">
      <c r="B492" s="7"/>
      <c r="C492"/>
      <c r="D492"/>
      <c r="E492"/>
      <c r="F492"/>
      <c r="G492"/>
    </row>
    <row r="493" spans="2:7">
      <c r="B493" s="7"/>
      <c r="C493"/>
      <c r="D493"/>
      <c r="E493"/>
      <c r="F493"/>
      <c r="G493"/>
    </row>
    <row r="494" spans="2:7">
      <c r="B494" s="7"/>
      <c r="C494"/>
      <c r="D494"/>
      <c r="E494"/>
      <c r="F494"/>
      <c r="G494"/>
    </row>
    <row r="495" spans="2:7">
      <c r="B495" s="7"/>
      <c r="C495"/>
      <c r="D495"/>
      <c r="E495"/>
      <c r="F495"/>
      <c r="G495"/>
    </row>
    <row r="496" spans="2:7">
      <c r="B496" s="7"/>
      <c r="C496"/>
      <c r="D496"/>
      <c r="E496"/>
      <c r="F496"/>
      <c r="G496"/>
    </row>
    <row r="497" spans="2:7">
      <c r="B497" s="7"/>
      <c r="C497"/>
      <c r="D497"/>
      <c r="E497"/>
      <c r="F497"/>
      <c r="G497"/>
    </row>
    <row r="498" spans="2:7">
      <c r="B498" s="7"/>
      <c r="C498"/>
      <c r="D498"/>
      <c r="E498"/>
      <c r="F498"/>
      <c r="G498"/>
    </row>
    <row r="499" spans="2:7">
      <c r="B499" s="7"/>
      <c r="C499"/>
      <c r="D499"/>
      <c r="E499"/>
      <c r="F499"/>
      <c r="G499"/>
    </row>
    <row r="500" spans="2:7">
      <c r="B500" s="7"/>
      <c r="C500"/>
      <c r="D500"/>
      <c r="E500"/>
      <c r="F500"/>
      <c r="G500"/>
    </row>
    <row r="501" spans="2:7">
      <c r="B501" s="7"/>
      <c r="C501"/>
      <c r="D501"/>
      <c r="E501"/>
      <c r="F501"/>
      <c r="G501"/>
    </row>
    <row r="502" spans="2:7">
      <c r="B502" s="7"/>
      <c r="C502"/>
      <c r="D502"/>
      <c r="E502"/>
      <c r="F502"/>
      <c r="G502"/>
    </row>
    <row r="503" spans="2:7">
      <c r="B503" s="7"/>
      <c r="C503"/>
      <c r="D503"/>
      <c r="E503"/>
      <c r="F503"/>
      <c r="G503"/>
    </row>
    <row r="504" spans="2:7">
      <c r="B504" s="7"/>
      <c r="C504"/>
      <c r="D504"/>
      <c r="E504"/>
      <c r="F504"/>
      <c r="G504"/>
    </row>
    <row r="505" spans="2:7">
      <c r="B505" s="7"/>
      <c r="C505"/>
      <c r="D505"/>
      <c r="E505"/>
      <c r="F505"/>
      <c r="G505"/>
    </row>
    <row r="506" spans="2:7">
      <c r="B506" s="7"/>
      <c r="C506"/>
      <c r="D506"/>
      <c r="E506"/>
      <c r="F506"/>
      <c r="G506"/>
    </row>
    <row r="507" spans="2:7">
      <c r="B507" s="7"/>
      <c r="C507"/>
      <c r="D507"/>
      <c r="E507"/>
      <c r="F507"/>
      <c r="G507"/>
    </row>
    <row r="508" spans="2:7">
      <c r="B508" s="7"/>
      <c r="C508"/>
      <c r="D508"/>
      <c r="E508"/>
      <c r="F508"/>
      <c r="G508"/>
    </row>
    <row r="509" spans="2:7">
      <c r="B509" s="7"/>
      <c r="C509"/>
      <c r="D509"/>
      <c r="E509"/>
      <c r="F509"/>
      <c r="G509"/>
    </row>
    <row r="510" spans="2:7">
      <c r="B510" s="7"/>
      <c r="C510"/>
      <c r="D510"/>
      <c r="E510"/>
      <c r="F510"/>
      <c r="G510"/>
    </row>
    <row r="511" spans="2:7">
      <c r="B511" s="7"/>
      <c r="C511"/>
      <c r="D511"/>
      <c r="E511"/>
      <c r="F511"/>
      <c r="G511"/>
    </row>
    <row r="512" spans="2:7">
      <c r="B512" s="7"/>
      <c r="C512"/>
      <c r="D512"/>
      <c r="E512"/>
      <c r="F512"/>
      <c r="G512"/>
    </row>
    <row r="513" spans="2:7">
      <c r="B513" s="7"/>
      <c r="C513"/>
      <c r="D513"/>
      <c r="E513"/>
      <c r="F513"/>
      <c r="G513"/>
    </row>
    <row r="514" spans="2:7">
      <c r="B514" s="7"/>
      <c r="C514"/>
      <c r="D514"/>
      <c r="E514"/>
      <c r="F514"/>
      <c r="G514"/>
    </row>
    <row r="515" spans="2:7">
      <c r="B515" s="7"/>
      <c r="C515"/>
      <c r="D515"/>
      <c r="E515"/>
      <c r="F515"/>
      <c r="G515"/>
    </row>
    <row r="516" spans="2:7">
      <c r="B516" s="7"/>
      <c r="C516"/>
      <c r="D516"/>
      <c r="E516"/>
      <c r="F516"/>
      <c r="G516"/>
    </row>
    <row r="517" spans="2:7">
      <c r="B517" s="7"/>
      <c r="C517"/>
      <c r="D517"/>
      <c r="E517"/>
      <c r="F517"/>
      <c r="G517"/>
    </row>
    <row r="518" spans="2:7">
      <c r="B518" s="7"/>
      <c r="C518"/>
      <c r="D518"/>
      <c r="E518"/>
      <c r="F518"/>
      <c r="G518"/>
    </row>
    <row r="519" spans="2:7">
      <c r="B519" s="7"/>
      <c r="C519"/>
      <c r="D519"/>
      <c r="E519"/>
      <c r="F519"/>
      <c r="G519"/>
    </row>
    <row r="520" spans="2:7">
      <c r="B520" s="7"/>
      <c r="C520"/>
      <c r="D520"/>
      <c r="E520"/>
      <c r="F520"/>
      <c r="G520"/>
    </row>
    <row r="521" spans="2:7">
      <c r="B521" s="7"/>
      <c r="C521"/>
      <c r="D521"/>
      <c r="E521"/>
      <c r="F521"/>
      <c r="G521"/>
    </row>
    <row r="522" spans="2:7">
      <c r="B522" s="7"/>
      <c r="C522"/>
      <c r="D522"/>
      <c r="E522"/>
      <c r="F522"/>
      <c r="G522"/>
    </row>
    <row r="523" spans="2:7">
      <c r="B523" s="7"/>
      <c r="C523"/>
      <c r="D523"/>
      <c r="E523"/>
      <c r="F523"/>
      <c r="G523"/>
    </row>
    <row r="524" spans="2:7">
      <c r="B524" s="7"/>
      <c r="C524"/>
      <c r="D524"/>
      <c r="E524"/>
      <c r="F524"/>
      <c r="G524"/>
    </row>
    <row r="525" spans="2:7">
      <c r="B525" s="7"/>
      <c r="C525"/>
      <c r="D525"/>
      <c r="E525"/>
      <c r="F525"/>
      <c r="G525"/>
    </row>
    <row r="526" spans="2:7">
      <c r="B526" s="7"/>
      <c r="C526"/>
      <c r="D526"/>
      <c r="E526"/>
      <c r="F526"/>
      <c r="G526"/>
    </row>
    <row r="527" spans="2:7">
      <c r="B527" s="7"/>
      <c r="C527"/>
      <c r="D527"/>
      <c r="E527"/>
      <c r="F527"/>
      <c r="G527"/>
    </row>
    <row r="528" spans="2:7">
      <c r="B528" s="7"/>
      <c r="C528"/>
      <c r="D528"/>
      <c r="E528"/>
      <c r="F528"/>
      <c r="G528"/>
    </row>
    <row r="529" spans="2:7">
      <c r="B529" s="7"/>
      <c r="C529"/>
      <c r="D529"/>
      <c r="E529"/>
      <c r="F529"/>
      <c r="G529"/>
    </row>
    <row r="530" spans="2:7">
      <c r="B530" s="7"/>
      <c r="C530"/>
      <c r="D530"/>
      <c r="E530"/>
      <c r="F530"/>
      <c r="G530"/>
    </row>
    <row r="531" spans="2:7">
      <c r="B531" s="7"/>
      <c r="C531"/>
      <c r="D531"/>
      <c r="E531"/>
      <c r="F531"/>
      <c r="G531"/>
    </row>
    <row r="532" spans="2:7">
      <c r="B532" s="7"/>
      <c r="C532"/>
      <c r="D532"/>
      <c r="E532"/>
      <c r="F532"/>
      <c r="G532"/>
    </row>
    <row r="533" spans="2:7">
      <c r="B533" s="7"/>
      <c r="C533"/>
      <c r="D533"/>
      <c r="E533"/>
      <c r="F533"/>
      <c r="G533"/>
    </row>
    <row r="534" spans="2:7">
      <c r="B534" s="7"/>
      <c r="C534"/>
      <c r="D534"/>
      <c r="E534"/>
      <c r="F534"/>
      <c r="G534"/>
    </row>
    <row r="535" spans="2:7">
      <c r="B535" s="7"/>
      <c r="C535"/>
      <c r="D535"/>
      <c r="E535"/>
      <c r="F535"/>
      <c r="G535"/>
    </row>
    <row r="536" spans="2:7">
      <c r="B536" s="7"/>
      <c r="C536"/>
      <c r="D536"/>
      <c r="E536"/>
      <c r="F536"/>
      <c r="G536"/>
    </row>
    <row r="537" spans="2:7">
      <c r="B537" s="7"/>
      <c r="C537"/>
      <c r="D537"/>
      <c r="E537"/>
      <c r="F537"/>
      <c r="G537"/>
    </row>
    <row r="538" spans="2:7">
      <c r="B538" s="7"/>
      <c r="C538"/>
      <c r="D538"/>
      <c r="E538"/>
      <c r="F538"/>
      <c r="G538"/>
    </row>
    <row r="539" spans="2:7">
      <c r="B539" s="7"/>
      <c r="C539"/>
      <c r="D539"/>
      <c r="E539"/>
      <c r="F539"/>
      <c r="G539"/>
    </row>
    <row r="540" spans="2:7">
      <c r="B540" s="7"/>
      <c r="C540"/>
      <c r="D540"/>
      <c r="E540"/>
      <c r="F540"/>
      <c r="G540"/>
    </row>
    <row r="541" spans="2:7">
      <c r="B541" s="7"/>
      <c r="C541"/>
      <c r="D541"/>
      <c r="E541"/>
      <c r="F541"/>
      <c r="G541"/>
    </row>
    <row r="542" spans="2:7">
      <c r="B542" s="7"/>
      <c r="C542"/>
      <c r="D542"/>
      <c r="E542"/>
      <c r="F542"/>
      <c r="G542"/>
    </row>
    <row r="543" spans="2:7">
      <c r="B543" s="7"/>
      <c r="C543"/>
      <c r="D543"/>
      <c r="E543"/>
      <c r="F543"/>
      <c r="G543"/>
    </row>
    <row r="544" spans="2:7">
      <c r="B544" s="7"/>
      <c r="C544"/>
      <c r="D544"/>
      <c r="E544"/>
      <c r="F544"/>
      <c r="G544"/>
    </row>
    <row r="545" spans="2:7">
      <c r="B545" s="7"/>
      <c r="C545"/>
      <c r="D545"/>
      <c r="E545"/>
      <c r="F545"/>
      <c r="G545"/>
    </row>
    <row r="546" spans="2:7">
      <c r="B546" s="7"/>
      <c r="C546"/>
      <c r="D546"/>
      <c r="E546"/>
      <c r="F546"/>
      <c r="G546"/>
    </row>
    <row r="547" spans="2:7">
      <c r="B547" s="7"/>
      <c r="C547"/>
      <c r="D547"/>
      <c r="E547"/>
      <c r="F547"/>
      <c r="G547"/>
    </row>
    <row r="548" spans="2:7">
      <c r="B548" s="7"/>
      <c r="C548"/>
      <c r="D548"/>
      <c r="E548"/>
      <c r="F548"/>
      <c r="G548"/>
    </row>
    <row r="549" spans="2:7">
      <c r="B549" s="7"/>
      <c r="C549"/>
      <c r="D549"/>
      <c r="E549"/>
      <c r="F549"/>
      <c r="G549"/>
    </row>
    <row r="550" spans="2:7">
      <c r="B550" s="7"/>
      <c r="C550"/>
      <c r="D550"/>
      <c r="E550"/>
      <c r="F550"/>
      <c r="G550"/>
    </row>
    <row r="551" spans="2:7">
      <c r="B551" s="7"/>
      <c r="C551"/>
      <c r="D551"/>
      <c r="E551"/>
      <c r="F551"/>
      <c r="G551"/>
    </row>
    <row r="552" spans="2:7">
      <c r="B552" s="7"/>
      <c r="C552"/>
      <c r="D552"/>
      <c r="E552"/>
      <c r="F552"/>
      <c r="G552"/>
    </row>
    <row r="553" spans="2:7">
      <c r="B553" s="7"/>
      <c r="C553"/>
      <c r="D553"/>
      <c r="E553"/>
      <c r="F553"/>
      <c r="G553"/>
    </row>
    <row r="554" spans="2:7">
      <c r="B554" s="7"/>
      <c r="C554"/>
      <c r="D554"/>
      <c r="E554"/>
      <c r="F554"/>
      <c r="G554"/>
    </row>
    <row r="555" spans="2:7">
      <c r="B555" s="7"/>
      <c r="C555"/>
      <c r="D555"/>
      <c r="E555"/>
      <c r="F555"/>
      <c r="G555"/>
    </row>
    <row r="556" spans="2:7">
      <c r="B556" s="7"/>
      <c r="C556"/>
      <c r="D556"/>
      <c r="E556"/>
      <c r="F556"/>
      <c r="G556"/>
    </row>
    <row r="557" spans="2:7">
      <c r="B557" s="7"/>
      <c r="C557"/>
      <c r="D557"/>
      <c r="E557"/>
      <c r="F557"/>
      <c r="G557"/>
    </row>
    <row r="558" spans="2:7">
      <c r="B558" s="7"/>
      <c r="C558"/>
      <c r="D558"/>
      <c r="E558"/>
      <c r="F558"/>
      <c r="G558"/>
    </row>
    <row r="559" spans="2:7">
      <c r="B559" s="7"/>
      <c r="C559"/>
      <c r="D559"/>
      <c r="E559"/>
      <c r="F559"/>
      <c r="G559"/>
    </row>
    <row r="560" spans="2:7">
      <c r="B560" s="7"/>
      <c r="C560"/>
      <c r="D560"/>
      <c r="E560"/>
      <c r="F560"/>
      <c r="G560"/>
    </row>
    <row r="561" spans="2:7">
      <c r="B561" s="7"/>
      <c r="C561"/>
      <c r="D561"/>
      <c r="E561"/>
      <c r="F561"/>
      <c r="G561"/>
    </row>
    <row r="562" spans="2:7">
      <c r="B562" s="7"/>
      <c r="C562"/>
      <c r="D562"/>
      <c r="E562"/>
      <c r="F562"/>
      <c r="G562"/>
    </row>
    <row r="563" spans="2:7">
      <c r="B563" s="7"/>
      <c r="C563"/>
      <c r="D563"/>
      <c r="E563"/>
      <c r="F563"/>
      <c r="G563"/>
    </row>
    <row r="564" spans="2:7">
      <c r="B564" s="7"/>
      <c r="C564"/>
      <c r="D564"/>
      <c r="E564"/>
      <c r="F564"/>
      <c r="G564"/>
    </row>
    <row r="565" spans="2:7">
      <c r="B565" s="7"/>
      <c r="C565"/>
      <c r="D565"/>
      <c r="E565"/>
      <c r="F565"/>
      <c r="G565"/>
    </row>
    <row r="566" spans="2:7">
      <c r="B566" s="7"/>
      <c r="C566"/>
      <c r="D566"/>
      <c r="E566"/>
      <c r="F566"/>
      <c r="G566"/>
    </row>
    <row r="567" spans="2:7">
      <c r="B567" s="7"/>
      <c r="C567"/>
      <c r="D567"/>
      <c r="E567"/>
      <c r="F567"/>
      <c r="G567"/>
    </row>
    <row r="568" spans="2:7">
      <c r="B568" s="7"/>
      <c r="C568"/>
      <c r="D568"/>
      <c r="E568"/>
      <c r="F568"/>
      <c r="G568"/>
    </row>
    <row r="569" spans="2:7">
      <c r="B569" s="7"/>
      <c r="C569"/>
      <c r="D569"/>
      <c r="E569"/>
      <c r="F569"/>
      <c r="G569"/>
    </row>
    <row r="570" spans="2:7">
      <c r="B570" s="7"/>
      <c r="C570"/>
      <c r="D570"/>
      <c r="E570"/>
      <c r="F570"/>
      <c r="G570"/>
    </row>
    <row r="571" spans="2:7">
      <c r="B571" s="7"/>
      <c r="C571"/>
      <c r="D571"/>
      <c r="E571"/>
      <c r="F571"/>
      <c r="G571"/>
    </row>
    <row r="572" spans="2:7">
      <c r="B572" s="7"/>
      <c r="C572"/>
      <c r="D572"/>
      <c r="E572"/>
      <c r="F572"/>
      <c r="G572"/>
    </row>
    <row r="573" spans="2:7">
      <c r="B573" s="7"/>
      <c r="C573"/>
      <c r="D573"/>
      <c r="E573"/>
      <c r="F573"/>
      <c r="G573"/>
    </row>
    <row r="574" spans="2:7">
      <c r="B574" s="7"/>
      <c r="C574"/>
      <c r="D574"/>
      <c r="E574"/>
      <c r="F574"/>
      <c r="G574"/>
    </row>
    <row r="575" spans="2:7">
      <c r="B575" s="7"/>
      <c r="C575"/>
      <c r="D575"/>
      <c r="E575"/>
      <c r="F575"/>
      <c r="G575"/>
    </row>
    <row r="576" spans="2:7">
      <c r="B576" s="7"/>
      <c r="C576"/>
      <c r="D576"/>
      <c r="E576"/>
      <c r="F576"/>
      <c r="G576"/>
    </row>
    <row r="577" spans="2:7">
      <c r="B577" s="7"/>
      <c r="C577"/>
      <c r="D577"/>
      <c r="E577"/>
      <c r="F577"/>
      <c r="G577"/>
    </row>
    <row r="578" spans="2:7">
      <c r="B578" s="7"/>
      <c r="C578"/>
      <c r="D578"/>
      <c r="E578"/>
      <c r="F578"/>
      <c r="G578"/>
    </row>
    <row r="579" spans="2:7">
      <c r="B579" s="7"/>
      <c r="C579"/>
      <c r="D579"/>
      <c r="E579"/>
      <c r="F579"/>
      <c r="G579"/>
    </row>
    <row r="580" spans="2:7">
      <c r="B580" s="7"/>
      <c r="C580"/>
      <c r="D580"/>
      <c r="E580"/>
      <c r="F580"/>
      <c r="G580"/>
    </row>
    <row r="581" spans="2:7">
      <c r="B581" s="7"/>
      <c r="C581"/>
      <c r="D581"/>
      <c r="E581"/>
      <c r="F581"/>
      <c r="G581"/>
    </row>
    <row r="582" spans="2:7">
      <c r="B582" s="7"/>
      <c r="C582"/>
      <c r="D582"/>
      <c r="E582"/>
      <c r="F582"/>
      <c r="G582"/>
    </row>
    <row r="583" spans="2:7">
      <c r="B583" s="7"/>
      <c r="C583"/>
      <c r="D583"/>
      <c r="E583"/>
      <c r="F583"/>
      <c r="G583"/>
    </row>
    <row r="584" spans="2:7">
      <c r="B584" s="7"/>
      <c r="C584"/>
      <c r="D584"/>
      <c r="E584"/>
      <c r="F584"/>
      <c r="G584"/>
    </row>
    <row r="585" spans="2:7">
      <c r="B585" s="7"/>
      <c r="C585"/>
      <c r="D585"/>
      <c r="E585"/>
      <c r="F585"/>
      <c r="G585"/>
    </row>
    <row r="586" spans="2:7">
      <c r="B586" s="7"/>
      <c r="C586"/>
      <c r="D586"/>
      <c r="E586"/>
      <c r="F586"/>
      <c r="G586"/>
    </row>
    <row r="587" spans="2:7">
      <c r="B587" s="7"/>
      <c r="C587"/>
      <c r="D587"/>
      <c r="E587"/>
      <c r="F587"/>
      <c r="G587"/>
    </row>
    <row r="588" spans="2:7">
      <c r="B588" s="7"/>
      <c r="C588"/>
      <c r="D588"/>
      <c r="E588"/>
      <c r="F588"/>
      <c r="G588"/>
    </row>
    <row r="589" spans="2:7">
      <c r="B589" s="7"/>
      <c r="C589"/>
      <c r="D589"/>
      <c r="E589"/>
      <c r="F589"/>
      <c r="G589"/>
    </row>
    <row r="590" spans="2:7">
      <c r="B590" s="7"/>
      <c r="C590"/>
      <c r="D590"/>
      <c r="E590"/>
      <c r="F590"/>
      <c r="G590"/>
    </row>
    <row r="591" spans="2:7">
      <c r="B591" s="7"/>
      <c r="C591"/>
      <c r="D591"/>
      <c r="E591"/>
      <c r="F591"/>
      <c r="G591"/>
    </row>
    <row r="592" spans="2:7">
      <c r="B592" s="7"/>
      <c r="C592"/>
      <c r="D592"/>
      <c r="E592"/>
      <c r="F592"/>
      <c r="G592"/>
    </row>
    <row r="593" spans="2:7">
      <c r="B593" s="7"/>
      <c r="C593"/>
      <c r="D593"/>
      <c r="E593"/>
      <c r="F593"/>
      <c r="G593"/>
    </row>
    <row r="594" spans="2:7">
      <c r="B594" s="7"/>
      <c r="C594"/>
      <c r="D594"/>
      <c r="E594"/>
      <c r="F594"/>
      <c r="G594"/>
    </row>
    <row r="595" spans="2:7">
      <c r="B595" s="7"/>
      <c r="C595"/>
      <c r="D595"/>
      <c r="E595"/>
      <c r="F595"/>
      <c r="G595"/>
    </row>
    <row r="596" spans="2:7">
      <c r="B596" s="7"/>
      <c r="C596"/>
      <c r="D596"/>
      <c r="E596"/>
      <c r="F596"/>
      <c r="G596"/>
    </row>
    <row r="597" spans="2:7">
      <c r="B597" s="7"/>
      <c r="C597"/>
      <c r="D597"/>
      <c r="E597"/>
      <c r="F597"/>
      <c r="G597"/>
    </row>
    <row r="598" spans="2:7">
      <c r="B598" s="7"/>
      <c r="C598"/>
      <c r="D598"/>
      <c r="E598"/>
      <c r="F598"/>
      <c r="G598"/>
    </row>
    <row r="599" spans="2:7">
      <c r="B599" s="7"/>
      <c r="C599"/>
      <c r="D599"/>
      <c r="E599"/>
      <c r="F599"/>
      <c r="G599"/>
    </row>
    <row r="600" spans="2:7">
      <c r="B600" s="7"/>
      <c r="C600"/>
      <c r="D600"/>
      <c r="E600"/>
      <c r="F600"/>
      <c r="G600"/>
    </row>
    <row r="601" spans="2:7">
      <c r="B601" s="7"/>
      <c r="C601"/>
      <c r="D601"/>
      <c r="E601"/>
      <c r="F601"/>
      <c r="G601"/>
    </row>
    <row r="602" spans="2:7">
      <c r="B602" s="7"/>
      <c r="C602"/>
      <c r="D602"/>
      <c r="E602"/>
      <c r="F602"/>
      <c r="G602"/>
    </row>
    <row r="603" spans="2:7">
      <c r="B603" s="7"/>
      <c r="C603"/>
      <c r="D603"/>
      <c r="E603"/>
      <c r="F603"/>
      <c r="G603"/>
    </row>
    <row r="604" spans="2:7">
      <c r="B604" s="7"/>
      <c r="C604"/>
      <c r="D604"/>
      <c r="E604"/>
      <c r="F604"/>
      <c r="G604"/>
    </row>
    <row r="605" spans="2:7">
      <c r="B605" s="7"/>
      <c r="C605"/>
      <c r="D605"/>
      <c r="E605"/>
      <c r="F605"/>
      <c r="G605"/>
    </row>
    <row r="606" spans="2:7">
      <c r="B606" s="7"/>
      <c r="C606"/>
      <c r="D606"/>
      <c r="E606"/>
      <c r="F606"/>
      <c r="G606"/>
    </row>
    <row r="607" spans="2:7">
      <c r="B607" s="7"/>
      <c r="C607"/>
      <c r="D607"/>
      <c r="E607"/>
      <c r="F607"/>
      <c r="G607"/>
    </row>
    <row r="608" spans="2:7">
      <c r="B608" s="7"/>
      <c r="C608"/>
      <c r="D608"/>
      <c r="E608"/>
      <c r="F608"/>
      <c r="G608"/>
    </row>
    <row r="609" spans="2:7">
      <c r="B609" s="7"/>
      <c r="C609"/>
      <c r="D609"/>
      <c r="E609"/>
      <c r="F609"/>
      <c r="G609"/>
    </row>
    <row r="610" spans="2:7">
      <c r="B610" s="7"/>
      <c r="C610"/>
      <c r="D610"/>
      <c r="E610"/>
      <c r="F610"/>
      <c r="G610"/>
    </row>
    <row r="611" spans="2:7">
      <c r="B611" s="7"/>
      <c r="C611"/>
      <c r="D611"/>
      <c r="E611"/>
      <c r="F611"/>
      <c r="G611"/>
    </row>
    <row r="612" spans="2:7">
      <c r="B612" s="7"/>
      <c r="C612"/>
      <c r="D612"/>
      <c r="E612"/>
      <c r="F612"/>
      <c r="G612"/>
    </row>
    <row r="613" spans="2:7">
      <c r="B613" s="7"/>
      <c r="C613"/>
      <c r="D613"/>
      <c r="E613"/>
      <c r="F613"/>
      <c r="G613"/>
    </row>
    <row r="614" spans="2:7">
      <c r="B614" s="7"/>
      <c r="C614"/>
      <c r="D614"/>
      <c r="E614"/>
      <c r="F614"/>
      <c r="G614"/>
    </row>
    <row r="615" spans="2:7">
      <c r="B615" s="7"/>
      <c r="C615"/>
      <c r="D615"/>
      <c r="E615"/>
      <c r="F615"/>
      <c r="G615"/>
    </row>
    <row r="616" spans="2:7">
      <c r="B616" s="7"/>
      <c r="C616"/>
      <c r="D616"/>
      <c r="E616"/>
      <c r="F616"/>
      <c r="G616"/>
    </row>
    <row r="617" spans="2:7">
      <c r="B617" s="7"/>
      <c r="C617"/>
      <c r="D617"/>
      <c r="E617"/>
      <c r="F617"/>
      <c r="G617"/>
    </row>
    <row r="618" spans="2:7">
      <c r="B618" s="7"/>
      <c r="C618"/>
      <c r="D618"/>
      <c r="E618"/>
      <c r="F618"/>
      <c r="G618"/>
    </row>
    <row r="619" spans="2:7">
      <c r="B619" s="7"/>
      <c r="C619"/>
      <c r="D619"/>
      <c r="E619"/>
      <c r="F619"/>
      <c r="G619"/>
    </row>
    <row r="620" spans="2:7">
      <c r="B620" s="7"/>
      <c r="C620"/>
      <c r="D620"/>
      <c r="E620"/>
      <c r="F620"/>
      <c r="G620"/>
    </row>
    <row r="621" spans="2:7">
      <c r="B621" s="7"/>
      <c r="C621"/>
      <c r="D621"/>
      <c r="E621"/>
      <c r="F621"/>
      <c r="G621"/>
    </row>
    <row r="622" spans="2:7">
      <c r="B622" s="7"/>
      <c r="C622"/>
      <c r="D622"/>
      <c r="E622"/>
      <c r="F622"/>
      <c r="G622"/>
    </row>
    <row r="623" spans="2:7">
      <c r="B623" s="7"/>
      <c r="C623"/>
      <c r="D623"/>
      <c r="E623"/>
      <c r="F623"/>
      <c r="G623"/>
    </row>
    <row r="624" spans="2:7">
      <c r="B624" s="7"/>
      <c r="C624"/>
      <c r="D624"/>
      <c r="E624"/>
      <c r="F624"/>
      <c r="G624"/>
    </row>
    <row r="625" spans="2:7">
      <c r="B625" s="7"/>
      <c r="C625"/>
      <c r="D625"/>
      <c r="E625"/>
      <c r="F625"/>
      <c r="G625"/>
    </row>
    <row r="626" spans="2:7">
      <c r="B626" s="7"/>
      <c r="C626"/>
      <c r="D626"/>
      <c r="E626"/>
      <c r="F626"/>
      <c r="G626"/>
    </row>
    <row r="627" spans="2:7">
      <c r="B627" s="7"/>
      <c r="C627"/>
      <c r="D627"/>
      <c r="E627"/>
      <c r="F627"/>
      <c r="G627"/>
    </row>
    <row r="628" spans="2:7">
      <c r="B628" s="7"/>
      <c r="C628"/>
      <c r="D628"/>
      <c r="E628"/>
      <c r="F628"/>
      <c r="G628"/>
    </row>
    <row r="629" spans="2:7">
      <c r="B629" s="7"/>
      <c r="C629"/>
      <c r="D629"/>
      <c r="E629"/>
      <c r="F629"/>
      <c r="G629"/>
    </row>
    <row r="630" spans="2:7">
      <c r="B630" s="7"/>
      <c r="C630"/>
      <c r="D630"/>
      <c r="E630"/>
      <c r="F630"/>
      <c r="G630"/>
    </row>
    <row r="631" spans="2:7">
      <c r="B631" s="7"/>
      <c r="C631"/>
      <c r="D631"/>
      <c r="E631"/>
      <c r="F631"/>
      <c r="G631"/>
    </row>
    <row r="632" spans="2:7">
      <c r="B632" s="7"/>
      <c r="C632"/>
      <c r="D632"/>
      <c r="E632"/>
      <c r="F632"/>
      <c r="G632"/>
    </row>
    <row r="633" spans="2:7">
      <c r="B633" s="7"/>
      <c r="C633"/>
      <c r="D633"/>
      <c r="E633"/>
      <c r="F633"/>
      <c r="G633"/>
    </row>
    <row r="634" spans="2:7">
      <c r="B634" s="7"/>
      <c r="C634"/>
      <c r="D634"/>
      <c r="E634"/>
      <c r="F634"/>
      <c r="G634"/>
    </row>
    <row r="635" spans="2:7">
      <c r="B635" s="7"/>
      <c r="C635"/>
      <c r="D635"/>
      <c r="E635"/>
      <c r="F635"/>
      <c r="G635"/>
    </row>
    <row r="636" spans="2:7">
      <c r="B636" s="7"/>
      <c r="C636"/>
      <c r="D636"/>
      <c r="E636"/>
      <c r="F636"/>
      <c r="G636"/>
    </row>
    <row r="637" spans="2:7">
      <c r="B637" s="7"/>
      <c r="C637"/>
      <c r="D637"/>
      <c r="E637"/>
      <c r="F637"/>
      <c r="G637"/>
    </row>
    <row r="638" spans="2:7">
      <c r="B638" s="7"/>
      <c r="C638"/>
      <c r="D638"/>
      <c r="E638"/>
      <c r="F638"/>
      <c r="G638"/>
    </row>
    <row r="639" spans="2:7">
      <c r="B639" s="7"/>
      <c r="C639"/>
      <c r="D639"/>
      <c r="E639"/>
      <c r="F639"/>
      <c r="G639"/>
    </row>
    <row r="640" spans="2:7">
      <c r="B640" s="7"/>
      <c r="C640"/>
      <c r="D640"/>
      <c r="E640"/>
      <c r="F640"/>
      <c r="G640"/>
    </row>
    <row r="641" spans="2:7">
      <c r="B641" s="7"/>
      <c r="C641"/>
      <c r="D641"/>
      <c r="E641"/>
      <c r="F641"/>
      <c r="G641"/>
    </row>
    <row r="642" spans="2:7">
      <c r="B642" s="7"/>
      <c r="C642"/>
      <c r="D642"/>
      <c r="E642"/>
      <c r="F642"/>
      <c r="G642"/>
    </row>
    <row r="643" spans="2:7">
      <c r="B643" s="7"/>
      <c r="C643"/>
      <c r="D643"/>
      <c r="E643"/>
      <c r="F643"/>
      <c r="G643"/>
    </row>
    <row r="644" spans="2:7">
      <c r="B644" s="7"/>
      <c r="C644"/>
      <c r="D644"/>
      <c r="E644"/>
      <c r="F644"/>
      <c r="G644"/>
    </row>
    <row r="645" spans="2:7">
      <c r="B645" s="7"/>
      <c r="C645"/>
      <c r="D645"/>
      <c r="E645"/>
      <c r="F645"/>
      <c r="G645"/>
    </row>
    <row r="646" spans="2:7">
      <c r="B646" s="7"/>
      <c r="C646"/>
      <c r="D646"/>
      <c r="E646"/>
      <c r="F646"/>
      <c r="G646"/>
    </row>
    <row r="647" spans="2:7">
      <c r="B647" s="7"/>
      <c r="C647"/>
      <c r="D647"/>
      <c r="E647"/>
      <c r="F647"/>
      <c r="G647"/>
    </row>
    <row r="648" spans="2:7">
      <c r="B648" s="7"/>
      <c r="C648"/>
      <c r="D648"/>
      <c r="E648"/>
      <c r="F648"/>
      <c r="G648"/>
    </row>
    <row r="649" spans="2:7">
      <c r="B649" s="7"/>
      <c r="C649"/>
      <c r="D649"/>
      <c r="E649"/>
      <c r="F649"/>
      <c r="G649"/>
    </row>
    <row r="650" spans="2:7">
      <c r="B650" s="7"/>
      <c r="C650"/>
      <c r="D650"/>
      <c r="E650"/>
      <c r="F650"/>
      <c r="G650"/>
    </row>
    <row r="651" spans="2:7">
      <c r="B651" s="7"/>
      <c r="C651"/>
      <c r="D651"/>
      <c r="E651"/>
      <c r="F651"/>
      <c r="G651"/>
    </row>
    <row r="652" spans="2:7">
      <c r="B652" s="7"/>
      <c r="C652"/>
      <c r="D652"/>
      <c r="E652"/>
      <c r="F652"/>
      <c r="G652"/>
    </row>
    <row r="653" spans="2:7">
      <c r="B653" s="7"/>
      <c r="C653"/>
      <c r="D653"/>
      <c r="E653"/>
      <c r="F653"/>
      <c r="G653"/>
    </row>
    <row r="654" spans="2:7">
      <c r="B654" s="7"/>
      <c r="C654"/>
      <c r="D654"/>
      <c r="E654"/>
      <c r="F654"/>
      <c r="G654"/>
    </row>
    <row r="655" spans="2:7">
      <c r="B655" s="7"/>
      <c r="C655"/>
      <c r="D655"/>
      <c r="E655"/>
      <c r="F655"/>
      <c r="G655"/>
    </row>
    <row r="656" spans="2:7">
      <c r="B656" s="7"/>
      <c r="C656"/>
      <c r="D656"/>
      <c r="E656"/>
      <c r="F656"/>
      <c r="G656"/>
    </row>
    <row r="657" spans="2:7">
      <c r="B657" s="7"/>
      <c r="C657"/>
      <c r="D657"/>
      <c r="E657"/>
      <c r="F657"/>
      <c r="G657"/>
    </row>
    <row r="658" spans="2:7">
      <c r="B658" s="7"/>
      <c r="C658"/>
      <c r="D658"/>
      <c r="E658"/>
      <c r="F658"/>
      <c r="G658"/>
    </row>
    <row r="659" spans="2:7">
      <c r="B659" s="7"/>
      <c r="C659"/>
      <c r="D659"/>
      <c r="E659"/>
      <c r="F659"/>
      <c r="G659"/>
    </row>
    <row r="660" spans="2:7">
      <c r="B660" s="7"/>
      <c r="C660"/>
      <c r="D660"/>
      <c r="E660"/>
      <c r="F660"/>
      <c r="G660"/>
    </row>
    <row r="661" spans="2:7">
      <c r="B661" s="7"/>
      <c r="C661"/>
      <c r="D661"/>
      <c r="E661"/>
      <c r="F661"/>
      <c r="G661"/>
    </row>
    <row r="662" spans="2:7">
      <c r="B662" s="7"/>
      <c r="C662"/>
      <c r="D662"/>
      <c r="E662"/>
      <c r="F662"/>
      <c r="G662"/>
    </row>
    <row r="663" spans="2:7">
      <c r="B663" s="7"/>
      <c r="C663"/>
      <c r="D663"/>
      <c r="E663"/>
      <c r="F663"/>
      <c r="G663"/>
    </row>
    <row r="664" spans="2:7">
      <c r="B664" s="7"/>
      <c r="C664"/>
      <c r="D664"/>
      <c r="E664"/>
      <c r="F664"/>
      <c r="G664"/>
    </row>
    <row r="665" spans="2:7">
      <c r="B665" s="7"/>
      <c r="C665"/>
      <c r="D665"/>
      <c r="E665"/>
      <c r="F665"/>
      <c r="G665"/>
    </row>
    <row r="666" spans="2:7">
      <c r="B666" s="7"/>
      <c r="C666"/>
      <c r="D666"/>
      <c r="E666"/>
      <c r="F666"/>
      <c r="G666"/>
    </row>
    <row r="667" spans="2:7">
      <c r="B667" s="7"/>
      <c r="C667"/>
      <c r="D667"/>
      <c r="E667"/>
      <c r="F667"/>
      <c r="G667"/>
    </row>
    <row r="668" spans="2:7">
      <c r="B668" s="7"/>
      <c r="C668"/>
      <c r="D668"/>
      <c r="E668"/>
      <c r="F668"/>
      <c r="G668"/>
    </row>
    <row r="669" spans="2:7">
      <c r="B669" s="7"/>
      <c r="C669"/>
      <c r="D669"/>
      <c r="E669"/>
      <c r="F669"/>
      <c r="G669"/>
    </row>
    <row r="670" spans="2:7">
      <c r="B670" s="7"/>
      <c r="C670"/>
      <c r="D670"/>
      <c r="E670"/>
      <c r="F670"/>
      <c r="G670"/>
    </row>
    <row r="671" spans="2:7">
      <c r="B671" s="7"/>
      <c r="C671"/>
      <c r="D671"/>
      <c r="E671"/>
      <c r="F671"/>
      <c r="G671"/>
    </row>
    <row r="672" spans="2:7">
      <c r="B672" s="7"/>
      <c r="C672"/>
      <c r="D672"/>
      <c r="E672"/>
      <c r="F672"/>
      <c r="G672"/>
    </row>
    <row r="673" spans="2:7">
      <c r="B673" s="7"/>
      <c r="C673"/>
      <c r="D673"/>
      <c r="E673"/>
      <c r="F673"/>
      <c r="G673"/>
    </row>
    <row r="674" spans="2:7">
      <c r="B674" s="7"/>
      <c r="C674"/>
      <c r="D674"/>
      <c r="E674"/>
      <c r="F674"/>
      <c r="G674"/>
    </row>
    <row r="675" spans="2:7">
      <c r="B675" s="7"/>
      <c r="C675"/>
      <c r="D675"/>
      <c r="E675"/>
      <c r="F675"/>
      <c r="G675"/>
    </row>
    <row r="676" spans="2:7">
      <c r="B676" s="7"/>
      <c r="C676"/>
      <c r="D676"/>
      <c r="E676"/>
      <c r="F676"/>
      <c r="G676"/>
    </row>
    <row r="677" spans="2:7">
      <c r="B677" s="7"/>
      <c r="C677"/>
      <c r="D677"/>
      <c r="E677"/>
      <c r="F677"/>
      <c r="G677"/>
    </row>
    <row r="678" spans="2:7">
      <c r="B678" s="7"/>
      <c r="C678"/>
      <c r="D678"/>
      <c r="E678"/>
      <c r="F678"/>
      <c r="G678"/>
    </row>
    <row r="679" spans="2:7">
      <c r="B679" s="7"/>
      <c r="C679"/>
      <c r="D679"/>
      <c r="E679"/>
      <c r="F679"/>
      <c r="G679"/>
    </row>
    <row r="680" spans="2:7">
      <c r="B680" s="7"/>
      <c r="C680"/>
      <c r="D680"/>
      <c r="E680"/>
      <c r="F680"/>
      <c r="G680"/>
    </row>
    <row r="681" spans="2:7">
      <c r="B681" s="7"/>
      <c r="C681"/>
      <c r="D681"/>
      <c r="E681"/>
      <c r="F681"/>
      <c r="G681"/>
    </row>
    <row r="682" spans="2:7">
      <c r="B682" s="7"/>
      <c r="C682"/>
      <c r="D682"/>
      <c r="E682"/>
      <c r="F682"/>
      <c r="G682"/>
    </row>
    <row r="683" spans="2:7">
      <c r="B683" s="7"/>
      <c r="C683"/>
      <c r="D683"/>
      <c r="E683"/>
      <c r="F683"/>
      <c r="G683"/>
    </row>
    <row r="684" spans="2:7">
      <c r="B684" s="7"/>
      <c r="C684"/>
      <c r="D684"/>
      <c r="E684"/>
      <c r="F684"/>
      <c r="G684"/>
    </row>
    <row r="685" spans="2:7">
      <c r="B685" s="7"/>
      <c r="C685"/>
      <c r="D685"/>
      <c r="E685"/>
      <c r="F685"/>
      <c r="G685"/>
    </row>
    <row r="686" spans="2:7">
      <c r="B686" s="7"/>
      <c r="C686"/>
      <c r="D686"/>
      <c r="E686"/>
      <c r="F686"/>
      <c r="G686"/>
    </row>
    <row r="687" spans="2:7">
      <c r="B687" s="7"/>
      <c r="C687"/>
      <c r="D687"/>
      <c r="E687"/>
      <c r="F687"/>
      <c r="G687"/>
    </row>
    <row r="688" spans="2:7">
      <c r="B688" s="7"/>
      <c r="C688"/>
      <c r="D688"/>
      <c r="E688"/>
      <c r="F688"/>
      <c r="G688"/>
    </row>
    <row r="689" spans="2:7">
      <c r="B689" s="7"/>
      <c r="C689"/>
      <c r="D689"/>
      <c r="E689"/>
      <c r="F689"/>
      <c r="G689"/>
    </row>
    <row r="690" spans="2:7">
      <c r="B690" s="7"/>
      <c r="C690"/>
      <c r="D690"/>
      <c r="E690"/>
      <c r="F690"/>
      <c r="G690"/>
    </row>
    <row r="691" spans="2:7">
      <c r="B691" s="7"/>
      <c r="C691"/>
      <c r="D691"/>
      <c r="E691"/>
      <c r="F691"/>
      <c r="G691"/>
    </row>
    <row r="692" spans="2:7">
      <c r="B692" s="7"/>
      <c r="C692"/>
      <c r="D692"/>
      <c r="E692"/>
      <c r="F692"/>
      <c r="G692"/>
    </row>
    <row r="693" spans="2:7">
      <c r="B693" s="7"/>
      <c r="C693"/>
      <c r="D693"/>
      <c r="E693"/>
      <c r="F693"/>
      <c r="G693"/>
    </row>
    <row r="694" spans="2:7">
      <c r="B694" s="7"/>
      <c r="C694"/>
      <c r="D694"/>
      <c r="E694"/>
      <c r="F694"/>
      <c r="G694"/>
    </row>
    <row r="695" spans="2:7">
      <c r="B695" s="7"/>
      <c r="C695"/>
      <c r="D695"/>
      <c r="E695"/>
      <c r="F695"/>
      <c r="G695"/>
    </row>
    <row r="696" spans="2:7">
      <c r="B696" s="7"/>
      <c r="C696"/>
      <c r="D696"/>
      <c r="E696"/>
      <c r="F696"/>
      <c r="G696"/>
    </row>
    <row r="697" spans="2:7">
      <c r="B697" s="7"/>
      <c r="C697"/>
      <c r="D697"/>
      <c r="E697"/>
      <c r="F697"/>
      <c r="G697"/>
    </row>
    <row r="698" spans="2:7">
      <c r="B698" s="7"/>
      <c r="C698"/>
      <c r="D698"/>
      <c r="E698"/>
      <c r="F698"/>
      <c r="G698"/>
    </row>
    <row r="699" spans="2:7">
      <c r="B699" s="7"/>
      <c r="C699"/>
      <c r="D699"/>
      <c r="E699"/>
      <c r="F699"/>
      <c r="G699"/>
    </row>
    <row r="700" spans="2:7">
      <c r="B700" s="7"/>
      <c r="C700"/>
      <c r="D700"/>
      <c r="E700"/>
      <c r="F700"/>
      <c r="G700"/>
    </row>
    <row r="701" spans="2:7">
      <c r="B701" s="7"/>
      <c r="C701"/>
      <c r="D701"/>
      <c r="E701"/>
      <c r="F701"/>
      <c r="G701"/>
    </row>
    <row r="702" spans="2:7">
      <c r="B702" s="7"/>
      <c r="C702"/>
      <c r="D702"/>
      <c r="E702"/>
      <c r="F702"/>
      <c r="G702"/>
    </row>
    <row r="703" spans="2:7">
      <c r="B703" s="7"/>
      <c r="C703"/>
      <c r="D703"/>
      <c r="E703"/>
      <c r="F703"/>
      <c r="G703"/>
    </row>
    <row r="704" spans="2:7">
      <c r="B704" s="7"/>
      <c r="C704"/>
      <c r="D704"/>
      <c r="E704"/>
      <c r="F704"/>
      <c r="G704"/>
    </row>
    <row r="705" spans="2:7">
      <c r="B705" s="7"/>
      <c r="C705"/>
      <c r="D705"/>
      <c r="E705"/>
      <c r="F705"/>
      <c r="G705"/>
    </row>
    <row r="706" spans="2:7">
      <c r="B706" s="7"/>
      <c r="C706"/>
      <c r="D706"/>
      <c r="E706"/>
      <c r="F706"/>
      <c r="G706"/>
    </row>
    <row r="707" spans="2:7">
      <c r="B707" s="7"/>
      <c r="C707"/>
      <c r="D707"/>
      <c r="E707"/>
      <c r="F707"/>
      <c r="G707"/>
    </row>
    <row r="708" spans="2:7">
      <c r="B708" s="7"/>
      <c r="C708"/>
      <c r="D708"/>
      <c r="E708"/>
      <c r="F708"/>
      <c r="G708"/>
    </row>
    <row r="709" spans="2:7">
      <c r="B709" s="7"/>
      <c r="C709"/>
      <c r="D709"/>
      <c r="E709"/>
      <c r="F709"/>
      <c r="G709"/>
    </row>
    <row r="710" spans="2:7">
      <c r="B710" s="7"/>
      <c r="C710"/>
      <c r="D710"/>
      <c r="E710"/>
      <c r="F710"/>
      <c r="G710"/>
    </row>
    <row r="711" spans="2:7">
      <c r="B711" s="7"/>
      <c r="C711"/>
      <c r="D711"/>
      <c r="E711"/>
      <c r="F711"/>
      <c r="G711"/>
    </row>
    <row r="712" spans="2:7">
      <c r="B712" s="7"/>
      <c r="C712"/>
      <c r="D712"/>
      <c r="E712"/>
      <c r="F712"/>
      <c r="G712"/>
    </row>
    <row r="713" spans="2:7">
      <c r="B713" s="7"/>
      <c r="C713"/>
      <c r="D713"/>
      <c r="E713"/>
      <c r="F713"/>
      <c r="G713"/>
    </row>
    <row r="714" spans="2:7">
      <c r="B714" s="7"/>
      <c r="C714"/>
      <c r="D714"/>
      <c r="E714"/>
      <c r="F714"/>
      <c r="G714"/>
    </row>
    <row r="715" spans="2:7">
      <c r="B715" s="7"/>
      <c r="C715"/>
      <c r="D715"/>
      <c r="E715"/>
      <c r="F715"/>
      <c r="G715"/>
    </row>
    <row r="716" spans="2:7">
      <c r="B716" s="7"/>
      <c r="C716"/>
      <c r="D716"/>
      <c r="E716"/>
      <c r="F716"/>
      <c r="G716"/>
    </row>
    <row r="717" spans="2:7">
      <c r="B717" s="7"/>
      <c r="C717"/>
      <c r="D717"/>
      <c r="E717"/>
      <c r="F717"/>
      <c r="G717"/>
    </row>
    <row r="718" spans="2:7">
      <c r="B718" s="7"/>
      <c r="C718"/>
      <c r="D718"/>
      <c r="E718"/>
      <c r="F718"/>
      <c r="G718"/>
    </row>
    <row r="719" spans="2:7">
      <c r="B719" s="7"/>
      <c r="C719"/>
      <c r="D719"/>
      <c r="E719"/>
      <c r="F719"/>
      <c r="G719"/>
    </row>
    <row r="720" spans="2:7">
      <c r="B720" s="7"/>
      <c r="C720"/>
      <c r="D720"/>
      <c r="E720"/>
      <c r="F720"/>
      <c r="G720"/>
    </row>
    <row r="721" spans="2:7">
      <c r="B721" s="7"/>
      <c r="C721"/>
      <c r="D721"/>
      <c r="E721"/>
      <c r="F721"/>
      <c r="G721"/>
    </row>
    <row r="722" spans="2:7">
      <c r="B722" s="7"/>
      <c r="C722"/>
      <c r="D722"/>
      <c r="E722"/>
      <c r="F722"/>
      <c r="G722"/>
    </row>
    <row r="723" spans="2:7">
      <c r="B723" s="7"/>
      <c r="C723"/>
      <c r="D723"/>
      <c r="E723"/>
      <c r="F723"/>
      <c r="G723"/>
    </row>
    <row r="724" spans="2:7">
      <c r="B724" s="7"/>
      <c r="C724"/>
      <c r="D724"/>
      <c r="E724"/>
      <c r="F724"/>
      <c r="G724"/>
    </row>
    <row r="725" spans="2:7">
      <c r="B725" s="7"/>
      <c r="C725"/>
      <c r="D725"/>
      <c r="E725"/>
      <c r="F725"/>
      <c r="G725"/>
    </row>
    <row r="726" spans="2:7">
      <c r="B726" s="7"/>
      <c r="C726"/>
      <c r="D726"/>
      <c r="E726"/>
      <c r="F726"/>
      <c r="G726"/>
    </row>
    <row r="727" spans="2:7">
      <c r="B727" s="7"/>
      <c r="C727"/>
      <c r="D727"/>
      <c r="E727"/>
      <c r="F727"/>
      <c r="G727"/>
    </row>
    <row r="728" spans="2:7">
      <c r="B728" s="7"/>
      <c r="C728"/>
      <c r="D728"/>
      <c r="E728"/>
      <c r="F728"/>
      <c r="G728"/>
    </row>
    <row r="729" spans="2:7">
      <c r="B729" s="7"/>
      <c r="C729"/>
      <c r="D729"/>
      <c r="E729"/>
      <c r="F729"/>
      <c r="G729"/>
    </row>
    <row r="730" spans="2:7">
      <c r="B730" s="7"/>
      <c r="C730"/>
      <c r="D730"/>
      <c r="E730"/>
      <c r="F730"/>
      <c r="G730"/>
    </row>
    <row r="731" spans="2:7">
      <c r="B731" s="7"/>
      <c r="C731"/>
      <c r="D731"/>
      <c r="E731"/>
      <c r="F731"/>
      <c r="G731"/>
    </row>
    <row r="732" spans="2:7">
      <c r="B732" s="7"/>
      <c r="C732"/>
      <c r="D732"/>
      <c r="E732"/>
      <c r="F732"/>
      <c r="G732"/>
    </row>
    <row r="733" spans="2:7">
      <c r="B733" s="7"/>
      <c r="C733"/>
      <c r="D733"/>
      <c r="E733"/>
      <c r="F733"/>
      <c r="G733"/>
    </row>
    <row r="734" spans="2:7">
      <c r="B734" s="7"/>
      <c r="C734"/>
      <c r="D734"/>
      <c r="E734"/>
      <c r="F734"/>
      <c r="G734"/>
    </row>
    <row r="735" spans="2:7">
      <c r="B735" s="7"/>
      <c r="C735"/>
      <c r="D735"/>
      <c r="E735"/>
      <c r="F735"/>
      <c r="G735"/>
    </row>
    <row r="736" spans="2:7">
      <c r="B736" s="7"/>
      <c r="C736"/>
      <c r="D736"/>
      <c r="E736"/>
      <c r="F736"/>
      <c r="G736"/>
    </row>
    <row r="737" spans="2:7">
      <c r="B737" s="7"/>
      <c r="C737"/>
      <c r="D737"/>
      <c r="E737"/>
      <c r="F737"/>
      <c r="G737"/>
    </row>
    <row r="738" spans="2:7">
      <c r="B738" s="7"/>
      <c r="C738"/>
      <c r="D738"/>
      <c r="E738"/>
      <c r="F738"/>
      <c r="G738"/>
    </row>
    <row r="739" spans="2:7">
      <c r="B739" s="7"/>
      <c r="C739"/>
      <c r="D739"/>
      <c r="E739"/>
      <c r="F739"/>
      <c r="G739"/>
    </row>
    <row r="740" spans="2:7">
      <c r="B740" s="7"/>
      <c r="C740"/>
      <c r="D740"/>
      <c r="E740"/>
      <c r="F740"/>
      <c r="G740"/>
    </row>
    <row r="741" spans="2:7">
      <c r="B741" s="7"/>
      <c r="C741"/>
      <c r="D741"/>
      <c r="E741"/>
      <c r="F741"/>
      <c r="G741"/>
    </row>
    <row r="742" spans="2:7">
      <c r="B742" s="7"/>
      <c r="C742"/>
      <c r="D742"/>
      <c r="E742"/>
      <c r="F742"/>
      <c r="G742"/>
    </row>
    <row r="743" spans="2:7">
      <c r="B743" s="7"/>
      <c r="C743"/>
      <c r="D743"/>
      <c r="E743"/>
      <c r="F743"/>
      <c r="G743"/>
    </row>
    <row r="744" spans="2:7">
      <c r="B744" s="7"/>
      <c r="C744"/>
      <c r="D744"/>
      <c r="E744"/>
      <c r="F744"/>
      <c r="G744"/>
    </row>
    <row r="745" spans="2:7">
      <c r="B745" s="7"/>
      <c r="C745"/>
      <c r="D745"/>
      <c r="E745"/>
      <c r="F745"/>
      <c r="G745"/>
    </row>
    <row r="746" spans="2:7">
      <c r="B746" s="7"/>
      <c r="C746"/>
      <c r="D746"/>
      <c r="E746"/>
      <c r="F746"/>
      <c r="G746"/>
    </row>
    <row r="747" spans="2:7">
      <c r="B747" s="7"/>
      <c r="C747"/>
      <c r="D747"/>
      <c r="E747"/>
      <c r="F747"/>
      <c r="G747"/>
    </row>
    <row r="748" spans="2:7">
      <c r="B748" s="7"/>
      <c r="C748"/>
      <c r="D748"/>
      <c r="E748"/>
      <c r="F748"/>
      <c r="G748"/>
    </row>
    <row r="749" spans="2:7">
      <c r="B749" s="7"/>
      <c r="C749"/>
      <c r="D749"/>
      <c r="E749"/>
      <c r="F749"/>
      <c r="G749"/>
    </row>
    <row r="750" spans="2:7">
      <c r="B750" s="7"/>
      <c r="C750"/>
      <c r="D750"/>
      <c r="E750"/>
      <c r="F750"/>
      <c r="G750"/>
    </row>
    <row r="751" spans="2:7">
      <c r="B751" s="7"/>
      <c r="C751"/>
      <c r="D751"/>
      <c r="E751"/>
      <c r="F751"/>
      <c r="G751"/>
    </row>
    <row r="752" spans="2:7">
      <c r="B752" s="7"/>
      <c r="C752"/>
      <c r="D752"/>
      <c r="E752"/>
      <c r="F752"/>
      <c r="G752"/>
    </row>
    <row r="753" spans="2:7">
      <c r="B753" s="7"/>
      <c r="C753"/>
      <c r="D753"/>
      <c r="E753"/>
      <c r="F753"/>
      <c r="G753"/>
    </row>
    <row r="754" spans="2:7">
      <c r="B754" s="7"/>
      <c r="C754"/>
      <c r="D754"/>
      <c r="E754"/>
      <c r="F754"/>
      <c r="G754"/>
    </row>
    <row r="755" spans="2:7">
      <c r="B755" s="7"/>
      <c r="C755"/>
      <c r="D755"/>
      <c r="E755"/>
      <c r="F755"/>
      <c r="G755"/>
    </row>
    <row r="756" spans="2:7">
      <c r="B756" s="7"/>
      <c r="C756"/>
      <c r="D756"/>
      <c r="E756"/>
      <c r="F756"/>
      <c r="G756"/>
    </row>
    <row r="757" spans="2:7">
      <c r="B757" s="7"/>
      <c r="C757"/>
      <c r="D757"/>
      <c r="E757"/>
      <c r="F757"/>
      <c r="G757"/>
    </row>
    <row r="758" spans="2:7">
      <c r="B758" s="7"/>
      <c r="C758"/>
      <c r="D758"/>
      <c r="E758"/>
      <c r="F758"/>
      <c r="G758"/>
    </row>
    <row r="759" spans="2:7">
      <c r="B759" s="7"/>
      <c r="C759"/>
      <c r="D759"/>
      <c r="E759"/>
      <c r="F759"/>
      <c r="G759"/>
    </row>
    <row r="760" spans="2:7">
      <c r="B760" s="7"/>
      <c r="C760"/>
      <c r="D760"/>
      <c r="E760"/>
      <c r="F760"/>
      <c r="G760"/>
    </row>
    <row r="761" spans="2:7">
      <c r="B761" s="7"/>
      <c r="C761"/>
      <c r="D761"/>
      <c r="E761"/>
      <c r="F761"/>
      <c r="G761"/>
    </row>
    <row r="762" spans="2:7">
      <c r="B762" s="7"/>
      <c r="C762"/>
      <c r="D762"/>
      <c r="E762"/>
      <c r="F762"/>
      <c r="G762"/>
    </row>
    <row r="763" spans="2:7">
      <c r="B763" s="7"/>
      <c r="C763"/>
      <c r="D763"/>
      <c r="E763"/>
      <c r="F763"/>
      <c r="G763"/>
    </row>
    <row r="764" spans="2:7">
      <c r="B764" s="7"/>
      <c r="C764"/>
      <c r="D764"/>
      <c r="E764"/>
      <c r="F764"/>
      <c r="G764"/>
    </row>
    <row r="765" spans="2:7">
      <c r="B765" s="7"/>
      <c r="C765"/>
      <c r="D765"/>
      <c r="E765"/>
      <c r="F765"/>
      <c r="G765"/>
    </row>
    <row r="766" spans="2:7">
      <c r="B766" s="7"/>
      <c r="C766"/>
      <c r="D766"/>
      <c r="E766"/>
      <c r="F766"/>
      <c r="G766"/>
    </row>
    <row r="767" spans="2:7">
      <c r="B767" s="7"/>
      <c r="C767"/>
      <c r="D767"/>
      <c r="E767"/>
      <c r="F767"/>
      <c r="G767"/>
    </row>
    <row r="768" spans="2:7">
      <c r="B768" s="7"/>
      <c r="C768"/>
      <c r="D768"/>
      <c r="E768"/>
      <c r="F768"/>
      <c r="G768"/>
    </row>
    <row r="769" spans="2:7">
      <c r="B769" s="7"/>
      <c r="C769"/>
      <c r="D769"/>
      <c r="E769"/>
      <c r="F769"/>
      <c r="G769"/>
    </row>
    <row r="770" spans="2:7">
      <c r="B770" s="7"/>
      <c r="C770"/>
      <c r="D770"/>
      <c r="E770"/>
      <c r="F770"/>
      <c r="G770"/>
    </row>
    <row r="771" spans="2:7">
      <c r="B771" s="7"/>
      <c r="C771"/>
      <c r="D771"/>
      <c r="E771"/>
      <c r="F771"/>
      <c r="G771"/>
    </row>
    <row r="772" spans="2:7">
      <c r="B772" s="7"/>
      <c r="C772"/>
      <c r="D772"/>
      <c r="E772"/>
      <c r="F772"/>
      <c r="G772"/>
    </row>
    <row r="773" spans="2:7">
      <c r="B773" s="7"/>
      <c r="C773"/>
      <c r="D773"/>
      <c r="E773"/>
      <c r="F773"/>
      <c r="G773"/>
    </row>
    <row r="774" spans="2:7">
      <c r="B774" s="7"/>
      <c r="C774"/>
      <c r="D774"/>
      <c r="E774"/>
      <c r="F774"/>
      <c r="G774"/>
    </row>
    <row r="775" spans="2:7">
      <c r="B775" s="7"/>
      <c r="C775"/>
      <c r="D775"/>
      <c r="E775"/>
      <c r="F775"/>
      <c r="G775"/>
    </row>
    <row r="776" spans="2:7">
      <c r="B776" s="7"/>
      <c r="C776"/>
      <c r="D776"/>
      <c r="E776"/>
      <c r="F776"/>
      <c r="G776"/>
    </row>
    <row r="777" spans="2:7">
      <c r="B777" s="7"/>
      <c r="C777"/>
      <c r="D777"/>
      <c r="E777"/>
      <c r="F777"/>
      <c r="G777"/>
    </row>
    <row r="778" spans="2:7">
      <c r="B778" s="7"/>
      <c r="C778"/>
      <c r="D778"/>
      <c r="E778"/>
      <c r="F778"/>
      <c r="G778"/>
    </row>
    <row r="779" spans="2:7">
      <c r="B779" s="7"/>
      <c r="C779"/>
      <c r="D779"/>
      <c r="E779"/>
      <c r="F779"/>
      <c r="G779"/>
    </row>
    <row r="780" spans="2:7">
      <c r="B780" s="7"/>
      <c r="C780"/>
      <c r="D780"/>
      <c r="E780"/>
      <c r="F780"/>
      <c r="G780"/>
    </row>
    <row r="781" spans="2:7">
      <c r="B781" s="7"/>
      <c r="C781"/>
      <c r="D781"/>
      <c r="E781"/>
      <c r="F781"/>
      <c r="G781"/>
    </row>
    <row r="782" spans="2:7">
      <c r="B782" s="7"/>
      <c r="C782"/>
      <c r="D782"/>
      <c r="E782"/>
      <c r="F782"/>
      <c r="G782"/>
    </row>
    <row r="783" spans="2:7">
      <c r="B783" s="7"/>
      <c r="C783"/>
      <c r="D783"/>
      <c r="E783"/>
      <c r="F783"/>
      <c r="G783"/>
    </row>
    <row r="784" spans="2:7">
      <c r="B784" s="7"/>
      <c r="C784"/>
      <c r="D784"/>
      <c r="E784"/>
      <c r="F784"/>
      <c r="G784"/>
    </row>
    <row r="785" spans="2:7">
      <c r="B785" s="7"/>
      <c r="C785"/>
      <c r="D785"/>
      <c r="E785"/>
      <c r="F785"/>
      <c r="G785"/>
    </row>
    <row r="786" spans="2:7">
      <c r="B786" s="7"/>
      <c r="C786"/>
      <c r="D786"/>
      <c r="E786"/>
      <c r="F786"/>
      <c r="G786"/>
    </row>
    <row r="787" spans="2:7">
      <c r="B787" s="7"/>
      <c r="C787"/>
      <c r="D787"/>
      <c r="E787"/>
      <c r="F787"/>
      <c r="G787"/>
    </row>
    <row r="788" spans="2:7">
      <c r="B788" s="7"/>
      <c r="C788"/>
      <c r="D788"/>
      <c r="E788"/>
      <c r="F788"/>
      <c r="G788"/>
    </row>
    <row r="789" spans="2:7">
      <c r="B789" s="7"/>
      <c r="C789"/>
      <c r="D789"/>
      <c r="E789"/>
      <c r="F789"/>
      <c r="G789"/>
    </row>
    <row r="790" spans="2:7">
      <c r="B790" s="7"/>
      <c r="C790"/>
      <c r="D790"/>
      <c r="E790"/>
      <c r="F790"/>
      <c r="G790"/>
    </row>
    <row r="791" spans="2:7">
      <c r="B791" s="7"/>
      <c r="C791"/>
      <c r="D791"/>
      <c r="E791"/>
      <c r="F791"/>
      <c r="G791"/>
    </row>
    <row r="792" spans="2:7">
      <c r="B792" s="7"/>
      <c r="C792"/>
      <c r="D792"/>
      <c r="E792"/>
      <c r="F792"/>
      <c r="G792"/>
    </row>
    <row r="793" spans="2:7">
      <c r="B793" s="7"/>
      <c r="C793"/>
      <c r="D793"/>
      <c r="E793"/>
      <c r="F793"/>
      <c r="G793"/>
    </row>
    <row r="794" spans="2:7">
      <c r="B794" s="7"/>
      <c r="C794"/>
      <c r="D794"/>
      <c r="E794"/>
      <c r="F794"/>
      <c r="G794"/>
    </row>
    <row r="795" spans="2:7">
      <c r="B795" s="7"/>
      <c r="C795"/>
      <c r="D795"/>
      <c r="E795"/>
      <c r="F795"/>
      <c r="G795"/>
    </row>
    <row r="796" spans="2:7">
      <c r="B796" s="7"/>
      <c r="C796"/>
      <c r="D796"/>
      <c r="E796"/>
      <c r="F796"/>
      <c r="G796"/>
    </row>
    <row r="797" spans="2:7">
      <c r="B797" s="7"/>
      <c r="C797"/>
      <c r="D797"/>
      <c r="E797"/>
      <c r="F797"/>
      <c r="G797"/>
    </row>
    <row r="798" spans="2:7">
      <c r="B798" s="7"/>
      <c r="C798"/>
      <c r="D798"/>
      <c r="E798"/>
      <c r="F798"/>
      <c r="G798"/>
    </row>
    <row r="799" spans="2:7">
      <c r="B799" s="7"/>
      <c r="C799"/>
      <c r="D799"/>
      <c r="E799"/>
      <c r="F799"/>
      <c r="G799"/>
    </row>
    <row r="800" spans="2:7">
      <c r="B800" s="7"/>
      <c r="C800"/>
      <c r="D800"/>
      <c r="E800"/>
      <c r="F800"/>
      <c r="G800"/>
    </row>
    <row r="801" spans="2:7">
      <c r="B801" s="7"/>
      <c r="C801"/>
      <c r="D801"/>
      <c r="E801"/>
      <c r="F801"/>
      <c r="G801"/>
    </row>
    <row r="802" spans="2:7">
      <c r="B802" s="7"/>
      <c r="C802"/>
      <c r="D802"/>
      <c r="E802"/>
      <c r="F802"/>
      <c r="G802"/>
    </row>
    <row r="803" spans="2:7">
      <c r="B803" s="7"/>
      <c r="C803"/>
      <c r="D803"/>
      <c r="E803"/>
      <c r="F803"/>
      <c r="G803"/>
    </row>
    <row r="804" spans="2:7">
      <c r="B804" s="7"/>
      <c r="C804"/>
      <c r="D804"/>
      <c r="E804"/>
      <c r="F804"/>
      <c r="G804"/>
    </row>
    <row r="805" spans="2:7">
      <c r="B805" s="7"/>
      <c r="C805"/>
      <c r="D805"/>
      <c r="E805"/>
      <c r="F805"/>
      <c r="G805"/>
    </row>
    <row r="806" spans="2:7">
      <c r="B806" s="7"/>
      <c r="C806"/>
      <c r="D806"/>
      <c r="E806"/>
      <c r="F806"/>
      <c r="G806"/>
    </row>
    <row r="807" spans="2:7">
      <c r="B807" s="7"/>
      <c r="C807"/>
      <c r="D807"/>
      <c r="E807"/>
      <c r="F807"/>
      <c r="G807"/>
    </row>
    <row r="808" spans="2:7">
      <c r="B808" s="7"/>
      <c r="C808"/>
      <c r="D808"/>
      <c r="E808"/>
      <c r="F808"/>
      <c r="G808"/>
    </row>
    <row r="809" spans="2:7">
      <c r="B809" s="7"/>
      <c r="C809"/>
      <c r="D809"/>
      <c r="E809"/>
      <c r="F809"/>
      <c r="G809"/>
    </row>
    <row r="810" spans="2:7">
      <c r="B810" s="7"/>
      <c r="C810"/>
      <c r="D810"/>
      <c r="E810"/>
      <c r="F810"/>
      <c r="G810"/>
    </row>
    <row r="811" spans="2:7">
      <c r="B811" s="7"/>
      <c r="C811"/>
      <c r="D811"/>
      <c r="E811"/>
      <c r="F811"/>
      <c r="G811"/>
    </row>
    <row r="812" spans="2:7">
      <c r="B812" s="7"/>
      <c r="C812"/>
      <c r="D812"/>
      <c r="E812"/>
      <c r="F812"/>
      <c r="G812"/>
    </row>
    <row r="813" spans="2:7">
      <c r="B813" s="7"/>
      <c r="C813"/>
      <c r="D813"/>
      <c r="E813"/>
      <c r="F813"/>
      <c r="G813"/>
    </row>
    <row r="814" spans="2:7">
      <c r="B814" s="7"/>
      <c r="C814"/>
      <c r="D814"/>
      <c r="E814"/>
      <c r="F814"/>
      <c r="G814"/>
    </row>
    <row r="815" spans="2:7">
      <c r="B815" s="7"/>
      <c r="C815"/>
      <c r="D815"/>
      <c r="E815"/>
      <c r="F815"/>
      <c r="G815"/>
    </row>
    <row r="816" spans="2:7">
      <c r="B816" s="7"/>
      <c r="C816"/>
      <c r="D816"/>
      <c r="E816"/>
      <c r="F816"/>
      <c r="G816"/>
    </row>
    <row r="817" spans="2:7">
      <c r="B817" s="7"/>
      <c r="C817"/>
      <c r="D817"/>
      <c r="E817"/>
      <c r="F817"/>
      <c r="G817"/>
    </row>
    <row r="818" spans="2:7">
      <c r="B818" s="7"/>
      <c r="C818"/>
      <c r="D818"/>
      <c r="E818"/>
      <c r="F818"/>
      <c r="G818"/>
    </row>
    <row r="819" spans="2:7">
      <c r="B819" s="7"/>
      <c r="C819"/>
      <c r="D819"/>
      <c r="E819"/>
      <c r="F819"/>
      <c r="G819"/>
    </row>
    <row r="820" spans="2:7">
      <c r="B820" s="7"/>
      <c r="C820"/>
      <c r="D820"/>
      <c r="E820"/>
      <c r="F820"/>
      <c r="G820"/>
    </row>
    <row r="821" spans="2:7">
      <c r="B821" s="7"/>
      <c r="C821"/>
      <c r="D821"/>
      <c r="E821"/>
      <c r="F821"/>
      <c r="G821"/>
    </row>
    <row r="822" spans="2:7">
      <c r="B822" s="7"/>
      <c r="C822"/>
      <c r="D822"/>
      <c r="E822"/>
      <c r="F822"/>
      <c r="G822"/>
    </row>
    <row r="823" spans="2:7">
      <c r="B823" s="7"/>
      <c r="C823"/>
      <c r="D823"/>
      <c r="E823"/>
      <c r="F823"/>
      <c r="G823"/>
    </row>
    <row r="824" spans="2:7">
      <c r="B824" s="7"/>
      <c r="C824"/>
      <c r="D824"/>
      <c r="E824"/>
      <c r="F824"/>
      <c r="G824"/>
    </row>
    <row r="825" spans="2:7">
      <c r="B825" s="7"/>
      <c r="C825"/>
      <c r="D825"/>
      <c r="E825"/>
      <c r="F825"/>
      <c r="G825"/>
    </row>
    <row r="826" spans="2:7">
      <c r="B826" s="7"/>
      <c r="C826"/>
      <c r="D826"/>
      <c r="E826"/>
      <c r="F826"/>
      <c r="G826"/>
    </row>
    <row r="827" spans="2:7">
      <c r="B827" s="7"/>
      <c r="C827"/>
      <c r="D827"/>
      <c r="E827"/>
      <c r="F827"/>
      <c r="G827"/>
    </row>
    <row r="828" spans="2:7">
      <c r="B828" s="7"/>
      <c r="C828"/>
      <c r="D828"/>
      <c r="E828"/>
      <c r="F828"/>
      <c r="G828"/>
    </row>
    <row r="829" spans="2:7">
      <c r="B829" s="7"/>
      <c r="C829"/>
      <c r="D829"/>
      <c r="E829"/>
      <c r="F829"/>
      <c r="G829"/>
    </row>
    <row r="830" spans="2:7">
      <c r="B830" s="7"/>
      <c r="C830"/>
      <c r="D830"/>
      <c r="E830"/>
      <c r="F830"/>
      <c r="G830"/>
    </row>
    <row r="831" spans="2:7">
      <c r="B831" s="7"/>
      <c r="C831"/>
      <c r="D831"/>
      <c r="E831"/>
      <c r="F831"/>
      <c r="G831"/>
    </row>
    <row r="832" spans="2:7">
      <c r="B832" s="7"/>
      <c r="C832"/>
      <c r="D832"/>
      <c r="E832"/>
      <c r="F832"/>
      <c r="G832"/>
    </row>
    <row r="833" spans="2:7">
      <c r="B833" s="7"/>
      <c r="C833"/>
      <c r="D833"/>
      <c r="E833"/>
      <c r="F833"/>
      <c r="G833"/>
    </row>
    <row r="834" spans="2:7">
      <c r="B834" s="7"/>
      <c r="C834"/>
      <c r="D834"/>
      <c r="E834"/>
      <c r="F834"/>
      <c r="G834"/>
    </row>
    <row r="835" spans="2:7">
      <c r="B835" s="7"/>
      <c r="C835"/>
      <c r="D835"/>
      <c r="E835"/>
      <c r="F835"/>
      <c r="G835"/>
    </row>
    <row r="836" spans="2:7">
      <c r="B836" s="7"/>
      <c r="C836"/>
      <c r="D836"/>
      <c r="E836"/>
      <c r="F836"/>
      <c r="G836"/>
    </row>
    <row r="837" spans="2:7">
      <c r="B837" s="7"/>
      <c r="C837"/>
      <c r="D837"/>
      <c r="E837"/>
      <c r="F837"/>
      <c r="G837"/>
    </row>
    <row r="838" spans="2:7">
      <c r="B838" s="7"/>
      <c r="C838"/>
      <c r="D838"/>
      <c r="E838"/>
      <c r="F838"/>
      <c r="G838"/>
    </row>
    <row r="839" spans="2:7">
      <c r="B839" s="7"/>
      <c r="C839"/>
      <c r="D839"/>
      <c r="E839"/>
      <c r="F839"/>
      <c r="G839"/>
    </row>
    <row r="840" spans="2:7">
      <c r="B840" s="7"/>
      <c r="C840"/>
      <c r="D840"/>
      <c r="E840"/>
      <c r="F840"/>
      <c r="G840"/>
    </row>
    <row r="841" spans="2:7">
      <c r="B841" s="7"/>
      <c r="C841"/>
      <c r="D841"/>
      <c r="E841"/>
      <c r="F841"/>
      <c r="G841"/>
    </row>
    <row r="842" spans="2:7">
      <c r="B842" s="7"/>
      <c r="C842"/>
      <c r="D842"/>
      <c r="E842"/>
      <c r="F842"/>
      <c r="G842"/>
    </row>
    <row r="843" spans="2:7">
      <c r="B843" s="7"/>
      <c r="C843"/>
      <c r="D843"/>
      <c r="E843"/>
      <c r="F843"/>
      <c r="G843"/>
    </row>
    <row r="844" spans="2:7">
      <c r="B844" s="7"/>
      <c r="C844"/>
      <c r="D844"/>
      <c r="E844"/>
      <c r="F844"/>
      <c r="G844"/>
    </row>
    <row r="845" spans="2:7">
      <c r="B845" s="7"/>
      <c r="C845"/>
      <c r="D845"/>
      <c r="E845"/>
      <c r="F845"/>
      <c r="G845"/>
    </row>
    <row r="846" spans="2:7">
      <c r="B846" s="7"/>
      <c r="C846"/>
      <c r="D846"/>
      <c r="E846"/>
      <c r="F846"/>
      <c r="G846"/>
    </row>
    <row r="847" spans="2:7">
      <c r="B847" s="7"/>
      <c r="C847"/>
      <c r="D847"/>
      <c r="E847"/>
      <c r="F847"/>
      <c r="G847"/>
    </row>
    <row r="848" spans="2:7">
      <c r="B848" s="7"/>
      <c r="C848"/>
      <c r="D848"/>
      <c r="E848"/>
      <c r="F848"/>
      <c r="G848"/>
    </row>
    <row r="849" spans="2:7">
      <c r="B849" s="7"/>
      <c r="C849"/>
      <c r="D849"/>
      <c r="E849"/>
      <c r="F849"/>
      <c r="G849"/>
    </row>
    <row r="850" spans="2:7">
      <c r="B850" s="7"/>
      <c r="C850"/>
      <c r="D850"/>
      <c r="E850"/>
      <c r="F850"/>
      <c r="G850"/>
    </row>
    <row r="851" spans="2:7">
      <c r="B851" s="7"/>
      <c r="C851"/>
      <c r="D851"/>
      <c r="E851"/>
      <c r="F851"/>
      <c r="G851"/>
    </row>
    <row r="852" spans="2:7">
      <c r="B852" s="7"/>
      <c r="C852"/>
      <c r="D852"/>
      <c r="E852"/>
      <c r="F852"/>
      <c r="G852"/>
    </row>
    <row r="853" spans="2:7">
      <c r="B853" s="7"/>
      <c r="C853"/>
      <c r="D853"/>
      <c r="E853"/>
      <c r="F853"/>
      <c r="G853"/>
    </row>
    <row r="854" spans="2:7">
      <c r="B854" s="7"/>
      <c r="C854"/>
      <c r="D854"/>
      <c r="E854"/>
      <c r="F854"/>
      <c r="G854"/>
    </row>
    <row r="855" spans="2:7">
      <c r="B855" s="7"/>
      <c r="C855"/>
      <c r="D855"/>
      <c r="E855"/>
      <c r="F855"/>
      <c r="G855"/>
    </row>
    <row r="856" spans="2:7">
      <c r="B856" s="7"/>
      <c r="C856"/>
      <c r="D856"/>
      <c r="E856"/>
      <c r="F856"/>
      <c r="G856"/>
    </row>
    <row r="857" spans="2:7">
      <c r="B857" s="7"/>
      <c r="C857"/>
      <c r="D857"/>
      <c r="E857"/>
      <c r="F857"/>
      <c r="G857"/>
    </row>
    <row r="858" spans="2:7">
      <c r="B858" s="7"/>
      <c r="C858"/>
      <c r="D858"/>
      <c r="E858"/>
      <c r="F858"/>
      <c r="G858"/>
    </row>
    <row r="859" spans="2:7">
      <c r="B859" s="7"/>
      <c r="C859"/>
      <c r="D859"/>
      <c r="E859"/>
      <c r="F859"/>
      <c r="G859"/>
    </row>
    <row r="860" spans="2:7">
      <c r="B860" s="7"/>
      <c r="C860"/>
      <c r="D860"/>
      <c r="E860"/>
      <c r="F860"/>
      <c r="G860"/>
    </row>
    <row r="861" spans="2:7">
      <c r="B861" s="7"/>
      <c r="C861"/>
      <c r="D861"/>
      <c r="E861"/>
      <c r="F861"/>
      <c r="G861"/>
    </row>
    <row r="862" spans="2:7">
      <c r="B862" s="7"/>
      <c r="C862"/>
      <c r="D862"/>
      <c r="E862"/>
      <c r="F862"/>
      <c r="G862"/>
    </row>
    <row r="863" spans="2:7">
      <c r="B863" s="7"/>
      <c r="C863"/>
      <c r="D863"/>
      <c r="E863"/>
      <c r="F863"/>
      <c r="G863"/>
    </row>
    <row r="864" spans="2:7">
      <c r="B864" s="7"/>
      <c r="C864"/>
      <c r="D864"/>
      <c r="E864"/>
      <c r="F864"/>
      <c r="G864"/>
    </row>
    <row r="865" spans="2:7">
      <c r="B865" s="7"/>
      <c r="C865"/>
      <c r="D865"/>
      <c r="E865"/>
      <c r="F865"/>
      <c r="G865"/>
    </row>
    <row r="866" spans="2:7">
      <c r="B866" s="7"/>
      <c r="C866"/>
      <c r="D866"/>
      <c r="E866"/>
      <c r="F866"/>
      <c r="G866"/>
    </row>
    <row r="867" spans="2:7">
      <c r="B867" s="7"/>
      <c r="C867"/>
      <c r="D867"/>
      <c r="E867"/>
      <c r="F867"/>
      <c r="G867"/>
    </row>
    <row r="868" spans="2:7">
      <c r="B868" s="7"/>
      <c r="C868"/>
      <c r="D868"/>
      <c r="E868"/>
      <c r="F868"/>
      <c r="G868"/>
    </row>
    <row r="869" spans="2:7">
      <c r="B869" s="7"/>
      <c r="C869"/>
      <c r="D869"/>
      <c r="E869"/>
      <c r="F869"/>
      <c r="G869"/>
    </row>
    <row r="870" spans="2:7">
      <c r="B870" s="7"/>
      <c r="C870"/>
      <c r="D870"/>
      <c r="E870"/>
      <c r="F870"/>
      <c r="G870"/>
    </row>
    <row r="871" spans="2:7">
      <c r="B871" s="7"/>
      <c r="C871"/>
      <c r="D871"/>
      <c r="E871"/>
      <c r="F871"/>
      <c r="G871"/>
    </row>
    <row r="872" spans="2:7">
      <c r="B872" s="7"/>
      <c r="C872"/>
      <c r="D872"/>
      <c r="E872"/>
      <c r="F872"/>
      <c r="G872"/>
    </row>
    <row r="873" spans="2:7">
      <c r="B873" s="7"/>
      <c r="C873"/>
      <c r="D873"/>
      <c r="E873"/>
      <c r="F873"/>
      <c r="G873"/>
    </row>
    <row r="874" spans="2:7">
      <c r="B874" s="7"/>
      <c r="C874"/>
      <c r="D874"/>
      <c r="E874"/>
      <c r="F874"/>
      <c r="G874"/>
    </row>
    <row r="875" spans="2:7">
      <c r="B875" s="7"/>
      <c r="C875"/>
      <c r="D875"/>
      <c r="E875"/>
      <c r="F875"/>
      <c r="G875"/>
    </row>
    <row r="876" spans="2:7">
      <c r="B876" s="7"/>
      <c r="C876"/>
      <c r="D876"/>
      <c r="E876"/>
      <c r="F876"/>
      <c r="G876"/>
    </row>
    <row r="877" spans="2:7">
      <c r="B877" s="7"/>
      <c r="C877"/>
      <c r="D877"/>
      <c r="E877"/>
      <c r="F877"/>
      <c r="G877"/>
    </row>
    <row r="878" spans="2:7">
      <c r="B878" s="7"/>
      <c r="C878"/>
      <c r="D878"/>
      <c r="E878"/>
      <c r="F878"/>
      <c r="G878"/>
    </row>
    <row r="879" spans="2:7">
      <c r="B879" s="7"/>
      <c r="C879"/>
      <c r="D879"/>
      <c r="E879"/>
      <c r="F879"/>
      <c r="G879"/>
    </row>
    <row r="880" spans="2:7">
      <c r="B880" s="7"/>
      <c r="C880"/>
      <c r="D880"/>
      <c r="E880"/>
      <c r="F880"/>
      <c r="G880"/>
    </row>
    <row r="881" spans="2:7">
      <c r="B881" s="7"/>
      <c r="C881"/>
      <c r="D881"/>
      <c r="E881"/>
      <c r="F881"/>
      <c r="G881"/>
    </row>
    <row r="882" spans="2:7">
      <c r="B882" s="7"/>
      <c r="C882"/>
      <c r="D882"/>
      <c r="E882"/>
      <c r="F882"/>
      <c r="G882"/>
    </row>
    <row r="883" spans="2:7">
      <c r="B883" s="7"/>
      <c r="C883"/>
      <c r="D883"/>
      <c r="E883"/>
      <c r="F883"/>
      <c r="G883"/>
    </row>
    <row r="884" spans="2:7">
      <c r="B884" s="7"/>
      <c r="C884"/>
      <c r="D884"/>
      <c r="E884"/>
      <c r="F884"/>
      <c r="G884"/>
    </row>
    <row r="885" spans="2:7">
      <c r="B885" s="7"/>
      <c r="C885"/>
      <c r="D885"/>
      <c r="E885"/>
      <c r="F885"/>
      <c r="G885"/>
    </row>
    <row r="886" spans="2:7">
      <c r="B886" s="7"/>
      <c r="C886"/>
      <c r="D886"/>
      <c r="E886"/>
      <c r="F886"/>
      <c r="G886"/>
    </row>
    <row r="887" spans="2:7">
      <c r="B887" s="7"/>
      <c r="C887"/>
      <c r="D887"/>
      <c r="E887"/>
      <c r="F887"/>
      <c r="G887"/>
    </row>
    <row r="888" spans="2:7">
      <c r="B888" s="7"/>
      <c r="C888"/>
      <c r="D888"/>
      <c r="E888"/>
      <c r="F888"/>
      <c r="G888"/>
    </row>
    <row r="889" spans="2:7">
      <c r="B889" s="7"/>
      <c r="C889"/>
      <c r="D889"/>
      <c r="E889"/>
      <c r="F889"/>
      <c r="G889"/>
    </row>
    <row r="890" spans="2:7">
      <c r="B890" s="7"/>
      <c r="C890"/>
      <c r="D890"/>
      <c r="E890"/>
      <c r="F890"/>
      <c r="G890"/>
    </row>
    <row r="891" spans="2:7">
      <c r="B891" s="7"/>
      <c r="C891"/>
      <c r="D891"/>
      <c r="E891"/>
      <c r="F891"/>
      <c r="G891"/>
    </row>
    <row r="892" spans="2:7">
      <c r="B892" s="7"/>
      <c r="C892"/>
      <c r="D892"/>
      <c r="E892"/>
      <c r="F892"/>
      <c r="G892"/>
    </row>
    <row r="893" spans="2:7">
      <c r="B893" s="7"/>
      <c r="C893"/>
      <c r="D893"/>
      <c r="E893"/>
      <c r="F893"/>
      <c r="G893"/>
    </row>
    <row r="894" spans="2:7">
      <c r="B894" s="7"/>
      <c r="C894"/>
      <c r="D894"/>
      <c r="E894"/>
      <c r="F894"/>
      <c r="G894"/>
    </row>
    <row r="895" spans="2:7">
      <c r="B895" s="7"/>
      <c r="C895"/>
      <c r="D895"/>
      <c r="E895"/>
      <c r="F895"/>
      <c r="G895"/>
    </row>
    <row r="896" spans="2:7">
      <c r="B896" s="7"/>
      <c r="C896"/>
      <c r="D896"/>
      <c r="E896"/>
      <c r="F896"/>
      <c r="G896"/>
    </row>
    <row r="897" spans="2:7">
      <c r="B897" s="7"/>
      <c r="C897"/>
      <c r="D897"/>
      <c r="E897"/>
      <c r="F897"/>
      <c r="G897"/>
    </row>
    <row r="898" spans="2:7">
      <c r="B898" s="7"/>
      <c r="C898"/>
      <c r="D898"/>
      <c r="E898"/>
      <c r="F898"/>
      <c r="G898"/>
    </row>
    <row r="899" spans="2:7">
      <c r="B899" s="7"/>
      <c r="C899"/>
      <c r="D899"/>
      <c r="E899"/>
      <c r="F899"/>
      <c r="G899"/>
    </row>
    <row r="900" spans="2:7">
      <c r="B900" s="7"/>
      <c r="C900"/>
      <c r="D900"/>
      <c r="E900"/>
      <c r="F900"/>
      <c r="G900"/>
    </row>
    <row r="901" spans="2:7">
      <c r="B901" s="7"/>
      <c r="C901"/>
      <c r="D901"/>
      <c r="E901"/>
      <c r="F901"/>
      <c r="G901"/>
    </row>
    <row r="902" spans="2:7">
      <c r="B902" s="7"/>
      <c r="C902"/>
      <c r="D902"/>
      <c r="E902"/>
      <c r="F902"/>
      <c r="G902"/>
    </row>
    <row r="903" spans="2:7">
      <c r="B903" s="7"/>
      <c r="C903"/>
      <c r="D903"/>
      <c r="E903"/>
      <c r="F903"/>
      <c r="G903"/>
    </row>
    <row r="904" spans="2:7">
      <c r="B904" s="7"/>
      <c r="C904"/>
      <c r="D904"/>
      <c r="E904"/>
      <c r="F904"/>
      <c r="G904"/>
    </row>
    <row r="905" spans="2:7">
      <c r="B905" s="7"/>
      <c r="C905"/>
      <c r="D905"/>
      <c r="E905"/>
      <c r="F905"/>
      <c r="G905"/>
    </row>
    <row r="906" spans="2:7">
      <c r="B906" s="7"/>
      <c r="C906"/>
      <c r="D906"/>
      <c r="E906"/>
      <c r="F906"/>
      <c r="G906"/>
    </row>
    <row r="907" spans="2:7">
      <c r="B907" s="7"/>
      <c r="C907"/>
      <c r="D907"/>
      <c r="E907"/>
      <c r="F907"/>
      <c r="G907"/>
    </row>
    <row r="908" spans="2:7">
      <c r="B908" s="7"/>
      <c r="C908"/>
      <c r="D908"/>
      <c r="E908"/>
      <c r="F908"/>
      <c r="G908"/>
    </row>
    <row r="909" spans="2:7">
      <c r="B909" s="7"/>
      <c r="C909"/>
      <c r="D909"/>
      <c r="E909"/>
      <c r="F909"/>
      <c r="G909"/>
    </row>
    <row r="910" spans="2:7">
      <c r="B910" s="7"/>
      <c r="C910"/>
      <c r="D910"/>
      <c r="E910"/>
      <c r="F910"/>
      <c r="G910"/>
    </row>
    <row r="911" spans="2:7">
      <c r="B911" s="7"/>
      <c r="C911"/>
      <c r="D911"/>
      <c r="E911"/>
      <c r="F911"/>
      <c r="G911"/>
    </row>
    <row r="912" spans="2:7">
      <c r="B912" s="7"/>
      <c r="C912"/>
      <c r="D912"/>
      <c r="E912"/>
      <c r="F912"/>
      <c r="G912"/>
    </row>
    <row r="913" spans="2:7">
      <c r="B913" s="7"/>
      <c r="C913"/>
      <c r="D913"/>
      <c r="E913"/>
      <c r="F913"/>
      <c r="G913"/>
    </row>
    <row r="914" spans="2:7">
      <c r="B914" s="7"/>
      <c r="C914"/>
      <c r="D914"/>
      <c r="E914"/>
      <c r="F914"/>
      <c r="G914"/>
    </row>
    <row r="915" spans="2:7">
      <c r="B915" s="7"/>
      <c r="C915"/>
      <c r="D915"/>
      <c r="E915"/>
      <c r="F915"/>
      <c r="G915"/>
    </row>
    <row r="916" spans="2:7">
      <c r="B916" s="7"/>
      <c r="C916"/>
      <c r="D916"/>
      <c r="E916"/>
      <c r="F916"/>
      <c r="G916"/>
    </row>
    <row r="917" spans="2:7">
      <c r="B917" s="7"/>
      <c r="C917"/>
      <c r="D917"/>
      <c r="E917"/>
      <c r="F917"/>
      <c r="G917"/>
    </row>
    <row r="918" spans="2:7">
      <c r="B918" s="7"/>
      <c r="C918"/>
      <c r="D918"/>
      <c r="E918"/>
      <c r="F918"/>
      <c r="G918"/>
    </row>
    <row r="919" spans="2:7">
      <c r="B919" s="7"/>
      <c r="C919"/>
      <c r="D919"/>
      <c r="E919"/>
      <c r="F919"/>
      <c r="G919"/>
    </row>
    <row r="920" spans="2:7">
      <c r="B920" s="7"/>
      <c r="C920"/>
      <c r="D920"/>
      <c r="E920"/>
      <c r="F920"/>
      <c r="G920"/>
    </row>
    <row r="921" spans="2:7">
      <c r="B921" s="7"/>
      <c r="C921"/>
      <c r="D921"/>
      <c r="E921"/>
      <c r="F921"/>
      <c r="G921"/>
    </row>
    <row r="922" spans="2:7">
      <c r="B922" s="7"/>
      <c r="C922"/>
      <c r="D922"/>
      <c r="E922"/>
      <c r="F922"/>
      <c r="G922"/>
    </row>
    <row r="923" spans="2:7">
      <c r="B923" s="7"/>
      <c r="C923"/>
      <c r="D923"/>
      <c r="E923"/>
      <c r="F923"/>
      <c r="G923"/>
    </row>
    <row r="924" spans="2:7">
      <c r="B924" s="7"/>
      <c r="C924"/>
      <c r="D924"/>
      <c r="E924"/>
      <c r="F924"/>
      <c r="G924"/>
    </row>
    <row r="925" spans="2:7">
      <c r="B925" s="7"/>
      <c r="C925"/>
      <c r="D925"/>
      <c r="E925"/>
      <c r="F925"/>
      <c r="G925"/>
    </row>
    <row r="926" spans="2:7">
      <c r="B926" s="7"/>
      <c r="C926"/>
      <c r="D926"/>
      <c r="E926"/>
      <c r="F926"/>
      <c r="G926"/>
    </row>
    <row r="927" spans="2:7">
      <c r="B927" s="7"/>
      <c r="C927"/>
      <c r="D927"/>
      <c r="E927"/>
      <c r="F927"/>
      <c r="G927"/>
    </row>
    <row r="928" spans="2:7">
      <c r="B928" s="7"/>
      <c r="C928"/>
      <c r="D928"/>
      <c r="E928"/>
      <c r="F928"/>
      <c r="G928"/>
    </row>
    <row r="929" spans="2:7">
      <c r="B929" s="7"/>
      <c r="C929"/>
      <c r="D929"/>
      <c r="E929"/>
      <c r="F929"/>
      <c r="G929"/>
    </row>
    <row r="930" spans="2:7">
      <c r="B930" s="7"/>
      <c r="C930"/>
      <c r="D930"/>
      <c r="E930"/>
      <c r="F930"/>
      <c r="G930"/>
    </row>
    <row r="931" spans="2:7">
      <c r="B931" s="7"/>
      <c r="C931"/>
      <c r="D931"/>
      <c r="E931"/>
      <c r="F931"/>
      <c r="G931"/>
    </row>
    <row r="932" spans="2:7">
      <c r="B932" s="7"/>
      <c r="C932"/>
      <c r="D932"/>
      <c r="E932"/>
      <c r="F932"/>
      <c r="G932"/>
    </row>
    <row r="933" spans="2:7">
      <c r="B933" s="7"/>
      <c r="C933"/>
      <c r="D933"/>
      <c r="E933"/>
      <c r="F933"/>
      <c r="G933"/>
    </row>
    <row r="934" spans="2:7">
      <c r="B934" s="7"/>
      <c r="C934"/>
      <c r="D934"/>
      <c r="E934"/>
      <c r="F934"/>
      <c r="G934"/>
    </row>
    <row r="935" spans="2:7">
      <c r="B935" s="7"/>
      <c r="C935"/>
      <c r="D935"/>
      <c r="E935"/>
      <c r="F935"/>
      <c r="G935"/>
    </row>
    <row r="936" spans="2:7">
      <c r="B936" s="7"/>
      <c r="C936"/>
      <c r="D936"/>
      <c r="E936"/>
      <c r="F936"/>
      <c r="G936"/>
    </row>
    <row r="937" spans="2:7">
      <c r="B937" s="7"/>
      <c r="C937"/>
      <c r="D937"/>
      <c r="E937"/>
      <c r="F937"/>
      <c r="G937"/>
    </row>
    <row r="938" spans="2:7">
      <c r="B938" s="7"/>
      <c r="C938"/>
      <c r="D938"/>
      <c r="E938"/>
      <c r="F938"/>
      <c r="G938"/>
    </row>
    <row r="939" spans="2:7">
      <c r="B939" s="7"/>
      <c r="C939"/>
      <c r="D939"/>
      <c r="E939"/>
      <c r="F939"/>
      <c r="G939"/>
    </row>
    <row r="940" spans="2:7">
      <c r="B940" s="7"/>
      <c r="C940"/>
      <c r="D940"/>
      <c r="E940"/>
      <c r="F940"/>
      <c r="G940"/>
    </row>
    <row r="941" spans="2:7">
      <c r="B941" s="7"/>
      <c r="C941"/>
      <c r="D941"/>
      <c r="E941"/>
      <c r="F941"/>
      <c r="G941"/>
    </row>
    <row r="942" spans="2:7">
      <c r="B942" s="7"/>
      <c r="C942"/>
      <c r="D942"/>
      <c r="E942"/>
      <c r="F942"/>
      <c r="G942"/>
    </row>
    <row r="943" spans="2:7">
      <c r="B943" s="7"/>
      <c r="C943"/>
      <c r="D943"/>
      <c r="E943"/>
      <c r="F943"/>
      <c r="G943"/>
    </row>
    <row r="944" spans="2:7">
      <c r="B944" s="7"/>
      <c r="C944"/>
      <c r="D944"/>
      <c r="E944"/>
      <c r="F944"/>
      <c r="G944"/>
    </row>
    <row r="945" spans="2:7">
      <c r="B945" s="7"/>
      <c r="C945"/>
      <c r="D945"/>
      <c r="E945"/>
      <c r="F945"/>
      <c r="G945"/>
    </row>
    <row r="946" spans="2:7">
      <c r="B946" s="7"/>
      <c r="C946"/>
      <c r="D946"/>
      <c r="E946"/>
      <c r="F946"/>
      <c r="G946"/>
    </row>
    <row r="947" spans="2:7">
      <c r="B947" s="7"/>
      <c r="C947"/>
      <c r="D947"/>
      <c r="E947"/>
      <c r="F947"/>
      <c r="G947"/>
    </row>
    <row r="948" spans="2:7">
      <c r="B948" s="7"/>
      <c r="C948"/>
      <c r="D948"/>
      <c r="E948"/>
      <c r="F948"/>
      <c r="G948"/>
    </row>
    <row r="949" spans="2:7">
      <c r="B949" s="7"/>
      <c r="C949"/>
      <c r="D949"/>
      <c r="E949"/>
      <c r="F949"/>
      <c r="G949"/>
    </row>
    <row r="950" spans="2:7">
      <c r="B950" s="7"/>
      <c r="C950"/>
      <c r="D950"/>
      <c r="E950"/>
      <c r="F950"/>
      <c r="G950"/>
    </row>
    <row r="951" spans="2:7">
      <c r="B951" s="7"/>
      <c r="C951"/>
      <c r="D951"/>
      <c r="E951"/>
      <c r="F951"/>
      <c r="G951"/>
    </row>
    <row r="952" spans="2:7">
      <c r="B952" s="7"/>
      <c r="C952"/>
      <c r="D952"/>
      <c r="E952"/>
      <c r="F952"/>
      <c r="G952"/>
    </row>
    <row r="953" spans="2:7">
      <c r="B953" s="7"/>
      <c r="C953"/>
      <c r="D953"/>
      <c r="E953"/>
      <c r="F953"/>
      <c r="G953"/>
    </row>
    <row r="954" spans="2:7">
      <c r="B954" s="7"/>
      <c r="C954"/>
      <c r="D954"/>
      <c r="E954"/>
      <c r="F954"/>
      <c r="G954"/>
    </row>
    <row r="955" spans="2:7">
      <c r="B955" s="7"/>
      <c r="C955"/>
      <c r="D955"/>
      <c r="E955"/>
      <c r="F955"/>
      <c r="G955"/>
    </row>
    <row r="956" spans="2:7">
      <c r="B956" s="7"/>
      <c r="C956"/>
      <c r="D956"/>
      <c r="E956"/>
      <c r="F956"/>
      <c r="G956"/>
    </row>
    <row r="957" spans="2:7">
      <c r="B957" s="7"/>
      <c r="C957"/>
      <c r="D957"/>
      <c r="E957"/>
      <c r="F957"/>
      <c r="G957"/>
    </row>
    <row r="958" spans="2:7">
      <c r="B958" s="7"/>
      <c r="C958"/>
      <c r="D958"/>
      <c r="E958"/>
      <c r="F958"/>
      <c r="G958"/>
    </row>
    <row r="959" spans="2:7">
      <c r="B959" s="7"/>
      <c r="C959"/>
      <c r="D959"/>
      <c r="E959"/>
      <c r="F959"/>
      <c r="G959"/>
    </row>
    <row r="960" spans="2:7">
      <c r="B960" s="7"/>
      <c r="C960"/>
      <c r="D960"/>
      <c r="E960"/>
      <c r="F960"/>
      <c r="G960"/>
    </row>
    <row r="961" spans="2:7">
      <c r="B961" s="7"/>
      <c r="C961"/>
      <c r="D961"/>
      <c r="E961"/>
      <c r="F961"/>
      <c r="G961"/>
    </row>
    <row r="962" spans="2:7">
      <c r="B962" s="7"/>
      <c r="C962"/>
      <c r="D962"/>
      <c r="E962"/>
      <c r="F962"/>
      <c r="G962"/>
    </row>
    <row r="963" spans="2:7">
      <c r="B963" s="7"/>
      <c r="C963"/>
      <c r="D963"/>
      <c r="E963"/>
      <c r="F963"/>
      <c r="G963"/>
    </row>
    <row r="964" spans="2:7">
      <c r="B964" s="7"/>
      <c r="C964"/>
      <c r="D964"/>
      <c r="E964"/>
      <c r="F964"/>
      <c r="G964"/>
    </row>
    <row r="965" spans="2:7">
      <c r="B965" s="7"/>
      <c r="C965"/>
      <c r="D965"/>
      <c r="E965"/>
      <c r="F965"/>
      <c r="G965"/>
    </row>
    <row r="966" spans="2:7">
      <c r="B966" s="7"/>
      <c r="C966"/>
      <c r="D966"/>
      <c r="E966"/>
      <c r="F966"/>
      <c r="G966"/>
    </row>
    <row r="967" spans="2:7">
      <c r="B967" s="7"/>
      <c r="C967"/>
      <c r="D967"/>
      <c r="E967"/>
      <c r="F967"/>
      <c r="G967"/>
    </row>
    <row r="968" spans="2:7">
      <c r="B968" s="7"/>
      <c r="C968"/>
      <c r="D968"/>
      <c r="E968"/>
      <c r="F968"/>
      <c r="G968"/>
    </row>
    <row r="969" spans="2:7">
      <c r="B969" s="7"/>
      <c r="C969"/>
      <c r="D969"/>
      <c r="E969"/>
      <c r="F969"/>
      <c r="G969"/>
    </row>
    <row r="970" spans="2:7">
      <c r="B970" s="7"/>
      <c r="C970"/>
      <c r="D970"/>
      <c r="E970"/>
      <c r="F970"/>
      <c r="G970"/>
    </row>
    <row r="971" spans="2:7">
      <c r="B971" s="7"/>
      <c r="C971"/>
      <c r="D971"/>
      <c r="E971"/>
      <c r="F971"/>
      <c r="G971"/>
    </row>
    <row r="972" spans="2:7">
      <c r="B972" s="7"/>
      <c r="C972"/>
      <c r="D972"/>
      <c r="E972"/>
      <c r="F972"/>
      <c r="G972"/>
    </row>
    <row r="973" spans="2:7">
      <c r="B973" s="7"/>
      <c r="C973"/>
      <c r="D973"/>
      <c r="E973"/>
      <c r="F973"/>
      <c r="G973"/>
    </row>
    <row r="974" spans="2:7">
      <c r="B974" s="7"/>
      <c r="C974"/>
      <c r="D974"/>
      <c r="E974"/>
      <c r="F974"/>
      <c r="G974"/>
    </row>
    <row r="975" spans="2:7">
      <c r="B975" s="7"/>
      <c r="C975"/>
      <c r="D975"/>
      <c r="E975"/>
      <c r="F975"/>
      <c r="G975"/>
    </row>
    <row r="976" spans="2:7">
      <c r="B976" s="7"/>
      <c r="C976"/>
      <c r="D976"/>
      <c r="E976"/>
      <c r="F976"/>
      <c r="G976"/>
    </row>
    <row r="977" spans="2:7">
      <c r="B977" s="7"/>
      <c r="C977"/>
      <c r="D977"/>
      <c r="E977"/>
      <c r="F977"/>
      <c r="G977"/>
    </row>
    <row r="978" spans="2:7">
      <c r="B978" s="7"/>
      <c r="C978"/>
      <c r="D978"/>
      <c r="E978"/>
      <c r="F978"/>
      <c r="G978"/>
    </row>
    <row r="979" spans="2:7">
      <c r="B979" s="7"/>
      <c r="C979"/>
      <c r="D979"/>
      <c r="E979"/>
      <c r="F979"/>
      <c r="G979"/>
    </row>
    <row r="980" spans="2:7">
      <c r="B980" s="7"/>
      <c r="C980"/>
      <c r="D980"/>
      <c r="E980"/>
      <c r="F980"/>
      <c r="G980"/>
    </row>
    <row r="981" spans="2:7">
      <c r="B981" s="7"/>
      <c r="C981"/>
      <c r="D981"/>
      <c r="E981"/>
      <c r="F981"/>
      <c r="G981"/>
    </row>
    <row r="982" spans="2:7">
      <c r="B982" s="7"/>
      <c r="C982"/>
      <c r="D982"/>
      <c r="E982"/>
      <c r="F982"/>
      <c r="G982"/>
    </row>
    <row r="983" spans="2:7">
      <c r="B983" s="7"/>
      <c r="C983"/>
      <c r="D983"/>
      <c r="E983"/>
      <c r="F983"/>
      <c r="G983"/>
    </row>
    <row r="984" spans="2:7">
      <c r="B984" s="7"/>
      <c r="C984"/>
      <c r="D984"/>
      <c r="E984"/>
      <c r="F984"/>
      <c r="G984"/>
    </row>
    <row r="985" spans="2:7">
      <c r="B985" s="7"/>
      <c r="C985"/>
      <c r="D985"/>
      <c r="E985"/>
      <c r="F985"/>
      <c r="G985"/>
    </row>
    <row r="986" spans="2:7">
      <c r="B986" s="7"/>
      <c r="C986"/>
      <c r="D986"/>
      <c r="E986"/>
      <c r="F986"/>
      <c r="G986"/>
    </row>
    <row r="987" spans="2:7">
      <c r="B987" s="7"/>
      <c r="C987"/>
      <c r="D987"/>
      <c r="E987"/>
      <c r="F987"/>
      <c r="G987"/>
    </row>
    <row r="988" spans="2:7">
      <c r="B988" s="7"/>
      <c r="C988"/>
      <c r="D988"/>
      <c r="E988"/>
      <c r="F988"/>
      <c r="G988"/>
    </row>
    <row r="989" spans="2:7">
      <c r="B989" s="7"/>
      <c r="C989"/>
      <c r="D989"/>
      <c r="E989"/>
      <c r="F989"/>
      <c r="G989"/>
    </row>
    <row r="990" spans="2:7">
      <c r="B990" s="7"/>
      <c r="C990"/>
      <c r="D990"/>
      <c r="E990"/>
      <c r="F990"/>
      <c r="G990"/>
    </row>
    <row r="991" spans="2:7">
      <c r="B991" s="7"/>
      <c r="C991"/>
      <c r="D991"/>
      <c r="E991"/>
      <c r="F991"/>
      <c r="G991"/>
    </row>
    <row r="992" spans="2:7">
      <c r="B992" s="7"/>
      <c r="C992"/>
      <c r="D992"/>
      <c r="E992"/>
      <c r="F992"/>
      <c r="G992"/>
    </row>
    <row r="993" spans="2:7">
      <c r="B993" s="7"/>
      <c r="C993"/>
      <c r="D993"/>
      <c r="E993"/>
      <c r="F993"/>
      <c r="G993"/>
    </row>
    <row r="994" spans="2:7">
      <c r="B994" s="7"/>
      <c r="C994"/>
      <c r="D994"/>
      <c r="E994"/>
      <c r="F994"/>
      <c r="G994"/>
    </row>
    <row r="995" spans="2:7">
      <c r="B995" s="7"/>
      <c r="C995"/>
      <c r="D995"/>
      <c r="E995"/>
      <c r="F995"/>
      <c r="G995"/>
    </row>
    <row r="996" spans="2:7">
      <c r="B996" s="7"/>
      <c r="C996"/>
      <c r="D996"/>
      <c r="E996"/>
      <c r="F996"/>
      <c r="G996"/>
    </row>
    <row r="997" spans="2:7">
      <c r="B997" s="7"/>
      <c r="C997"/>
      <c r="D997"/>
      <c r="E997"/>
      <c r="F997"/>
      <c r="G997"/>
    </row>
    <row r="998" spans="2:7">
      <c r="B998" s="7"/>
      <c r="C998"/>
      <c r="D998"/>
      <c r="E998"/>
      <c r="F998"/>
      <c r="G998"/>
    </row>
    <row r="999" spans="2:7">
      <c r="B999" s="7"/>
      <c r="C999"/>
      <c r="D999"/>
      <c r="E999"/>
      <c r="F999"/>
      <c r="G999"/>
    </row>
    <row r="1000" spans="2:7">
      <c r="B1000" s="7"/>
      <c r="C1000"/>
      <c r="D1000"/>
      <c r="E1000"/>
      <c r="F1000"/>
      <c r="G1000"/>
    </row>
    <row r="1001" spans="2:7">
      <c r="B1001" s="7"/>
      <c r="C1001"/>
      <c r="D1001"/>
      <c r="E1001"/>
      <c r="F1001"/>
      <c r="G1001"/>
    </row>
    <row r="1002" spans="2:7">
      <c r="B1002" s="7"/>
      <c r="C1002"/>
      <c r="D1002"/>
      <c r="E1002"/>
      <c r="F1002"/>
      <c r="G1002"/>
    </row>
    <row r="1003" spans="2:7">
      <c r="B1003" s="7"/>
      <c r="C1003"/>
      <c r="D1003"/>
      <c r="E1003"/>
      <c r="F1003"/>
      <c r="G1003"/>
    </row>
    <row r="1004" spans="2:7">
      <c r="B1004" s="7"/>
      <c r="C1004"/>
      <c r="D1004"/>
      <c r="E1004"/>
      <c r="F1004"/>
      <c r="G1004"/>
    </row>
    <row r="1005" spans="2:7">
      <c r="B1005" s="7"/>
      <c r="C1005"/>
      <c r="D1005"/>
      <c r="E1005"/>
      <c r="F1005"/>
      <c r="G1005"/>
    </row>
    <row r="1006" spans="2:7">
      <c r="B1006" s="7"/>
      <c r="C1006"/>
      <c r="D1006"/>
      <c r="E1006"/>
      <c r="F1006"/>
      <c r="G1006"/>
    </row>
    <row r="1007" spans="2:7">
      <c r="B1007" s="7"/>
      <c r="C1007"/>
      <c r="D1007"/>
      <c r="E1007"/>
      <c r="F1007"/>
      <c r="G1007"/>
    </row>
    <row r="1008" spans="2:7">
      <c r="B1008" s="7"/>
      <c r="C1008"/>
      <c r="D1008"/>
      <c r="E1008"/>
      <c r="F1008"/>
      <c r="G1008"/>
    </row>
    <row r="1009" spans="2:7">
      <c r="B1009" s="7"/>
      <c r="C1009"/>
      <c r="D1009"/>
      <c r="E1009"/>
      <c r="F1009"/>
      <c r="G1009"/>
    </row>
    <row r="1010" spans="2:7">
      <c r="B1010" s="7"/>
      <c r="C1010"/>
      <c r="D1010"/>
      <c r="E1010"/>
      <c r="F1010"/>
      <c r="G1010"/>
    </row>
    <row r="1011" spans="2:7">
      <c r="B1011" s="7"/>
      <c r="C1011"/>
      <c r="D1011"/>
      <c r="E1011"/>
      <c r="F1011"/>
      <c r="G1011"/>
    </row>
    <row r="1012" spans="2:7">
      <c r="B1012" s="7"/>
      <c r="C1012"/>
      <c r="D1012"/>
      <c r="E1012"/>
      <c r="F1012"/>
      <c r="G1012"/>
    </row>
    <row r="1013" spans="2:7">
      <c r="B1013" s="7"/>
      <c r="C1013"/>
      <c r="D1013"/>
      <c r="E1013"/>
      <c r="F1013"/>
      <c r="G1013"/>
    </row>
    <row r="1014" spans="2:7">
      <c r="B1014" s="7"/>
      <c r="C1014"/>
      <c r="D1014"/>
      <c r="E1014"/>
      <c r="F1014"/>
      <c r="G1014"/>
    </row>
    <row r="1015" spans="2:7">
      <c r="B1015" s="7"/>
      <c r="C1015"/>
      <c r="D1015"/>
      <c r="E1015"/>
      <c r="F1015"/>
      <c r="G1015"/>
    </row>
    <row r="1016" spans="2:7">
      <c r="B1016" s="7"/>
      <c r="C1016"/>
      <c r="D1016"/>
      <c r="E1016"/>
      <c r="F1016"/>
      <c r="G1016"/>
    </row>
    <row r="1017" spans="2:7">
      <c r="B1017" s="7"/>
      <c r="C1017"/>
      <c r="D1017"/>
      <c r="E1017"/>
      <c r="F1017"/>
      <c r="G1017"/>
    </row>
    <row r="1018" spans="2:7">
      <c r="B1018" s="7"/>
      <c r="C1018"/>
      <c r="D1018"/>
      <c r="E1018"/>
      <c r="F1018"/>
      <c r="G1018"/>
    </row>
    <row r="1019" spans="2:7">
      <c r="B1019" s="7"/>
      <c r="C1019"/>
      <c r="D1019"/>
      <c r="E1019"/>
      <c r="F1019"/>
      <c r="G1019"/>
    </row>
    <row r="1020" spans="2:7">
      <c r="B1020" s="7"/>
      <c r="C1020"/>
      <c r="D1020"/>
      <c r="E1020"/>
      <c r="F1020"/>
      <c r="G1020"/>
    </row>
    <row r="1021" spans="2:7">
      <c r="B1021" s="7"/>
      <c r="C1021"/>
      <c r="D1021"/>
      <c r="E1021"/>
      <c r="F1021"/>
      <c r="G1021"/>
    </row>
    <row r="1022" spans="2:7">
      <c r="B1022" s="7"/>
      <c r="C1022"/>
      <c r="D1022"/>
      <c r="E1022"/>
      <c r="F1022"/>
      <c r="G1022"/>
    </row>
    <row r="1023" spans="2:7">
      <c r="B1023" s="7"/>
      <c r="C1023"/>
      <c r="D1023"/>
      <c r="E1023"/>
      <c r="F1023"/>
      <c r="G1023"/>
    </row>
    <row r="1024" spans="2:7">
      <c r="B1024" s="7"/>
      <c r="C1024"/>
      <c r="D1024"/>
      <c r="E1024"/>
      <c r="F1024"/>
      <c r="G1024"/>
    </row>
    <row r="1025" spans="2:7">
      <c r="B1025" s="7"/>
      <c r="C1025"/>
      <c r="D1025"/>
      <c r="E1025"/>
      <c r="F1025"/>
      <c r="G1025"/>
    </row>
    <row r="1026" spans="2:7">
      <c r="B1026" s="7"/>
      <c r="C1026"/>
      <c r="D1026"/>
      <c r="E1026"/>
      <c r="F1026"/>
      <c r="G1026"/>
    </row>
    <row r="1027" spans="2:7">
      <c r="B1027" s="7"/>
      <c r="C1027"/>
      <c r="D1027"/>
      <c r="E1027"/>
      <c r="F1027"/>
      <c r="G1027"/>
    </row>
    <row r="1028" spans="2:7">
      <c r="B1028" s="7"/>
      <c r="C1028"/>
      <c r="D1028"/>
      <c r="E1028"/>
      <c r="F1028"/>
      <c r="G1028"/>
    </row>
    <row r="1029" spans="2:7">
      <c r="B1029" s="7"/>
      <c r="C1029"/>
      <c r="D1029"/>
      <c r="E1029"/>
      <c r="F1029"/>
      <c r="G1029"/>
    </row>
    <row r="1030" spans="2:7">
      <c r="B1030" s="7"/>
      <c r="C1030"/>
      <c r="D1030"/>
      <c r="E1030"/>
      <c r="F1030"/>
      <c r="G1030"/>
    </row>
    <row r="1031" spans="2:7">
      <c r="B1031" s="7"/>
      <c r="C1031"/>
      <c r="D1031"/>
      <c r="E1031"/>
      <c r="F1031"/>
      <c r="G1031"/>
    </row>
    <row r="1032" spans="2:7">
      <c r="B1032" s="7"/>
      <c r="C1032"/>
      <c r="D1032"/>
      <c r="E1032"/>
      <c r="F1032"/>
      <c r="G1032"/>
    </row>
    <row r="1033" spans="2:7">
      <c r="B1033" s="7"/>
      <c r="C1033"/>
      <c r="D1033"/>
      <c r="E1033"/>
      <c r="F1033"/>
      <c r="G1033"/>
    </row>
    <row r="1034" spans="2:7">
      <c r="B1034" s="7"/>
      <c r="C1034"/>
      <c r="D1034"/>
      <c r="E1034"/>
      <c r="F1034"/>
      <c r="G1034"/>
    </row>
    <row r="1035" spans="2:7">
      <c r="B1035" s="7"/>
      <c r="C1035"/>
      <c r="D1035"/>
      <c r="E1035"/>
      <c r="F1035"/>
      <c r="G1035"/>
    </row>
    <row r="1036" spans="2:7">
      <c r="B1036" s="7"/>
      <c r="C1036"/>
      <c r="D1036"/>
      <c r="E1036"/>
      <c r="F1036"/>
      <c r="G1036"/>
    </row>
    <row r="1037" spans="2:7">
      <c r="B1037" s="7"/>
      <c r="C1037"/>
      <c r="D1037"/>
      <c r="E1037"/>
      <c r="F1037"/>
      <c r="G1037"/>
    </row>
    <row r="1038" spans="2:7">
      <c r="B1038" s="7"/>
      <c r="C1038"/>
      <c r="D1038"/>
      <c r="E1038"/>
      <c r="F1038"/>
      <c r="G1038"/>
    </row>
    <row r="1039" spans="2:7">
      <c r="B1039" s="7"/>
      <c r="C1039"/>
      <c r="D1039"/>
      <c r="E1039"/>
      <c r="F1039"/>
      <c r="G1039"/>
    </row>
    <row r="1040" spans="2:7">
      <c r="B1040" s="7"/>
      <c r="C1040"/>
      <c r="D1040"/>
      <c r="E1040"/>
      <c r="F1040"/>
      <c r="G1040"/>
    </row>
    <row r="1041" spans="2:7">
      <c r="B1041" s="7"/>
      <c r="C1041"/>
      <c r="D1041"/>
      <c r="E1041"/>
      <c r="F1041"/>
      <c r="G1041"/>
    </row>
    <row r="1042" spans="2:7">
      <c r="B1042" s="7"/>
      <c r="C1042"/>
      <c r="D1042"/>
      <c r="E1042"/>
      <c r="F1042"/>
      <c r="G1042"/>
    </row>
    <row r="1043" spans="2:7">
      <c r="B1043" s="7"/>
      <c r="C1043"/>
      <c r="D1043"/>
      <c r="E1043"/>
      <c r="F1043"/>
      <c r="G1043"/>
    </row>
    <row r="1044" spans="2:7">
      <c r="B1044" s="7"/>
      <c r="C1044"/>
      <c r="D1044"/>
      <c r="E1044"/>
      <c r="F1044"/>
      <c r="G1044"/>
    </row>
    <row r="1045" spans="2:7">
      <c r="B1045" s="7"/>
      <c r="C1045"/>
      <c r="D1045"/>
      <c r="E1045"/>
      <c r="F1045"/>
      <c r="G1045"/>
    </row>
    <row r="1046" spans="2:7">
      <c r="B1046" s="7"/>
      <c r="C1046"/>
      <c r="D1046"/>
      <c r="E1046"/>
      <c r="F1046"/>
      <c r="G1046"/>
    </row>
    <row r="1047" spans="2:7">
      <c r="B1047" s="7"/>
      <c r="C1047"/>
      <c r="D1047"/>
      <c r="E1047"/>
      <c r="F1047"/>
      <c r="G1047"/>
    </row>
    <row r="1048" spans="2:7">
      <c r="B1048" s="7"/>
      <c r="C1048"/>
      <c r="D1048"/>
      <c r="E1048"/>
      <c r="F1048"/>
      <c r="G1048"/>
    </row>
    <row r="1049" spans="2:7">
      <c r="B1049" s="7"/>
      <c r="C1049"/>
      <c r="D1049"/>
      <c r="E1049"/>
      <c r="F1049"/>
      <c r="G1049"/>
    </row>
    <row r="1050" spans="2:7">
      <c r="B1050" s="7"/>
      <c r="C1050"/>
      <c r="D1050"/>
      <c r="E1050"/>
      <c r="F1050"/>
      <c r="G1050"/>
    </row>
    <row r="1051" spans="2:7">
      <c r="B1051" s="7"/>
      <c r="C1051"/>
      <c r="D1051"/>
      <c r="E1051"/>
      <c r="F1051"/>
      <c r="G1051"/>
    </row>
    <row r="1052" spans="2:7">
      <c r="B1052" s="7"/>
      <c r="C1052"/>
      <c r="D1052"/>
      <c r="E1052"/>
      <c r="F1052"/>
      <c r="G1052"/>
    </row>
    <row r="1053" spans="2:7">
      <c r="B1053" s="7"/>
      <c r="C1053"/>
      <c r="D1053"/>
      <c r="E1053"/>
      <c r="F1053"/>
      <c r="G1053"/>
    </row>
    <row r="1054" spans="2:7">
      <c r="B1054" s="7"/>
      <c r="C1054"/>
      <c r="D1054"/>
      <c r="E1054"/>
      <c r="F1054"/>
      <c r="G1054"/>
    </row>
    <row r="1055" spans="2:7">
      <c r="B1055" s="7"/>
      <c r="C1055"/>
      <c r="D1055"/>
      <c r="E1055"/>
      <c r="F1055"/>
      <c r="G1055"/>
    </row>
    <row r="1056" spans="2:7">
      <c r="B1056" s="7"/>
      <c r="C1056"/>
      <c r="D1056"/>
      <c r="E1056"/>
      <c r="F1056"/>
      <c r="G1056"/>
    </row>
    <row r="1057" spans="2:7">
      <c r="B1057" s="7"/>
      <c r="C1057"/>
      <c r="D1057"/>
      <c r="E1057"/>
      <c r="F1057"/>
      <c r="G1057"/>
    </row>
    <row r="1058" spans="2:7">
      <c r="B1058" s="7"/>
      <c r="C1058"/>
      <c r="D1058"/>
      <c r="E1058"/>
      <c r="F1058"/>
      <c r="G1058"/>
    </row>
    <row r="1059" spans="2:7">
      <c r="B1059" s="7"/>
      <c r="C1059"/>
      <c r="D1059"/>
      <c r="E1059"/>
      <c r="F1059"/>
      <c r="G1059"/>
    </row>
    <row r="1060" spans="2:7">
      <c r="B1060" s="7"/>
      <c r="C1060"/>
      <c r="D1060"/>
      <c r="E1060"/>
      <c r="F1060"/>
      <c r="G1060"/>
    </row>
    <row r="1061" spans="2:7">
      <c r="B1061" s="7"/>
      <c r="C1061"/>
      <c r="D1061"/>
      <c r="E1061"/>
      <c r="F1061"/>
      <c r="G1061"/>
    </row>
    <row r="1062" spans="2:7">
      <c r="B1062" s="7"/>
      <c r="C1062"/>
      <c r="D1062"/>
      <c r="E1062"/>
      <c r="F1062"/>
      <c r="G1062"/>
    </row>
    <row r="1063" spans="2:7">
      <c r="B1063" s="7"/>
      <c r="C1063"/>
      <c r="D1063"/>
      <c r="E1063"/>
      <c r="F1063"/>
      <c r="G1063"/>
    </row>
    <row r="1064" spans="2:7">
      <c r="B1064" s="7"/>
      <c r="C1064"/>
      <c r="D1064"/>
      <c r="E1064"/>
      <c r="F1064"/>
      <c r="G1064"/>
    </row>
    <row r="1065" spans="2:7">
      <c r="B1065" s="7"/>
      <c r="C1065"/>
      <c r="D1065"/>
      <c r="E1065"/>
      <c r="F1065"/>
      <c r="G1065"/>
    </row>
    <row r="1066" spans="2:7">
      <c r="B1066" s="7"/>
      <c r="C1066"/>
      <c r="D1066"/>
      <c r="E1066"/>
      <c r="F1066"/>
      <c r="G1066"/>
    </row>
    <row r="1067" spans="2:7">
      <c r="B1067" s="7"/>
      <c r="C1067"/>
      <c r="D1067"/>
      <c r="E1067"/>
      <c r="F1067"/>
      <c r="G1067"/>
    </row>
    <row r="1068" spans="2:7">
      <c r="B1068" s="7"/>
      <c r="C1068"/>
      <c r="D1068"/>
      <c r="E1068"/>
      <c r="F1068"/>
      <c r="G1068"/>
    </row>
    <row r="1069" spans="2:7">
      <c r="B1069" s="7"/>
      <c r="C1069"/>
      <c r="D1069"/>
      <c r="E1069"/>
      <c r="F1069"/>
      <c r="G1069"/>
    </row>
    <row r="1070" spans="2:7">
      <c r="B1070" s="7"/>
      <c r="C1070"/>
      <c r="D1070"/>
      <c r="E1070"/>
      <c r="F1070"/>
      <c r="G1070"/>
    </row>
    <row r="1071" spans="2:7">
      <c r="B1071" s="7"/>
      <c r="C1071"/>
      <c r="D1071"/>
      <c r="E1071"/>
      <c r="F1071"/>
      <c r="G1071"/>
    </row>
    <row r="1072" spans="2:7">
      <c r="B1072" s="7"/>
      <c r="C1072"/>
      <c r="D1072"/>
      <c r="E1072"/>
      <c r="F1072"/>
      <c r="G1072"/>
    </row>
    <row r="1073" spans="2:7">
      <c r="B1073" s="7"/>
      <c r="C1073"/>
      <c r="D1073"/>
      <c r="E1073"/>
      <c r="F1073"/>
      <c r="G1073"/>
    </row>
    <row r="1074" spans="2:7">
      <c r="B1074" s="7"/>
      <c r="C1074"/>
      <c r="D1074"/>
      <c r="E1074"/>
      <c r="F1074"/>
      <c r="G1074"/>
    </row>
    <row r="1075" spans="2:7">
      <c r="B1075" s="7"/>
      <c r="C1075"/>
      <c r="D1075"/>
      <c r="E1075"/>
      <c r="F1075"/>
      <c r="G1075"/>
    </row>
    <row r="1076" spans="2:7">
      <c r="B1076" s="7"/>
      <c r="C1076"/>
      <c r="D1076"/>
      <c r="E1076"/>
      <c r="F1076"/>
      <c r="G1076"/>
    </row>
    <row r="1077" spans="2:7">
      <c r="B1077" s="7"/>
      <c r="C1077"/>
      <c r="D1077"/>
      <c r="E1077"/>
      <c r="F1077"/>
      <c r="G1077"/>
    </row>
    <row r="1078" spans="2:7">
      <c r="B1078" s="7"/>
      <c r="C1078"/>
      <c r="D1078"/>
      <c r="E1078"/>
      <c r="F1078"/>
      <c r="G1078"/>
    </row>
  </sheetData>
  <mergeCells count="21">
    <mergeCell ref="B24:C24"/>
    <mergeCell ref="E24:F24"/>
    <mergeCell ref="B5:E5"/>
    <mergeCell ref="B7:B9"/>
    <mergeCell ref="C7:C9"/>
    <mergeCell ref="D7:F7"/>
    <mergeCell ref="D8:E8"/>
    <mergeCell ref="F8:F9"/>
    <mergeCell ref="H8:M8"/>
    <mergeCell ref="N8:S8"/>
    <mergeCell ref="T8:T9"/>
    <mergeCell ref="B23:C23"/>
    <mergeCell ref="E23:F23"/>
    <mergeCell ref="B28:C28"/>
    <mergeCell ref="E28:F28"/>
    <mergeCell ref="B25:C25"/>
    <mergeCell ref="E25:F25"/>
    <mergeCell ref="B26:C26"/>
    <mergeCell ref="E26:F26"/>
    <mergeCell ref="B27:C27"/>
    <mergeCell ref="E27:F27"/>
  </mergeCells>
  <phoneticPr fontId="2"/>
  <dataValidations count="1">
    <dataValidation type="list" allowBlank="1" showInputMessage="1" showErrorMessage="1" sqref="C10:C19" xr:uid="{00000000-0002-0000-0900-000000000000}">
      <formula1>"常勤,非常勤"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8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0.39997558519241921"/>
    <pageSetUpPr fitToPage="1"/>
  </sheetPr>
  <dimension ref="B1:U71"/>
  <sheetViews>
    <sheetView zoomScale="70" zoomScaleNormal="70" workbookViewId="0">
      <pane ySplit="9" topLeftCell="A10" activePane="bottomLeft" state="frozen"/>
      <selection pane="bottomLeft" activeCell="Y33" sqref="Y33"/>
    </sheetView>
  </sheetViews>
  <sheetFormatPr defaultColWidth="9" defaultRowHeight="13"/>
  <cols>
    <col min="1" max="1" width="1.6328125" style="24" customWidth="1"/>
    <col min="2" max="5" width="8.08984375" style="24" customWidth="1"/>
    <col min="6" max="7" width="8.1796875" style="24" customWidth="1"/>
    <col min="8" max="8" width="1.6328125" style="24" customWidth="1"/>
    <col min="9" max="20" width="4.90625" customWidth="1"/>
    <col min="21" max="22" width="9" style="24"/>
    <col min="23" max="23" width="5.81640625" style="24" bestFit="1" customWidth="1"/>
    <col min="24" max="16384" width="9" style="24"/>
  </cols>
  <sheetData>
    <row r="1" spans="2:21" ht="13.5" customHeight="1"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2:21" ht="16.5">
      <c r="B2" s="45" t="s">
        <v>197</v>
      </c>
      <c r="C2" s="25"/>
      <c r="I2" s="35"/>
      <c r="K2" s="35"/>
      <c r="N2" s="35"/>
      <c r="O2" s="35"/>
      <c r="Q2" s="35"/>
      <c r="S2" s="35"/>
    </row>
    <row r="3" spans="2:21" ht="13.5" customHeight="1">
      <c r="B3" s="25"/>
      <c r="C3" s="25"/>
      <c r="E3" s="25"/>
      <c r="I3" s="35"/>
      <c r="K3" s="35"/>
      <c r="N3" s="35"/>
      <c r="O3" s="35"/>
      <c r="Q3" s="98"/>
      <c r="R3" s="99"/>
      <c r="S3" s="98"/>
      <c r="T3" s="99"/>
      <c r="U3" s="94" t="str">
        <f>基本情報!E5</f>
        <v>医療法人社団○○会　○○病院</v>
      </c>
    </row>
    <row r="4" spans="2:21" ht="13.5" customHeight="1">
      <c r="I4" s="35"/>
      <c r="K4" s="35"/>
      <c r="N4" s="35"/>
      <c r="O4" s="35"/>
      <c r="Q4" s="35"/>
      <c r="S4" s="35"/>
      <c r="U4" s="60"/>
    </row>
    <row r="5" spans="2:21" ht="15.75" customHeight="1">
      <c r="B5" s="220" t="s">
        <v>191</v>
      </c>
      <c r="C5" s="221"/>
      <c r="D5" s="221"/>
      <c r="E5" s="221"/>
      <c r="F5" s="64"/>
      <c r="I5" s="35"/>
      <c r="K5" s="35"/>
      <c r="N5" s="35"/>
      <c r="O5" s="35"/>
      <c r="Q5" s="35"/>
      <c r="S5" s="35"/>
    </row>
    <row r="6" spans="2:21">
      <c r="B6" s="25"/>
      <c r="C6" s="25"/>
      <c r="I6" s="35"/>
      <c r="K6" s="35"/>
      <c r="N6" s="35"/>
      <c r="O6" s="35"/>
      <c r="Q6" s="35"/>
      <c r="S6" s="35"/>
    </row>
    <row r="7" spans="2:21" ht="18.75" customHeight="1">
      <c r="B7" s="223" t="s">
        <v>221</v>
      </c>
      <c r="C7" s="223" t="s">
        <v>137</v>
      </c>
      <c r="D7" s="229" t="s">
        <v>223</v>
      </c>
      <c r="E7" s="214" t="s">
        <v>222</v>
      </c>
      <c r="F7" s="233"/>
      <c r="G7" s="215"/>
      <c r="H7" s="61"/>
      <c r="I7" s="49" t="s">
        <v>198</v>
      </c>
      <c r="J7" s="6"/>
      <c r="K7" s="49"/>
      <c r="L7" s="6"/>
      <c r="M7" s="49"/>
      <c r="N7" s="6"/>
      <c r="O7" s="49"/>
      <c r="P7" s="6"/>
      <c r="Q7" s="49"/>
      <c r="R7" s="6"/>
      <c r="S7" s="49"/>
      <c r="T7" s="6"/>
      <c r="U7" s="49"/>
    </row>
    <row r="8" spans="2:21">
      <c r="B8" s="224"/>
      <c r="C8" s="224"/>
      <c r="D8" s="230"/>
      <c r="E8" s="220" t="s">
        <v>183</v>
      </c>
      <c r="F8" s="222"/>
      <c r="G8" s="232" t="s">
        <v>174</v>
      </c>
      <c r="H8" s="57"/>
      <c r="I8" s="226" t="s">
        <v>186</v>
      </c>
      <c r="J8" s="226"/>
      <c r="K8" s="226"/>
      <c r="L8" s="226"/>
      <c r="M8" s="226"/>
      <c r="N8" s="226"/>
      <c r="O8" s="226" t="s">
        <v>187</v>
      </c>
      <c r="P8" s="226"/>
      <c r="Q8" s="226"/>
      <c r="R8" s="226"/>
      <c r="S8" s="226"/>
      <c r="T8" s="226"/>
      <c r="U8" s="227" t="s">
        <v>192</v>
      </c>
    </row>
    <row r="9" spans="2:21">
      <c r="B9" s="225"/>
      <c r="C9" s="225"/>
      <c r="D9" s="231"/>
      <c r="E9" s="53" t="s">
        <v>190</v>
      </c>
      <c r="F9" s="53" t="s">
        <v>189</v>
      </c>
      <c r="G9" s="228"/>
      <c r="H9" s="32"/>
      <c r="I9" s="47" t="s">
        <v>184</v>
      </c>
      <c r="J9" s="48" t="s">
        <v>185</v>
      </c>
      <c r="K9" s="47" t="s">
        <v>184</v>
      </c>
      <c r="L9" s="48" t="s">
        <v>185</v>
      </c>
      <c r="M9" s="47" t="s">
        <v>184</v>
      </c>
      <c r="N9" s="48" t="s">
        <v>185</v>
      </c>
      <c r="O9" s="47" t="s">
        <v>184</v>
      </c>
      <c r="P9" s="48" t="s">
        <v>185</v>
      </c>
      <c r="Q9" s="47" t="s">
        <v>184</v>
      </c>
      <c r="R9" s="48" t="s">
        <v>185</v>
      </c>
      <c r="S9" s="47" t="s">
        <v>184</v>
      </c>
      <c r="T9" s="48" t="s">
        <v>185</v>
      </c>
      <c r="U9" s="228"/>
    </row>
    <row r="10" spans="2:21" ht="14">
      <c r="B10" s="138"/>
      <c r="C10" s="74"/>
      <c r="D10" s="76"/>
      <c r="E10" s="66" t="str">
        <f t="shared" ref="E10:E39" si="0">IF(D10="非常勤",I10*J10+K10*L10+M10*N10,"")</f>
        <v/>
      </c>
      <c r="F10" s="66" t="str">
        <f t="shared" ref="F10:F39" si="1">IF(D10="非常勤",O10*P10+Q10*R10+S10*T10,"")</f>
        <v/>
      </c>
      <c r="G10" s="80" t="str">
        <f t="shared" ref="G10:G39" si="2">IFERROR((E10/$F$5+F10/($F$5*2)),"")</f>
        <v/>
      </c>
      <c r="H10" s="36"/>
      <c r="I10" s="69"/>
      <c r="J10" s="70"/>
      <c r="K10" s="69"/>
      <c r="L10" s="70"/>
      <c r="M10" s="69"/>
      <c r="N10" s="70"/>
      <c r="O10" s="69"/>
      <c r="P10" s="70"/>
      <c r="Q10" s="69"/>
      <c r="R10" s="70"/>
      <c r="S10" s="69"/>
      <c r="T10" s="70"/>
      <c r="U10" s="37"/>
    </row>
    <row r="11" spans="2:21" ht="14">
      <c r="B11" s="138"/>
      <c r="C11" s="74"/>
      <c r="D11" s="76"/>
      <c r="E11" s="66" t="str">
        <f t="shared" si="0"/>
        <v/>
      </c>
      <c r="F11" s="66" t="str">
        <f t="shared" si="1"/>
        <v/>
      </c>
      <c r="G11" s="80" t="str">
        <f t="shared" si="2"/>
        <v/>
      </c>
      <c r="H11" s="36"/>
      <c r="I11" s="69"/>
      <c r="J11" s="70"/>
      <c r="K11" s="69"/>
      <c r="L11" s="70"/>
      <c r="M11" s="69"/>
      <c r="N11" s="70"/>
      <c r="O11" s="69"/>
      <c r="P11" s="70"/>
      <c r="Q11" s="69"/>
      <c r="R11" s="70"/>
      <c r="S11" s="69"/>
      <c r="T11" s="70"/>
      <c r="U11" s="37"/>
    </row>
    <row r="12" spans="2:21" ht="13.5" customHeight="1">
      <c r="B12" s="138"/>
      <c r="C12" s="74"/>
      <c r="D12" s="76"/>
      <c r="E12" s="66" t="str">
        <f t="shared" si="0"/>
        <v/>
      </c>
      <c r="F12" s="66" t="str">
        <f t="shared" si="1"/>
        <v/>
      </c>
      <c r="G12" s="80" t="str">
        <f t="shared" si="2"/>
        <v/>
      </c>
      <c r="H12" s="36"/>
      <c r="I12" s="69"/>
      <c r="J12" s="70"/>
      <c r="K12" s="69"/>
      <c r="L12" s="70"/>
      <c r="M12" s="69"/>
      <c r="N12" s="70"/>
      <c r="O12" s="69"/>
      <c r="P12" s="70"/>
      <c r="Q12" s="69"/>
      <c r="R12" s="70"/>
      <c r="S12" s="69"/>
      <c r="T12" s="70"/>
      <c r="U12" s="37"/>
    </row>
    <row r="13" spans="2:21" ht="14">
      <c r="B13" s="138"/>
      <c r="C13" s="74"/>
      <c r="D13" s="76"/>
      <c r="E13" s="66" t="str">
        <f t="shared" si="0"/>
        <v/>
      </c>
      <c r="F13" s="66" t="str">
        <f t="shared" si="1"/>
        <v/>
      </c>
      <c r="G13" s="80" t="str">
        <f t="shared" si="2"/>
        <v/>
      </c>
      <c r="H13" s="36"/>
      <c r="I13" s="69"/>
      <c r="J13" s="70"/>
      <c r="K13" s="69"/>
      <c r="L13" s="70"/>
      <c r="M13" s="69"/>
      <c r="N13" s="70"/>
      <c r="O13" s="69"/>
      <c r="P13" s="70"/>
      <c r="Q13" s="69"/>
      <c r="R13" s="70"/>
      <c r="S13" s="69"/>
      <c r="T13" s="70"/>
      <c r="U13" s="37"/>
    </row>
    <row r="14" spans="2:21" ht="14">
      <c r="B14" s="138"/>
      <c r="C14" s="74"/>
      <c r="D14" s="76"/>
      <c r="E14" s="66" t="str">
        <f t="shared" si="0"/>
        <v/>
      </c>
      <c r="F14" s="66" t="str">
        <f t="shared" si="1"/>
        <v/>
      </c>
      <c r="G14" s="80" t="str">
        <f t="shared" si="2"/>
        <v/>
      </c>
      <c r="H14" s="36"/>
      <c r="I14" s="69"/>
      <c r="J14" s="70"/>
      <c r="K14" s="69"/>
      <c r="L14" s="70"/>
      <c r="M14" s="69"/>
      <c r="N14" s="70"/>
      <c r="O14" s="69"/>
      <c r="P14" s="70"/>
      <c r="Q14" s="69"/>
      <c r="R14" s="70"/>
      <c r="S14" s="69"/>
      <c r="T14" s="70"/>
      <c r="U14" s="145"/>
    </row>
    <row r="15" spans="2:21" ht="14">
      <c r="B15" s="138"/>
      <c r="C15" s="74"/>
      <c r="D15" s="76"/>
      <c r="E15" s="66" t="str">
        <f t="shared" si="0"/>
        <v/>
      </c>
      <c r="F15" s="66" t="str">
        <f t="shared" si="1"/>
        <v/>
      </c>
      <c r="G15" s="80" t="str">
        <f t="shared" si="2"/>
        <v/>
      </c>
      <c r="H15" s="36"/>
      <c r="I15" s="69"/>
      <c r="J15" s="70"/>
      <c r="K15" s="69"/>
      <c r="L15" s="70"/>
      <c r="M15" s="69"/>
      <c r="N15" s="70"/>
      <c r="O15" s="69"/>
      <c r="P15" s="70"/>
      <c r="Q15" s="69"/>
      <c r="R15" s="70"/>
      <c r="S15" s="69"/>
      <c r="T15" s="70"/>
      <c r="U15" s="145"/>
    </row>
    <row r="16" spans="2:21" ht="14">
      <c r="B16" s="138"/>
      <c r="C16" s="74"/>
      <c r="D16" s="76"/>
      <c r="E16" s="66" t="str">
        <f t="shared" si="0"/>
        <v/>
      </c>
      <c r="F16" s="66" t="str">
        <f t="shared" si="1"/>
        <v/>
      </c>
      <c r="G16" s="80" t="str">
        <f t="shared" si="2"/>
        <v/>
      </c>
      <c r="H16" s="36"/>
      <c r="I16" s="69"/>
      <c r="J16" s="70"/>
      <c r="K16" s="69"/>
      <c r="L16" s="70"/>
      <c r="M16" s="69"/>
      <c r="N16" s="70"/>
      <c r="O16" s="69"/>
      <c r="P16" s="70"/>
      <c r="Q16" s="69"/>
      <c r="R16" s="70"/>
      <c r="S16" s="69"/>
      <c r="T16" s="70"/>
      <c r="U16" s="145"/>
    </row>
    <row r="17" spans="2:21" ht="14">
      <c r="B17" s="138"/>
      <c r="C17" s="74"/>
      <c r="D17" s="76"/>
      <c r="E17" s="66" t="str">
        <f t="shared" si="0"/>
        <v/>
      </c>
      <c r="F17" s="66" t="str">
        <f t="shared" si="1"/>
        <v/>
      </c>
      <c r="G17" s="80" t="str">
        <f t="shared" si="2"/>
        <v/>
      </c>
      <c r="H17" s="36"/>
      <c r="I17" s="69"/>
      <c r="J17" s="70"/>
      <c r="K17" s="69"/>
      <c r="L17" s="70"/>
      <c r="M17" s="69"/>
      <c r="N17" s="70"/>
      <c r="O17" s="69"/>
      <c r="P17" s="70"/>
      <c r="Q17" s="69"/>
      <c r="R17" s="70"/>
      <c r="S17" s="69"/>
      <c r="T17" s="70"/>
      <c r="U17" s="145"/>
    </row>
    <row r="18" spans="2:21" ht="14">
      <c r="B18" s="138"/>
      <c r="C18" s="74"/>
      <c r="D18" s="76"/>
      <c r="E18" s="66" t="str">
        <f t="shared" si="0"/>
        <v/>
      </c>
      <c r="F18" s="66" t="str">
        <f t="shared" si="1"/>
        <v/>
      </c>
      <c r="G18" s="80" t="str">
        <f t="shared" si="2"/>
        <v/>
      </c>
      <c r="H18" s="36"/>
      <c r="I18" s="69"/>
      <c r="J18" s="70"/>
      <c r="K18" s="69"/>
      <c r="L18" s="70"/>
      <c r="M18" s="69"/>
      <c r="N18" s="70"/>
      <c r="O18" s="69"/>
      <c r="P18" s="70"/>
      <c r="Q18" s="69"/>
      <c r="R18" s="70"/>
      <c r="S18" s="69"/>
      <c r="T18" s="70"/>
      <c r="U18" s="145"/>
    </row>
    <row r="19" spans="2:21" ht="14">
      <c r="B19" s="138"/>
      <c r="C19" s="74"/>
      <c r="D19" s="76"/>
      <c r="E19" s="66" t="str">
        <f t="shared" si="0"/>
        <v/>
      </c>
      <c r="F19" s="66" t="str">
        <f t="shared" si="1"/>
        <v/>
      </c>
      <c r="G19" s="80" t="str">
        <f t="shared" si="2"/>
        <v/>
      </c>
      <c r="H19" s="36"/>
      <c r="I19" s="69"/>
      <c r="J19" s="70"/>
      <c r="K19" s="69"/>
      <c r="L19" s="70"/>
      <c r="M19" s="69"/>
      <c r="N19" s="70"/>
      <c r="O19" s="69"/>
      <c r="P19" s="70"/>
      <c r="Q19" s="69"/>
      <c r="R19" s="70"/>
      <c r="S19" s="69"/>
      <c r="T19" s="70"/>
      <c r="U19" s="145"/>
    </row>
    <row r="20" spans="2:21" ht="14">
      <c r="B20" s="138"/>
      <c r="C20" s="74"/>
      <c r="D20" s="76"/>
      <c r="E20" s="66" t="str">
        <f t="shared" si="0"/>
        <v/>
      </c>
      <c r="F20" s="66" t="str">
        <f t="shared" si="1"/>
        <v/>
      </c>
      <c r="G20" s="80" t="str">
        <f t="shared" si="2"/>
        <v/>
      </c>
      <c r="H20" s="36"/>
      <c r="I20" s="69"/>
      <c r="J20" s="70"/>
      <c r="K20" s="69"/>
      <c r="L20" s="70"/>
      <c r="M20" s="69"/>
      <c r="N20" s="70"/>
      <c r="O20" s="69"/>
      <c r="P20" s="70"/>
      <c r="Q20" s="69"/>
      <c r="R20" s="70"/>
      <c r="S20" s="69"/>
      <c r="T20" s="70"/>
      <c r="U20" s="37"/>
    </row>
    <row r="21" spans="2:21" ht="14">
      <c r="B21" s="138"/>
      <c r="C21" s="74"/>
      <c r="D21" s="76"/>
      <c r="E21" s="66" t="str">
        <f t="shared" si="0"/>
        <v/>
      </c>
      <c r="F21" s="66" t="str">
        <f t="shared" si="1"/>
        <v/>
      </c>
      <c r="G21" s="80" t="str">
        <f t="shared" si="2"/>
        <v/>
      </c>
      <c r="H21" s="36"/>
      <c r="I21" s="69"/>
      <c r="J21" s="70"/>
      <c r="K21" s="69"/>
      <c r="L21" s="70"/>
      <c r="M21" s="69"/>
      <c r="N21" s="70"/>
      <c r="O21" s="69"/>
      <c r="P21" s="70"/>
      <c r="Q21" s="69"/>
      <c r="R21" s="70"/>
      <c r="S21" s="69"/>
      <c r="T21" s="70"/>
      <c r="U21" s="37"/>
    </row>
    <row r="22" spans="2:21" ht="13.5" customHeight="1">
      <c r="B22" s="138"/>
      <c r="C22" s="74"/>
      <c r="D22" s="76"/>
      <c r="E22" s="66" t="str">
        <f t="shared" si="0"/>
        <v/>
      </c>
      <c r="F22" s="66" t="str">
        <f t="shared" si="1"/>
        <v/>
      </c>
      <c r="G22" s="80" t="str">
        <f t="shared" si="2"/>
        <v/>
      </c>
      <c r="H22" s="36"/>
      <c r="I22" s="69"/>
      <c r="J22" s="70"/>
      <c r="K22" s="69"/>
      <c r="L22" s="70"/>
      <c r="M22" s="69"/>
      <c r="N22" s="70"/>
      <c r="O22" s="69"/>
      <c r="P22" s="70"/>
      <c r="Q22" s="69"/>
      <c r="R22" s="70"/>
      <c r="S22" s="69"/>
      <c r="T22" s="70"/>
      <c r="U22" s="37"/>
    </row>
    <row r="23" spans="2:21" ht="14">
      <c r="B23" s="138"/>
      <c r="C23" s="74"/>
      <c r="D23" s="76"/>
      <c r="E23" s="66" t="str">
        <f t="shared" si="0"/>
        <v/>
      </c>
      <c r="F23" s="66" t="str">
        <f t="shared" si="1"/>
        <v/>
      </c>
      <c r="G23" s="80" t="str">
        <f t="shared" si="2"/>
        <v/>
      </c>
      <c r="H23" s="36"/>
      <c r="I23" s="69"/>
      <c r="J23" s="70"/>
      <c r="K23" s="69"/>
      <c r="L23" s="70"/>
      <c r="M23" s="69"/>
      <c r="N23" s="70"/>
      <c r="O23" s="69"/>
      <c r="P23" s="70"/>
      <c r="Q23" s="69"/>
      <c r="R23" s="70"/>
      <c r="S23" s="69"/>
      <c r="T23" s="70"/>
      <c r="U23" s="37"/>
    </row>
    <row r="24" spans="2:21" ht="14">
      <c r="B24" s="138"/>
      <c r="C24" s="74"/>
      <c r="D24" s="76"/>
      <c r="E24" s="66" t="str">
        <f t="shared" si="0"/>
        <v/>
      </c>
      <c r="F24" s="66" t="str">
        <f t="shared" si="1"/>
        <v/>
      </c>
      <c r="G24" s="80" t="str">
        <f t="shared" si="2"/>
        <v/>
      </c>
      <c r="H24" s="36"/>
      <c r="I24" s="69"/>
      <c r="J24" s="70"/>
      <c r="K24" s="69"/>
      <c r="L24" s="70"/>
      <c r="M24" s="69"/>
      <c r="N24" s="70"/>
      <c r="O24" s="69"/>
      <c r="P24" s="70"/>
      <c r="Q24" s="69"/>
      <c r="R24" s="70"/>
      <c r="S24" s="69"/>
      <c r="T24" s="70"/>
      <c r="U24" s="37"/>
    </row>
    <row r="25" spans="2:21" ht="14">
      <c r="B25" s="138"/>
      <c r="C25" s="74"/>
      <c r="D25" s="76"/>
      <c r="E25" s="66" t="str">
        <f t="shared" si="0"/>
        <v/>
      </c>
      <c r="F25" s="66" t="str">
        <f t="shared" si="1"/>
        <v/>
      </c>
      <c r="G25" s="80" t="str">
        <f t="shared" si="2"/>
        <v/>
      </c>
      <c r="H25" s="36"/>
      <c r="I25" s="69"/>
      <c r="J25" s="70"/>
      <c r="K25" s="69"/>
      <c r="L25" s="70"/>
      <c r="M25" s="69"/>
      <c r="N25" s="70"/>
      <c r="O25" s="69"/>
      <c r="P25" s="70"/>
      <c r="Q25" s="69"/>
      <c r="R25" s="70"/>
      <c r="S25" s="69"/>
      <c r="T25" s="70"/>
      <c r="U25" s="37"/>
    </row>
    <row r="26" spans="2:21" ht="14">
      <c r="B26" s="138"/>
      <c r="C26" s="74"/>
      <c r="D26" s="76"/>
      <c r="E26" s="66" t="str">
        <f t="shared" si="0"/>
        <v/>
      </c>
      <c r="F26" s="66" t="str">
        <f t="shared" si="1"/>
        <v/>
      </c>
      <c r="G26" s="80" t="str">
        <f t="shared" si="2"/>
        <v/>
      </c>
      <c r="H26" s="36"/>
      <c r="I26" s="69"/>
      <c r="J26" s="70"/>
      <c r="K26" s="69"/>
      <c r="L26" s="70"/>
      <c r="M26" s="69"/>
      <c r="N26" s="70"/>
      <c r="O26" s="69"/>
      <c r="P26" s="70"/>
      <c r="Q26" s="69"/>
      <c r="R26" s="70"/>
      <c r="S26" s="69"/>
      <c r="T26" s="70"/>
      <c r="U26" s="37"/>
    </row>
    <row r="27" spans="2:21" ht="14">
      <c r="B27" s="138"/>
      <c r="C27" s="74"/>
      <c r="D27" s="76"/>
      <c r="E27" s="66" t="str">
        <f t="shared" si="0"/>
        <v/>
      </c>
      <c r="F27" s="66" t="str">
        <f t="shared" si="1"/>
        <v/>
      </c>
      <c r="G27" s="80" t="str">
        <f t="shared" si="2"/>
        <v/>
      </c>
      <c r="H27" s="36"/>
      <c r="I27" s="69"/>
      <c r="J27" s="70"/>
      <c r="K27" s="69"/>
      <c r="L27" s="70"/>
      <c r="M27" s="69"/>
      <c r="N27" s="70"/>
      <c r="O27" s="69"/>
      <c r="P27" s="70"/>
      <c r="Q27" s="69"/>
      <c r="R27" s="70"/>
      <c r="S27" s="69"/>
      <c r="T27" s="70"/>
      <c r="U27" s="37"/>
    </row>
    <row r="28" spans="2:21" ht="14">
      <c r="B28" s="138"/>
      <c r="C28" s="74"/>
      <c r="D28" s="76"/>
      <c r="E28" s="66" t="str">
        <f t="shared" si="0"/>
        <v/>
      </c>
      <c r="F28" s="66" t="str">
        <f t="shared" si="1"/>
        <v/>
      </c>
      <c r="G28" s="80" t="str">
        <f t="shared" si="2"/>
        <v/>
      </c>
      <c r="H28" s="36"/>
      <c r="I28" s="69"/>
      <c r="J28" s="70"/>
      <c r="K28" s="69"/>
      <c r="L28" s="70"/>
      <c r="M28" s="69"/>
      <c r="N28" s="70"/>
      <c r="O28" s="69"/>
      <c r="P28" s="70"/>
      <c r="Q28" s="69"/>
      <c r="R28" s="70"/>
      <c r="S28" s="69"/>
      <c r="T28" s="70"/>
      <c r="U28" s="37"/>
    </row>
    <row r="29" spans="2:21" ht="14">
      <c r="B29" s="138"/>
      <c r="C29" s="74"/>
      <c r="D29" s="76"/>
      <c r="E29" s="66" t="str">
        <f t="shared" si="0"/>
        <v/>
      </c>
      <c r="F29" s="66" t="str">
        <f t="shared" si="1"/>
        <v/>
      </c>
      <c r="G29" s="80" t="str">
        <f t="shared" si="2"/>
        <v/>
      </c>
      <c r="H29" s="36"/>
      <c r="I29" s="69"/>
      <c r="J29" s="70"/>
      <c r="K29" s="69"/>
      <c r="L29" s="70"/>
      <c r="M29" s="69"/>
      <c r="N29" s="70"/>
      <c r="O29" s="69"/>
      <c r="P29" s="70"/>
      <c r="Q29" s="69"/>
      <c r="R29" s="70"/>
      <c r="S29" s="69"/>
      <c r="T29" s="70"/>
      <c r="U29" s="37"/>
    </row>
    <row r="30" spans="2:21" ht="14">
      <c r="B30" s="138"/>
      <c r="C30" s="74"/>
      <c r="D30" s="76"/>
      <c r="E30" s="66" t="str">
        <f t="shared" si="0"/>
        <v/>
      </c>
      <c r="F30" s="66" t="str">
        <f t="shared" si="1"/>
        <v/>
      </c>
      <c r="G30" s="80" t="str">
        <f t="shared" si="2"/>
        <v/>
      </c>
      <c r="H30" s="36"/>
      <c r="I30" s="69"/>
      <c r="J30" s="70"/>
      <c r="K30" s="69"/>
      <c r="L30" s="70"/>
      <c r="M30" s="69"/>
      <c r="N30" s="70"/>
      <c r="O30" s="69"/>
      <c r="P30" s="70"/>
      <c r="Q30" s="69"/>
      <c r="R30" s="70"/>
      <c r="S30" s="69"/>
      <c r="T30" s="70"/>
      <c r="U30" s="37"/>
    </row>
    <row r="31" spans="2:21" ht="14">
      <c r="B31" s="138"/>
      <c r="C31" s="74"/>
      <c r="D31" s="76"/>
      <c r="E31" s="66" t="str">
        <f t="shared" si="0"/>
        <v/>
      </c>
      <c r="F31" s="66" t="str">
        <f t="shared" si="1"/>
        <v/>
      </c>
      <c r="G31" s="80" t="str">
        <f t="shared" si="2"/>
        <v/>
      </c>
      <c r="H31" s="36"/>
      <c r="I31" s="69"/>
      <c r="J31" s="70"/>
      <c r="K31" s="69"/>
      <c r="L31" s="70"/>
      <c r="M31" s="69"/>
      <c r="N31" s="70"/>
      <c r="O31" s="69"/>
      <c r="P31" s="70"/>
      <c r="Q31" s="69"/>
      <c r="R31" s="70"/>
      <c r="S31" s="69"/>
      <c r="T31" s="70"/>
      <c r="U31" s="37"/>
    </row>
    <row r="32" spans="2:21" ht="14">
      <c r="B32" s="138"/>
      <c r="C32" s="74"/>
      <c r="D32" s="76"/>
      <c r="E32" s="66" t="str">
        <f t="shared" si="0"/>
        <v/>
      </c>
      <c r="F32" s="66" t="str">
        <f t="shared" si="1"/>
        <v/>
      </c>
      <c r="G32" s="80" t="str">
        <f t="shared" si="2"/>
        <v/>
      </c>
      <c r="H32" s="36"/>
      <c r="I32" s="69"/>
      <c r="J32" s="70"/>
      <c r="K32" s="69"/>
      <c r="L32" s="70"/>
      <c r="M32" s="69"/>
      <c r="N32" s="70"/>
      <c r="O32" s="69"/>
      <c r="P32" s="70"/>
      <c r="Q32" s="69"/>
      <c r="R32" s="70"/>
      <c r="S32" s="69"/>
      <c r="T32" s="70"/>
      <c r="U32" s="37"/>
    </row>
    <row r="33" spans="2:21" ht="14">
      <c r="B33" s="138"/>
      <c r="C33" s="74"/>
      <c r="D33" s="76"/>
      <c r="E33" s="66" t="str">
        <f t="shared" si="0"/>
        <v/>
      </c>
      <c r="F33" s="66" t="str">
        <f t="shared" si="1"/>
        <v/>
      </c>
      <c r="G33" s="80" t="str">
        <f t="shared" si="2"/>
        <v/>
      </c>
      <c r="H33" s="36"/>
      <c r="I33" s="69"/>
      <c r="J33" s="70"/>
      <c r="K33" s="69"/>
      <c r="L33" s="70"/>
      <c r="M33" s="69"/>
      <c r="N33" s="70"/>
      <c r="O33" s="69"/>
      <c r="P33" s="70"/>
      <c r="Q33" s="69"/>
      <c r="R33" s="70"/>
      <c r="S33" s="69"/>
      <c r="T33" s="70"/>
      <c r="U33" s="37"/>
    </row>
    <row r="34" spans="2:21" ht="14">
      <c r="B34" s="138"/>
      <c r="C34" s="74"/>
      <c r="D34" s="76"/>
      <c r="E34" s="66" t="str">
        <f t="shared" si="0"/>
        <v/>
      </c>
      <c r="F34" s="66" t="str">
        <f t="shared" si="1"/>
        <v/>
      </c>
      <c r="G34" s="80" t="str">
        <f t="shared" si="2"/>
        <v/>
      </c>
      <c r="H34" s="36"/>
      <c r="I34" s="69"/>
      <c r="J34" s="70"/>
      <c r="K34" s="69"/>
      <c r="L34" s="70"/>
      <c r="M34" s="69"/>
      <c r="N34" s="70"/>
      <c r="O34" s="69"/>
      <c r="P34" s="70"/>
      <c r="Q34" s="69"/>
      <c r="R34" s="70"/>
      <c r="S34" s="69"/>
      <c r="T34" s="70"/>
      <c r="U34" s="37"/>
    </row>
    <row r="35" spans="2:21" ht="14">
      <c r="B35" s="138"/>
      <c r="C35" s="74"/>
      <c r="D35" s="76"/>
      <c r="E35" s="66" t="str">
        <f t="shared" si="0"/>
        <v/>
      </c>
      <c r="F35" s="66" t="str">
        <f t="shared" si="1"/>
        <v/>
      </c>
      <c r="G35" s="80" t="str">
        <f t="shared" si="2"/>
        <v/>
      </c>
      <c r="H35" s="36"/>
      <c r="I35" s="69"/>
      <c r="J35" s="70"/>
      <c r="K35" s="69"/>
      <c r="L35" s="70"/>
      <c r="M35" s="69"/>
      <c r="N35" s="70"/>
      <c r="O35" s="69"/>
      <c r="P35" s="70"/>
      <c r="Q35" s="69"/>
      <c r="R35" s="70"/>
      <c r="S35" s="69"/>
      <c r="T35" s="70"/>
      <c r="U35" s="37"/>
    </row>
    <row r="36" spans="2:21" ht="14">
      <c r="B36" s="138"/>
      <c r="C36" s="74"/>
      <c r="D36" s="76"/>
      <c r="E36" s="66" t="str">
        <f t="shared" si="0"/>
        <v/>
      </c>
      <c r="F36" s="66" t="str">
        <f t="shared" si="1"/>
        <v/>
      </c>
      <c r="G36" s="80" t="str">
        <f t="shared" si="2"/>
        <v/>
      </c>
      <c r="H36" s="36"/>
      <c r="I36" s="69"/>
      <c r="J36" s="70"/>
      <c r="K36" s="69"/>
      <c r="L36" s="70"/>
      <c r="M36" s="69"/>
      <c r="N36" s="70"/>
      <c r="O36" s="69"/>
      <c r="P36" s="70"/>
      <c r="Q36" s="69"/>
      <c r="R36" s="70"/>
      <c r="S36" s="69"/>
      <c r="T36" s="70"/>
      <c r="U36" s="37"/>
    </row>
    <row r="37" spans="2:21" ht="14">
      <c r="B37" s="138"/>
      <c r="C37" s="74"/>
      <c r="D37" s="76"/>
      <c r="E37" s="66" t="str">
        <f t="shared" si="0"/>
        <v/>
      </c>
      <c r="F37" s="66" t="str">
        <f t="shared" si="1"/>
        <v/>
      </c>
      <c r="G37" s="80" t="str">
        <f t="shared" si="2"/>
        <v/>
      </c>
      <c r="H37" s="36"/>
      <c r="I37" s="69"/>
      <c r="J37" s="70"/>
      <c r="K37" s="69"/>
      <c r="L37" s="70"/>
      <c r="M37" s="69"/>
      <c r="N37" s="70"/>
      <c r="O37" s="69"/>
      <c r="P37" s="70"/>
      <c r="Q37" s="69"/>
      <c r="R37" s="70"/>
      <c r="S37" s="69"/>
      <c r="T37" s="70"/>
      <c r="U37" s="37"/>
    </row>
    <row r="38" spans="2:21" ht="14">
      <c r="B38" s="138"/>
      <c r="C38" s="74"/>
      <c r="D38" s="76"/>
      <c r="E38" s="66" t="str">
        <f t="shared" si="0"/>
        <v/>
      </c>
      <c r="F38" s="66" t="str">
        <f t="shared" si="1"/>
        <v/>
      </c>
      <c r="G38" s="80" t="str">
        <f t="shared" si="2"/>
        <v/>
      </c>
      <c r="H38" s="36"/>
      <c r="I38" s="69"/>
      <c r="J38" s="70"/>
      <c r="K38" s="69"/>
      <c r="L38" s="70"/>
      <c r="M38" s="69"/>
      <c r="N38" s="70"/>
      <c r="O38" s="69"/>
      <c r="P38" s="70"/>
      <c r="Q38" s="69"/>
      <c r="R38" s="70"/>
      <c r="S38" s="69"/>
      <c r="T38" s="70"/>
      <c r="U38" s="37"/>
    </row>
    <row r="39" spans="2:21" ht="14">
      <c r="B39" s="138"/>
      <c r="C39" s="74"/>
      <c r="D39" s="76"/>
      <c r="E39" s="66" t="str">
        <f t="shared" si="0"/>
        <v/>
      </c>
      <c r="F39" s="66" t="str">
        <f t="shared" si="1"/>
        <v/>
      </c>
      <c r="G39" s="80" t="str">
        <f t="shared" si="2"/>
        <v/>
      </c>
      <c r="H39" s="36"/>
      <c r="I39" s="69"/>
      <c r="J39" s="70"/>
      <c r="K39" s="69"/>
      <c r="L39" s="70"/>
      <c r="M39" s="69"/>
      <c r="N39" s="70"/>
      <c r="O39" s="69"/>
      <c r="P39" s="70"/>
      <c r="Q39" s="69"/>
      <c r="R39" s="70"/>
      <c r="S39" s="69"/>
      <c r="T39" s="70"/>
      <c r="U39" s="37"/>
    </row>
    <row r="40" spans="2:21">
      <c r="B40" s="31" t="s">
        <v>152</v>
      </c>
      <c r="C40" s="75" t="s">
        <v>219</v>
      </c>
      <c r="D40" s="75" t="s">
        <v>219</v>
      </c>
      <c r="E40" s="81">
        <f>SUM(E12:E39)</f>
        <v>0</v>
      </c>
      <c r="F40" s="81">
        <f>SUM(F12:F39)</f>
        <v>0</v>
      </c>
      <c r="G40" s="81">
        <f>SUM(G12:G39)</f>
        <v>0</v>
      </c>
      <c r="H40" s="36"/>
      <c r="I40" s="33"/>
      <c r="K40" s="34"/>
      <c r="M40" s="34"/>
      <c r="O40" s="34"/>
      <c r="Q40" s="34"/>
      <c r="S40" s="34"/>
    </row>
    <row r="41" spans="2:21">
      <c r="I41" s="33"/>
      <c r="K41" s="34"/>
      <c r="M41" s="34"/>
      <c r="O41" s="34"/>
      <c r="Q41" s="34"/>
      <c r="S41" s="34"/>
    </row>
    <row r="42" spans="2:21" ht="14">
      <c r="B42" s="52" t="s">
        <v>226</v>
      </c>
    </row>
    <row r="43" spans="2:21">
      <c r="B43" s="58"/>
      <c r="C43" s="202" t="s">
        <v>151</v>
      </c>
      <c r="D43" s="191" t="s">
        <v>2</v>
      </c>
      <c r="E43" s="193"/>
      <c r="F43" s="191" t="s">
        <v>152</v>
      </c>
      <c r="G43" s="193"/>
    </row>
    <row r="44" spans="2:21">
      <c r="B44" s="59"/>
      <c r="C44" s="203"/>
      <c r="D44" s="31" t="s">
        <v>173</v>
      </c>
      <c r="E44" s="31" t="s">
        <v>174</v>
      </c>
      <c r="F44" s="31" t="s">
        <v>173</v>
      </c>
      <c r="G44" s="31" t="s">
        <v>174</v>
      </c>
    </row>
    <row r="45" spans="2:21">
      <c r="B45" s="82" t="s">
        <v>212</v>
      </c>
      <c r="C45" s="73">
        <f>COUNTIFS($C$10:$C$39,"一般",$D$10:$D$39,"常勤")</f>
        <v>0</v>
      </c>
      <c r="D45" s="73">
        <f>COUNTIFS($C$10:$C$39,"一般",$D$10:$D$39,"非常勤")</f>
        <v>0</v>
      </c>
      <c r="E45" s="68">
        <f>ROUNDDOWN(SUMIFS($G$10:$G$39,$C$10:$C$39,"一般",$D$10:$D$39,"非常勤"),1)</f>
        <v>0</v>
      </c>
      <c r="F45" s="73">
        <f>C45+D45</f>
        <v>0</v>
      </c>
      <c r="G45" s="68">
        <f>C45+E45</f>
        <v>0</v>
      </c>
    </row>
    <row r="46" spans="2:21">
      <c r="B46" s="82" t="s">
        <v>214</v>
      </c>
      <c r="C46" s="73">
        <f>COUNTIFS($C$10:$C$39,"療養",$D$10:$D$39,"常勤")</f>
        <v>0</v>
      </c>
      <c r="D46" s="73">
        <f>COUNTIFS($C$10:$C$39,"療養",$D$10:$D$39,"非常勤")</f>
        <v>0</v>
      </c>
      <c r="E46" s="68">
        <f>ROUNDDOWN(SUMIFS($G$10:$G$39,$C$10:$C$39,"療養",$D$10:$D$39,"非常勤"),1)</f>
        <v>0</v>
      </c>
      <c r="F46" s="73">
        <f t="shared" ref="F46:F50" si="3">C46+D46</f>
        <v>0</v>
      </c>
      <c r="G46" s="68">
        <f t="shared" ref="G46:G50" si="4">C46+E46</f>
        <v>0</v>
      </c>
    </row>
    <row r="47" spans="2:21">
      <c r="B47" s="82" t="s">
        <v>213</v>
      </c>
      <c r="C47" s="73">
        <f>COUNTIFS($C$10:$C$39,"精神",$D$10:$D$39,"常勤")</f>
        <v>0</v>
      </c>
      <c r="D47" s="73">
        <f>COUNTIFS($C$10:$C$39,"精神",$D$10:$D$39,"非常勤")</f>
        <v>0</v>
      </c>
      <c r="E47" s="68">
        <f>ROUNDDOWN(SUMIFS($G$10:$G$39,$C$10:$C$39,"精神",$D$10:$D$39,"非常勤"),1)</f>
        <v>0</v>
      </c>
      <c r="F47" s="73">
        <f t="shared" si="3"/>
        <v>0</v>
      </c>
      <c r="G47" s="68">
        <f t="shared" si="4"/>
        <v>0</v>
      </c>
    </row>
    <row r="48" spans="2:21">
      <c r="B48" s="82" t="s">
        <v>215</v>
      </c>
      <c r="C48" s="73">
        <f>COUNTIFS($C$10:$C$39,"結核",$D$10:$D$39,"常勤")</f>
        <v>0</v>
      </c>
      <c r="D48" s="73">
        <f>COUNTIFS($C$10:$C$39,"結核",$D$10:$D$39,"非常勤")</f>
        <v>0</v>
      </c>
      <c r="E48" s="68">
        <f>ROUNDDOWN(SUMIFS($G$10:$G$39,$C$10:$C$39,"結核",$D$10:$D$39,"非常勤"),1)</f>
        <v>0</v>
      </c>
      <c r="F48" s="73">
        <f t="shared" si="3"/>
        <v>0</v>
      </c>
      <c r="G48" s="68">
        <f t="shared" si="4"/>
        <v>0</v>
      </c>
    </row>
    <row r="49" spans="2:7">
      <c r="B49" s="82" t="s">
        <v>220</v>
      </c>
      <c r="C49" s="73">
        <f>COUNTIFS($C$10:$C$39,"感染症",$D$10:$D$39,"常勤")</f>
        <v>0</v>
      </c>
      <c r="D49" s="73">
        <f>COUNTIFS($C$10:$C$39,"感染症",$D$10:$D$39,"非常勤")</f>
        <v>0</v>
      </c>
      <c r="E49" s="68">
        <f>ROUNDDOWN(SUMIFS($G$10:$G$39,$C$10:$C$39,"感染症",$D$10:$D$39,"非常勤"),1)</f>
        <v>0</v>
      </c>
      <c r="F49" s="73">
        <f t="shared" si="3"/>
        <v>0</v>
      </c>
      <c r="G49" s="68">
        <f t="shared" si="4"/>
        <v>0</v>
      </c>
    </row>
    <row r="50" spans="2:7">
      <c r="B50" s="82" t="s">
        <v>216</v>
      </c>
      <c r="C50" s="73">
        <f>COUNTIFS($C$10:$C$39,"その他",$D$10:$D$39,"常勤")</f>
        <v>0</v>
      </c>
      <c r="D50" s="73">
        <f>COUNTIFS($C$10:$C$39,"その他",$D$10:$D$39,"非常勤")</f>
        <v>0</v>
      </c>
      <c r="E50" s="68">
        <f>ROUNDDOWN(SUMIFS($G$10:$G$39,$C$10:$C$39,"その他",$D$10:$D$39,"非常勤"),1)</f>
        <v>0</v>
      </c>
      <c r="F50" s="73">
        <f t="shared" si="3"/>
        <v>0</v>
      </c>
      <c r="G50" s="68">
        <f t="shared" si="4"/>
        <v>0</v>
      </c>
    </row>
    <row r="51" spans="2:7">
      <c r="B51" s="82" t="s">
        <v>152</v>
      </c>
      <c r="C51" s="73">
        <f>SUM(C45:C50)</f>
        <v>0</v>
      </c>
      <c r="D51" s="73">
        <f>SUM(D45:D50)</f>
        <v>0</v>
      </c>
      <c r="E51" s="68">
        <f t="shared" ref="E51:G51" si="5">SUM(E45:E50)</f>
        <v>0</v>
      </c>
      <c r="F51" s="73">
        <f t="shared" si="5"/>
        <v>0</v>
      </c>
      <c r="G51" s="68">
        <f t="shared" si="5"/>
        <v>0</v>
      </c>
    </row>
    <row r="70" spans="9:19">
      <c r="I70" s="23"/>
      <c r="K70" s="23"/>
      <c r="N70" s="23"/>
      <c r="O70" s="23"/>
      <c r="Q70" s="23"/>
      <c r="S70" s="23"/>
    </row>
    <row r="71" spans="9:19">
      <c r="I71" s="23"/>
      <c r="K71" s="23"/>
      <c r="N71" s="23"/>
      <c r="O71" s="23"/>
      <c r="Q71" s="23"/>
      <c r="S71" s="23"/>
    </row>
  </sheetData>
  <mergeCells count="13">
    <mergeCell ref="B5:E5"/>
    <mergeCell ref="B7:B9"/>
    <mergeCell ref="C7:C9"/>
    <mergeCell ref="D7:D9"/>
    <mergeCell ref="E7:G7"/>
    <mergeCell ref="E8:F8"/>
    <mergeCell ref="G8:G9"/>
    <mergeCell ref="I8:N8"/>
    <mergeCell ref="O8:T8"/>
    <mergeCell ref="U8:U9"/>
    <mergeCell ref="C43:C44"/>
    <mergeCell ref="D43:E43"/>
    <mergeCell ref="F43:G43"/>
  </mergeCells>
  <phoneticPr fontId="2"/>
  <dataValidations count="2">
    <dataValidation type="list" allowBlank="1" showInputMessage="1" showErrorMessage="1" sqref="D10:D39" xr:uid="{00000000-0002-0000-0A00-000000000000}">
      <formula1>"常勤,非常勤"</formula1>
    </dataValidation>
    <dataValidation type="list" allowBlank="1" showInputMessage="1" showErrorMessage="1" sqref="C10:C39" xr:uid="{00000000-0002-0000-0A00-000001000000}">
      <formula1>"一般,療養,精神,結核,感染症,その他"</formula1>
    </dataValidation>
  </dataValidations>
  <pageMargins left="0.70866141732283472" right="0.70866141732283472" top="0.74803149606299213" bottom="0.74803149606299213" header="0.31496062992125984" footer="0.31496062992125984"/>
  <pageSetup paperSize="8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39997558519241921"/>
  </sheetPr>
  <dimension ref="B1:AY111"/>
  <sheetViews>
    <sheetView topLeftCell="A28" zoomScale="90" zoomScaleNormal="90" workbookViewId="0">
      <selection activeCell="AI41" sqref="AI41"/>
    </sheetView>
  </sheetViews>
  <sheetFormatPr defaultRowHeight="13"/>
  <cols>
    <col min="1" max="1" width="1.6328125" customWidth="1"/>
    <col min="2" max="9" width="3.6328125" customWidth="1"/>
    <col min="10" max="10" width="4.08984375" customWidth="1"/>
    <col min="11" max="16" width="3.6328125" customWidth="1"/>
    <col min="17" max="18" width="5.1796875" customWidth="1"/>
    <col min="19" max="32" width="3.6328125" customWidth="1"/>
    <col min="33" max="33" width="5.1796875" customWidth="1"/>
    <col min="34" max="39" width="3.6328125" customWidth="1"/>
    <col min="40" max="40" width="7.453125" customWidth="1"/>
    <col min="41" max="41" width="7.36328125" customWidth="1"/>
    <col min="42" max="46" width="7.453125" customWidth="1"/>
    <col min="47" max="47" width="7" customWidth="1"/>
    <col min="48" max="50" width="7.453125" customWidth="1"/>
    <col min="51" max="76" width="3.6328125" customWidth="1"/>
  </cols>
  <sheetData>
    <row r="1" spans="2:37" ht="6" customHeight="1" thickBot="1"/>
    <row r="2" spans="2:37" ht="14.25" customHeight="1" thickTop="1">
      <c r="B2" s="102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4"/>
    </row>
    <row r="3" spans="2:37" ht="14.25" customHeight="1">
      <c r="B3" s="105"/>
      <c r="C3" s="35" t="s">
        <v>230</v>
      </c>
      <c r="AK3" s="106"/>
    </row>
    <row r="4" spans="2:37" ht="14.25" customHeight="1">
      <c r="B4" s="105"/>
      <c r="AK4" s="106"/>
    </row>
    <row r="5" spans="2:37" ht="14.25" customHeight="1">
      <c r="B5" s="105"/>
      <c r="C5" t="s">
        <v>240</v>
      </c>
      <c r="AK5" s="106"/>
    </row>
    <row r="6" spans="2:37" ht="14.25" customHeight="1">
      <c r="B6" s="105"/>
      <c r="D6" s="250"/>
      <c r="E6" s="251"/>
      <c r="F6" s="250" t="s">
        <v>135</v>
      </c>
      <c r="G6" s="251"/>
      <c r="H6" s="250" t="s">
        <v>136</v>
      </c>
      <c r="I6" s="251"/>
      <c r="AK6" s="106"/>
    </row>
    <row r="7" spans="2:37" ht="14.25" customHeight="1">
      <c r="B7" s="105"/>
      <c r="D7" s="258" t="s">
        <v>244</v>
      </c>
      <c r="E7" s="259"/>
      <c r="F7" s="254">
        <v>0</v>
      </c>
      <c r="G7" s="255"/>
      <c r="H7" s="252" t="e">
        <f>F7/F9</f>
        <v>#DIV/0!</v>
      </c>
      <c r="I7" s="253"/>
      <c r="AK7" s="106"/>
    </row>
    <row r="8" spans="2:37" ht="14.25" customHeight="1">
      <c r="B8" s="105"/>
      <c r="D8" s="258" t="s">
        <v>89</v>
      </c>
      <c r="E8" s="259"/>
      <c r="F8" s="254"/>
      <c r="G8" s="255"/>
      <c r="H8" s="252" t="e">
        <f>F8/F9</f>
        <v>#DIV/0!</v>
      </c>
      <c r="I8" s="253"/>
      <c r="AK8" s="106"/>
    </row>
    <row r="9" spans="2:37" ht="14.25" customHeight="1">
      <c r="B9" s="105"/>
      <c r="D9" s="258" t="s">
        <v>245</v>
      </c>
      <c r="E9" s="259"/>
      <c r="F9" s="254">
        <f>SUM(F7:F8)</f>
        <v>0</v>
      </c>
      <c r="G9" s="255"/>
      <c r="H9" s="252" t="e">
        <f>SUM(H7:H8)</f>
        <v>#DIV/0!</v>
      </c>
      <c r="I9" s="253"/>
      <c r="AK9" s="106"/>
    </row>
    <row r="10" spans="2:37" ht="14.25" customHeight="1">
      <c r="B10" s="105"/>
      <c r="AK10" s="106"/>
    </row>
    <row r="11" spans="2:37" ht="14.25" customHeight="1">
      <c r="B11" s="105"/>
      <c r="C11" t="s">
        <v>276</v>
      </c>
      <c r="AK11" s="106"/>
    </row>
    <row r="12" spans="2:37" ht="14.25" customHeight="1">
      <c r="B12" s="105"/>
      <c r="D12" s="254">
        <v>0</v>
      </c>
      <c r="E12" s="255"/>
      <c r="AK12" s="106"/>
    </row>
    <row r="13" spans="2:37" ht="14.25" customHeight="1">
      <c r="B13" s="105"/>
      <c r="AK13" s="106"/>
    </row>
    <row r="14" spans="2:37" ht="14.25" customHeight="1">
      <c r="B14" s="105"/>
      <c r="C14" t="s">
        <v>277</v>
      </c>
      <c r="AK14" s="106"/>
    </row>
    <row r="15" spans="2:37" ht="14.25" customHeight="1">
      <c r="B15" s="105"/>
      <c r="D15" s="254">
        <v>0</v>
      </c>
      <c r="E15" s="255"/>
      <c r="AK15" s="106"/>
    </row>
    <row r="16" spans="2:37" ht="14.25" customHeight="1">
      <c r="B16" s="105"/>
      <c r="AK16" s="106"/>
    </row>
    <row r="17" spans="2:51" ht="14.25" customHeight="1">
      <c r="B17" s="105"/>
      <c r="C17" t="s">
        <v>274</v>
      </c>
      <c r="AK17" s="106"/>
    </row>
    <row r="18" spans="2:51" ht="14.25" customHeight="1">
      <c r="B18" s="105"/>
      <c r="D18" s="256"/>
      <c r="E18" s="257"/>
      <c r="AK18" s="106"/>
    </row>
    <row r="19" spans="2:51" ht="14.25" customHeight="1">
      <c r="B19" s="105"/>
      <c r="AK19" s="106"/>
    </row>
    <row r="20" spans="2:51" ht="14.25" customHeight="1" thickBot="1">
      <c r="B20" s="105"/>
      <c r="C20" t="s">
        <v>275</v>
      </c>
      <c r="AK20" s="106"/>
    </row>
    <row r="21" spans="2:51" ht="14.25" customHeight="1" thickTop="1">
      <c r="B21" s="105"/>
      <c r="D21" s="254">
        <v>0</v>
      </c>
      <c r="E21" s="255"/>
      <c r="F21" t="s">
        <v>272</v>
      </c>
      <c r="AK21" s="106"/>
      <c r="AM21" s="102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4"/>
    </row>
    <row r="22" spans="2:51" ht="14.25" customHeight="1">
      <c r="B22" s="105"/>
      <c r="D22" s="254">
        <v>0</v>
      </c>
      <c r="E22" s="255"/>
      <c r="F22" t="s">
        <v>273</v>
      </c>
      <c r="AK22" s="106"/>
      <c r="AM22" s="105"/>
      <c r="AN22" s="35" t="s">
        <v>259</v>
      </c>
      <c r="AY22" s="106"/>
    </row>
    <row r="23" spans="2:51" ht="14.25" customHeight="1" thickBot="1">
      <c r="B23" s="107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9"/>
      <c r="AM23" s="105"/>
      <c r="AY23" s="106"/>
    </row>
    <row r="24" spans="2:51" ht="14.25" customHeight="1" thickTop="1">
      <c r="AM24" s="105"/>
      <c r="AY24" s="106"/>
    </row>
    <row r="25" spans="2:51">
      <c r="B25" t="s">
        <v>9</v>
      </c>
      <c r="AM25" s="105"/>
      <c r="AY25" s="106"/>
    </row>
    <row r="26" spans="2:51">
      <c r="B26" t="s">
        <v>139</v>
      </c>
      <c r="AM26" s="105"/>
      <c r="AY26" s="106"/>
    </row>
    <row r="27" spans="2:51">
      <c r="AM27" s="105"/>
      <c r="AY27" s="106"/>
    </row>
    <row r="28" spans="2:51" ht="13.5" thickBot="1">
      <c r="B28" s="315" t="s">
        <v>138</v>
      </c>
      <c r="C28" s="315"/>
      <c r="D28" s="315"/>
      <c r="E28" s="332" t="str">
        <f>+基本情報!E5</f>
        <v>医療法人社団○○会　○○病院</v>
      </c>
      <c r="F28" s="332"/>
      <c r="G28" s="332"/>
      <c r="H28" s="332"/>
      <c r="I28" s="332"/>
      <c r="J28" s="332"/>
      <c r="K28" s="332"/>
      <c r="L28" s="332"/>
      <c r="AM28" s="105"/>
      <c r="AY28" s="106"/>
    </row>
    <row r="29" spans="2:51" ht="13.5" thickTop="1">
      <c r="AM29" s="105"/>
      <c r="AY29" s="106"/>
    </row>
    <row r="30" spans="2:51">
      <c r="B30" t="s">
        <v>10</v>
      </c>
      <c r="N30" t="s">
        <v>18</v>
      </c>
      <c r="AM30" s="105"/>
      <c r="AY30" s="106"/>
    </row>
    <row r="31" spans="2:51" ht="18" customHeight="1" thickBot="1">
      <c r="B31" s="321" t="s">
        <v>34</v>
      </c>
      <c r="C31" s="322"/>
      <c r="D31" s="322"/>
      <c r="E31" s="322"/>
      <c r="F31" s="323"/>
      <c r="G31" s="321" t="s">
        <v>0</v>
      </c>
      <c r="H31" s="322"/>
      <c r="I31" s="323"/>
      <c r="J31" s="321" t="s">
        <v>1</v>
      </c>
      <c r="K31" s="322"/>
      <c r="L31" s="323"/>
      <c r="N31" s="326" t="s">
        <v>17</v>
      </c>
      <c r="O31" s="327"/>
      <c r="P31" s="328"/>
      <c r="Q31" s="326" t="s">
        <v>3</v>
      </c>
      <c r="R31" s="328"/>
      <c r="S31" s="326" t="s">
        <v>35</v>
      </c>
      <c r="T31" s="328"/>
      <c r="U31" s="326" t="s">
        <v>4</v>
      </c>
      <c r="V31" s="328"/>
      <c r="W31" s="321" t="s">
        <v>38</v>
      </c>
      <c r="X31" s="322"/>
      <c r="Y31" s="322"/>
      <c r="Z31" s="322"/>
      <c r="AA31" s="322"/>
      <c r="AB31" s="322"/>
      <c r="AC31" s="322"/>
      <c r="AD31" s="322"/>
      <c r="AE31" s="322"/>
      <c r="AF31" s="323"/>
      <c r="AG31" s="326" t="s">
        <v>5</v>
      </c>
      <c r="AH31" s="328"/>
      <c r="AI31" s="353" t="s">
        <v>238</v>
      </c>
      <c r="AJ31" s="354"/>
      <c r="AM31" s="107"/>
      <c r="AN31" s="108"/>
      <c r="AO31" s="108"/>
      <c r="AP31" s="108"/>
      <c r="AQ31" s="108"/>
      <c r="AR31" s="108"/>
      <c r="AS31" s="108"/>
      <c r="AT31" s="108"/>
      <c r="AU31" s="108"/>
      <c r="AV31" s="108"/>
      <c r="AW31" s="108"/>
      <c r="AX31" s="108"/>
      <c r="AY31" s="109"/>
    </row>
    <row r="32" spans="2:51" ht="18" customHeight="1" thickTop="1">
      <c r="B32" s="308" t="s">
        <v>11</v>
      </c>
      <c r="C32" s="308"/>
      <c r="D32" s="308"/>
      <c r="E32" s="308"/>
      <c r="F32" s="308"/>
      <c r="G32" s="90" t="s">
        <v>19</v>
      </c>
      <c r="H32" s="310">
        <f>平均入院・外来患者数!F34</f>
        <v>0</v>
      </c>
      <c r="I32" s="287"/>
      <c r="J32" s="90" t="s">
        <v>25</v>
      </c>
      <c r="K32" s="310">
        <f>平均入院・外来患者数!N34</f>
        <v>0</v>
      </c>
      <c r="L32" s="287"/>
      <c r="N32" s="329"/>
      <c r="O32" s="330"/>
      <c r="P32" s="331"/>
      <c r="Q32" s="329"/>
      <c r="R32" s="331"/>
      <c r="S32" s="329"/>
      <c r="T32" s="331"/>
      <c r="U32" s="329"/>
      <c r="V32" s="331"/>
      <c r="W32" s="321" t="s">
        <v>7</v>
      </c>
      <c r="X32" s="323"/>
      <c r="Y32" s="321" t="s">
        <v>36</v>
      </c>
      <c r="Z32" s="323"/>
      <c r="AA32" s="321" t="s">
        <v>6</v>
      </c>
      <c r="AB32" s="323"/>
      <c r="AC32" s="358" t="s">
        <v>8</v>
      </c>
      <c r="AD32" s="359"/>
      <c r="AE32" s="321" t="s">
        <v>37</v>
      </c>
      <c r="AF32" s="323"/>
      <c r="AG32" s="329"/>
      <c r="AH32" s="331"/>
      <c r="AI32" s="355"/>
      <c r="AJ32" s="356"/>
    </row>
    <row r="33" spans="2:51" ht="18" customHeight="1">
      <c r="B33" s="114"/>
      <c r="C33" s="316" t="s">
        <v>12</v>
      </c>
      <c r="D33" s="309"/>
      <c r="E33" s="309"/>
      <c r="F33" s="309"/>
      <c r="G33" s="90" t="s">
        <v>20</v>
      </c>
      <c r="H33" s="310">
        <f>平均入院・外来患者数!L33</f>
        <v>0</v>
      </c>
      <c r="I33" s="287"/>
      <c r="J33" s="90" t="s">
        <v>26</v>
      </c>
      <c r="K33" s="310">
        <f>平均入院・外来患者数!O34</f>
        <v>0</v>
      </c>
      <c r="L33" s="287"/>
      <c r="N33" s="121" t="s">
        <v>28</v>
      </c>
      <c r="O33" s="122"/>
      <c r="P33" s="123"/>
      <c r="Q33" s="337">
        <f>'常勤換算　01医師'!D62</f>
        <v>0</v>
      </c>
      <c r="R33" s="338"/>
      <c r="S33" s="337">
        <f>'02歯科医師'!D34</f>
        <v>0</v>
      </c>
      <c r="T33" s="338"/>
      <c r="U33" s="337">
        <f>'03 薬剤師'!D28</f>
        <v>0</v>
      </c>
      <c r="V33" s="338"/>
      <c r="W33" s="337">
        <f>'04-01看護師'!C121</f>
        <v>0</v>
      </c>
      <c r="X33" s="338"/>
      <c r="Y33" s="337">
        <f>'04-02准看護師'!C71</f>
        <v>0</v>
      </c>
      <c r="Z33" s="338"/>
      <c r="AA33" s="337">
        <f>'04-03助産師'!C71</f>
        <v>0</v>
      </c>
      <c r="AB33" s="338"/>
      <c r="AC33" s="337">
        <f>'04-04歯科衛生士'!C71</f>
        <v>0</v>
      </c>
      <c r="AD33" s="338"/>
      <c r="AE33" s="337">
        <f>SUM(W33:AD33)</f>
        <v>0</v>
      </c>
      <c r="AF33" s="338"/>
      <c r="AG33" s="337">
        <f>'05栄養士'!D24</f>
        <v>0</v>
      </c>
      <c r="AH33" s="338"/>
      <c r="AI33" s="337">
        <f>'06看護補助者'!C51</f>
        <v>0</v>
      </c>
      <c r="AJ33" s="338"/>
    </row>
    <row r="34" spans="2:51" ht="18" customHeight="1">
      <c r="B34" s="114"/>
      <c r="C34" s="324" t="s">
        <v>289</v>
      </c>
      <c r="D34" s="325"/>
      <c r="E34" s="325"/>
      <c r="F34" s="325"/>
      <c r="G34" s="4"/>
      <c r="H34" s="317"/>
      <c r="I34" s="257"/>
      <c r="J34" s="117" t="s">
        <v>27</v>
      </c>
      <c r="K34" s="339">
        <f>平均入院・外来患者数!P34</f>
        <v>0</v>
      </c>
      <c r="L34" s="340"/>
      <c r="N34" s="318" t="s">
        <v>2</v>
      </c>
      <c r="O34" s="124" t="s">
        <v>29</v>
      </c>
      <c r="P34" s="125"/>
      <c r="Q34" s="341">
        <f>'常勤換算　01医師'!D63</f>
        <v>0</v>
      </c>
      <c r="R34" s="342"/>
      <c r="S34" s="341">
        <f>'02歯科医師'!D35</f>
        <v>0</v>
      </c>
      <c r="T34" s="342"/>
      <c r="U34" s="341">
        <f>'03 薬剤師'!D29</f>
        <v>0</v>
      </c>
      <c r="V34" s="342"/>
      <c r="W34" s="341">
        <f>'04-01看護師'!D121</f>
        <v>0</v>
      </c>
      <c r="X34" s="342"/>
      <c r="Y34" s="341">
        <f>'04-02准看護師'!D71</f>
        <v>0</v>
      </c>
      <c r="Z34" s="342"/>
      <c r="AA34" s="341">
        <f>'04-03助産師'!D71</f>
        <v>0</v>
      </c>
      <c r="AB34" s="342"/>
      <c r="AC34" s="341">
        <f>'04-04歯科衛生士'!D71</f>
        <v>0</v>
      </c>
      <c r="AD34" s="342"/>
      <c r="AE34" s="341">
        <f>SUM(W34:AD36)</f>
        <v>0</v>
      </c>
      <c r="AF34" s="342"/>
      <c r="AG34" s="341">
        <f>'05栄養士'!D25</f>
        <v>0</v>
      </c>
      <c r="AH34" s="342"/>
      <c r="AI34" s="341">
        <f>'06看護補助者'!D51</f>
        <v>0</v>
      </c>
      <c r="AJ34" s="342"/>
    </row>
    <row r="35" spans="2:51" ht="18" customHeight="1">
      <c r="B35" s="114"/>
      <c r="C35" s="321" t="s">
        <v>286</v>
      </c>
      <c r="D35" s="322"/>
      <c r="E35" s="322"/>
      <c r="F35" s="323"/>
      <c r="G35" s="4"/>
      <c r="H35" s="140"/>
      <c r="I35" s="139"/>
      <c r="J35" s="117" t="s">
        <v>285</v>
      </c>
      <c r="K35" s="339">
        <f>平均入院・外来患者数!Q34</f>
        <v>0</v>
      </c>
      <c r="L35" s="340"/>
      <c r="N35" s="318"/>
      <c r="O35" s="142"/>
      <c r="P35" s="143"/>
      <c r="Q35" s="343"/>
      <c r="R35" s="344"/>
      <c r="S35" s="343"/>
      <c r="T35" s="344"/>
      <c r="U35" s="343"/>
      <c r="V35" s="344"/>
      <c r="W35" s="343"/>
      <c r="X35" s="344"/>
      <c r="Y35" s="343"/>
      <c r="Z35" s="344"/>
      <c r="AA35" s="343"/>
      <c r="AB35" s="344"/>
      <c r="AC35" s="343"/>
      <c r="AD35" s="344"/>
      <c r="AE35" s="343"/>
      <c r="AF35" s="344"/>
      <c r="AG35" s="343"/>
      <c r="AH35" s="344"/>
      <c r="AI35" s="343"/>
      <c r="AJ35" s="344"/>
    </row>
    <row r="36" spans="2:51" ht="18" customHeight="1">
      <c r="B36" s="114"/>
      <c r="C36" s="308" t="s">
        <v>13</v>
      </c>
      <c r="D36" s="309"/>
      <c r="E36" s="309"/>
      <c r="F36" s="309"/>
      <c r="G36" s="90" t="s">
        <v>21</v>
      </c>
      <c r="H36" s="310">
        <f>平均入院・外来患者数!G34</f>
        <v>0</v>
      </c>
      <c r="I36" s="287"/>
      <c r="J36" s="311"/>
      <c r="K36" s="312"/>
      <c r="L36" s="234"/>
      <c r="N36" s="318"/>
      <c r="O36" s="126" t="s">
        <v>30</v>
      </c>
      <c r="P36" s="127"/>
      <c r="Q36" s="345"/>
      <c r="R36" s="346"/>
      <c r="S36" s="345"/>
      <c r="T36" s="346"/>
      <c r="U36" s="345"/>
      <c r="V36" s="346"/>
      <c r="W36" s="345"/>
      <c r="X36" s="346"/>
      <c r="Y36" s="345"/>
      <c r="Z36" s="346"/>
      <c r="AA36" s="345"/>
      <c r="AB36" s="346"/>
      <c r="AC36" s="345"/>
      <c r="AD36" s="346"/>
      <c r="AE36" s="345"/>
      <c r="AF36" s="346"/>
      <c r="AG36" s="345"/>
      <c r="AH36" s="346"/>
      <c r="AI36" s="345"/>
      <c r="AJ36" s="346"/>
    </row>
    <row r="37" spans="2:51" ht="18" customHeight="1">
      <c r="B37" s="114"/>
      <c r="C37" s="308" t="s">
        <v>14</v>
      </c>
      <c r="D37" s="309"/>
      <c r="E37" s="309"/>
      <c r="F37" s="309"/>
      <c r="G37" s="118" t="s">
        <v>22</v>
      </c>
      <c r="H37" s="319">
        <f>平均入院・外来患者数!H34</f>
        <v>0</v>
      </c>
      <c r="I37" s="320"/>
      <c r="J37" s="311"/>
      <c r="K37" s="312"/>
      <c r="L37" s="234"/>
      <c r="N37" s="318"/>
      <c r="O37" s="124" t="s">
        <v>31</v>
      </c>
      <c r="P37" s="125"/>
      <c r="Q37" s="333">
        <f>'常勤換算　01医師'!E63</f>
        <v>0</v>
      </c>
      <c r="R37" s="334"/>
      <c r="S37" s="347">
        <f>'02歯科医師'!E35</f>
        <v>0</v>
      </c>
      <c r="T37" s="348"/>
      <c r="U37" s="351">
        <f>'03 薬剤師'!E29</f>
        <v>0</v>
      </c>
      <c r="V37" s="340"/>
      <c r="W37" s="351">
        <f>'04-01看護師'!E121</f>
        <v>0</v>
      </c>
      <c r="X37" s="340"/>
      <c r="Y37" s="351">
        <f>'04-02准看護師'!E71</f>
        <v>0</v>
      </c>
      <c r="Z37" s="340"/>
      <c r="AA37" s="351">
        <f>'04-03助産師'!E71</f>
        <v>0</v>
      </c>
      <c r="AB37" s="340"/>
      <c r="AC37" s="351">
        <f>'04-04歯科衛生士'!E71</f>
        <v>0</v>
      </c>
      <c r="AD37" s="340"/>
      <c r="AE37" s="351">
        <f>SUM(W37:AD38)</f>
        <v>0</v>
      </c>
      <c r="AF37" s="340"/>
      <c r="AG37" s="351">
        <f>'05栄養士'!E25</f>
        <v>0</v>
      </c>
      <c r="AH37" s="340"/>
      <c r="AI37" s="351">
        <f>'06看護補助者'!E51</f>
        <v>0</v>
      </c>
      <c r="AJ37" s="340"/>
    </row>
    <row r="38" spans="2:51" ht="18" customHeight="1" thickBot="1">
      <c r="B38" s="114"/>
      <c r="C38" s="308" t="s">
        <v>15</v>
      </c>
      <c r="D38" s="309"/>
      <c r="E38" s="309"/>
      <c r="F38" s="309"/>
      <c r="G38" s="90" t="s">
        <v>23</v>
      </c>
      <c r="H38" s="310">
        <f>平均入院・外来患者数!I34</f>
        <v>0</v>
      </c>
      <c r="I38" s="287"/>
      <c r="J38" s="311"/>
      <c r="K38" s="312"/>
      <c r="L38" s="234"/>
      <c r="N38" s="318"/>
      <c r="O38" s="126" t="s">
        <v>33</v>
      </c>
      <c r="P38" s="127"/>
      <c r="Q38" s="335"/>
      <c r="R38" s="336"/>
      <c r="S38" s="349"/>
      <c r="T38" s="350"/>
      <c r="U38" s="352"/>
      <c r="V38" s="320"/>
      <c r="W38" s="357"/>
      <c r="X38" s="314"/>
      <c r="Y38" s="357"/>
      <c r="Z38" s="314"/>
      <c r="AA38" s="357"/>
      <c r="AB38" s="314"/>
      <c r="AC38" s="357"/>
      <c r="AD38" s="314"/>
      <c r="AE38" s="352"/>
      <c r="AF38" s="320"/>
      <c r="AG38" s="352"/>
      <c r="AH38" s="320"/>
      <c r="AI38" s="357"/>
      <c r="AJ38" s="314"/>
    </row>
    <row r="39" spans="2:51" ht="18" customHeight="1" thickBot="1">
      <c r="B39" s="120"/>
      <c r="C39" s="308" t="s">
        <v>101</v>
      </c>
      <c r="D39" s="309"/>
      <c r="E39" s="309"/>
      <c r="F39" s="309"/>
      <c r="G39" s="119" t="s">
        <v>103</v>
      </c>
      <c r="H39" s="313">
        <f>平均入院・外来患者数!K34</f>
        <v>0</v>
      </c>
      <c r="I39" s="314"/>
      <c r="J39" s="311"/>
      <c r="K39" s="312"/>
      <c r="L39" s="234"/>
      <c r="N39" s="121" t="s">
        <v>32</v>
      </c>
      <c r="O39" s="122"/>
      <c r="P39" s="122"/>
      <c r="Q39" s="391">
        <f>Q33+Q37</f>
        <v>0</v>
      </c>
      <c r="R39" s="391"/>
      <c r="S39" s="392">
        <f>S33+S37</f>
        <v>0</v>
      </c>
      <c r="T39" s="392"/>
      <c r="U39" s="387">
        <f>U33+U37</f>
        <v>0</v>
      </c>
      <c r="V39" s="387"/>
      <c r="W39" s="310">
        <f>W33+W37</f>
        <v>0</v>
      </c>
      <c r="X39" s="287"/>
      <c r="Y39" s="386">
        <f>Y33+Y37</f>
        <v>0</v>
      </c>
      <c r="Z39" s="287"/>
      <c r="AA39" s="386">
        <f>AA33+AA37</f>
        <v>0</v>
      </c>
      <c r="AB39" s="287"/>
      <c r="AC39" s="386">
        <f>AC33+AC37</f>
        <v>0</v>
      </c>
      <c r="AD39" s="310"/>
      <c r="AE39" s="387">
        <f>AE33+AE37</f>
        <v>0</v>
      </c>
      <c r="AF39" s="387"/>
      <c r="AG39" s="387">
        <f>AG33+AG37</f>
        <v>0</v>
      </c>
      <c r="AH39" s="387"/>
      <c r="AI39" s="387">
        <f>AI33+AI37</f>
        <v>0</v>
      </c>
      <c r="AJ39" s="387"/>
    </row>
    <row r="40" spans="2:51" ht="18" customHeight="1" thickBot="1">
      <c r="B40" s="120"/>
      <c r="C40" s="308" t="s">
        <v>102</v>
      </c>
      <c r="D40" s="309"/>
      <c r="E40" s="309"/>
      <c r="F40" s="309"/>
      <c r="G40" s="90" t="s">
        <v>104</v>
      </c>
      <c r="H40" s="310">
        <f>平均入院・外来患者数!J34</f>
        <v>0</v>
      </c>
      <c r="I40" s="287"/>
      <c r="J40" s="311"/>
      <c r="K40" s="312"/>
      <c r="L40" s="234"/>
      <c r="Q40" t="s">
        <v>140</v>
      </c>
      <c r="S40" t="s">
        <v>141</v>
      </c>
      <c r="U40" t="s">
        <v>142</v>
      </c>
      <c r="AE40" t="s">
        <v>143</v>
      </c>
      <c r="AG40" t="s">
        <v>144</v>
      </c>
      <c r="AI40" t="s">
        <v>145</v>
      </c>
      <c r="AK40" t="s">
        <v>95</v>
      </c>
    </row>
    <row r="41" spans="2:51" ht="18" customHeight="1" thickTop="1">
      <c r="B41" s="308" t="s">
        <v>16</v>
      </c>
      <c r="C41" s="309"/>
      <c r="D41" s="309"/>
      <c r="E41" s="309"/>
      <c r="F41" s="309"/>
      <c r="G41" s="119" t="s">
        <v>24</v>
      </c>
      <c r="H41" s="313">
        <f>平均入院・外来患者数!M34</f>
        <v>0</v>
      </c>
      <c r="I41" s="314"/>
      <c r="J41" s="311"/>
      <c r="K41" s="312"/>
      <c r="L41" s="234"/>
      <c r="N41" t="s">
        <v>332</v>
      </c>
      <c r="AM41" s="102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4"/>
    </row>
    <row r="42" spans="2:51">
      <c r="N42" t="s">
        <v>333</v>
      </c>
      <c r="AM42" s="105"/>
      <c r="AN42" s="35" t="s">
        <v>252</v>
      </c>
      <c r="AY42" s="106"/>
    </row>
    <row r="43" spans="2:51">
      <c r="B43" t="s">
        <v>39</v>
      </c>
      <c r="AM43" s="105"/>
      <c r="AY43" s="106"/>
    </row>
    <row r="44" spans="2:51">
      <c r="B44" s="1" t="s">
        <v>40</v>
      </c>
      <c r="C44" s="291" t="s">
        <v>84</v>
      </c>
      <c r="D44" s="292"/>
      <c r="E44" s="292"/>
      <c r="F44" s="292"/>
      <c r="G44" s="248">
        <f>H32-H33-H37-H38</f>
        <v>0</v>
      </c>
      <c r="H44" s="296"/>
      <c r="I44" s="89" t="s">
        <v>231</v>
      </c>
      <c r="J44" s="292" t="s">
        <v>232</v>
      </c>
      <c r="K44" s="292"/>
      <c r="L44" s="305">
        <f>H37+H38</f>
        <v>0</v>
      </c>
      <c r="M44" s="296"/>
      <c r="N44" s="89" t="s">
        <v>231</v>
      </c>
      <c r="O44" s="306" t="s">
        <v>287</v>
      </c>
      <c r="P44" s="307"/>
      <c r="Q44" s="307"/>
      <c r="R44" s="305">
        <f>K32-K33-K34-K35</f>
        <v>0</v>
      </c>
      <c r="S44" s="296"/>
      <c r="T44" s="89" t="s">
        <v>231</v>
      </c>
      <c r="U44" s="12" t="s">
        <v>233</v>
      </c>
      <c r="V44" s="248">
        <f>K34</f>
        <v>0</v>
      </c>
      <c r="W44" s="296"/>
      <c r="X44" s="7" t="s">
        <v>234</v>
      </c>
      <c r="Y44" s="360" t="s">
        <v>235</v>
      </c>
      <c r="Z44" s="247" t="s">
        <v>236</v>
      </c>
      <c r="AA44" s="361">
        <f>AR45</f>
        <v>0</v>
      </c>
      <c r="AB44" s="361"/>
      <c r="AC44" s="249" t="s">
        <v>41</v>
      </c>
      <c r="AD44" s="13"/>
      <c r="AG44" s="10"/>
      <c r="AH44" s="7"/>
      <c r="AI44" s="11"/>
      <c r="AJ44" s="11"/>
      <c r="AM44" s="105"/>
      <c r="AN44" s="246" t="s">
        <v>239</v>
      </c>
      <c r="AO44" s="246"/>
      <c r="AP44" s="246"/>
      <c r="AQ44" s="246"/>
      <c r="AR44" s="246" t="s">
        <v>279</v>
      </c>
      <c r="AS44" s="246"/>
      <c r="AY44" s="106"/>
    </row>
    <row r="45" spans="2:51">
      <c r="F45">
        <v>1</v>
      </c>
      <c r="H45" s="7" t="s">
        <v>237</v>
      </c>
      <c r="K45">
        <v>3</v>
      </c>
      <c r="Q45" s="7">
        <v>2.5</v>
      </c>
      <c r="V45">
        <v>5</v>
      </c>
      <c r="Y45" s="247"/>
      <c r="Z45" s="247"/>
      <c r="AA45" s="361"/>
      <c r="AB45" s="361"/>
      <c r="AC45" s="249"/>
      <c r="AG45" s="7"/>
      <c r="AH45" s="7"/>
      <c r="AI45" s="11"/>
      <c r="AJ45" s="11"/>
      <c r="AM45" s="105"/>
      <c r="AN45" s="88">
        <f>ROUNDDOWN((H32-H33-H37-H38),1)</f>
        <v>0</v>
      </c>
      <c r="AO45" s="88">
        <f>ROUNDDOWN((H37+H38)/K45,1)</f>
        <v>0</v>
      </c>
      <c r="AP45" s="88">
        <f>ROUNDDOWN((K32-K33-K34-K35)/Q45,1)</f>
        <v>0</v>
      </c>
      <c r="AQ45" s="88">
        <f>ROUNDDOWN(K34/V45,1)</f>
        <v>0</v>
      </c>
      <c r="AR45" s="290">
        <f>SUM(AN45:AQ45)</f>
        <v>0</v>
      </c>
      <c r="AS45" s="290"/>
      <c r="AY45" s="110"/>
    </row>
    <row r="46" spans="2:51">
      <c r="H46" s="7"/>
      <c r="Q46" s="7"/>
      <c r="AG46" s="7"/>
      <c r="AH46" s="7"/>
      <c r="AI46" s="7"/>
      <c r="AJ46" s="7"/>
      <c r="AK46" s="5"/>
      <c r="AM46" s="105"/>
      <c r="AY46" s="106"/>
    </row>
    <row r="47" spans="2:51">
      <c r="C47" t="s">
        <v>42</v>
      </c>
      <c r="X47" s="15" t="s">
        <v>90</v>
      </c>
      <c r="AM47" s="105"/>
      <c r="AY47" s="106"/>
    </row>
    <row r="48" spans="2:51">
      <c r="C48" s="298" t="s">
        <v>169</v>
      </c>
      <c r="D48" s="298"/>
      <c r="E48" s="298"/>
      <c r="F48" s="298"/>
      <c r="G48" s="298"/>
      <c r="H48" s="298"/>
      <c r="I48" s="298"/>
      <c r="J48" s="298"/>
      <c r="K48" s="273" t="s">
        <v>44</v>
      </c>
      <c r="L48" s="299" t="e">
        <f>IF(AND(H7&lt;=0.5,D12=0,AR45&lt;=52),3,"－")</f>
        <v>#DIV/0!</v>
      </c>
      <c r="M48" s="301" t="s">
        <v>43</v>
      </c>
      <c r="O48" s="298" t="s">
        <v>171</v>
      </c>
      <c r="P48" s="298"/>
      <c r="Q48" s="298"/>
      <c r="R48" s="298"/>
      <c r="S48" s="298"/>
      <c r="T48" s="298"/>
      <c r="U48" s="298"/>
      <c r="V48" s="298"/>
      <c r="W48" s="298"/>
      <c r="X48" s="248">
        <f>AR45</f>
        <v>0</v>
      </c>
      <c r="Y48" s="296"/>
      <c r="Z48" s="6" t="s">
        <v>45</v>
      </c>
      <c r="AA48" s="6">
        <v>52</v>
      </c>
      <c r="AB48" s="265" t="s">
        <v>46</v>
      </c>
      <c r="AC48" s="265">
        <v>3</v>
      </c>
      <c r="AD48" s="247" t="s">
        <v>47</v>
      </c>
      <c r="AE48" s="247" t="s">
        <v>48</v>
      </c>
      <c r="AF48" s="281" t="e">
        <f>IF(AND(H7&lt;=0.5,D12=0,AR45&gt;36),AN49,"－")</f>
        <v>#DIV/0!</v>
      </c>
      <c r="AG48" s="388"/>
      <c r="AH48" s="247" t="s">
        <v>43</v>
      </c>
      <c r="AM48" s="105"/>
      <c r="AN48" s="242" t="s">
        <v>281</v>
      </c>
      <c r="AO48" s="243"/>
      <c r="AY48" s="106"/>
    </row>
    <row r="49" spans="2:51" ht="13.5" customHeight="1">
      <c r="C49" s="280"/>
      <c r="D49" s="280"/>
      <c r="E49" s="280"/>
      <c r="F49" s="280"/>
      <c r="G49" s="280"/>
      <c r="H49" s="280"/>
      <c r="I49" s="280"/>
      <c r="J49" s="280"/>
      <c r="K49" s="280"/>
      <c r="L49" s="300"/>
      <c r="M49" s="301"/>
      <c r="O49" s="280"/>
      <c r="P49" s="280"/>
      <c r="Q49" s="280"/>
      <c r="R49" s="280"/>
      <c r="S49" s="280"/>
      <c r="T49" s="280"/>
      <c r="U49" s="280"/>
      <c r="V49" s="280"/>
      <c r="W49" s="280"/>
      <c r="Y49">
        <v>16</v>
      </c>
      <c r="AB49" s="265"/>
      <c r="AC49" s="265"/>
      <c r="AD49" s="247"/>
      <c r="AE49" s="247"/>
      <c r="AF49" s="389"/>
      <c r="AG49" s="390"/>
      <c r="AH49" s="247"/>
      <c r="AM49" s="105"/>
      <c r="AN49" s="385">
        <f>(AR45-AA48)/Y49+AC48</f>
        <v>-0.25</v>
      </c>
      <c r="AO49" s="234"/>
      <c r="AY49" s="106"/>
    </row>
    <row r="50" spans="2:51">
      <c r="AB50" s="18"/>
      <c r="AC50" s="18"/>
      <c r="AD50" s="7"/>
      <c r="AE50" s="7"/>
      <c r="AF50" s="7"/>
      <c r="AG50" s="7"/>
      <c r="AH50" s="7"/>
      <c r="AM50" s="105"/>
      <c r="AY50" s="106"/>
    </row>
    <row r="51" spans="2:51" ht="13.5" customHeight="1">
      <c r="C51" t="s">
        <v>49</v>
      </c>
      <c r="X51" s="15" t="s">
        <v>90</v>
      </c>
      <c r="AM51" s="105"/>
      <c r="AY51" s="106"/>
    </row>
    <row r="52" spans="2:51">
      <c r="C52" s="298" t="s">
        <v>170</v>
      </c>
      <c r="D52" s="298"/>
      <c r="E52" s="298"/>
      <c r="F52" s="298"/>
      <c r="G52" s="298"/>
      <c r="H52" s="298"/>
      <c r="I52" s="298"/>
      <c r="J52" s="298"/>
      <c r="K52" s="273" t="s">
        <v>44</v>
      </c>
      <c r="L52" s="299" t="e">
        <f>IF(AND(H7&gt;0.5,D12=0,AR45&lt;=36),2,"－")</f>
        <v>#DIV/0!</v>
      </c>
      <c r="M52" s="301" t="s">
        <v>43</v>
      </c>
      <c r="O52" s="298" t="s">
        <v>172</v>
      </c>
      <c r="P52" s="298"/>
      <c r="Q52" s="298"/>
      <c r="R52" s="298"/>
      <c r="S52" s="298"/>
      <c r="T52" s="298"/>
      <c r="U52" s="298"/>
      <c r="V52" s="298"/>
      <c r="W52" s="298"/>
      <c r="X52" s="248">
        <f>AR45</f>
        <v>0</v>
      </c>
      <c r="Y52" s="296"/>
      <c r="Z52" s="6" t="s">
        <v>45</v>
      </c>
      <c r="AA52" s="6">
        <v>36</v>
      </c>
      <c r="AB52" s="265" t="s">
        <v>46</v>
      </c>
      <c r="AC52" s="265">
        <v>2</v>
      </c>
      <c r="AD52" s="247" t="s">
        <v>47</v>
      </c>
      <c r="AE52" s="247" t="s">
        <v>48</v>
      </c>
      <c r="AF52" s="281" t="str">
        <f>IF(AND(H11&lt;=0.5,D16=0,AR45&gt;36),AN53,"－")</f>
        <v>－</v>
      </c>
      <c r="AG52" s="388"/>
      <c r="AH52" s="247" t="s">
        <v>43</v>
      </c>
      <c r="AM52" s="105"/>
      <c r="AN52" s="242" t="s">
        <v>281</v>
      </c>
      <c r="AO52" s="243"/>
      <c r="AY52" s="106"/>
    </row>
    <row r="53" spans="2:51">
      <c r="C53" s="280"/>
      <c r="D53" s="280"/>
      <c r="E53" s="280"/>
      <c r="F53" s="280"/>
      <c r="G53" s="280"/>
      <c r="H53" s="280"/>
      <c r="I53" s="280"/>
      <c r="J53" s="280"/>
      <c r="K53" s="280"/>
      <c r="L53" s="300"/>
      <c r="M53" s="301"/>
      <c r="O53" s="280"/>
      <c r="P53" s="280"/>
      <c r="Q53" s="280"/>
      <c r="R53" s="280"/>
      <c r="S53" s="280"/>
      <c r="T53" s="280"/>
      <c r="U53" s="280"/>
      <c r="V53" s="280"/>
      <c r="W53" s="280"/>
      <c r="Y53">
        <v>16</v>
      </c>
      <c r="AB53" s="265"/>
      <c r="AC53" s="265"/>
      <c r="AD53" s="247"/>
      <c r="AE53" s="247"/>
      <c r="AF53" s="389"/>
      <c r="AG53" s="390"/>
      <c r="AH53" s="247"/>
      <c r="AM53" s="105"/>
      <c r="AN53" s="385">
        <f>(AR45-AA52)/Y53+AC52</f>
        <v>-0.25</v>
      </c>
      <c r="AO53" s="234"/>
      <c r="AY53" s="106"/>
    </row>
    <row r="54" spans="2:51">
      <c r="AB54" s="18"/>
      <c r="AC54" s="18"/>
      <c r="AD54" s="7"/>
      <c r="AE54" s="7"/>
      <c r="AF54" s="7"/>
      <c r="AG54" s="7"/>
      <c r="AH54" s="7"/>
      <c r="AM54" s="105"/>
      <c r="AY54" s="106"/>
    </row>
    <row r="55" spans="2:51">
      <c r="C55" t="s">
        <v>50</v>
      </c>
      <c r="AM55" s="105"/>
      <c r="AY55" s="106"/>
    </row>
    <row r="56" spans="2:51">
      <c r="B56" s="1" t="s">
        <v>40</v>
      </c>
      <c r="C56" s="291" t="s">
        <v>86</v>
      </c>
      <c r="D56" s="292"/>
      <c r="E56" s="292"/>
      <c r="F56" s="248">
        <f>H32-H33-H37</f>
        <v>0</v>
      </c>
      <c r="G56" s="296"/>
      <c r="H56" t="s">
        <v>54</v>
      </c>
      <c r="I56" s="12" t="s">
        <v>51</v>
      </c>
      <c r="J56" s="248">
        <f>H37</f>
        <v>0</v>
      </c>
      <c r="K56" s="296"/>
      <c r="L56" t="s">
        <v>54</v>
      </c>
      <c r="M56" s="302" t="s">
        <v>287</v>
      </c>
      <c r="N56" s="303"/>
      <c r="O56" s="303"/>
      <c r="P56" s="248">
        <f>K32-K33-K34-K35</f>
        <v>0</v>
      </c>
      <c r="Q56" s="296"/>
      <c r="R56" s="7" t="s">
        <v>54</v>
      </c>
      <c r="S56" s="12" t="s">
        <v>52</v>
      </c>
      <c r="T56" s="297">
        <f>K34</f>
        <v>0</v>
      </c>
      <c r="U56" s="296"/>
      <c r="V56" s="7" t="s">
        <v>87</v>
      </c>
      <c r="X56" s="272">
        <v>52</v>
      </c>
      <c r="Y56" s="273" t="s">
        <v>55</v>
      </c>
      <c r="Z56" s="280">
        <v>16</v>
      </c>
      <c r="AA56" s="247" t="s">
        <v>56</v>
      </c>
      <c r="AB56" s="280">
        <v>3</v>
      </c>
      <c r="AC56" s="247" t="s">
        <v>47</v>
      </c>
      <c r="AD56" s="247" t="s">
        <v>48</v>
      </c>
      <c r="AE56" s="281" t="str">
        <f>IF(D12=1,AR57,"－")</f>
        <v>－</v>
      </c>
      <c r="AF56" s="282"/>
      <c r="AG56" s="247" t="s">
        <v>43</v>
      </c>
      <c r="AM56" s="105"/>
      <c r="AN56" s="246" t="s">
        <v>239</v>
      </c>
      <c r="AO56" s="246"/>
      <c r="AP56" s="246"/>
      <c r="AQ56" s="246"/>
      <c r="AR56" s="242" t="s">
        <v>281</v>
      </c>
      <c r="AS56" s="243"/>
      <c r="AY56" s="106"/>
    </row>
    <row r="57" spans="2:51">
      <c r="E57">
        <v>1</v>
      </c>
      <c r="J57">
        <v>3</v>
      </c>
      <c r="O57" s="146">
        <v>2.5</v>
      </c>
      <c r="T57">
        <v>5</v>
      </c>
      <c r="X57" s="272"/>
      <c r="Y57" s="273"/>
      <c r="Z57" s="280"/>
      <c r="AA57" s="247"/>
      <c r="AB57" s="280"/>
      <c r="AC57" s="247"/>
      <c r="AD57" s="247"/>
      <c r="AE57" s="283"/>
      <c r="AF57" s="284"/>
      <c r="AG57" s="247"/>
      <c r="AM57" s="105"/>
      <c r="AN57" s="91">
        <f>ROUNDDOWN(H32-H33-H37,1)</f>
        <v>0</v>
      </c>
      <c r="AO57" s="91">
        <f>ROUNDDOWN(H37/J57,1)</f>
        <v>0</v>
      </c>
      <c r="AP57" s="91">
        <f>ROUNDDOWN((K32-K33-K34)/O57,1)</f>
        <v>0</v>
      </c>
      <c r="AQ57" s="91">
        <f>ROUNDDOWN(K34/T57,1)</f>
        <v>0</v>
      </c>
      <c r="AR57" s="290">
        <f>SUM(AN57:AQ57)/Z56+AB56</f>
        <v>3</v>
      </c>
      <c r="AS57" s="290"/>
      <c r="AY57" s="106"/>
    </row>
    <row r="58" spans="2:51">
      <c r="U58" t="s">
        <v>53</v>
      </c>
      <c r="AM58" s="105"/>
      <c r="AY58" s="106"/>
    </row>
    <row r="59" spans="2:51">
      <c r="AM59" s="105"/>
      <c r="AY59" s="106"/>
    </row>
    <row r="60" spans="2:51">
      <c r="B60" t="s">
        <v>57</v>
      </c>
      <c r="AM60" s="105"/>
      <c r="AY60" s="106"/>
    </row>
    <row r="61" spans="2:51">
      <c r="C61" t="s">
        <v>58</v>
      </c>
      <c r="AM61" s="105"/>
      <c r="AY61" s="106"/>
    </row>
    <row r="62" spans="2:51">
      <c r="C62" s="298" t="s">
        <v>59</v>
      </c>
      <c r="D62" s="298"/>
      <c r="E62" s="298"/>
      <c r="F62" s="298"/>
      <c r="G62" s="298"/>
      <c r="H62" s="298"/>
      <c r="I62" s="298"/>
      <c r="J62" s="298"/>
      <c r="K62" s="298"/>
      <c r="L62" s="7" t="s">
        <v>60</v>
      </c>
      <c r="M62" s="93" t="str">
        <f>IF(AND(D15=1,H33&lt;52),3,"－")</f>
        <v>－</v>
      </c>
      <c r="N62" s="8" t="s">
        <v>43</v>
      </c>
      <c r="AM62" s="105"/>
      <c r="AY62" s="106"/>
    </row>
    <row r="63" spans="2:51">
      <c r="C63" s="280" t="s">
        <v>61</v>
      </c>
      <c r="D63" s="280"/>
      <c r="E63" s="280"/>
      <c r="F63" s="280"/>
      <c r="G63" s="280"/>
      <c r="H63" s="280"/>
      <c r="I63" s="280"/>
      <c r="J63" s="280"/>
      <c r="K63" s="280"/>
      <c r="L63" s="17" t="s">
        <v>133</v>
      </c>
      <c r="M63" s="248">
        <f>H33</f>
        <v>0</v>
      </c>
      <c r="N63" s="296"/>
      <c r="O63" s="6" t="s">
        <v>63</v>
      </c>
      <c r="P63" s="6">
        <v>52</v>
      </c>
      <c r="Q63" s="247" t="s">
        <v>56</v>
      </c>
      <c r="R63" s="247">
        <v>3</v>
      </c>
      <c r="S63" s="247" t="s">
        <v>56</v>
      </c>
      <c r="T63" s="2" t="s">
        <v>134</v>
      </c>
      <c r="U63" s="270">
        <f>K33</f>
        <v>0</v>
      </c>
      <c r="V63" s="271"/>
      <c r="W63" t="s">
        <v>41</v>
      </c>
      <c r="X63" s="247" t="s">
        <v>47</v>
      </c>
      <c r="Y63" s="364" t="s">
        <v>64</v>
      </c>
      <c r="Z63" s="266" t="str">
        <f>IF(AND(D15=1,H33&gt;=52),AP64,"－")</f>
        <v>－</v>
      </c>
      <c r="AA63" s="267"/>
      <c r="AB63" s="362" t="s">
        <v>43</v>
      </c>
      <c r="AM63" s="105"/>
      <c r="AN63" s="244" t="s">
        <v>239</v>
      </c>
      <c r="AO63" s="245"/>
      <c r="AP63" s="246" t="s">
        <v>278</v>
      </c>
      <c r="AQ63" s="246"/>
      <c r="AY63" s="106"/>
    </row>
    <row r="64" spans="2:51">
      <c r="C64" s="280"/>
      <c r="D64" s="280"/>
      <c r="E64" s="280"/>
      <c r="F64" s="280"/>
      <c r="G64" s="280"/>
      <c r="H64" s="280"/>
      <c r="I64" s="280"/>
      <c r="J64" s="280"/>
      <c r="K64" s="280"/>
      <c r="N64">
        <v>16</v>
      </c>
      <c r="Q64" s="247"/>
      <c r="R64" s="247"/>
      <c r="S64" s="247"/>
      <c r="U64" s="274">
        <v>20</v>
      </c>
      <c r="V64" s="274"/>
      <c r="X64" s="363"/>
      <c r="Y64" s="364"/>
      <c r="Z64" s="268"/>
      <c r="AA64" s="269"/>
      <c r="AB64" s="362"/>
      <c r="AM64" s="105"/>
      <c r="AN64" s="91">
        <f>IF((H33-52)&lt;=0,0,ROUNDDOWN((H33-P63)/N64,1))</f>
        <v>0</v>
      </c>
      <c r="AO64" s="91">
        <f>ROUNDDOWN(K33/U64,1)</f>
        <v>0</v>
      </c>
      <c r="AP64" s="384">
        <f>ROUNDUP(AN64+R63+U63,0)</f>
        <v>3</v>
      </c>
      <c r="AQ64" s="384"/>
      <c r="AR64" s="35"/>
      <c r="AY64" s="106"/>
    </row>
    <row r="65" spans="2:51" ht="13.5" customHeight="1">
      <c r="B65" t="s">
        <v>66</v>
      </c>
      <c r="C65" s="298" t="s">
        <v>67</v>
      </c>
      <c r="D65" s="298"/>
      <c r="E65" s="298"/>
      <c r="F65" s="298"/>
      <c r="G65" s="298"/>
      <c r="H65" s="298"/>
      <c r="I65" s="298"/>
      <c r="J65" s="298"/>
      <c r="K65" s="298"/>
      <c r="L65" s="17" t="s">
        <v>133</v>
      </c>
      <c r="M65" s="248">
        <f>H33</f>
        <v>0</v>
      </c>
      <c r="N65" s="296"/>
      <c r="O65" t="s">
        <v>41</v>
      </c>
      <c r="P65" s="247" t="s">
        <v>56</v>
      </c>
      <c r="Q65" s="2" t="s">
        <v>134</v>
      </c>
      <c r="R65" s="248">
        <f>K33</f>
        <v>0</v>
      </c>
      <c r="S65" s="296"/>
      <c r="T65" t="s">
        <v>41</v>
      </c>
      <c r="U65" s="247" t="s">
        <v>47</v>
      </c>
      <c r="V65" s="247" t="s">
        <v>64</v>
      </c>
      <c r="W65" s="266">
        <f>IF(D15=0,MAX(AS67:AX67),"－")</f>
        <v>0</v>
      </c>
      <c r="X65" s="267"/>
      <c r="Y65" s="247" t="s">
        <v>43</v>
      </c>
      <c r="AM65" s="105"/>
      <c r="AY65" s="106"/>
    </row>
    <row r="66" spans="2:51">
      <c r="C66" s="280"/>
      <c r="D66" s="280"/>
      <c r="E66" s="280"/>
      <c r="F66" s="280"/>
      <c r="G66" s="280"/>
      <c r="H66" s="280"/>
      <c r="I66" s="280"/>
      <c r="J66" s="280"/>
      <c r="K66" s="280"/>
      <c r="M66" s="304">
        <v>16</v>
      </c>
      <c r="N66" s="304"/>
      <c r="P66" s="247"/>
      <c r="R66" s="304">
        <v>20</v>
      </c>
      <c r="S66" s="304"/>
      <c r="U66" s="247"/>
      <c r="V66" s="247"/>
      <c r="W66" s="268"/>
      <c r="X66" s="269"/>
      <c r="Y66" s="247"/>
      <c r="AM66" s="105"/>
      <c r="AN66" s="244" t="s">
        <v>239</v>
      </c>
      <c r="AO66" s="245"/>
      <c r="AP66" s="246" t="s">
        <v>278</v>
      </c>
      <c r="AQ66" s="246"/>
      <c r="AS66" s="244" t="s">
        <v>241</v>
      </c>
      <c r="AT66" s="245"/>
      <c r="AU66" s="242" t="s">
        <v>242</v>
      </c>
      <c r="AV66" s="243"/>
      <c r="AW66" s="244" t="s">
        <v>89</v>
      </c>
      <c r="AX66" s="245"/>
      <c r="AY66" s="106"/>
    </row>
    <row r="67" spans="2:51">
      <c r="AM67" s="105"/>
      <c r="AN67" s="91">
        <f>ROUNDDOWN(H33/M66,1)</f>
        <v>0</v>
      </c>
      <c r="AO67" s="91">
        <f>ROUNDDOWN(K33/R66,1)</f>
        <v>0</v>
      </c>
      <c r="AP67" s="384">
        <f>ROUNDUP(AN67+AO67,0)</f>
        <v>0</v>
      </c>
      <c r="AQ67" s="384"/>
      <c r="AS67" s="395">
        <f>IF(AND(H33=0,K33=0),0,"－")</f>
        <v>0</v>
      </c>
      <c r="AT67" s="373"/>
      <c r="AU67" s="395" t="str">
        <f>IF(AND(H33+K33&gt;0,AP67=0),1,"－")</f>
        <v>－</v>
      </c>
      <c r="AV67" s="373"/>
      <c r="AW67" s="395">
        <f>AP67</f>
        <v>0</v>
      </c>
      <c r="AX67" s="373"/>
      <c r="AY67" s="106"/>
    </row>
    <row r="68" spans="2:51">
      <c r="AM68" s="105"/>
      <c r="AY68" s="106"/>
    </row>
    <row r="69" spans="2:51">
      <c r="B69" t="s">
        <v>65</v>
      </c>
      <c r="AM69" s="105"/>
      <c r="AY69" s="106"/>
    </row>
    <row r="70" spans="2:51">
      <c r="C70" t="s">
        <v>68</v>
      </c>
      <c r="AM70" s="105"/>
      <c r="AY70" s="106"/>
    </row>
    <row r="71" spans="2:51">
      <c r="C71" s="280" t="s">
        <v>69</v>
      </c>
      <c r="D71" s="280"/>
      <c r="E71" s="280"/>
      <c r="F71" s="280"/>
      <c r="G71" s="1" t="s">
        <v>62</v>
      </c>
      <c r="H71" s="12" t="s">
        <v>51</v>
      </c>
      <c r="I71" s="248">
        <f>H37</f>
        <v>0</v>
      </c>
      <c r="J71" s="296"/>
      <c r="K71" s="7" t="s">
        <v>54</v>
      </c>
      <c r="L71" s="295" t="s">
        <v>91</v>
      </c>
      <c r="M71" s="292"/>
      <c r="N71" s="297">
        <f>H32-H37</f>
        <v>0</v>
      </c>
      <c r="O71" s="305"/>
      <c r="P71" t="s">
        <v>92</v>
      </c>
      <c r="Q71" s="365" t="s">
        <v>93</v>
      </c>
      <c r="R71" s="365"/>
      <c r="S71" s="365"/>
      <c r="T71" s="365"/>
      <c r="U71" s="365"/>
      <c r="V71" s="294">
        <f>D18</f>
        <v>0</v>
      </c>
      <c r="W71" s="294"/>
      <c r="X71" s="16" t="s">
        <v>94</v>
      </c>
      <c r="Y71" s="247" t="s">
        <v>47</v>
      </c>
      <c r="Z71" s="247" t="s">
        <v>70</v>
      </c>
      <c r="AA71" s="368" t="str">
        <f>IF(D12=1,AQ72,"－")</f>
        <v>－</v>
      </c>
      <c r="AB71" s="369"/>
      <c r="AC71" s="247" t="s">
        <v>43</v>
      </c>
      <c r="AM71" s="105"/>
      <c r="AN71" s="244" t="s">
        <v>239</v>
      </c>
      <c r="AO71" s="264"/>
      <c r="AP71" s="245"/>
      <c r="AQ71" s="246" t="s">
        <v>280</v>
      </c>
      <c r="AR71" s="246"/>
      <c r="AT71" s="242" t="s">
        <v>243</v>
      </c>
      <c r="AU71" s="243"/>
      <c r="AV71" s="244" t="s">
        <v>89</v>
      </c>
      <c r="AW71" s="245"/>
      <c r="AY71" s="106"/>
    </row>
    <row r="72" spans="2:51">
      <c r="C72" s="280"/>
      <c r="D72" s="280"/>
      <c r="E72" s="280"/>
      <c r="F72" s="280"/>
      <c r="H72" s="304">
        <v>150</v>
      </c>
      <c r="I72" s="304"/>
      <c r="J72" s="367"/>
      <c r="K72" s="7"/>
      <c r="M72">
        <v>70</v>
      </c>
      <c r="O72" t="s">
        <v>76</v>
      </c>
      <c r="Q72" s="7"/>
      <c r="S72" s="247">
        <v>75</v>
      </c>
      <c r="T72" s="247"/>
      <c r="U72" s="7"/>
      <c r="V72" s="7"/>
      <c r="Y72" s="247"/>
      <c r="Z72" s="247"/>
      <c r="AA72" s="370"/>
      <c r="AB72" s="371"/>
      <c r="AC72" s="247"/>
      <c r="AM72" s="105"/>
      <c r="AN72" s="91">
        <f>ROUNDDOWN(H37/H72,1)</f>
        <v>0</v>
      </c>
      <c r="AO72" s="91">
        <f>ROUNDDOWN((H32-H37)/O75,1)</f>
        <v>0</v>
      </c>
      <c r="AP72" s="91">
        <f>ROUNDDOWN(D18/S72,1)</f>
        <v>0</v>
      </c>
      <c r="AQ72" s="384">
        <f>ROUNDUP(SUM(AN72:AP72),0)</f>
        <v>0</v>
      </c>
      <c r="AR72" s="384"/>
      <c r="AT72" s="393" t="str">
        <f>IF(AND(H32+D18&gt;0,AQ72=0),1,"－")</f>
        <v>－</v>
      </c>
      <c r="AU72" s="394"/>
      <c r="AV72" s="395">
        <f>AQ72</f>
        <v>0</v>
      </c>
      <c r="AW72" s="394"/>
      <c r="AY72" s="106"/>
    </row>
    <row r="73" spans="2:51">
      <c r="C73" t="s">
        <v>71</v>
      </c>
      <c r="AM73" s="105"/>
      <c r="AY73" s="106"/>
    </row>
    <row r="74" spans="2:51">
      <c r="C74" s="280" t="s">
        <v>69</v>
      </c>
      <c r="D74" s="280"/>
      <c r="E74" s="280"/>
      <c r="F74" s="280"/>
      <c r="G74" s="1" t="s">
        <v>62</v>
      </c>
      <c r="H74" s="292" t="s">
        <v>85</v>
      </c>
      <c r="I74" s="292"/>
      <c r="J74" s="293">
        <f>H37+H38</f>
        <v>0</v>
      </c>
      <c r="K74" s="248"/>
      <c r="L74" s="7" t="s">
        <v>54</v>
      </c>
      <c r="M74" s="292" t="s">
        <v>96</v>
      </c>
      <c r="N74" s="292"/>
      <c r="O74" s="292"/>
      <c r="P74" s="248">
        <f>H32-H37-H38</f>
        <v>0</v>
      </c>
      <c r="Q74" s="248"/>
      <c r="R74" t="s">
        <v>97</v>
      </c>
      <c r="S74" s="365" t="s">
        <v>93</v>
      </c>
      <c r="T74" s="365"/>
      <c r="U74" s="365"/>
      <c r="V74" s="365"/>
      <c r="W74" s="365"/>
      <c r="X74" s="294">
        <f>D18</f>
        <v>0</v>
      </c>
      <c r="Y74" s="294"/>
      <c r="Z74" s="16" t="s">
        <v>98</v>
      </c>
      <c r="AA74" s="247" t="s">
        <v>47</v>
      </c>
      <c r="AB74" s="247" t="s">
        <v>70</v>
      </c>
      <c r="AC74" s="266">
        <f>IF(D12=0,AQ75,"－")</f>
        <v>0</v>
      </c>
      <c r="AD74" s="267"/>
      <c r="AE74" s="247" t="s">
        <v>43</v>
      </c>
      <c r="AM74" s="105"/>
      <c r="AN74" s="244" t="s">
        <v>239</v>
      </c>
      <c r="AO74" s="264"/>
      <c r="AP74" s="245"/>
      <c r="AQ74" s="246" t="s">
        <v>280</v>
      </c>
      <c r="AR74" s="246"/>
      <c r="AY74" s="106"/>
    </row>
    <row r="75" spans="2:51">
      <c r="C75" s="280"/>
      <c r="D75" s="280"/>
      <c r="E75" s="280"/>
      <c r="F75" s="280"/>
      <c r="H75" s="304"/>
      <c r="I75" s="304"/>
      <c r="J75">
        <v>150</v>
      </c>
      <c r="O75">
        <v>70</v>
      </c>
      <c r="P75" t="s">
        <v>95</v>
      </c>
      <c r="S75" s="7"/>
      <c r="U75" s="247">
        <v>75</v>
      </c>
      <c r="V75" s="247"/>
      <c r="W75" s="7"/>
      <c r="X75" s="7"/>
      <c r="AA75" s="247"/>
      <c r="AB75" s="247"/>
      <c r="AC75" s="268"/>
      <c r="AD75" s="269"/>
      <c r="AE75" s="247"/>
      <c r="AM75" s="105"/>
      <c r="AN75" s="91">
        <f>ROUNDDOWN((H37+H38)/J75,1)</f>
        <v>0</v>
      </c>
      <c r="AO75" s="91">
        <f>ROUNDDOWN((H32-H37-H38)/O75,1)</f>
        <v>0</v>
      </c>
      <c r="AP75" s="91">
        <f>ROUNDDOWN(D18/U75,1)</f>
        <v>0</v>
      </c>
      <c r="AQ75" s="384">
        <f>ROUNDUP(SUM(AN75:AP75),0)</f>
        <v>0</v>
      </c>
      <c r="AR75" s="384"/>
      <c r="AY75" s="106"/>
    </row>
    <row r="76" spans="2:51">
      <c r="AM76" s="105"/>
      <c r="AY76" s="106"/>
    </row>
    <row r="77" spans="2:51">
      <c r="AM77" s="105"/>
      <c r="AY77" s="106"/>
    </row>
    <row r="78" spans="2:51">
      <c r="B78" t="s">
        <v>72</v>
      </c>
      <c r="AM78" s="105"/>
      <c r="AY78" s="106"/>
    </row>
    <row r="79" spans="2:51">
      <c r="C79" s="280" t="s">
        <v>73</v>
      </c>
      <c r="D79" s="280"/>
      <c r="E79" s="280"/>
      <c r="F79" s="280"/>
      <c r="G79" s="280"/>
      <c r="H79" s="1" t="s">
        <v>74</v>
      </c>
      <c r="I79" s="292" t="s">
        <v>100</v>
      </c>
      <c r="J79" s="292"/>
      <c r="K79" s="292"/>
      <c r="L79" s="248">
        <f>H36+H39+H41</f>
        <v>0</v>
      </c>
      <c r="M79" s="296"/>
      <c r="N79" s="7" t="s">
        <v>54</v>
      </c>
      <c r="O79" s="295" t="s">
        <v>105</v>
      </c>
      <c r="P79" s="295"/>
      <c r="Q79" s="270">
        <f>H38+H40</f>
        <v>0</v>
      </c>
      <c r="R79" s="270"/>
      <c r="S79" t="s">
        <v>97</v>
      </c>
      <c r="T79" s="9" t="s">
        <v>51</v>
      </c>
      <c r="U79" s="248">
        <f>H37</f>
        <v>0</v>
      </c>
      <c r="V79" s="248"/>
      <c r="W79" s="7" t="s">
        <v>87</v>
      </c>
      <c r="X79" s="247" t="s">
        <v>46</v>
      </c>
      <c r="Y79" s="1" t="s">
        <v>106</v>
      </c>
      <c r="Z79" s="149" t="s">
        <v>288</v>
      </c>
      <c r="AA79" s="248">
        <f>K32-K35</f>
        <v>0</v>
      </c>
      <c r="AB79" s="248"/>
      <c r="AC79" t="s">
        <v>41</v>
      </c>
      <c r="AD79" s="247" t="s">
        <v>47</v>
      </c>
      <c r="AE79" s="247" t="s">
        <v>75</v>
      </c>
      <c r="AF79" s="276">
        <f>AV80+AW80</f>
        <v>0</v>
      </c>
      <c r="AG79" s="277"/>
      <c r="AH79" s="247" t="s">
        <v>43</v>
      </c>
      <c r="AM79" s="105"/>
      <c r="AN79" s="246" t="s">
        <v>246</v>
      </c>
      <c r="AO79" s="246"/>
      <c r="AP79" s="246"/>
      <c r="AQ79" s="246"/>
      <c r="AS79" s="242" t="s">
        <v>247</v>
      </c>
      <c r="AT79" s="243"/>
      <c r="AV79" s="242" t="s">
        <v>248</v>
      </c>
      <c r="AW79" s="243"/>
      <c r="AY79" s="106"/>
    </row>
    <row r="80" spans="2:51">
      <c r="C80" s="280"/>
      <c r="D80" s="280"/>
      <c r="E80" s="280"/>
      <c r="F80" s="280"/>
      <c r="G80" s="280"/>
      <c r="K80">
        <v>3</v>
      </c>
      <c r="L80" t="s">
        <v>76</v>
      </c>
      <c r="P80">
        <v>4</v>
      </c>
      <c r="R80" t="s">
        <v>99</v>
      </c>
      <c r="U80" s="99">
        <v>4</v>
      </c>
      <c r="V80" s="101" t="s">
        <v>251</v>
      </c>
      <c r="X80" s="247"/>
      <c r="Y80" s="7"/>
      <c r="AA80">
        <v>30</v>
      </c>
      <c r="AD80" s="247"/>
      <c r="AE80" s="247"/>
      <c r="AF80" s="278"/>
      <c r="AG80" s="279"/>
      <c r="AH80" s="247"/>
      <c r="AM80" s="105"/>
      <c r="AN80" s="91">
        <f>(H36+H39+H41)/K80</f>
        <v>0</v>
      </c>
      <c r="AO80" s="91">
        <f>(H38+H40)/P80</f>
        <v>0</v>
      </c>
      <c r="AP80" s="91">
        <f>H37/U80</f>
        <v>0</v>
      </c>
      <c r="AQ80" s="91">
        <f>AA79/AA80</f>
        <v>0</v>
      </c>
      <c r="AS80" s="92">
        <f>ROUNDUP(AN80+AO80+AP80,0)</f>
        <v>0</v>
      </c>
      <c r="AT80" s="92">
        <f>ROUNDUP(AQ80,0)</f>
        <v>0</v>
      </c>
      <c r="AV80" s="87">
        <f>IF(AND((H36+H39+H41+H38+H40+H37)&lt;&gt;0,AS80=0),1,AS80)</f>
        <v>0</v>
      </c>
      <c r="AW80" s="87">
        <f>IF(AND(AA79&lt;&gt;0,AT80=0),1,AT80)</f>
        <v>0</v>
      </c>
      <c r="AY80" s="106"/>
    </row>
    <row r="81" spans="2:51">
      <c r="X81" s="7"/>
      <c r="Y81" s="7"/>
      <c r="AD81" s="7"/>
      <c r="AE81" s="7"/>
      <c r="AF81" s="19"/>
      <c r="AG81" s="19"/>
      <c r="AH81" s="7"/>
      <c r="AM81" s="105"/>
      <c r="AY81" s="106"/>
    </row>
    <row r="82" spans="2:51">
      <c r="D82" t="s">
        <v>77</v>
      </c>
      <c r="AM82" s="105"/>
      <c r="AY82" s="106"/>
    </row>
    <row r="83" spans="2:51">
      <c r="D83" t="s">
        <v>78</v>
      </c>
      <c r="AM83" s="105"/>
      <c r="AN83" s="244" t="s">
        <v>239</v>
      </c>
      <c r="AO83" s="245"/>
      <c r="AY83" s="106"/>
    </row>
    <row r="84" spans="2:51">
      <c r="D84" t="s">
        <v>79</v>
      </c>
      <c r="T84" s="260" t="str">
        <f>IF(D21=1,AN84-AO84,"－")</f>
        <v>－</v>
      </c>
      <c r="U84" s="261"/>
      <c r="V84" s="275" t="s">
        <v>43</v>
      </c>
      <c r="AM84" s="105"/>
      <c r="AN84" s="100">
        <f>ROUNDUP(H38/4,0)</f>
        <v>0</v>
      </c>
      <c r="AO84" s="100">
        <f>ROUNDUP(H38/5,0)</f>
        <v>0</v>
      </c>
      <c r="AY84" s="106"/>
    </row>
    <row r="85" spans="2:51">
      <c r="T85" s="262"/>
      <c r="U85" s="263"/>
      <c r="V85" s="275"/>
      <c r="AM85" s="105"/>
      <c r="AY85" s="106"/>
    </row>
    <row r="86" spans="2:51">
      <c r="AM86" s="105"/>
      <c r="AY86" s="106"/>
    </row>
    <row r="87" spans="2:51">
      <c r="B87" t="s">
        <v>107</v>
      </c>
      <c r="AM87" s="105"/>
      <c r="AY87" s="106"/>
    </row>
    <row r="88" spans="2:51">
      <c r="C88" s="298" t="s">
        <v>80</v>
      </c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7" t="s">
        <v>81</v>
      </c>
      <c r="P88" s="93" t="str">
        <f>IF(F9&gt;=100,1,"－")</f>
        <v>－</v>
      </c>
      <c r="Q88" s="7" t="s">
        <v>82</v>
      </c>
      <c r="S88" t="s">
        <v>83</v>
      </c>
      <c r="AD88" s="7" t="s">
        <v>81</v>
      </c>
      <c r="AE88" s="93">
        <f>IF(F9&lt;100,0,"－")</f>
        <v>0</v>
      </c>
      <c r="AF88" s="7" t="s">
        <v>82</v>
      </c>
      <c r="AM88" s="105"/>
      <c r="AY88" s="106"/>
    </row>
    <row r="89" spans="2:51">
      <c r="AM89" s="105"/>
      <c r="AY89" s="106"/>
    </row>
    <row r="90" spans="2:51">
      <c r="AM90" s="105"/>
      <c r="AY90" s="106"/>
    </row>
    <row r="91" spans="2:51">
      <c r="B91" t="s">
        <v>108</v>
      </c>
      <c r="AM91" s="105"/>
      <c r="AY91" s="106"/>
    </row>
    <row r="92" spans="2:51">
      <c r="C92" s="280" t="s">
        <v>109</v>
      </c>
      <c r="D92" s="280"/>
      <c r="E92" s="280"/>
      <c r="F92" s="280"/>
      <c r="G92" s="280"/>
      <c r="H92" s="14" t="s">
        <v>62</v>
      </c>
      <c r="I92" s="9" t="s">
        <v>110</v>
      </c>
      <c r="J92" s="248">
        <f>H37</f>
        <v>0</v>
      </c>
      <c r="K92" s="248"/>
      <c r="L92" s="6" t="s">
        <v>41</v>
      </c>
      <c r="M92" s="247" t="s">
        <v>47</v>
      </c>
      <c r="N92" s="247" t="s">
        <v>111</v>
      </c>
      <c r="O92" s="276">
        <f>ROUNDUP(J92/J93,0)</f>
        <v>0</v>
      </c>
      <c r="P92" s="277"/>
      <c r="Q92" s="247" t="s">
        <v>43</v>
      </c>
      <c r="AM92" s="105"/>
      <c r="AY92" s="106"/>
    </row>
    <row r="93" spans="2:51">
      <c r="C93" s="280"/>
      <c r="D93" s="280"/>
      <c r="E93" s="280"/>
      <c r="F93" s="280"/>
      <c r="G93" s="280"/>
      <c r="J93" s="99">
        <v>4</v>
      </c>
      <c r="K93" s="101" t="s">
        <v>251</v>
      </c>
      <c r="M93" s="247"/>
      <c r="N93" s="247"/>
      <c r="O93" s="278"/>
      <c r="P93" s="279"/>
      <c r="Q93" s="247"/>
      <c r="AM93" s="105"/>
      <c r="AY93" s="106"/>
    </row>
    <row r="94" spans="2:51">
      <c r="M94" s="7"/>
      <c r="N94" s="7"/>
      <c r="O94" s="19"/>
      <c r="P94" s="19"/>
      <c r="Q94" s="7"/>
      <c r="AM94" s="105"/>
      <c r="AY94" s="106"/>
    </row>
    <row r="95" spans="2:51">
      <c r="AM95" s="105"/>
      <c r="AY95" s="106"/>
    </row>
    <row r="96" spans="2:51">
      <c r="B96" t="s">
        <v>112</v>
      </c>
      <c r="AM96" s="105"/>
      <c r="AY96" s="106"/>
    </row>
    <row r="97" spans="3:51" ht="18" customHeight="1">
      <c r="C97" s="309"/>
      <c r="D97" s="309"/>
      <c r="E97" s="309"/>
      <c r="F97" s="246" t="s">
        <v>119</v>
      </c>
      <c r="G97" s="246"/>
      <c r="H97" s="246"/>
      <c r="I97" s="246"/>
      <c r="J97" s="246" t="s">
        <v>120</v>
      </c>
      <c r="K97" s="246"/>
      <c r="L97" s="246"/>
      <c r="M97" s="246"/>
      <c r="N97" s="244" t="s">
        <v>131</v>
      </c>
      <c r="O97" s="264"/>
      <c r="P97" s="264"/>
      <c r="Q97" s="264"/>
      <c r="R97" s="245"/>
      <c r="S97" s="244" t="s">
        <v>132</v>
      </c>
      <c r="T97" s="264"/>
      <c r="U97" s="264"/>
      <c r="V97" s="264"/>
      <c r="W97" s="264"/>
      <c r="X97" s="245"/>
      <c r="Z97" s="249" t="s">
        <v>253</v>
      </c>
      <c r="AA97" s="249"/>
      <c r="AB97" s="249"/>
      <c r="AC97" s="249"/>
      <c r="AD97" s="249"/>
      <c r="AE97" s="249"/>
      <c r="AF97" s="249"/>
      <c r="AG97" s="249"/>
      <c r="AH97" s="249"/>
      <c r="AI97" s="249"/>
      <c r="AJ97" s="249"/>
      <c r="AK97" s="5"/>
      <c r="AM97" s="105"/>
      <c r="AN97" s="112" t="s">
        <v>257</v>
      </c>
      <c r="AO97" s="113" t="s">
        <v>258</v>
      </c>
      <c r="AY97" s="106"/>
    </row>
    <row r="98" spans="3:51" ht="18" customHeight="1">
      <c r="C98" s="309" t="s">
        <v>3</v>
      </c>
      <c r="D98" s="309"/>
      <c r="E98" s="309"/>
      <c r="F98" s="115" t="s">
        <v>114</v>
      </c>
      <c r="G98" s="378">
        <f>Q39</f>
        <v>0</v>
      </c>
      <c r="H98" s="379"/>
      <c r="I98" s="379"/>
      <c r="J98" s="115" t="s">
        <v>121</v>
      </c>
      <c r="K98" s="289" t="e">
        <f>MAX(L48,AF48,L52,AF52,AE56)</f>
        <v>#DIV/0!</v>
      </c>
      <c r="L98" s="290"/>
      <c r="M98" s="290"/>
      <c r="N98" s="246" t="s">
        <v>126</v>
      </c>
      <c r="O98" s="244"/>
      <c r="P98" s="289" t="e">
        <f t="shared" ref="P98:P103" si="0">G98-K98</f>
        <v>#DIV/0!</v>
      </c>
      <c r="Q98" s="290"/>
      <c r="R98" s="290"/>
      <c r="S98" s="246" t="s">
        <v>146</v>
      </c>
      <c r="T98" s="246"/>
      <c r="U98" s="246"/>
      <c r="V98" s="244"/>
      <c r="W98" s="235" t="str">
        <f t="shared" ref="W98:W102" si="1">IF(AN98="－",AN98,AO98)</f>
        <v>－</v>
      </c>
      <c r="X98" s="236"/>
      <c r="Z98" s="249"/>
      <c r="AA98" s="249"/>
      <c r="AB98" s="249"/>
      <c r="AC98" s="249"/>
      <c r="AD98" s="249"/>
      <c r="AE98" s="249"/>
      <c r="AF98" s="249"/>
      <c r="AG98" s="249"/>
      <c r="AH98" s="249"/>
      <c r="AI98" s="249"/>
      <c r="AJ98" s="249"/>
      <c r="AK98" s="5"/>
      <c r="AM98" s="105"/>
      <c r="AN98" s="111" t="str">
        <f t="shared" ref="AN98:AN103" si="2">IFERROR(ROUNDDOWN(100*G98/K98,3),"－")</f>
        <v>－</v>
      </c>
      <c r="AO98" s="111">
        <f t="shared" ref="AO98:AO103" si="3">IF(AN98&gt;=100,100,AN98)</f>
        <v>100</v>
      </c>
      <c r="AY98" s="106"/>
    </row>
    <row r="99" spans="3:51" ht="18" customHeight="1">
      <c r="C99" s="309" t="s">
        <v>35</v>
      </c>
      <c r="D99" s="309"/>
      <c r="E99" s="309"/>
      <c r="F99" s="115" t="s">
        <v>115</v>
      </c>
      <c r="G99" s="380">
        <f>S39</f>
        <v>0</v>
      </c>
      <c r="H99" s="381"/>
      <c r="I99" s="381"/>
      <c r="J99" s="115" t="s">
        <v>122</v>
      </c>
      <c r="K99" s="372">
        <f>MAX(M62,Z63,W65)</f>
        <v>0</v>
      </c>
      <c r="L99" s="372"/>
      <c r="M99" s="373"/>
      <c r="N99" s="246" t="s">
        <v>127</v>
      </c>
      <c r="O99" s="244"/>
      <c r="P99" s="376">
        <f t="shared" ref="P99" si="4">G99-K99</f>
        <v>0</v>
      </c>
      <c r="Q99" s="377"/>
      <c r="R99" s="377"/>
      <c r="S99" s="246" t="s">
        <v>147</v>
      </c>
      <c r="T99" s="246"/>
      <c r="U99" s="246"/>
      <c r="V99" s="244"/>
      <c r="W99" s="235" t="str">
        <f t="shared" si="1"/>
        <v>－</v>
      </c>
      <c r="X99" s="236"/>
      <c r="Z99" s="249" t="s">
        <v>254</v>
      </c>
      <c r="AA99" s="249"/>
      <c r="AB99" s="249"/>
      <c r="AC99" s="249"/>
      <c r="AD99" s="249"/>
      <c r="AE99" s="249"/>
      <c r="AF99" s="249"/>
      <c r="AG99" s="249"/>
      <c r="AH99" s="249"/>
      <c r="AI99" s="249"/>
      <c r="AJ99" s="249"/>
      <c r="AK99" s="5"/>
      <c r="AM99" s="105"/>
      <c r="AN99" s="111" t="str">
        <f t="shared" si="2"/>
        <v>－</v>
      </c>
      <c r="AO99" s="111">
        <f t="shared" si="3"/>
        <v>100</v>
      </c>
      <c r="AY99" s="106"/>
    </row>
    <row r="100" spans="3:51" ht="18" customHeight="1">
      <c r="C100" s="366" t="s">
        <v>4</v>
      </c>
      <c r="D100" s="366"/>
      <c r="E100" s="366"/>
      <c r="F100" s="116" t="s">
        <v>155</v>
      </c>
      <c r="G100" s="382">
        <f>U39</f>
        <v>0</v>
      </c>
      <c r="H100" s="383"/>
      <c r="I100" s="383"/>
      <c r="J100" s="116" t="s">
        <v>156</v>
      </c>
      <c r="K100" s="374">
        <f>MAX(AA71,AC74)</f>
        <v>0</v>
      </c>
      <c r="L100" s="375"/>
      <c r="M100" s="375"/>
      <c r="N100" s="285" t="s">
        <v>157</v>
      </c>
      <c r="O100" s="286"/>
      <c r="P100" s="376">
        <f t="shared" si="0"/>
        <v>0</v>
      </c>
      <c r="Q100" s="377"/>
      <c r="R100" s="377"/>
      <c r="S100" s="285" t="s">
        <v>158</v>
      </c>
      <c r="T100" s="285"/>
      <c r="U100" s="285"/>
      <c r="V100" s="286"/>
      <c r="W100" s="235" t="str">
        <f t="shared" si="1"/>
        <v>－</v>
      </c>
      <c r="X100" s="236"/>
      <c r="Z100" s="249"/>
      <c r="AA100" s="249"/>
      <c r="AB100" s="249"/>
      <c r="AC100" s="249"/>
      <c r="AD100" s="249"/>
      <c r="AE100" s="249"/>
      <c r="AF100" s="249"/>
      <c r="AG100" s="249"/>
      <c r="AH100" s="249"/>
      <c r="AI100" s="249"/>
      <c r="AJ100" s="249"/>
      <c r="AK100" s="5"/>
      <c r="AM100" s="105"/>
      <c r="AN100" s="111" t="str">
        <f t="shared" si="2"/>
        <v>－</v>
      </c>
      <c r="AO100" s="111">
        <f t="shared" si="3"/>
        <v>100</v>
      </c>
      <c r="AY100" s="106"/>
    </row>
    <row r="101" spans="3:51" ht="18" customHeight="1">
      <c r="C101" s="309" t="s">
        <v>38</v>
      </c>
      <c r="D101" s="309"/>
      <c r="E101" s="309"/>
      <c r="F101" s="115" t="s">
        <v>116</v>
      </c>
      <c r="G101" s="382">
        <f>AE39</f>
        <v>0</v>
      </c>
      <c r="H101" s="383"/>
      <c r="I101" s="383"/>
      <c r="J101" s="115" t="s">
        <v>123</v>
      </c>
      <c r="K101" s="338">
        <f>AF79</f>
        <v>0</v>
      </c>
      <c r="L101" s="384"/>
      <c r="M101" s="384"/>
      <c r="N101" s="246" t="s">
        <v>128</v>
      </c>
      <c r="O101" s="244"/>
      <c r="P101" s="287">
        <f t="shared" si="0"/>
        <v>0</v>
      </c>
      <c r="Q101" s="288"/>
      <c r="R101" s="288"/>
      <c r="S101" s="246" t="s">
        <v>148</v>
      </c>
      <c r="T101" s="246"/>
      <c r="U101" s="246"/>
      <c r="V101" s="244"/>
      <c r="W101" s="235" t="str">
        <f t="shared" si="1"/>
        <v>－</v>
      </c>
      <c r="X101" s="236"/>
      <c r="Z101" s="249" t="s">
        <v>255</v>
      </c>
      <c r="AA101" s="249"/>
      <c r="AB101" s="249"/>
      <c r="AC101" s="249"/>
      <c r="AD101" s="249"/>
      <c r="AE101" s="249"/>
      <c r="AF101" s="249"/>
      <c r="AG101" s="249"/>
      <c r="AH101" s="249"/>
      <c r="AI101" s="249"/>
      <c r="AJ101" s="249"/>
      <c r="AK101" s="5"/>
      <c r="AM101" s="105"/>
      <c r="AN101" s="111" t="str">
        <f t="shared" si="2"/>
        <v>－</v>
      </c>
      <c r="AO101" s="111">
        <f t="shared" si="3"/>
        <v>100</v>
      </c>
      <c r="AY101" s="106"/>
    </row>
    <row r="102" spans="3:51" ht="18" customHeight="1">
      <c r="C102" s="309" t="s">
        <v>5</v>
      </c>
      <c r="D102" s="309"/>
      <c r="E102" s="309"/>
      <c r="F102" s="115" t="s">
        <v>117</v>
      </c>
      <c r="G102" s="382">
        <f>AG39</f>
        <v>0</v>
      </c>
      <c r="H102" s="383"/>
      <c r="I102" s="383"/>
      <c r="J102" s="115" t="s">
        <v>124</v>
      </c>
      <c r="K102" s="338">
        <f>MAX(P88,AE88)</f>
        <v>0</v>
      </c>
      <c r="L102" s="384"/>
      <c r="M102" s="384"/>
      <c r="N102" s="246" t="s">
        <v>129</v>
      </c>
      <c r="O102" s="244"/>
      <c r="P102" s="287">
        <f t="shared" si="0"/>
        <v>0</v>
      </c>
      <c r="Q102" s="288"/>
      <c r="R102" s="288"/>
      <c r="S102" s="246" t="s">
        <v>149</v>
      </c>
      <c r="T102" s="246"/>
      <c r="U102" s="246"/>
      <c r="V102" s="244"/>
      <c r="W102" s="235" t="str">
        <f t="shared" si="1"/>
        <v>－</v>
      </c>
      <c r="X102" s="236"/>
      <c r="Z102" s="249"/>
      <c r="AA102" s="249"/>
      <c r="AB102" s="249"/>
      <c r="AC102" s="249"/>
      <c r="AD102" s="249"/>
      <c r="AE102" s="249"/>
      <c r="AF102" s="249"/>
      <c r="AG102" s="249"/>
      <c r="AH102" s="249"/>
      <c r="AI102" s="249"/>
      <c r="AJ102" s="249"/>
      <c r="AK102" s="5"/>
      <c r="AM102" s="105"/>
      <c r="AN102" s="111" t="str">
        <f t="shared" si="2"/>
        <v>－</v>
      </c>
      <c r="AO102" s="111">
        <f t="shared" si="3"/>
        <v>100</v>
      </c>
      <c r="AY102" s="106"/>
    </row>
    <row r="103" spans="3:51" ht="18" customHeight="1">
      <c r="C103" s="309" t="s">
        <v>113</v>
      </c>
      <c r="D103" s="309"/>
      <c r="E103" s="309"/>
      <c r="F103" s="115" t="s">
        <v>118</v>
      </c>
      <c r="G103" s="382">
        <f>IF(D21=1,AI39+T84,AI39)</f>
        <v>0</v>
      </c>
      <c r="H103" s="383"/>
      <c r="I103" s="383"/>
      <c r="J103" s="115" t="s">
        <v>125</v>
      </c>
      <c r="K103" s="338">
        <f>O92</f>
        <v>0</v>
      </c>
      <c r="L103" s="384"/>
      <c r="M103" s="384"/>
      <c r="N103" s="246" t="s">
        <v>130</v>
      </c>
      <c r="O103" s="244"/>
      <c r="P103" s="287">
        <f t="shared" si="0"/>
        <v>0</v>
      </c>
      <c r="Q103" s="288"/>
      <c r="R103" s="288"/>
      <c r="S103" s="246" t="s">
        <v>150</v>
      </c>
      <c r="T103" s="246"/>
      <c r="U103" s="246"/>
      <c r="V103" s="244"/>
      <c r="W103" s="235" t="str">
        <f>IF(AN103="－",AN103,AO103)</f>
        <v>－</v>
      </c>
      <c r="X103" s="236"/>
      <c r="AM103" s="105"/>
      <c r="AN103" s="111" t="str">
        <f t="shared" si="2"/>
        <v>－</v>
      </c>
      <c r="AO103" s="111">
        <f t="shared" si="3"/>
        <v>100</v>
      </c>
      <c r="AY103" s="106"/>
    </row>
    <row r="104" spans="3:51">
      <c r="AM104" s="105"/>
      <c r="AY104" s="106"/>
    </row>
    <row r="105" spans="3:51">
      <c r="C105" t="s">
        <v>249</v>
      </c>
      <c r="AM105" s="105"/>
      <c r="AY105" s="106"/>
    </row>
    <row r="106" spans="3:51" ht="13.5" thickBot="1">
      <c r="C106" t="s">
        <v>250</v>
      </c>
      <c r="G106" s="21"/>
      <c r="I106" s="21"/>
      <c r="M106" s="21"/>
      <c r="AM106" s="107"/>
      <c r="AN106" s="108"/>
      <c r="AO106" s="108"/>
      <c r="AP106" s="108"/>
      <c r="AQ106" s="108"/>
      <c r="AR106" s="108"/>
      <c r="AS106" s="108"/>
      <c r="AT106" s="108"/>
      <c r="AU106" s="108"/>
      <c r="AV106" s="108"/>
      <c r="AW106" s="108"/>
      <c r="AX106" s="108"/>
      <c r="AY106" s="109"/>
    </row>
    <row r="107" spans="3:51" ht="13.5" thickTop="1">
      <c r="G107" s="21"/>
      <c r="I107" s="16"/>
      <c r="M107" s="21"/>
    </row>
    <row r="108" spans="3:51">
      <c r="G108" s="21"/>
      <c r="I108" s="16"/>
      <c r="M108" s="22"/>
    </row>
    <row r="109" spans="3:51">
      <c r="G109" s="21"/>
      <c r="I109" s="16"/>
      <c r="M109" s="22"/>
    </row>
    <row r="110" spans="3:51">
      <c r="G110" s="21"/>
      <c r="I110" s="16"/>
      <c r="M110" s="22"/>
    </row>
    <row r="111" spans="3:51">
      <c r="G111" s="21"/>
      <c r="I111" s="16"/>
      <c r="M111" s="22"/>
    </row>
  </sheetData>
  <mergeCells count="308">
    <mergeCell ref="AQ75:AR75"/>
    <mergeCell ref="AT71:AU71"/>
    <mergeCell ref="AV71:AW71"/>
    <mergeCell ref="AT72:AU72"/>
    <mergeCell ref="AV72:AW72"/>
    <mergeCell ref="AU66:AV66"/>
    <mergeCell ref="AW66:AX66"/>
    <mergeCell ref="AS67:AT67"/>
    <mergeCell ref="AU67:AV67"/>
    <mergeCell ref="AW67:AX67"/>
    <mergeCell ref="AQ71:AR71"/>
    <mergeCell ref="AQ72:AR72"/>
    <mergeCell ref="AP66:AQ66"/>
    <mergeCell ref="Q39:R39"/>
    <mergeCell ref="AI39:AJ39"/>
    <mergeCell ref="AI33:AJ33"/>
    <mergeCell ref="AI34:AJ36"/>
    <mergeCell ref="AR44:AS44"/>
    <mergeCell ref="AR45:AS45"/>
    <mergeCell ref="AN48:AO48"/>
    <mergeCell ref="AN52:AO52"/>
    <mergeCell ref="AN74:AP74"/>
    <mergeCell ref="AQ74:AR74"/>
    <mergeCell ref="AN71:AP71"/>
    <mergeCell ref="AN63:AO63"/>
    <mergeCell ref="AP63:AQ63"/>
    <mergeCell ref="AP64:AQ64"/>
    <mergeCell ref="AN66:AO66"/>
    <mergeCell ref="W39:X39"/>
    <mergeCell ref="S39:T39"/>
    <mergeCell ref="U39:V39"/>
    <mergeCell ref="W33:X33"/>
    <mergeCell ref="AP67:AQ67"/>
    <mergeCell ref="AS66:AT66"/>
    <mergeCell ref="AN56:AQ56"/>
    <mergeCell ref="AR56:AS56"/>
    <mergeCell ref="AR57:AS57"/>
    <mergeCell ref="AN44:AQ44"/>
    <mergeCell ref="AN49:AO49"/>
    <mergeCell ref="AN53:AO53"/>
    <mergeCell ref="AC44:AC45"/>
    <mergeCell ref="W37:X38"/>
    <mergeCell ref="X48:Y48"/>
    <mergeCell ref="AE34:AF36"/>
    <mergeCell ref="Y39:Z39"/>
    <mergeCell ref="AA39:AB39"/>
    <mergeCell ref="AC39:AD39"/>
    <mergeCell ref="AE39:AF39"/>
    <mergeCell ref="AG39:AH39"/>
    <mergeCell ref="AA34:AB36"/>
    <mergeCell ref="AH48:AH49"/>
    <mergeCell ref="AH52:AH53"/>
    <mergeCell ref="AF48:AG49"/>
    <mergeCell ref="AF52:AG53"/>
    <mergeCell ref="AD48:AD49"/>
    <mergeCell ref="AE48:AE49"/>
    <mergeCell ref="AD52:AD53"/>
    <mergeCell ref="AE52:AE53"/>
    <mergeCell ref="K52:K53"/>
    <mergeCell ref="L52:L53"/>
    <mergeCell ref="M52:M53"/>
    <mergeCell ref="O52:W53"/>
    <mergeCell ref="C56:E56"/>
    <mergeCell ref="C62:K62"/>
    <mergeCell ref="C63:K64"/>
    <mergeCell ref="M63:N63"/>
    <mergeCell ref="P56:Q56"/>
    <mergeCell ref="C79:G80"/>
    <mergeCell ref="L79:M79"/>
    <mergeCell ref="I79:K79"/>
    <mergeCell ref="C74:F75"/>
    <mergeCell ref="O79:P79"/>
    <mergeCell ref="Q79:R79"/>
    <mergeCell ref="N92:N93"/>
    <mergeCell ref="H74:I74"/>
    <mergeCell ref="H75:I75"/>
    <mergeCell ref="C103:E103"/>
    <mergeCell ref="C88:N88"/>
    <mergeCell ref="O92:P93"/>
    <mergeCell ref="Q92:Q93"/>
    <mergeCell ref="P99:R99"/>
    <mergeCell ref="P100:R100"/>
    <mergeCell ref="C102:E102"/>
    <mergeCell ref="C97:E97"/>
    <mergeCell ref="G98:I98"/>
    <mergeCell ref="G99:I99"/>
    <mergeCell ref="G100:I100"/>
    <mergeCell ref="G101:I101"/>
    <mergeCell ref="G102:I102"/>
    <mergeCell ref="C98:E98"/>
    <mergeCell ref="C92:G93"/>
    <mergeCell ref="J92:K92"/>
    <mergeCell ref="M92:M93"/>
    <mergeCell ref="G103:I103"/>
    <mergeCell ref="K102:M102"/>
    <mergeCell ref="K103:M103"/>
    <mergeCell ref="K101:M101"/>
    <mergeCell ref="N102:O102"/>
    <mergeCell ref="N103:O103"/>
    <mergeCell ref="C101:E101"/>
    <mergeCell ref="X74:Y74"/>
    <mergeCell ref="S74:W74"/>
    <mergeCell ref="C99:E99"/>
    <mergeCell ref="C100:E100"/>
    <mergeCell ref="H72:J72"/>
    <mergeCell ref="N71:O71"/>
    <mergeCell ref="Q71:U71"/>
    <mergeCell ref="AA71:AB72"/>
    <mergeCell ref="P65:P66"/>
    <mergeCell ref="R66:S66"/>
    <mergeCell ref="C65:K66"/>
    <mergeCell ref="C71:F72"/>
    <mergeCell ref="M65:N65"/>
    <mergeCell ref="I71:J71"/>
    <mergeCell ref="S72:T72"/>
    <mergeCell ref="Y71:Y72"/>
    <mergeCell ref="Z71:Z72"/>
    <mergeCell ref="F97:I97"/>
    <mergeCell ref="J97:M97"/>
    <mergeCell ref="K98:M98"/>
    <mergeCell ref="K99:M99"/>
    <mergeCell ref="K100:M100"/>
    <mergeCell ref="N98:O98"/>
    <mergeCell ref="N99:O99"/>
    <mergeCell ref="L44:M44"/>
    <mergeCell ref="V44:W44"/>
    <mergeCell ref="Y44:Y45"/>
    <mergeCell ref="AA44:AB45"/>
    <mergeCell ref="AB48:AB49"/>
    <mergeCell ref="AC48:AC49"/>
    <mergeCell ref="O48:W49"/>
    <mergeCell ref="X52:Y52"/>
    <mergeCell ref="AB63:AB64"/>
    <mergeCell ref="AB52:AB53"/>
    <mergeCell ref="Z56:Z57"/>
    <mergeCell ref="AA56:AA57"/>
    <mergeCell ref="Z63:AA64"/>
    <mergeCell ref="X63:X64"/>
    <mergeCell ref="Y63:Y64"/>
    <mergeCell ref="Z44:Z45"/>
    <mergeCell ref="Q63:Q64"/>
    <mergeCell ref="R63:R64"/>
    <mergeCell ref="AC56:AC57"/>
    <mergeCell ref="AD56:AD57"/>
    <mergeCell ref="AI31:AJ32"/>
    <mergeCell ref="AG37:AH38"/>
    <mergeCell ref="AI37:AJ38"/>
    <mergeCell ref="AC33:AD33"/>
    <mergeCell ref="AE32:AF32"/>
    <mergeCell ref="W32:X32"/>
    <mergeCell ref="W31:AF31"/>
    <mergeCell ref="Y32:Z32"/>
    <mergeCell ref="AA32:AB32"/>
    <mergeCell ref="AC32:AD32"/>
    <mergeCell ref="Y34:Z36"/>
    <mergeCell ref="Y37:Z38"/>
    <mergeCell ref="AC34:AD36"/>
    <mergeCell ref="AG33:AH33"/>
    <mergeCell ref="AG34:AH36"/>
    <mergeCell ref="AE37:AF38"/>
    <mergeCell ref="AE33:AF33"/>
    <mergeCell ref="AC37:AD38"/>
    <mergeCell ref="AA37:AB38"/>
    <mergeCell ref="Y33:Z33"/>
    <mergeCell ref="AA33:AB33"/>
    <mergeCell ref="W34:X36"/>
    <mergeCell ref="AG31:AH32"/>
    <mergeCell ref="Q31:R32"/>
    <mergeCell ref="Q37:R38"/>
    <mergeCell ref="Q33:R33"/>
    <mergeCell ref="C38:F38"/>
    <mergeCell ref="K34:L34"/>
    <mergeCell ref="S34:T36"/>
    <mergeCell ref="S37:T38"/>
    <mergeCell ref="U34:V36"/>
    <mergeCell ref="U37:V38"/>
    <mergeCell ref="Q34:R36"/>
    <mergeCell ref="U31:V32"/>
    <mergeCell ref="S33:T33"/>
    <mergeCell ref="U33:V33"/>
    <mergeCell ref="S31:T32"/>
    <mergeCell ref="K35:L35"/>
    <mergeCell ref="B28:D28"/>
    <mergeCell ref="B32:F32"/>
    <mergeCell ref="C33:F33"/>
    <mergeCell ref="H34:I34"/>
    <mergeCell ref="N34:N38"/>
    <mergeCell ref="H33:I33"/>
    <mergeCell ref="H36:I36"/>
    <mergeCell ref="H37:I37"/>
    <mergeCell ref="H38:I38"/>
    <mergeCell ref="J36:L36"/>
    <mergeCell ref="J37:L37"/>
    <mergeCell ref="J38:L38"/>
    <mergeCell ref="K33:L33"/>
    <mergeCell ref="H32:I32"/>
    <mergeCell ref="B31:F31"/>
    <mergeCell ref="G31:I31"/>
    <mergeCell ref="J31:L31"/>
    <mergeCell ref="K32:L32"/>
    <mergeCell ref="C34:F34"/>
    <mergeCell ref="C36:F36"/>
    <mergeCell ref="C37:F37"/>
    <mergeCell ref="N31:P32"/>
    <mergeCell ref="E28:L28"/>
    <mergeCell ref="C35:F35"/>
    <mergeCell ref="C39:F39"/>
    <mergeCell ref="C40:F40"/>
    <mergeCell ref="H40:I40"/>
    <mergeCell ref="J40:L40"/>
    <mergeCell ref="H39:I39"/>
    <mergeCell ref="B41:F41"/>
    <mergeCell ref="H41:I41"/>
    <mergeCell ref="J41:L41"/>
    <mergeCell ref="J39:L39"/>
    <mergeCell ref="C44:F44"/>
    <mergeCell ref="J74:K74"/>
    <mergeCell ref="M74:O74"/>
    <mergeCell ref="P74:Q74"/>
    <mergeCell ref="V71:W71"/>
    <mergeCell ref="L71:M71"/>
    <mergeCell ref="V65:V66"/>
    <mergeCell ref="W65:X66"/>
    <mergeCell ref="R65:S65"/>
    <mergeCell ref="U65:U66"/>
    <mergeCell ref="T56:U56"/>
    <mergeCell ref="C48:J49"/>
    <mergeCell ref="K48:K49"/>
    <mergeCell ref="L48:L49"/>
    <mergeCell ref="M48:M49"/>
    <mergeCell ref="F56:G56"/>
    <mergeCell ref="J56:K56"/>
    <mergeCell ref="C52:J53"/>
    <mergeCell ref="M56:O56"/>
    <mergeCell ref="M66:N66"/>
    <mergeCell ref="G44:H44"/>
    <mergeCell ref="J44:K44"/>
    <mergeCell ref="R44:S44"/>
    <mergeCell ref="O44:Q44"/>
    <mergeCell ref="S101:V101"/>
    <mergeCell ref="S102:V102"/>
    <mergeCell ref="S103:V103"/>
    <mergeCell ref="S100:V100"/>
    <mergeCell ref="P103:R103"/>
    <mergeCell ref="P98:R98"/>
    <mergeCell ref="N97:R97"/>
    <mergeCell ref="N100:O100"/>
    <mergeCell ref="N101:O101"/>
    <mergeCell ref="P102:R102"/>
    <mergeCell ref="P101:R101"/>
    <mergeCell ref="S98:V98"/>
    <mergeCell ref="S99:V99"/>
    <mergeCell ref="AB74:AB75"/>
    <mergeCell ref="T84:U85"/>
    <mergeCell ref="Z97:AJ98"/>
    <mergeCell ref="S97:X97"/>
    <mergeCell ref="AC52:AC53"/>
    <mergeCell ref="AE74:AE75"/>
    <mergeCell ref="AC74:AD75"/>
    <mergeCell ref="U75:V75"/>
    <mergeCell ref="AH79:AH80"/>
    <mergeCell ref="AG56:AG57"/>
    <mergeCell ref="S63:S64"/>
    <mergeCell ref="U63:V63"/>
    <mergeCell ref="X56:X57"/>
    <mergeCell ref="Y56:Y57"/>
    <mergeCell ref="U64:V64"/>
    <mergeCell ref="Y65:Y66"/>
    <mergeCell ref="U79:V79"/>
    <mergeCell ref="X79:X80"/>
    <mergeCell ref="V84:V85"/>
    <mergeCell ref="AC71:AC72"/>
    <mergeCell ref="AF79:AG80"/>
    <mergeCell ref="AA74:AA75"/>
    <mergeCell ref="AB56:AB57"/>
    <mergeCell ref="AE56:AF57"/>
    <mergeCell ref="H6:I6"/>
    <mergeCell ref="H7:I7"/>
    <mergeCell ref="H8:I8"/>
    <mergeCell ref="H9:I9"/>
    <mergeCell ref="D12:E12"/>
    <mergeCell ref="D15:E15"/>
    <mergeCell ref="D18:E18"/>
    <mergeCell ref="D22:E22"/>
    <mergeCell ref="D21:E21"/>
    <mergeCell ref="D6:E6"/>
    <mergeCell ref="D7:E7"/>
    <mergeCell ref="D8:E8"/>
    <mergeCell ref="D9:E9"/>
    <mergeCell ref="F7:G7"/>
    <mergeCell ref="F8:G8"/>
    <mergeCell ref="F9:G9"/>
    <mergeCell ref="F6:G6"/>
    <mergeCell ref="AS79:AT79"/>
    <mergeCell ref="AV79:AW79"/>
    <mergeCell ref="AN83:AO83"/>
    <mergeCell ref="W98:X98"/>
    <mergeCell ref="W99:X99"/>
    <mergeCell ref="W100:X100"/>
    <mergeCell ref="W101:X101"/>
    <mergeCell ref="W102:X102"/>
    <mergeCell ref="W103:X103"/>
    <mergeCell ref="AN79:AQ79"/>
    <mergeCell ref="AD79:AD80"/>
    <mergeCell ref="AE79:AE80"/>
    <mergeCell ref="AA79:AB79"/>
    <mergeCell ref="Z101:AJ102"/>
    <mergeCell ref="Z99:AJ100"/>
  </mergeCells>
  <phoneticPr fontId="2"/>
  <printOptions horizontalCentered="1"/>
  <pageMargins left="0.31496062992125984" right="0.19685039370078741" top="0.42" bottom="0.28000000000000003" header="0.31496062992125984" footer="0.19685039370078741"/>
  <pageSetup paperSize="9" scale="72" orientation="portrait" r:id="rId1"/>
  <headerFooter alignWithMargins="0"/>
  <colBreaks count="2" manualBreakCount="2">
    <brk id="36" min="24" max="92" man="1"/>
    <brk id="37" max="1048575" man="1"/>
  </colBreaks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F210A-FBE2-4FE1-A08F-74965DB1E0AE}">
  <sheetPr>
    <tabColor theme="9" tint="0.39997558519241921"/>
    <pageSetUpPr fitToPage="1"/>
  </sheetPr>
  <dimension ref="A2:V28"/>
  <sheetViews>
    <sheetView zoomScaleNormal="100" workbookViewId="0">
      <selection activeCell="E19" sqref="E19:F20"/>
    </sheetView>
  </sheetViews>
  <sheetFormatPr defaultRowHeight="13"/>
  <cols>
    <col min="1" max="1" width="1.6328125" customWidth="1"/>
    <col min="2" max="2" width="17.6328125" customWidth="1"/>
    <col min="3" max="3" width="14" customWidth="1"/>
    <col min="4" max="4" width="15" customWidth="1"/>
    <col min="5" max="6" width="10.6328125" customWidth="1"/>
    <col min="8" max="8" width="18.6328125" customWidth="1"/>
    <col min="9" max="9" width="15.6328125" customWidth="1"/>
    <col min="10" max="13" width="8.08984375" customWidth="1"/>
    <col min="14" max="14" width="3.7265625" customWidth="1"/>
    <col min="15" max="15" width="3.6328125" customWidth="1"/>
    <col min="16" max="16" width="13.453125" bestFit="1" customWidth="1"/>
    <col min="17" max="17" width="3.6328125" customWidth="1"/>
  </cols>
  <sheetData>
    <row r="2" spans="1:22" ht="19">
      <c r="B2" s="155" t="s">
        <v>298</v>
      </c>
    </row>
    <row r="3" spans="1:22" ht="23.5">
      <c r="D3" s="438" t="s">
        <v>299</v>
      </c>
      <c r="E3" s="439"/>
      <c r="F3" s="439"/>
      <c r="G3" s="439"/>
      <c r="H3" s="439"/>
      <c r="I3" s="439"/>
    </row>
    <row r="4" spans="1:22" ht="19.5" thickBot="1">
      <c r="D4" s="156"/>
      <c r="K4" s="157"/>
      <c r="L4" s="157"/>
      <c r="M4" s="157"/>
    </row>
    <row r="5" spans="1:22" ht="24" customHeight="1">
      <c r="A5" s="158"/>
      <c r="B5" s="159" t="s">
        <v>300</v>
      </c>
      <c r="C5" s="440" t="str">
        <f>+基本情報!E5</f>
        <v>医療法人社団○○会　○○病院</v>
      </c>
      <c r="D5" s="441"/>
      <c r="E5" s="441"/>
      <c r="F5" s="441"/>
      <c r="G5" s="441"/>
      <c r="H5" s="442"/>
      <c r="I5" s="160" t="s">
        <v>301</v>
      </c>
      <c r="J5" s="161"/>
      <c r="K5" s="158"/>
      <c r="L5" s="158"/>
      <c r="M5" s="162"/>
      <c r="N5" s="163"/>
      <c r="O5" s="158"/>
      <c r="P5" s="158"/>
      <c r="Q5" s="158"/>
      <c r="R5" s="158"/>
      <c r="S5" s="158"/>
      <c r="T5" s="158"/>
      <c r="U5" s="158"/>
      <c r="V5" s="158"/>
    </row>
    <row r="6" spans="1:22" ht="24" customHeight="1" thickBot="1">
      <c r="A6" s="158"/>
      <c r="B6" s="164" t="s">
        <v>302</v>
      </c>
      <c r="C6" s="443" t="str">
        <f>+基本情報!E6</f>
        <v>(○○市)</v>
      </c>
      <c r="D6" s="444"/>
      <c r="E6" s="444"/>
      <c r="F6" s="444"/>
      <c r="G6" s="444"/>
      <c r="H6" s="444"/>
      <c r="I6" s="445" t="s">
        <v>303</v>
      </c>
      <c r="J6" s="432"/>
      <c r="K6" s="432"/>
      <c r="L6" s="432"/>
      <c r="M6" s="446"/>
      <c r="N6" s="158"/>
      <c r="O6" s="158"/>
      <c r="P6" s="158"/>
      <c r="Q6" s="158"/>
      <c r="R6" s="158"/>
      <c r="S6" s="158"/>
      <c r="T6" s="158"/>
      <c r="U6" s="158"/>
      <c r="V6" s="158"/>
    </row>
    <row r="7" spans="1:22" ht="24" customHeight="1">
      <c r="A7" s="158"/>
      <c r="B7" s="165" t="s">
        <v>301</v>
      </c>
      <c r="C7" s="166"/>
      <c r="D7" s="167"/>
      <c r="E7" s="447"/>
      <c r="F7" s="448"/>
      <c r="G7" s="449" t="s">
        <v>304</v>
      </c>
      <c r="H7" s="450"/>
      <c r="I7" s="168"/>
      <c r="J7" s="169" t="s">
        <v>305</v>
      </c>
      <c r="K7" s="433" t="s">
        <v>306</v>
      </c>
      <c r="L7" s="422"/>
      <c r="M7" s="170" t="s">
        <v>307</v>
      </c>
      <c r="N7" s="158"/>
      <c r="O7" s="158"/>
      <c r="P7" s="158"/>
      <c r="Q7" s="158"/>
      <c r="R7" s="158"/>
      <c r="S7" s="158"/>
      <c r="T7" s="158"/>
      <c r="U7" s="158"/>
      <c r="V7" s="158"/>
    </row>
    <row r="8" spans="1:22" ht="24" customHeight="1">
      <c r="A8" s="158"/>
      <c r="B8" s="171" t="s">
        <v>308</v>
      </c>
      <c r="C8" s="172"/>
      <c r="D8" s="162"/>
      <c r="E8" s="421" t="s">
        <v>309</v>
      </c>
      <c r="F8" s="422"/>
      <c r="G8" s="434" t="e">
        <f>'様式１０－１（その1）'!W98/100</f>
        <v>#VALUE!</v>
      </c>
      <c r="H8" s="435"/>
      <c r="I8" s="173" t="s">
        <v>310</v>
      </c>
      <c r="J8" s="174"/>
      <c r="K8" s="436"/>
      <c r="L8" s="437"/>
      <c r="M8" s="175"/>
      <c r="N8" s="158"/>
      <c r="O8" s="158"/>
      <c r="P8" s="158"/>
      <c r="Q8" s="158"/>
      <c r="R8" s="158"/>
      <c r="S8" s="158"/>
      <c r="T8" s="158"/>
      <c r="U8" s="158"/>
      <c r="V8" s="158"/>
    </row>
    <row r="9" spans="1:22" ht="24" customHeight="1" thickBot="1">
      <c r="A9" s="158"/>
      <c r="B9" s="171" t="s">
        <v>311</v>
      </c>
      <c r="C9" s="172"/>
      <c r="D9" s="162"/>
      <c r="E9" s="421" t="s">
        <v>38</v>
      </c>
      <c r="F9" s="422"/>
      <c r="G9" s="434" t="e">
        <f>'様式１０－１（その1）'!W101/100</f>
        <v>#VALUE!</v>
      </c>
      <c r="H9" s="435"/>
      <c r="I9" s="173" t="s">
        <v>312</v>
      </c>
      <c r="J9" s="174"/>
      <c r="K9" s="436"/>
      <c r="L9" s="437"/>
      <c r="M9" s="175"/>
      <c r="N9" s="158"/>
      <c r="O9" s="158"/>
      <c r="P9" s="158"/>
      <c r="Q9" s="158"/>
      <c r="R9" s="158"/>
      <c r="S9" s="158"/>
      <c r="T9" s="158"/>
      <c r="U9" s="158"/>
      <c r="V9" s="158"/>
    </row>
    <row r="10" spans="1:22" ht="24" customHeight="1" thickTop="1" thickBot="1">
      <c r="A10" s="158"/>
      <c r="B10" s="176"/>
      <c r="C10" s="177"/>
      <c r="D10" s="178"/>
      <c r="E10" s="421" t="s">
        <v>113</v>
      </c>
      <c r="F10" s="422"/>
      <c r="G10" s="423" t="str">
        <f>IF('様式１０－１（その1）'!W103="－","－",'様式１０－１（その1）'!W103/100)</f>
        <v>－</v>
      </c>
      <c r="H10" s="424"/>
      <c r="I10" s="179" t="s">
        <v>113</v>
      </c>
      <c r="J10" s="180"/>
      <c r="K10" s="425"/>
      <c r="L10" s="426"/>
      <c r="M10" s="181"/>
      <c r="N10" s="158"/>
      <c r="O10" s="182"/>
      <c r="P10" s="183"/>
      <c r="Q10" s="184"/>
      <c r="R10" s="158"/>
      <c r="S10" s="158"/>
      <c r="T10" s="158"/>
      <c r="U10" s="158"/>
      <c r="V10" s="158"/>
    </row>
    <row r="11" spans="1:22" ht="24" customHeight="1">
      <c r="A11" s="158"/>
      <c r="B11" s="427" t="s">
        <v>137</v>
      </c>
      <c r="C11" s="428"/>
      <c r="D11" s="429" t="s">
        <v>313</v>
      </c>
      <c r="E11" s="400" t="s">
        <v>314</v>
      </c>
      <c r="F11" s="401"/>
      <c r="G11" s="431" t="s">
        <v>315</v>
      </c>
      <c r="H11" s="401"/>
      <c r="I11" s="402" t="s">
        <v>306</v>
      </c>
      <c r="J11" s="432"/>
      <c r="K11" s="432"/>
      <c r="L11" s="432"/>
      <c r="M11" s="403"/>
      <c r="N11" s="158"/>
      <c r="O11" s="185"/>
      <c r="P11" s="35" t="s">
        <v>252</v>
      </c>
      <c r="Q11" s="186"/>
      <c r="R11" s="158"/>
      <c r="S11" s="158"/>
      <c r="T11" s="158"/>
      <c r="U11" s="158"/>
      <c r="V11" s="158"/>
    </row>
    <row r="12" spans="1:22" ht="24" customHeight="1">
      <c r="A12" s="158"/>
      <c r="B12" s="402"/>
      <c r="C12" s="403"/>
      <c r="D12" s="430"/>
      <c r="E12" s="402"/>
      <c r="F12" s="403"/>
      <c r="G12" s="402"/>
      <c r="H12" s="403"/>
      <c r="I12" s="169" t="s">
        <v>316</v>
      </c>
      <c r="J12" s="433" t="s">
        <v>36</v>
      </c>
      <c r="K12" s="422"/>
      <c r="L12" s="433" t="s">
        <v>113</v>
      </c>
      <c r="M12" s="422"/>
      <c r="N12" s="158"/>
      <c r="O12" s="185"/>
      <c r="P12" s="158"/>
      <c r="Q12" s="186"/>
      <c r="R12" s="158"/>
      <c r="S12" s="158"/>
      <c r="T12" s="158"/>
      <c r="U12" s="158"/>
      <c r="V12" s="158"/>
    </row>
    <row r="13" spans="1:22" ht="24" customHeight="1">
      <c r="B13" s="412" t="s">
        <v>317</v>
      </c>
      <c r="C13" s="413"/>
      <c r="D13" s="404"/>
      <c r="E13" s="406"/>
      <c r="F13" s="407"/>
      <c r="G13" s="419" t="str">
        <f>IF(平均入院・外来患者数!M36&gt;0,"　　（　新生児　　　"&amp;平均入院・外来患者数!M36&amp;"　）","")</f>
        <v/>
      </c>
      <c r="H13" s="420"/>
      <c r="I13" s="410" t="str">
        <f>IF(E13="","",'04-01看護師'!G115+'04-03助産師'!G65+'04-04歯科衛生士'!G65)</f>
        <v/>
      </c>
      <c r="J13" s="396" t="str">
        <f>IF(E13="","",'04-02准看護師'!G65)</f>
        <v/>
      </c>
      <c r="K13" s="397"/>
      <c r="L13" s="396" t="str">
        <f>IF(E13="","",'06看護補助者'!G45)</f>
        <v/>
      </c>
      <c r="M13" s="397"/>
      <c r="O13" s="105"/>
      <c r="P13" s="187" t="s">
        <v>318</v>
      </c>
      <c r="Q13" s="106"/>
    </row>
    <row r="14" spans="1:22" ht="24" customHeight="1">
      <c r="B14" s="414"/>
      <c r="C14" s="415"/>
      <c r="D14" s="405"/>
      <c r="E14" s="408"/>
      <c r="F14" s="409"/>
      <c r="G14" s="398" t="str">
        <f>IF(E13="","",平均入院・外来患者数!G36)</f>
        <v/>
      </c>
      <c r="H14" s="399"/>
      <c r="I14" s="411"/>
      <c r="J14" s="398"/>
      <c r="K14" s="399"/>
      <c r="L14" s="398"/>
      <c r="M14" s="399"/>
      <c r="O14" s="105"/>
      <c r="P14" s="154">
        <f>平均入院・外来患者数!M36</f>
        <v>0</v>
      </c>
      <c r="Q14" s="106"/>
    </row>
    <row r="15" spans="1:22" ht="24" customHeight="1">
      <c r="B15" s="412" t="s">
        <v>319</v>
      </c>
      <c r="C15" s="413"/>
      <c r="D15" s="404"/>
      <c r="E15" s="406"/>
      <c r="F15" s="407"/>
      <c r="G15" s="417"/>
      <c r="H15" s="418"/>
      <c r="I15" s="410" t="str">
        <f>IF(E15="","",'04-01看護師'!G116+'04-03助産師'!G66+'04-04歯科衛生士'!G66)</f>
        <v/>
      </c>
      <c r="J15" s="396" t="str">
        <f>IF(E15="","",'04-02准看護師'!G66)</f>
        <v/>
      </c>
      <c r="K15" s="397"/>
      <c r="L15" s="396" t="str">
        <f>IF(E15="","",'06看護補助者'!G46)</f>
        <v/>
      </c>
      <c r="M15" s="397"/>
      <c r="O15" s="105"/>
      <c r="Q15" s="106"/>
    </row>
    <row r="16" spans="1:22" ht="24" customHeight="1">
      <c r="B16" s="414"/>
      <c r="C16" s="415"/>
      <c r="D16" s="405"/>
      <c r="E16" s="408"/>
      <c r="F16" s="409"/>
      <c r="G16" s="398" t="str">
        <f>IF(E15="","",平均入院・外来患者数!H36)</f>
        <v/>
      </c>
      <c r="H16" s="399"/>
      <c r="I16" s="411"/>
      <c r="J16" s="398"/>
      <c r="K16" s="399"/>
      <c r="L16" s="398"/>
      <c r="M16" s="399"/>
      <c r="O16" s="105"/>
      <c r="Q16" s="106"/>
    </row>
    <row r="17" spans="2:17" ht="24" customHeight="1">
      <c r="B17" s="412" t="s">
        <v>320</v>
      </c>
      <c r="C17" s="413"/>
      <c r="D17" s="404"/>
      <c r="E17" s="406"/>
      <c r="F17" s="407"/>
      <c r="G17" s="417"/>
      <c r="H17" s="418"/>
      <c r="I17" s="410" t="str">
        <f>IF(E17="","",'04-01看護師'!G117+'04-03助産師'!G67+'04-04歯科衛生士'!G67)</f>
        <v/>
      </c>
      <c r="J17" s="396" t="str">
        <f>IF(E17="","",'04-02准看護師'!G67)</f>
        <v/>
      </c>
      <c r="K17" s="397"/>
      <c r="L17" s="396" t="str">
        <f>IF(E17="","",'06看護補助者'!G47+P18)</f>
        <v/>
      </c>
      <c r="M17" s="397"/>
      <c r="O17" s="105"/>
      <c r="P17" s="187" t="s">
        <v>321</v>
      </c>
      <c r="Q17" s="106"/>
    </row>
    <row r="18" spans="2:17" ht="24" customHeight="1">
      <c r="B18" s="414"/>
      <c r="C18" s="415"/>
      <c r="D18" s="405"/>
      <c r="E18" s="408"/>
      <c r="F18" s="409"/>
      <c r="G18" s="398" t="str">
        <f>IF(E17="","",平均入院・外来患者数!I36)</f>
        <v/>
      </c>
      <c r="H18" s="399"/>
      <c r="I18" s="411"/>
      <c r="J18" s="398"/>
      <c r="K18" s="399"/>
      <c r="L18" s="398"/>
      <c r="M18" s="399"/>
      <c r="O18" s="105"/>
      <c r="P18" s="87">
        <f>IF('様式１０－１（その1）'!T83="－",0,'様式１０－１（その1）'!T83)</f>
        <v>0</v>
      </c>
      <c r="Q18" s="106"/>
    </row>
    <row r="19" spans="2:17" ht="24" customHeight="1">
      <c r="B19" s="412" t="s">
        <v>322</v>
      </c>
      <c r="C19" s="413"/>
      <c r="D19" s="404"/>
      <c r="E19" s="406"/>
      <c r="F19" s="407"/>
      <c r="G19" s="417"/>
      <c r="H19" s="418"/>
      <c r="I19" s="410" t="str">
        <f>IF(E19="","",'04-01看護師'!G118+'04-03助産師'!G68+'04-04歯科衛生士'!G68)</f>
        <v/>
      </c>
      <c r="J19" s="396" t="str">
        <f>IF(E19="","",'04-02准看護師'!G68)</f>
        <v/>
      </c>
      <c r="K19" s="397"/>
      <c r="L19" s="396" t="str">
        <f>IF(E19="","",'06看護補助者'!G48)</f>
        <v/>
      </c>
      <c r="M19" s="397"/>
      <c r="O19" s="105"/>
      <c r="Q19" s="106"/>
    </row>
    <row r="20" spans="2:17" ht="24" customHeight="1">
      <c r="B20" s="414"/>
      <c r="C20" s="415"/>
      <c r="D20" s="405"/>
      <c r="E20" s="408"/>
      <c r="F20" s="409"/>
      <c r="G20" s="398" t="str">
        <f>IF(E19="","",平均入院・外来患者数!J36)</f>
        <v/>
      </c>
      <c r="H20" s="399"/>
      <c r="I20" s="411"/>
      <c r="J20" s="398"/>
      <c r="K20" s="399"/>
      <c r="L20" s="398"/>
      <c r="M20" s="399"/>
      <c r="O20" s="105"/>
      <c r="Q20" s="106"/>
    </row>
    <row r="21" spans="2:17" ht="24" customHeight="1">
      <c r="B21" s="412" t="s">
        <v>323</v>
      </c>
      <c r="C21" s="413"/>
      <c r="D21" s="404"/>
      <c r="E21" s="406"/>
      <c r="F21" s="407"/>
      <c r="G21" s="417"/>
      <c r="H21" s="418"/>
      <c r="I21" s="410" t="str">
        <f>IF(E21="","",'04-01看護師'!G119+'04-03助産師'!G69+'04-04歯科衛生士'!G69)</f>
        <v/>
      </c>
      <c r="J21" s="396" t="str">
        <f>IF(E21="","",'04-02准看護師'!G69)</f>
        <v/>
      </c>
      <c r="K21" s="397"/>
      <c r="L21" s="396" t="str">
        <f>IF(E21="","",'06看護補助者'!G49)</f>
        <v/>
      </c>
      <c r="M21" s="397"/>
      <c r="O21" s="105"/>
      <c r="Q21" s="106"/>
    </row>
    <row r="22" spans="2:17" ht="24" customHeight="1">
      <c r="B22" s="414"/>
      <c r="C22" s="415"/>
      <c r="D22" s="416"/>
      <c r="E22" s="408"/>
      <c r="F22" s="409"/>
      <c r="G22" s="398" t="str">
        <f>IF(E21="","",平均入院・外来患者数!K36)</f>
        <v/>
      </c>
      <c r="H22" s="399"/>
      <c r="I22" s="411"/>
      <c r="J22" s="398"/>
      <c r="K22" s="399"/>
      <c r="L22" s="398"/>
      <c r="M22" s="399"/>
      <c r="O22" s="105"/>
      <c r="Q22" s="106"/>
    </row>
    <row r="23" spans="2:17" ht="24" customHeight="1">
      <c r="B23" s="400" t="s">
        <v>324</v>
      </c>
      <c r="C23" s="401"/>
      <c r="D23" s="404">
        <f>SUM(D13:D22)</f>
        <v>0</v>
      </c>
      <c r="E23" s="406">
        <f>SUM(E13:F22)</f>
        <v>0</v>
      </c>
      <c r="F23" s="407"/>
      <c r="G23" s="396">
        <f>SUM(G13:H22)</f>
        <v>0</v>
      </c>
      <c r="H23" s="397"/>
      <c r="I23" s="410">
        <f>SUM(I13:I22)</f>
        <v>0</v>
      </c>
      <c r="J23" s="396">
        <f>SUM(J13:K22)</f>
        <v>0</v>
      </c>
      <c r="K23" s="397"/>
      <c r="L23" s="396">
        <f>SUM(L13:M22)</f>
        <v>0</v>
      </c>
      <c r="M23" s="397"/>
      <c r="O23" s="105"/>
      <c r="Q23" s="106"/>
    </row>
    <row r="24" spans="2:17" ht="24" customHeight="1" thickBot="1">
      <c r="B24" s="402"/>
      <c r="C24" s="403"/>
      <c r="D24" s="405"/>
      <c r="E24" s="408"/>
      <c r="F24" s="409"/>
      <c r="G24" s="398"/>
      <c r="H24" s="399"/>
      <c r="I24" s="411"/>
      <c r="J24" s="398"/>
      <c r="K24" s="399"/>
      <c r="L24" s="398"/>
      <c r="M24" s="399"/>
      <c r="O24" s="107"/>
      <c r="P24" s="108"/>
      <c r="Q24" s="109"/>
    </row>
    <row r="25" spans="2:17" ht="16" thickTop="1">
      <c r="B25" s="188" t="s">
        <v>325</v>
      </c>
      <c r="C25" s="189" t="s">
        <v>326</v>
      </c>
    </row>
    <row r="26" spans="2:17" ht="15.5">
      <c r="C26" s="189" t="s">
        <v>327</v>
      </c>
    </row>
    <row r="27" spans="2:17" ht="15.5">
      <c r="C27" s="189" t="s">
        <v>328</v>
      </c>
    </row>
    <row r="28" spans="2:17" ht="15.5">
      <c r="C28" s="189" t="s">
        <v>329</v>
      </c>
    </row>
  </sheetData>
  <mergeCells count="70">
    <mergeCell ref="D3:I3"/>
    <mergeCell ref="C5:H5"/>
    <mergeCell ref="C6:H6"/>
    <mergeCell ref="I6:M6"/>
    <mergeCell ref="E7:F7"/>
    <mergeCell ref="G7:H7"/>
    <mergeCell ref="K7:L7"/>
    <mergeCell ref="E8:F8"/>
    <mergeCell ref="G8:H8"/>
    <mergeCell ref="K8:L8"/>
    <mergeCell ref="E9:F9"/>
    <mergeCell ref="G9:H9"/>
    <mergeCell ref="K9:L9"/>
    <mergeCell ref="E10:F10"/>
    <mergeCell ref="G10:H10"/>
    <mergeCell ref="K10:L10"/>
    <mergeCell ref="B11:C12"/>
    <mergeCell ref="D11:D12"/>
    <mergeCell ref="E11:F12"/>
    <mergeCell ref="G11:H12"/>
    <mergeCell ref="I11:M11"/>
    <mergeCell ref="J12:K12"/>
    <mergeCell ref="L12:M12"/>
    <mergeCell ref="L13:M14"/>
    <mergeCell ref="G14:H14"/>
    <mergeCell ref="B15:C16"/>
    <mergeCell ref="D15:D16"/>
    <mergeCell ref="E15:F16"/>
    <mergeCell ref="G15:H15"/>
    <mergeCell ref="I15:I16"/>
    <mergeCell ref="J15:K16"/>
    <mergeCell ref="L15:M16"/>
    <mergeCell ref="G16:H16"/>
    <mergeCell ref="B13:C14"/>
    <mergeCell ref="D13:D14"/>
    <mergeCell ref="E13:F14"/>
    <mergeCell ref="G13:H13"/>
    <mergeCell ref="I13:I14"/>
    <mergeCell ref="J13:K14"/>
    <mergeCell ref="L17:M18"/>
    <mergeCell ref="G18:H18"/>
    <mergeCell ref="B19:C20"/>
    <mergeCell ref="D19:D20"/>
    <mergeCell ref="E19:F20"/>
    <mergeCell ref="G19:H19"/>
    <mergeCell ref="I19:I20"/>
    <mergeCell ref="J19:K20"/>
    <mergeCell ref="L19:M20"/>
    <mergeCell ref="G20:H20"/>
    <mergeCell ref="B17:C18"/>
    <mergeCell ref="D17:D18"/>
    <mergeCell ref="E17:F18"/>
    <mergeCell ref="G17:H17"/>
    <mergeCell ref="I17:I18"/>
    <mergeCell ref="J17:K18"/>
    <mergeCell ref="L21:M22"/>
    <mergeCell ref="G22:H22"/>
    <mergeCell ref="B23:C24"/>
    <mergeCell ref="D23:D24"/>
    <mergeCell ref="E23:F24"/>
    <mergeCell ref="G23:H24"/>
    <mergeCell ref="I23:I24"/>
    <mergeCell ref="J23:K24"/>
    <mergeCell ref="L23:M24"/>
    <mergeCell ref="B21:C22"/>
    <mergeCell ref="D21:D22"/>
    <mergeCell ref="E21:F22"/>
    <mergeCell ref="G21:H21"/>
    <mergeCell ref="I21:I22"/>
    <mergeCell ref="J21:K22"/>
  </mergeCells>
  <phoneticPr fontId="2"/>
  <pageMargins left="0.7" right="0.7" top="0.75" bottom="0.75" header="0.3" footer="0.3"/>
  <pageSetup paperSize="9" scale="8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B1:R36"/>
  <sheetViews>
    <sheetView workbookViewId="0">
      <pane xSplit="3" ySplit="7" topLeftCell="D8" activePane="bottomRight" state="frozen"/>
      <selection pane="topRight" activeCell="D1" sqref="D1"/>
      <selection pane="bottomLeft" activeCell="A6" sqref="A6"/>
      <selection pane="bottomRight" activeCell="Q28" sqref="Q28"/>
    </sheetView>
  </sheetViews>
  <sheetFormatPr defaultColWidth="9" defaultRowHeight="13"/>
  <cols>
    <col min="1" max="1" width="1.6328125" style="24" customWidth="1"/>
    <col min="2" max="13" width="6.90625" style="24" customWidth="1"/>
    <col min="14" max="14" width="7.453125" style="24" bestFit="1" customWidth="1"/>
    <col min="15" max="15" width="7.90625" style="24" customWidth="1"/>
    <col min="16" max="16" width="8.08984375" style="24" bestFit="1" customWidth="1"/>
    <col min="17" max="17" width="8.08984375" style="24" customWidth="1"/>
    <col min="18" max="18" width="7.90625" style="24" customWidth="1"/>
    <col min="19" max="16384" width="9" style="24"/>
  </cols>
  <sheetData>
    <row r="1" spans="2:18" ht="13.5" customHeight="1"/>
    <row r="2" spans="2:18" ht="16.5">
      <c r="B2" s="45" t="s">
        <v>159</v>
      </c>
    </row>
    <row r="3" spans="2:18" ht="16.5">
      <c r="B3" s="45"/>
    </row>
    <row r="4" spans="2:18">
      <c r="B4" s="25"/>
      <c r="N4" s="95"/>
      <c r="O4" s="95"/>
      <c r="P4" s="95"/>
      <c r="Q4" s="95"/>
      <c r="R4" s="94" t="str">
        <f>基本情報!E5</f>
        <v>医療法人社団○○会　○○病院</v>
      </c>
    </row>
    <row r="5" spans="2:18" ht="13.5" customHeight="1">
      <c r="B5" s="196" t="s">
        <v>168</v>
      </c>
      <c r="C5" s="197"/>
      <c r="D5" s="191" t="s">
        <v>167</v>
      </c>
      <c r="E5" s="193"/>
      <c r="F5" s="191" t="s">
        <v>166</v>
      </c>
      <c r="G5" s="208"/>
      <c r="H5" s="208"/>
      <c r="I5" s="208"/>
      <c r="J5" s="208"/>
      <c r="K5" s="208"/>
      <c r="L5" s="208"/>
      <c r="M5" s="209"/>
      <c r="N5" s="191" t="s">
        <v>176</v>
      </c>
      <c r="O5" s="192"/>
      <c r="P5" s="192"/>
      <c r="Q5" s="192"/>
      <c r="R5" s="193"/>
    </row>
    <row r="6" spans="2:18" ht="13.5" customHeight="1">
      <c r="B6" s="198"/>
      <c r="C6" s="199"/>
      <c r="D6" s="202" t="s">
        <v>165</v>
      </c>
      <c r="E6" s="204" t="s">
        <v>164</v>
      </c>
      <c r="F6" s="198" t="s">
        <v>152</v>
      </c>
      <c r="G6" s="62"/>
      <c r="H6" s="62"/>
      <c r="I6" s="62"/>
      <c r="J6" s="63"/>
      <c r="K6" s="56"/>
      <c r="L6" s="210" t="s">
        <v>260</v>
      </c>
      <c r="M6" s="210" t="s">
        <v>261</v>
      </c>
      <c r="N6" s="196" t="s">
        <v>152</v>
      </c>
      <c r="O6" s="54"/>
      <c r="P6" s="39"/>
      <c r="Q6" s="39"/>
      <c r="R6" s="55"/>
    </row>
    <row r="7" spans="2:18" ht="44">
      <c r="B7" s="200"/>
      <c r="C7" s="201"/>
      <c r="D7" s="203"/>
      <c r="E7" s="205"/>
      <c r="F7" s="200"/>
      <c r="G7" s="31" t="s">
        <v>153</v>
      </c>
      <c r="H7" s="31" t="s">
        <v>88</v>
      </c>
      <c r="I7" s="31" t="s">
        <v>179</v>
      </c>
      <c r="J7" s="31" t="s">
        <v>181</v>
      </c>
      <c r="K7" s="38" t="s">
        <v>180</v>
      </c>
      <c r="L7" s="211"/>
      <c r="M7" s="211"/>
      <c r="N7" s="200"/>
      <c r="O7" s="31" t="s">
        <v>177</v>
      </c>
      <c r="P7" s="40" t="s">
        <v>290</v>
      </c>
      <c r="Q7" s="141" t="s">
        <v>284</v>
      </c>
      <c r="R7" s="31" t="s">
        <v>89</v>
      </c>
    </row>
    <row r="8" spans="2:18">
      <c r="B8" s="29">
        <v>7</v>
      </c>
      <c r="C8" s="28">
        <v>4</v>
      </c>
      <c r="D8" s="132">
        <v>30</v>
      </c>
      <c r="E8" s="133"/>
      <c r="F8" s="132">
        <f t="shared" ref="F8:F18" si="0">SUM(G8:K8)</f>
        <v>0</v>
      </c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2">
        <f t="shared" ref="R8:R18" si="1">N8-O8-P8-Q8</f>
        <v>0</v>
      </c>
    </row>
    <row r="9" spans="2:18">
      <c r="B9" s="29"/>
      <c r="C9" s="28">
        <v>5</v>
      </c>
      <c r="D9" s="132">
        <v>31</v>
      </c>
      <c r="E9" s="133"/>
      <c r="F9" s="132">
        <f t="shared" si="0"/>
        <v>0</v>
      </c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2">
        <f t="shared" si="1"/>
        <v>0</v>
      </c>
    </row>
    <row r="10" spans="2:18">
      <c r="B10" s="29"/>
      <c r="C10" s="28">
        <v>6</v>
      </c>
      <c r="D10" s="132">
        <v>30</v>
      </c>
      <c r="E10" s="133"/>
      <c r="F10" s="132">
        <f t="shared" si="0"/>
        <v>0</v>
      </c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2">
        <f t="shared" si="1"/>
        <v>0</v>
      </c>
    </row>
    <row r="11" spans="2:18">
      <c r="B11" s="29"/>
      <c r="C11" s="28">
        <v>7</v>
      </c>
      <c r="D11" s="132">
        <v>31</v>
      </c>
      <c r="E11" s="133"/>
      <c r="F11" s="132">
        <f t="shared" si="0"/>
        <v>0</v>
      </c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2">
        <f t="shared" si="1"/>
        <v>0</v>
      </c>
    </row>
    <row r="12" spans="2:18">
      <c r="B12" s="29"/>
      <c r="C12" s="28">
        <v>8</v>
      </c>
      <c r="D12" s="132">
        <v>31</v>
      </c>
      <c r="E12" s="133"/>
      <c r="F12" s="132">
        <f t="shared" si="0"/>
        <v>0</v>
      </c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2">
        <f t="shared" si="1"/>
        <v>0</v>
      </c>
    </row>
    <row r="13" spans="2:18">
      <c r="B13" s="29"/>
      <c r="C13" s="28">
        <v>9</v>
      </c>
      <c r="D13" s="132">
        <v>30</v>
      </c>
      <c r="E13" s="133"/>
      <c r="F13" s="132">
        <f t="shared" si="0"/>
        <v>0</v>
      </c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2">
        <f t="shared" si="1"/>
        <v>0</v>
      </c>
    </row>
    <row r="14" spans="2:18">
      <c r="B14" s="29"/>
      <c r="C14" s="28">
        <v>10</v>
      </c>
      <c r="D14" s="132">
        <v>31</v>
      </c>
      <c r="E14" s="133"/>
      <c r="F14" s="132">
        <f t="shared" si="0"/>
        <v>0</v>
      </c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2">
        <f t="shared" si="1"/>
        <v>0</v>
      </c>
    </row>
    <row r="15" spans="2:18">
      <c r="B15" s="29"/>
      <c r="C15" s="28">
        <v>11</v>
      </c>
      <c r="D15" s="132">
        <v>30</v>
      </c>
      <c r="E15" s="133"/>
      <c r="F15" s="132">
        <f t="shared" si="0"/>
        <v>0</v>
      </c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2">
        <f t="shared" si="1"/>
        <v>0</v>
      </c>
    </row>
    <row r="16" spans="2:18">
      <c r="B16" s="29"/>
      <c r="C16" s="28">
        <v>12</v>
      </c>
      <c r="D16" s="132">
        <v>31</v>
      </c>
      <c r="E16" s="133"/>
      <c r="F16" s="132">
        <f t="shared" si="0"/>
        <v>0</v>
      </c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2">
        <f t="shared" si="1"/>
        <v>0</v>
      </c>
    </row>
    <row r="17" spans="2:18">
      <c r="B17" s="30">
        <v>8</v>
      </c>
      <c r="C17" s="190">
        <v>1</v>
      </c>
      <c r="D17" s="132">
        <v>31</v>
      </c>
      <c r="E17" s="133"/>
      <c r="F17" s="132">
        <f t="shared" si="0"/>
        <v>0</v>
      </c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2">
        <f t="shared" si="1"/>
        <v>0</v>
      </c>
    </row>
    <row r="18" spans="2:18">
      <c r="B18" s="29"/>
      <c r="C18" s="190">
        <v>2</v>
      </c>
      <c r="D18" s="132">
        <v>28</v>
      </c>
      <c r="E18" s="133"/>
      <c r="F18" s="132">
        <f t="shared" si="0"/>
        <v>0</v>
      </c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2">
        <f t="shared" si="1"/>
        <v>0</v>
      </c>
    </row>
    <row r="19" spans="2:18">
      <c r="B19" s="29"/>
      <c r="C19" s="190">
        <v>3</v>
      </c>
      <c r="D19" s="132">
        <v>31</v>
      </c>
      <c r="E19" s="133"/>
      <c r="F19" s="132">
        <f>SUM(G19:K19)</f>
        <v>0</v>
      </c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2">
        <f>N19-O19-P19-Q19</f>
        <v>0</v>
      </c>
    </row>
    <row r="20" spans="2:18">
      <c r="B20" s="29"/>
      <c r="C20" s="190">
        <v>4</v>
      </c>
      <c r="D20" s="132">
        <v>30</v>
      </c>
      <c r="E20" s="133"/>
      <c r="F20" s="132">
        <f t="shared" ref="F20:F31" si="2">SUM(G20:K20)</f>
        <v>0</v>
      </c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2">
        <f t="shared" ref="R20:R31" si="3">N20-O20-P20-Q20</f>
        <v>0</v>
      </c>
    </row>
    <row r="21" spans="2:18">
      <c r="B21" s="29"/>
      <c r="C21" s="190">
        <v>5</v>
      </c>
      <c r="D21" s="132">
        <v>31</v>
      </c>
      <c r="E21" s="133"/>
      <c r="F21" s="132">
        <f t="shared" si="2"/>
        <v>0</v>
      </c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2">
        <f t="shared" si="3"/>
        <v>0</v>
      </c>
    </row>
    <row r="22" spans="2:18">
      <c r="B22" s="29"/>
      <c r="C22" s="190">
        <v>6</v>
      </c>
      <c r="D22" s="132">
        <v>30</v>
      </c>
      <c r="E22" s="133"/>
      <c r="F22" s="132">
        <f t="shared" si="2"/>
        <v>0</v>
      </c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2">
        <f t="shared" si="3"/>
        <v>0</v>
      </c>
    </row>
    <row r="23" spans="2:18">
      <c r="B23" s="29"/>
      <c r="C23" s="190">
        <v>7</v>
      </c>
      <c r="D23" s="132">
        <v>31</v>
      </c>
      <c r="E23" s="133"/>
      <c r="F23" s="132">
        <f t="shared" si="2"/>
        <v>0</v>
      </c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2">
        <f t="shared" si="3"/>
        <v>0</v>
      </c>
    </row>
    <row r="24" spans="2:18">
      <c r="B24" s="29"/>
      <c r="C24" s="190">
        <v>8</v>
      </c>
      <c r="D24" s="132">
        <v>31</v>
      </c>
      <c r="E24" s="133"/>
      <c r="F24" s="132">
        <f t="shared" si="2"/>
        <v>0</v>
      </c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2">
        <f t="shared" si="3"/>
        <v>0</v>
      </c>
    </row>
    <row r="25" spans="2:18">
      <c r="B25" s="29"/>
      <c r="C25" s="190">
        <v>9</v>
      </c>
      <c r="D25" s="132">
        <v>30</v>
      </c>
      <c r="E25" s="133"/>
      <c r="F25" s="132">
        <f t="shared" si="2"/>
        <v>0</v>
      </c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2">
        <f t="shared" si="3"/>
        <v>0</v>
      </c>
    </row>
    <row r="26" spans="2:18">
      <c r="B26" s="29"/>
      <c r="C26" s="190">
        <v>10</v>
      </c>
      <c r="D26" s="132">
        <v>31</v>
      </c>
      <c r="E26" s="133"/>
      <c r="F26" s="132">
        <f t="shared" si="2"/>
        <v>0</v>
      </c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2">
        <f t="shared" si="3"/>
        <v>0</v>
      </c>
    </row>
    <row r="27" spans="2:18">
      <c r="B27" s="29"/>
      <c r="C27" s="190">
        <v>11</v>
      </c>
      <c r="D27" s="132">
        <v>30</v>
      </c>
      <c r="E27" s="133"/>
      <c r="F27" s="132">
        <f t="shared" si="2"/>
        <v>0</v>
      </c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2">
        <f t="shared" si="3"/>
        <v>0</v>
      </c>
    </row>
    <row r="28" spans="2:18">
      <c r="B28" s="29"/>
      <c r="C28" s="190">
        <v>12</v>
      </c>
      <c r="D28" s="132">
        <v>31</v>
      </c>
      <c r="E28" s="133"/>
      <c r="F28" s="132">
        <f t="shared" si="2"/>
        <v>0</v>
      </c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2">
        <f t="shared" si="3"/>
        <v>0</v>
      </c>
    </row>
    <row r="29" spans="2:18">
      <c r="B29" s="30">
        <v>9</v>
      </c>
      <c r="C29" s="190">
        <v>1</v>
      </c>
      <c r="D29" s="132">
        <v>31</v>
      </c>
      <c r="E29" s="133"/>
      <c r="F29" s="132">
        <f t="shared" si="2"/>
        <v>0</v>
      </c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2">
        <f t="shared" si="3"/>
        <v>0</v>
      </c>
    </row>
    <row r="30" spans="2:18">
      <c r="B30" s="29"/>
      <c r="C30" s="190">
        <v>2</v>
      </c>
      <c r="D30" s="132">
        <v>28</v>
      </c>
      <c r="E30" s="133"/>
      <c r="F30" s="132">
        <f t="shared" si="2"/>
        <v>0</v>
      </c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2">
        <f t="shared" si="3"/>
        <v>0</v>
      </c>
    </row>
    <row r="31" spans="2:18">
      <c r="B31" s="27"/>
      <c r="C31" s="190">
        <v>3</v>
      </c>
      <c r="D31" s="132">
        <v>31</v>
      </c>
      <c r="E31" s="133"/>
      <c r="F31" s="132">
        <f t="shared" si="2"/>
        <v>0</v>
      </c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2">
        <f t="shared" si="3"/>
        <v>0</v>
      </c>
    </row>
    <row r="32" spans="2:18" ht="3" customHeight="1">
      <c r="B32" s="206"/>
      <c r="C32" s="207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</row>
    <row r="33" spans="2:18">
      <c r="B33" s="194" t="s">
        <v>334</v>
      </c>
      <c r="C33" s="195"/>
      <c r="D33" s="132">
        <f t="shared" ref="D33:R33" si="4">SUM(D8:D19)</f>
        <v>365</v>
      </c>
      <c r="E33" s="132">
        <f t="shared" si="4"/>
        <v>0</v>
      </c>
      <c r="F33" s="132">
        <f t="shared" si="4"/>
        <v>0</v>
      </c>
      <c r="G33" s="132">
        <f t="shared" si="4"/>
        <v>0</v>
      </c>
      <c r="H33" s="132">
        <f t="shared" si="4"/>
        <v>0</v>
      </c>
      <c r="I33" s="132">
        <f t="shared" si="4"/>
        <v>0</v>
      </c>
      <c r="J33" s="132">
        <f t="shared" si="4"/>
        <v>0</v>
      </c>
      <c r="K33" s="132">
        <f t="shared" si="4"/>
        <v>0</v>
      </c>
      <c r="L33" s="132">
        <f t="shared" si="4"/>
        <v>0</v>
      </c>
      <c r="M33" s="132">
        <f t="shared" si="4"/>
        <v>0</v>
      </c>
      <c r="N33" s="132">
        <f t="shared" si="4"/>
        <v>0</v>
      </c>
      <c r="O33" s="132">
        <f t="shared" si="4"/>
        <v>0</v>
      </c>
      <c r="P33" s="132">
        <f t="shared" si="4"/>
        <v>0</v>
      </c>
      <c r="Q33" s="132">
        <f t="shared" si="4"/>
        <v>0</v>
      </c>
      <c r="R33" s="132">
        <f t="shared" si="4"/>
        <v>0</v>
      </c>
    </row>
    <row r="34" spans="2:18">
      <c r="B34" s="27"/>
      <c r="C34" s="26" t="s">
        <v>162</v>
      </c>
      <c r="D34" s="135" t="s">
        <v>282</v>
      </c>
      <c r="E34" s="135" t="s">
        <v>282</v>
      </c>
      <c r="F34" s="136">
        <f>ROUNDDOWN(F33/$D$33,1)</f>
        <v>0</v>
      </c>
      <c r="G34" s="136">
        <f>ROUNDDOWN(G33/$D$33,1)</f>
        <v>0</v>
      </c>
      <c r="H34" s="136">
        <f t="shared" ref="H34:I34" si="5">ROUNDDOWN(H33/$D$33,1)</f>
        <v>0</v>
      </c>
      <c r="I34" s="136">
        <f t="shared" si="5"/>
        <v>0</v>
      </c>
      <c r="J34" s="136">
        <f>ROUNDDOWN(J33/$D$33,1)</f>
        <v>0</v>
      </c>
      <c r="K34" s="136">
        <f>ROUNDDOWN(K33/$D$33,1)</f>
        <v>0</v>
      </c>
      <c r="L34" s="136">
        <f>ROUNDDOWN(L33/$D$33,1)</f>
        <v>0</v>
      </c>
      <c r="M34" s="136">
        <f>ROUNDDOWN(M33/$D$33,1)</f>
        <v>0</v>
      </c>
      <c r="N34" s="137">
        <f>IFERROR(ROUNDDOWN(N33/$E$33,1),0)</f>
        <v>0</v>
      </c>
      <c r="O34" s="137">
        <f t="shared" ref="O34:R34" si="6">IFERROR(ROUNDDOWN(O33/$E$33,1),0)</f>
        <v>0</v>
      </c>
      <c r="P34" s="137">
        <f t="shared" si="6"/>
        <v>0</v>
      </c>
      <c r="Q34" s="137">
        <f t="shared" si="6"/>
        <v>0</v>
      </c>
      <c r="R34" s="137">
        <f t="shared" si="6"/>
        <v>0</v>
      </c>
    </row>
    <row r="35" spans="2:18">
      <c r="B35" s="194" t="s">
        <v>163</v>
      </c>
      <c r="C35" s="195"/>
      <c r="D35" s="132">
        <f>SUM(D11:D22)</f>
        <v>365</v>
      </c>
      <c r="E35" s="132">
        <f>SUM(E11:E22)</f>
        <v>0</v>
      </c>
      <c r="F35" s="132">
        <f>SUM(F11:F22)</f>
        <v>0</v>
      </c>
      <c r="G35" s="132">
        <f>SUM(G11:G22)</f>
        <v>0</v>
      </c>
      <c r="H35" s="132">
        <f t="shared" ref="H35:R35" si="7">SUM(H11:H22)</f>
        <v>0</v>
      </c>
      <c r="I35" s="132">
        <f t="shared" si="7"/>
        <v>0</v>
      </c>
      <c r="J35" s="132">
        <f>SUM(J11:J22)</f>
        <v>0</v>
      </c>
      <c r="K35" s="132">
        <f t="shared" si="7"/>
        <v>0</v>
      </c>
      <c r="L35" s="132">
        <f t="shared" si="7"/>
        <v>0</v>
      </c>
      <c r="M35" s="132">
        <f t="shared" si="7"/>
        <v>0</v>
      </c>
      <c r="N35" s="132">
        <f t="shared" si="7"/>
        <v>0</v>
      </c>
      <c r="O35" s="132">
        <f t="shared" si="7"/>
        <v>0</v>
      </c>
      <c r="P35" s="132">
        <f t="shared" si="7"/>
        <v>0</v>
      </c>
      <c r="Q35" s="132">
        <f t="shared" si="7"/>
        <v>0</v>
      </c>
      <c r="R35" s="132">
        <f t="shared" si="7"/>
        <v>0</v>
      </c>
    </row>
    <row r="36" spans="2:18">
      <c r="B36" s="27"/>
      <c r="C36" s="26" t="s">
        <v>162</v>
      </c>
      <c r="D36" s="135" t="s">
        <v>282</v>
      </c>
      <c r="E36" s="135" t="s">
        <v>282</v>
      </c>
      <c r="F36" s="136">
        <f>ROUNDDOWN(F35/$D$35,1)</f>
        <v>0</v>
      </c>
      <c r="G36" s="136">
        <f>ROUNDDOWN(G35/$D$35,1)</f>
        <v>0</v>
      </c>
      <c r="H36" s="136">
        <f t="shared" ref="H36:I36" si="8">ROUNDDOWN(H35/$D$35,1)</f>
        <v>0</v>
      </c>
      <c r="I36" s="136">
        <f t="shared" si="8"/>
        <v>0</v>
      </c>
      <c r="J36" s="136">
        <f>ROUNDDOWN(J35/$D$35,1)</f>
        <v>0</v>
      </c>
      <c r="K36" s="136">
        <f>ROUNDDOWN(K35/$D$35,1)</f>
        <v>0</v>
      </c>
      <c r="L36" s="136">
        <f>ROUNDDOWN(L35/$D$35,1)</f>
        <v>0</v>
      </c>
      <c r="M36" s="136">
        <f>ROUNDDOWN(M35/$D$35,1)</f>
        <v>0</v>
      </c>
      <c r="N36" s="137">
        <f>IFERROR(ROUNDDOWN(N35/$E$35,1),0)</f>
        <v>0</v>
      </c>
      <c r="O36" s="137">
        <f t="shared" ref="O36:R36" si="9">IFERROR(ROUNDDOWN(O35/$E$35,1),0)</f>
        <v>0</v>
      </c>
      <c r="P36" s="137">
        <f t="shared" si="9"/>
        <v>0</v>
      </c>
      <c r="Q36" s="137">
        <f t="shared" si="9"/>
        <v>0</v>
      </c>
      <c r="R36" s="137">
        <f t="shared" si="9"/>
        <v>0</v>
      </c>
    </row>
  </sheetData>
  <mergeCells count="13">
    <mergeCell ref="N5:R5"/>
    <mergeCell ref="B35:C35"/>
    <mergeCell ref="B5:C7"/>
    <mergeCell ref="D5:E5"/>
    <mergeCell ref="B33:C33"/>
    <mergeCell ref="N6:N7"/>
    <mergeCell ref="F6:F7"/>
    <mergeCell ref="D6:D7"/>
    <mergeCell ref="E6:E7"/>
    <mergeCell ref="B32:C32"/>
    <mergeCell ref="F5:M5"/>
    <mergeCell ref="M6:M7"/>
    <mergeCell ref="L6:L7"/>
  </mergeCells>
  <phoneticPr fontId="2"/>
  <pageMargins left="0.70866141732283472" right="0.70866141732283472" top="0.74803149606299213" bottom="0.74803149606299213" header="0.31496062992125984" footer="0.31496062992125984"/>
  <pageSetup paperSize="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  <pageSetUpPr fitToPage="1"/>
  </sheetPr>
  <dimension ref="B2:T1116"/>
  <sheetViews>
    <sheetView zoomScale="85" zoomScaleNormal="85" workbookViewId="0">
      <pane ySplit="9" topLeftCell="A10" activePane="bottomLeft" state="frozen"/>
      <selection pane="bottomLeft" activeCell="F11" sqref="F11"/>
    </sheetView>
  </sheetViews>
  <sheetFormatPr defaultRowHeight="13"/>
  <cols>
    <col min="1" max="1" width="1.6328125" customWidth="1"/>
    <col min="2" max="2" width="8.08984375" customWidth="1"/>
    <col min="3" max="3" width="8.08984375" style="7" customWidth="1"/>
    <col min="4" max="4" width="8.08984375" style="7" bestFit="1" customWidth="1"/>
    <col min="5" max="5" width="8.1796875" style="7" bestFit="1" customWidth="1"/>
    <col min="6" max="6" width="10.453125" style="7" bestFit="1" customWidth="1"/>
    <col min="7" max="7" width="1.6328125" style="7" customWidth="1"/>
    <col min="8" max="8" width="4.90625" customWidth="1"/>
    <col min="9" max="9" width="7.54296875" bestFit="1" customWidth="1"/>
    <col min="10" max="16" width="4.90625" customWidth="1"/>
    <col min="17" max="17" width="5.1796875" customWidth="1"/>
    <col min="18" max="19" width="4.90625" customWidth="1"/>
    <col min="20" max="20" width="9.08984375" customWidth="1"/>
  </cols>
  <sheetData>
    <row r="2" spans="2:20" ht="16.5">
      <c r="B2" s="44" t="s">
        <v>182</v>
      </c>
    </row>
    <row r="3" spans="2:20" ht="13.5" customHeight="1">
      <c r="B3" s="43"/>
      <c r="D3" s="32"/>
      <c r="E3" s="32"/>
      <c r="H3" s="20"/>
      <c r="I3" s="20"/>
      <c r="J3" s="20"/>
      <c r="K3" s="20"/>
      <c r="L3" s="20"/>
      <c r="M3" s="20"/>
      <c r="N3" s="20"/>
      <c r="O3" s="20"/>
      <c r="P3" s="96"/>
      <c r="Q3" s="96"/>
      <c r="R3" s="96"/>
      <c r="S3" s="96"/>
      <c r="T3" s="97" t="str">
        <f>基本情報!E5</f>
        <v>医療法人社団○○会　○○病院</v>
      </c>
    </row>
    <row r="4" spans="2:20" ht="13.5" customHeight="1">
      <c r="B4" s="43"/>
      <c r="D4" s="32"/>
      <c r="E4" s="32"/>
      <c r="F4" s="46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2:20" ht="15.75" customHeight="1">
      <c r="B5" s="220" t="s">
        <v>191</v>
      </c>
      <c r="C5" s="221"/>
      <c r="D5" s="221"/>
      <c r="E5" s="222"/>
      <c r="F5" s="64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spans="2:20" ht="13.5" customHeight="1">
      <c r="B6" s="43"/>
      <c r="D6" s="32"/>
      <c r="E6" s="32"/>
      <c r="F6" s="46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2:20">
      <c r="B7" s="223" t="s">
        <v>221</v>
      </c>
      <c r="C7" s="229" t="s">
        <v>223</v>
      </c>
      <c r="D7" s="214" t="s">
        <v>222</v>
      </c>
      <c r="E7" s="233"/>
      <c r="F7" s="215"/>
      <c r="H7" s="49" t="s">
        <v>188</v>
      </c>
      <c r="I7" s="6"/>
      <c r="J7" s="49"/>
      <c r="K7" s="6"/>
      <c r="L7" s="49"/>
      <c r="M7" s="6"/>
      <c r="N7" s="49"/>
      <c r="O7" s="6"/>
      <c r="P7" s="49"/>
      <c r="Q7" s="6"/>
      <c r="R7" s="49"/>
      <c r="S7" s="6"/>
      <c r="T7" s="49"/>
    </row>
    <row r="8" spans="2:20">
      <c r="B8" s="224"/>
      <c r="C8" s="230"/>
      <c r="D8" s="220" t="s">
        <v>183</v>
      </c>
      <c r="E8" s="222"/>
      <c r="F8" s="232" t="s">
        <v>224</v>
      </c>
      <c r="H8" s="226" t="s">
        <v>186</v>
      </c>
      <c r="I8" s="226"/>
      <c r="J8" s="226"/>
      <c r="K8" s="226"/>
      <c r="L8" s="226"/>
      <c r="M8" s="226"/>
      <c r="N8" s="226" t="s">
        <v>187</v>
      </c>
      <c r="O8" s="226"/>
      <c r="P8" s="226"/>
      <c r="Q8" s="226"/>
      <c r="R8" s="226"/>
      <c r="S8" s="226"/>
      <c r="T8" s="227" t="s">
        <v>192</v>
      </c>
    </row>
    <row r="9" spans="2:20">
      <c r="B9" s="225"/>
      <c r="C9" s="231"/>
      <c r="D9" s="53" t="s">
        <v>190</v>
      </c>
      <c r="E9" s="53" t="s">
        <v>189</v>
      </c>
      <c r="F9" s="228"/>
      <c r="G9" s="41"/>
      <c r="H9" s="47" t="s">
        <v>184</v>
      </c>
      <c r="I9" s="48" t="s">
        <v>185</v>
      </c>
      <c r="J9" s="47" t="s">
        <v>184</v>
      </c>
      <c r="K9" s="48" t="s">
        <v>185</v>
      </c>
      <c r="L9" s="47" t="s">
        <v>184</v>
      </c>
      <c r="M9" s="48" t="s">
        <v>185</v>
      </c>
      <c r="N9" s="47" t="s">
        <v>184</v>
      </c>
      <c r="O9" s="48" t="s">
        <v>185</v>
      </c>
      <c r="P9" s="47" t="s">
        <v>184</v>
      </c>
      <c r="Q9" s="48" t="s">
        <v>185</v>
      </c>
      <c r="R9" s="47" t="s">
        <v>184</v>
      </c>
      <c r="S9" s="48" t="s">
        <v>185</v>
      </c>
      <c r="T9" s="228"/>
    </row>
    <row r="10" spans="2:20" ht="14">
      <c r="B10" s="138"/>
      <c r="C10" s="76"/>
      <c r="D10" s="66" t="str">
        <f t="shared" ref="D10:D57" si="0">IF(C10="非常勤",H10*I10+J10*K10+L10*M10,"")</f>
        <v/>
      </c>
      <c r="E10" s="66" t="str">
        <f t="shared" ref="E10:E57" si="1">IF(C10="非常勤",N10*O10+P10*Q10+R10*S10,"")</f>
        <v/>
      </c>
      <c r="F10" s="147" t="str">
        <f t="shared" ref="F10:F57" si="2">IFERROR(D10/$F$5+E10/(2*$F$5),"")</f>
        <v/>
      </c>
      <c r="G10" s="42"/>
      <c r="H10" s="69"/>
      <c r="I10" s="70"/>
      <c r="J10" s="69"/>
      <c r="K10" s="70"/>
      <c r="L10" s="69"/>
      <c r="M10" s="70"/>
      <c r="N10" s="69"/>
      <c r="O10" s="70"/>
      <c r="P10" s="69"/>
      <c r="Q10" s="70"/>
      <c r="R10" s="69"/>
      <c r="S10" s="70"/>
      <c r="T10" s="144"/>
    </row>
    <row r="11" spans="2:20" ht="14">
      <c r="B11" s="138"/>
      <c r="C11" s="76"/>
      <c r="D11" s="66" t="str">
        <f t="shared" si="0"/>
        <v/>
      </c>
      <c r="E11" s="66" t="str">
        <f t="shared" si="1"/>
        <v/>
      </c>
      <c r="F11" s="147" t="str">
        <f t="shared" si="2"/>
        <v/>
      </c>
      <c r="G11" s="42"/>
      <c r="H11" s="69"/>
      <c r="I11" s="70"/>
      <c r="J11" s="69"/>
      <c r="K11" s="70"/>
      <c r="L11" s="69"/>
      <c r="M11" s="70"/>
      <c r="N11" s="69"/>
      <c r="O11" s="70"/>
      <c r="P11" s="69"/>
      <c r="Q11" s="70"/>
      <c r="R11" s="69"/>
      <c r="S11" s="70"/>
      <c r="T11" s="3"/>
    </row>
    <row r="12" spans="2:20" ht="14">
      <c r="B12" s="138"/>
      <c r="C12" s="76"/>
      <c r="D12" s="66" t="str">
        <f t="shared" si="0"/>
        <v/>
      </c>
      <c r="E12" s="66" t="str">
        <f t="shared" si="1"/>
        <v/>
      </c>
      <c r="F12" s="147" t="str">
        <f t="shared" si="2"/>
        <v/>
      </c>
      <c r="G12" s="42"/>
      <c r="H12" s="69"/>
      <c r="I12" s="70"/>
      <c r="J12" s="69"/>
      <c r="K12" s="70"/>
      <c r="L12" s="69"/>
      <c r="M12" s="70"/>
      <c r="N12" s="69"/>
      <c r="O12" s="70"/>
      <c r="P12" s="69"/>
      <c r="Q12" s="70"/>
      <c r="R12" s="69"/>
      <c r="S12" s="70"/>
      <c r="T12" s="3"/>
    </row>
    <row r="13" spans="2:20" ht="14">
      <c r="B13" s="138"/>
      <c r="C13" s="76"/>
      <c r="D13" s="66" t="str">
        <f t="shared" si="0"/>
        <v/>
      </c>
      <c r="E13" s="66" t="str">
        <f t="shared" si="1"/>
        <v/>
      </c>
      <c r="F13" s="147" t="str">
        <f t="shared" si="2"/>
        <v/>
      </c>
      <c r="G13" s="42"/>
      <c r="H13" s="69"/>
      <c r="I13" s="70"/>
      <c r="J13" s="69"/>
      <c r="K13" s="70"/>
      <c r="L13" s="69"/>
      <c r="M13" s="70"/>
      <c r="N13" s="69"/>
      <c r="O13" s="70"/>
      <c r="P13" s="69"/>
      <c r="Q13" s="70"/>
      <c r="R13" s="69"/>
      <c r="S13" s="70"/>
      <c r="T13" s="3"/>
    </row>
    <row r="14" spans="2:20" ht="14">
      <c r="B14" s="138"/>
      <c r="C14" s="76"/>
      <c r="D14" s="66" t="str">
        <f t="shared" si="0"/>
        <v/>
      </c>
      <c r="E14" s="66" t="str">
        <f t="shared" si="1"/>
        <v/>
      </c>
      <c r="F14" s="147" t="str">
        <f t="shared" si="2"/>
        <v/>
      </c>
      <c r="G14" s="42"/>
      <c r="H14" s="69"/>
      <c r="I14" s="70"/>
      <c r="J14" s="69"/>
      <c r="K14" s="70"/>
      <c r="L14" s="69"/>
      <c r="M14" s="70"/>
      <c r="N14" s="69"/>
      <c r="O14" s="70"/>
      <c r="P14" s="69"/>
      <c r="Q14" s="70"/>
      <c r="R14" s="69"/>
      <c r="S14" s="70"/>
      <c r="T14" s="51"/>
    </row>
    <row r="15" spans="2:20" ht="14">
      <c r="B15" s="138"/>
      <c r="C15" s="76"/>
      <c r="D15" s="66" t="str">
        <f t="shared" si="0"/>
        <v/>
      </c>
      <c r="E15" s="66" t="str">
        <f t="shared" si="1"/>
        <v/>
      </c>
      <c r="F15" s="147" t="str">
        <f t="shared" si="2"/>
        <v/>
      </c>
      <c r="G15" s="42"/>
      <c r="H15" s="69"/>
      <c r="I15" s="70"/>
      <c r="J15" s="69"/>
      <c r="K15" s="70"/>
      <c r="L15" s="69"/>
      <c r="M15" s="70"/>
      <c r="N15" s="69"/>
      <c r="O15" s="70"/>
      <c r="P15" s="69"/>
      <c r="Q15" s="70"/>
      <c r="R15" s="69"/>
      <c r="S15" s="70"/>
      <c r="T15" s="51"/>
    </row>
    <row r="16" spans="2:20" ht="14">
      <c r="B16" s="138"/>
      <c r="C16" s="76"/>
      <c r="D16" s="66" t="str">
        <f t="shared" si="0"/>
        <v/>
      </c>
      <c r="E16" s="66" t="str">
        <f t="shared" si="1"/>
        <v/>
      </c>
      <c r="F16" s="147" t="str">
        <f t="shared" si="2"/>
        <v/>
      </c>
      <c r="G16" s="42"/>
      <c r="H16" s="69"/>
      <c r="I16" s="70"/>
      <c r="J16" s="69"/>
      <c r="K16" s="70"/>
      <c r="L16" s="69"/>
      <c r="M16" s="70"/>
      <c r="N16" s="69"/>
      <c r="O16" s="70"/>
      <c r="P16" s="69"/>
      <c r="Q16" s="70"/>
      <c r="R16" s="69"/>
      <c r="S16" s="70"/>
      <c r="T16" s="51"/>
    </row>
    <row r="17" spans="2:20" ht="14">
      <c r="B17" s="138"/>
      <c r="C17" s="76"/>
      <c r="D17" s="66" t="str">
        <f t="shared" si="0"/>
        <v/>
      </c>
      <c r="E17" s="66" t="str">
        <f t="shared" si="1"/>
        <v/>
      </c>
      <c r="F17" s="147" t="str">
        <f t="shared" si="2"/>
        <v/>
      </c>
      <c r="G17" s="42"/>
      <c r="H17" s="69"/>
      <c r="I17" s="70"/>
      <c r="J17" s="69"/>
      <c r="K17" s="70"/>
      <c r="L17" s="69"/>
      <c r="M17" s="70"/>
      <c r="N17" s="69"/>
      <c r="O17" s="70"/>
      <c r="P17" s="69"/>
      <c r="Q17" s="70"/>
      <c r="R17" s="69"/>
      <c r="S17" s="70"/>
      <c r="T17" s="51"/>
    </row>
    <row r="18" spans="2:20" ht="14">
      <c r="B18" s="138"/>
      <c r="C18" s="76"/>
      <c r="D18" s="66" t="str">
        <f t="shared" si="0"/>
        <v/>
      </c>
      <c r="E18" s="66" t="str">
        <f t="shared" si="1"/>
        <v/>
      </c>
      <c r="F18" s="147" t="str">
        <f t="shared" si="2"/>
        <v/>
      </c>
      <c r="G18" s="42"/>
      <c r="H18" s="69"/>
      <c r="I18" s="70"/>
      <c r="J18" s="69"/>
      <c r="K18" s="70"/>
      <c r="L18" s="69"/>
      <c r="M18" s="70"/>
      <c r="N18" s="69"/>
      <c r="O18" s="70"/>
      <c r="P18" s="69"/>
      <c r="Q18" s="70"/>
      <c r="R18" s="69"/>
      <c r="S18" s="70"/>
      <c r="T18" s="51"/>
    </row>
    <row r="19" spans="2:20" ht="14">
      <c r="B19" s="138"/>
      <c r="C19" s="76"/>
      <c r="D19" s="66" t="str">
        <f t="shared" si="0"/>
        <v/>
      </c>
      <c r="E19" s="66" t="str">
        <f t="shared" si="1"/>
        <v/>
      </c>
      <c r="F19" s="147" t="str">
        <f t="shared" si="2"/>
        <v/>
      </c>
      <c r="G19" s="42"/>
      <c r="H19" s="69"/>
      <c r="I19" s="70"/>
      <c r="J19" s="69"/>
      <c r="K19" s="70"/>
      <c r="L19" s="69"/>
      <c r="M19" s="70"/>
      <c r="N19" s="69"/>
      <c r="O19" s="70"/>
      <c r="P19" s="69"/>
      <c r="Q19" s="70"/>
      <c r="R19" s="69"/>
      <c r="S19" s="70"/>
      <c r="T19" s="51"/>
    </row>
    <row r="20" spans="2:20" ht="14">
      <c r="B20" s="138"/>
      <c r="C20" s="76"/>
      <c r="D20" s="66" t="str">
        <f t="shared" si="0"/>
        <v/>
      </c>
      <c r="E20" s="66" t="str">
        <f t="shared" si="1"/>
        <v/>
      </c>
      <c r="F20" s="147" t="str">
        <f t="shared" si="2"/>
        <v/>
      </c>
      <c r="G20" s="42"/>
      <c r="H20" s="69"/>
      <c r="I20" s="70"/>
      <c r="J20" s="69"/>
      <c r="K20" s="70"/>
      <c r="L20" s="69"/>
      <c r="M20" s="70"/>
      <c r="N20" s="69"/>
      <c r="O20" s="70"/>
      <c r="P20" s="69"/>
      <c r="Q20" s="70"/>
      <c r="R20" s="69"/>
      <c r="S20" s="70"/>
      <c r="T20" s="51"/>
    </row>
    <row r="21" spans="2:20" ht="14">
      <c r="B21" s="138"/>
      <c r="C21" s="76"/>
      <c r="D21" s="66" t="str">
        <f t="shared" si="0"/>
        <v/>
      </c>
      <c r="E21" s="66" t="str">
        <f t="shared" si="1"/>
        <v/>
      </c>
      <c r="F21" s="147" t="str">
        <f t="shared" si="2"/>
        <v/>
      </c>
      <c r="G21" s="42"/>
      <c r="H21" s="72"/>
      <c r="I21" s="70"/>
      <c r="J21" s="72"/>
      <c r="K21" s="70"/>
      <c r="L21" s="72"/>
      <c r="M21" s="70"/>
      <c r="N21" s="69"/>
      <c r="O21" s="70"/>
      <c r="P21" s="72"/>
      <c r="Q21" s="70"/>
      <c r="R21" s="72"/>
      <c r="S21" s="70"/>
      <c r="T21" s="51"/>
    </row>
    <row r="22" spans="2:20" ht="14">
      <c r="B22" s="138"/>
      <c r="C22" s="76"/>
      <c r="D22" s="66" t="str">
        <f t="shared" si="0"/>
        <v/>
      </c>
      <c r="E22" s="66" t="str">
        <f t="shared" si="1"/>
        <v/>
      </c>
      <c r="F22" s="147" t="str">
        <f t="shared" si="2"/>
        <v/>
      </c>
      <c r="G22" s="42"/>
      <c r="H22" s="69"/>
      <c r="I22" s="70"/>
      <c r="J22" s="69"/>
      <c r="K22" s="70"/>
      <c r="L22" s="69"/>
      <c r="M22" s="70"/>
      <c r="N22" s="69"/>
      <c r="O22" s="70"/>
      <c r="P22" s="69"/>
      <c r="Q22" s="70"/>
      <c r="R22" s="69"/>
      <c r="S22" s="70"/>
      <c r="T22" s="51"/>
    </row>
    <row r="23" spans="2:20" ht="14">
      <c r="B23" s="138"/>
      <c r="C23" s="76"/>
      <c r="D23" s="66" t="str">
        <f t="shared" si="0"/>
        <v/>
      </c>
      <c r="E23" s="66" t="str">
        <f t="shared" si="1"/>
        <v/>
      </c>
      <c r="F23" s="147" t="str">
        <f t="shared" si="2"/>
        <v/>
      </c>
      <c r="G23" s="42"/>
      <c r="H23" s="69"/>
      <c r="I23" s="70"/>
      <c r="J23" s="69"/>
      <c r="K23" s="70"/>
      <c r="L23" s="69"/>
      <c r="M23" s="70"/>
      <c r="N23" s="69"/>
      <c r="O23" s="70"/>
      <c r="P23" s="69"/>
      <c r="Q23" s="70"/>
      <c r="R23" s="69"/>
      <c r="S23" s="70"/>
      <c r="T23" s="51"/>
    </row>
    <row r="24" spans="2:20" ht="14">
      <c r="B24" s="138"/>
      <c r="C24" s="76"/>
      <c r="D24" s="66" t="str">
        <f t="shared" si="0"/>
        <v/>
      </c>
      <c r="E24" s="66" t="str">
        <f t="shared" si="1"/>
        <v/>
      </c>
      <c r="F24" s="147" t="str">
        <f t="shared" si="2"/>
        <v/>
      </c>
      <c r="G24" s="42"/>
      <c r="H24" s="69"/>
      <c r="I24" s="70"/>
      <c r="J24" s="69"/>
      <c r="K24" s="70"/>
      <c r="L24" s="69"/>
      <c r="M24" s="70"/>
      <c r="N24" s="69"/>
      <c r="O24" s="70"/>
      <c r="P24" s="69"/>
      <c r="Q24" s="70"/>
      <c r="R24" s="69"/>
      <c r="S24" s="70"/>
      <c r="T24" s="51"/>
    </row>
    <row r="25" spans="2:20" ht="14">
      <c r="B25" s="138"/>
      <c r="C25" s="76"/>
      <c r="D25" s="66" t="str">
        <f t="shared" ref="D25:D35" si="3">IF(C25="非常勤",H25*I25+J25*K25+L25*M25,"")</f>
        <v/>
      </c>
      <c r="E25" s="66" t="str">
        <f t="shared" ref="E25:E35" si="4">IF(C25="非常勤",N25*O25+P25*Q25+R25*S25,"")</f>
        <v/>
      </c>
      <c r="F25" s="147" t="str">
        <f t="shared" si="2"/>
        <v/>
      </c>
      <c r="G25" s="42"/>
      <c r="H25" s="69"/>
      <c r="I25" s="70"/>
      <c r="J25" s="69"/>
      <c r="K25" s="70"/>
      <c r="L25" s="69"/>
      <c r="M25" s="70"/>
      <c r="N25" s="69"/>
      <c r="O25" s="70"/>
      <c r="P25" s="69"/>
      <c r="Q25" s="70"/>
      <c r="R25" s="69"/>
      <c r="S25" s="70"/>
      <c r="T25" s="51"/>
    </row>
    <row r="26" spans="2:20" ht="14">
      <c r="B26" s="138"/>
      <c r="C26" s="76"/>
      <c r="D26" s="66" t="str">
        <f t="shared" si="3"/>
        <v/>
      </c>
      <c r="E26" s="66" t="str">
        <f t="shared" si="4"/>
        <v/>
      </c>
      <c r="F26" s="147" t="str">
        <f t="shared" si="2"/>
        <v/>
      </c>
      <c r="G26" s="42"/>
      <c r="H26" s="69"/>
      <c r="I26" s="70"/>
      <c r="J26" s="69"/>
      <c r="K26" s="70"/>
      <c r="L26" s="69"/>
      <c r="M26" s="70"/>
      <c r="N26" s="69"/>
      <c r="O26" s="70"/>
      <c r="P26" s="69"/>
      <c r="Q26" s="70"/>
      <c r="R26" s="69"/>
      <c r="S26" s="70"/>
      <c r="T26" s="51"/>
    </row>
    <row r="27" spans="2:20" ht="14">
      <c r="B27" s="138"/>
      <c r="C27" s="76"/>
      <c r="D27" s="66" t="str">
        <f t="shared" si="3"/>
        <v/>
      </c>
      <c r="E27" s="66" t="str">
        <f t="shared" si="4"/>
        <v/>
      </c>
      <c r="F27" s="147" t="str">
        <f t="shared" si="2"/>
        <v/>
      </c>
      <c r="G27" s="42"/>
      <c r="H27" s="69"/>
      <c r="I27" s="70"/>
      <c r="J27" s="69"/>
      <c r="K27" s="70"/>
      <c r="L27" s="69"/>
      <c r="M27" s="70"/>
      <c r="N27" s="69"/>
      <c r="O27" s="70"/>
      <c r="P27" s="69"/>
      <c r="Q27" s="70"/>
      <c r="R27" s="69"/>
      <c r="S27" s="70"/>
      <c r="T27" s="51"/>
    </row>
    <row r="28" spans="2:20" ht="14">
      <c r="B28" s="138"/>
      <c r="C28" s="76"/>
      <c r="D28" s="66" t="str">
        <f t="shared" si="3"/>
        <v/>
      </c>
      <c r="E28" s="66" t="str">
        <f t="shared" si="4"/>
        <v/>
      </c>
      <c r="F28" s="147" t="str">
        <f t="shared" si="2"/>
        <v/>
      </c>
      <c r="G28" s="42"/>
      <c r="H28" s="69"/>
      <c r="I28" s="70"/>
      <c r="J28" s="69"/>
      <c r="K28" s="70"/>
      <c r="L28" s="69"/>
      <c r="M28" s="70"/>
      <c r="N28" s="69"/>
      <c r="O28" s="70"/>
      <c r="P28" s="69"/>
      <c r="Q28" s="70"/>
      <c r="R28" s="69"/>
      <c r="S28" s="70"/>
      <c r="T28" s="51"/>
    </row>
    <row r="29" spans="2:20" ht="14">
      <c r="B29" s="138"/>
      <c r="C29" s="76"/>
      <c r="D29" s="66" t="str">
        <f t="shared" si="3"/>
        <v/>
      </c>
      <c r="E29" s="66" t="str">
        <f t="shared" si="4"/>
        <v/>
      </c>
      <c r="F29" s="147" t="str">
        <f t="shared" si="2"/>
        <v/>
      </c>
      <c r="G29" s="42"/>
      <c r="H29" s="72"/>
      <c r="I29" s="70"/>
      <c r="J29" s="72"/>
      <c r="K29" s="70"/>
      <c r="L29" s="72"/>
      <c r="M29" s="70"/>
      <c r="N29" s="69"/>
      <c r="O29" s="70"/>
      <c r="P29" s="72"/>
      <c r="Q29" s="70"/>
      <c r="R29" s="72"/>
      <c r="S29" s="70"/>
      <c r="T29" s="51"/>
    </row>
    <row r="30" spans="2:20" ht="14">
      <c r="B30" s="138"/>
      <c r="C30" s="76"/>
      <c r="D30" s="66" t="str">
        <f t="shared" si="3"/>
        <v/>
      </c>
      <c r="E30" s="66" t="str">
        <f t="shared" si="4"/>
        <v/>
      </c>
      <c r="F30" s="147" t="str">
        <f t="shared" si="2"/>
        <v/>
      </c>
      <c r="G30" s="42"/>
      <c r="H30" s="69"/>
      <c r="I30" s="70"/>
      <c r="J30" s="69"/>
      <c r="K30" s="70"/>
      <c r="L30" s="69"/>
      <c r="M30" s="70"/>
      <c r="N30" s="69"/>
      <c r="O30" s="70"/>
      <c r="P30" s="69"/>
      <c r="Q30" s="70"/>
      <c r="R30" s="69"/>
      <c r="S30" s="70"/>
      <c r="T30" s="51"/>
    </row>
    <row r="31" spans="2:20" ht="14">
      <c r="B31" s="138"/>
      <c r="C31" s="76"/>
      <c r="D31" s="66" t="str">
        <f t="shared" si="3"/>
        <v/>
      </c>
      <c r="E31" s="66" t="str">
        <f t="shared" si="4"/>
        <v/>
      </c>
      <c r="F31" s="147" t="str">
        <f t="shared" si="2"/>
        <v/>
      </c>
      <c r="G31" s="42"/>
      <c r="H31" s="69"/>
      <c r="I31" s="70"/>
      <c r="J31" s="69"/>
      <c r="K31" s="70"/>
      <c r="L31" s="69"/>
      <c r="M31" s="70"/>
      <c r="N31" s="69"/>
      <c r="O31" s="70"/>
      <c r="P31" s="69"/>
      <c r="Q31" s="70"/>
      <c r="R31" s="69"/>
      <c r="S31" s="70"/>
      <c r="T31" s="51"/>
    </row>
    <row r="32" spans="2:20" ht="14">
      <c r="B32" s="138"/>
      <c r="C32" s="76"/>
      <c r="D32" s="66" t="str">
        <f t="shared" si="3"/>
        <v/>
      </c>
      <c r="E32" s="66" t="str">
        <f t="shared" si="4"/>
        <v/>
      </c>
      <c r="F32" s="147" t="str">
        <f t="shared" si="2"/>
        <v/>
      </c>
      <c r="G32" s="42"/>
      <c r="H32" s="69"/>
      <c r="I32" s="70"/>
      <c r="J32" s="69"/>
      <c r="K32" s="70"/>
      <c r="L32" s="69"/>
      <c r="M32" s="70"/>
      <c r="N32" s="69"/>
      <c r="O32" s="70"/>
      <c r="P32" s="69"/>
      <c r="Q32" s="70"/>
      <c r="R32" s="69"/>
      <c r="S32" s="70"/>
      <c r="T32" s="51"/>
    </row>
    <row r="33" spans="2:20" ht="14">
      <c r="B33" s="138"/>
      <c r="C33" s="76"/>
      <c r="D33" s="66" t="str">
        <f t="shared" si="3"/>
        <v/>
      </c>
      <c r="E33" s="66" t="str">
        <f t="shared" si="4"/>
        <v/>
      </c>
      <c r="F33" s="147" t="str">
        <f t="shared" si="2"/>
        <v/>
      </c>
      <c r="G33" s="42"/>
      <c r="H33" s="69"/>
      <c r="I33" s="70"/>
      <c r="J33" s="69"/>
      <c r="K33" s="70"/>
      <c r="L33" s="69"/>
      <c r="M33" s="70"/>
      <c r="N33" s="69"/>
      <c r="O33" s="70"/>
      <c r="P33" s="69"/>
      <c r="Q33" s="70"/>
      <c r="R33" s="69"/>
      <c r="S33" s="70"/>
      <c r="T33" s="51"/>
    </row>
    <row r="34" spans="2:20" ht="14">
      <c r="B34" s="138"/>
      <c r="C34" s="76"/>
      <c r="D34" s="66" t="str">
        <f t="shared" si="3"/>
        <v/>
      </c>
      <c r="E34" s="66" t="str">
        <f t="shared" si="4"/>
        <v/>
      </c>
      <c r="F34" s="147" t="str">
        <f t="shared" si="2"/>
        <v/>
      </c>
      <c r="G34" s="42"/>
      <c r="H34" s="69"/>
      <c r="I34" s="70"/>
      <c r="J34" s="69"/>
      <c r="K34" s="70"/>
      <c r="L34" s="69"/>
      <c r="M34" s="70"/>
      <c r="N34" s="69"/>
      <c r="O34" s="70"/>
      <c r="P34" s="69"/>
      <c r="Q34" s="70"/>
      <c r="R34" s="69"/>
      <c r="S34" s="70"/>
      <c r="T34" s="51"/>
    </row>
    <row r="35" spans="2:20" ht="14">
      <c r="B35" s="138"/>
      <c r="C35" s="76"/>
      <c r="D35" s="66" t="str">
        <f t="shared" si="3"/>
        <v/>
      </c>
      <c r="E35" s="66" t="str">
        <f t="shared" si="4"/>
        <v/>
      </c>
      <c r="F35" s="147" t="str">
        <f t="shared" si="2"/>
        <v/>
      </c>
      <c r="G35" s="42"/>
      <c r="H35" s="69"/>
      <c r="I35" s="70"/>
      <c r="J35" s="69"/>
      <c r="K35" s="70"/>
      <c r="L35" s="69"/>
      <c r="M35" s="70"/>
      <c r="N35" s="69"/>
      <c r="O35" s="70"/>
      <c r="P35" s="69"/>
      <c r="Q35" s="70"/>
      <c r="R35" s="69"/>
      <c r="S35" s="70"/>
      <c r="T35" s="51"/>
    </row>
    <row r="36" spans="2:20" ht="14">
      <c r="B36" s="138"/>
      <c r="C36" s="76"/>
      <c r="D36" s="66" t="str">
        <f t="shared" ref="D36:D43" si="5">IF(C36="非常勤",H36*I36+J36*K36+L36*M36,"")</f>
        <v/>
      </c>
      <c r="E36" s="66" t="str">
        <f t="shared" ref="E36:E43" si="6">IF(C36="非常勤",N36*O36+P36*Q36+R36*S36,"")</f>
        <v/>
      </c>
      <c r="F36" s="147" t="str">
        <f t="shared" si="2"/>
        <v/>
      </c>
      <c r="G36" s="42"/>
      <c r="H36" s="69"/>
      <c r="I36" s="70"/>
      <c r="J36" s="69"/>
      <c r="K36" s="70"/>
      <c r="L36" s="69"/>
      <c r="M36" s="70"/>
      <c r="N36" s="69"/>
      <c r="O36" s="70"/>
      <c r="P36" s="69"/>
      <c r="Q36" s="70"/>
      <c r="R36" s="69"/>
      <c r="S36" s="70"/>
      <c r="T36" s="51"/>
    </row>
    <row r="37" spans="2:20" ht="14">
      <c r="B37" s="138"/>
      <c r="C37" s="76"/>
      <c r="D37" s="66" t="str">
        <f t="shared" si="5"/>
        <v/>
      </c>
      <c r="E37" s="66" t="str">
        <f t="shared" si="6"/>
        <v/>
      </c>
      <c r="F37" s="147" t="str">
        <f t="shared" si="2"/>
        <v/>
      </c>
      <c r="G37" s="42"/>
      <c r="H37" s="69"/>
      <c r="I37" s="70"/>
      <c r="J37" s="69"/>
      <c r="K37" s="70"/>
      <c r="L37" s="69"/>
      <c r="M37" s="70"/>
      <c r="N37" s="69"/>
      <c r="O37" s="70"/>
      <c r="P37" s="69"/>
      <c r="Q37" s="70"/>
      <c r="R37" s="69"/>
      <c r="S37" s="70"/>
      <c r="T37" s="51"/>
    </row>
    <row r="38" spans="2:20" ht="14">
      <c r="B38" s="138"/>
      <c r="C38" s="76"/>
      <c r="D38" s="66" t="str">
        <f t="shared" si="5"/>
        <v/>
      </c>
      <c r="E38" s="66" t="str">
        <f t="shared" si="6"/>
        <v/>
      </c>
      <c r="F38" s="147" t="str">
        <f t="shared" si="2"/>
        <v/>
      </c>
      <c r="G38" s="42"/>
      <c r="H38" s="69"/>
      <c r="I38" s="70"/>
      <c r="J38" s="69"/>
      <c r="K38" s="70"/>
      <c r="L38" s="69"/>
      <c r="M38" s="70"/>
      <c r="N38" s="69"/>
      <c r="O38" s="70"/>
      <c r="P38" s="69"/>
      <c r="Q38" s="70"/>
      <c r="R38" s="69"/>
      <c r="S38" s="70"/>
      <c r="T38" s="51"/>
    </row>
    <row r="39" spans="2:20" ht="14">
      <c r="B39" s="138"/>
      <c r="C39" s="76"/>
      <c r="D39" s="66" t="str">
        <f t="shared" si="5"/>
        <v/>
      </c>
      <c r="E39" s="66" t="str">
        <f t="shared" si="6"/>
        <v/>
      </c>
      <c r="F39" s="147" t="str">
        <f t="shared" si="2"/>
        <v/>
      </c>
      <c r="G39" s="42"/>
      <c r="H39" s="69"/>
      <c r="I39" s="70"/>
      <c r="J39" s="69"/>
      <c r="K39" s="70"/>
      <c r="L39" s="69"/>
      <c r="M39" s="70"/>
      <c r="N39" s="69"/>
      <c r="O39" s="70"/>
      <c r="P39" s="69"/>
      <c r="Q39" s="70"/>
      <c r="R39" s="69"/>
      <c r="S39" s="70"/>
      <c r="T39" s="51"/>
    </row>
    <row r="40" spans="2:20" ht="14">
      <c r="B40" s="138"/>
      <c r="C40" s="76"/>
      <c r="D40" s="66" t="str">
        <f t="shared" si="5"/>
        <v/>
      </c>
      <c r="E40" s="66" t="str">
        <f t="shared" si="6"/>
        <v/>
      </c>
      <c r="F40" s="147" t="str">
        <f t="shared" si="2"/>
        <v/>
      </c>
      <c r="G40" s="42"/>
      <c r="H40" s="72"/>
      <c r="I40" s="70"/>
      <c r="J40" s="72"/>
      <c r="K40" s="70"/>
      <c r="L40" s="72"/>
      <c r="M40" s="70"/>
      <c r="N40" s="69"/>
      <c r="O40" s="70"/>
      <c r="P40" s="72"/>
      <c r="Q40" s="70"/>
      <c r="R40" s="72"/>
      <c r="S40" s="70"/>
      <c r="T40" s="51"/>
    </row>
    <row r="41" spans="2:20" ht="14">
      <c r="B41" s="138"/>
      <c r="C41" s="76"/>
      <c r="D41" s="66" t="str">
        <f t="shared" si="5"/>
        <v/>
      </c>
      <c r="E41" s="66" t="str">
        <f t="shared" si="6"/>
        <v/>
      </c>
      <c r="F41" s="147" t="str">
        <f t="shared" si="2"/>
        <v/>
      </c>
      <c r="G41" s="42"/>
      <c r="H41" s="69"/>
      <c r="I41" s="70"/>
      <c r="J41" s="69"/>
      <c r="K41" s="70"/>
      <c r="L41" s="69"/>
      <c r="M41" s="70"/>
      <c r="N41" s="69"/>
      <c r="O41" s="70"/>
      <c r="P41" s="69"/>
      <c r="Q41" s="70"/>
      <c r="R41" s="69"/>
      <c r="S41" s="70"/>
      <c r="T41" s="51"/>
    </row>
    <row r="42" spans="2:20" ht="14">
      <c r="B42" s="138"/>
      <c r="C42" s="76"/>
      <c r="D42" s="66" t="str">
        <f t="shared" si="5"/>
        <v/>
      </c>
      <c r="E42" s="66" t="str">
        <f t="shared" si="6"/>
        <v/>
      </c>
      <c r="F42" s="147" t="str">
        <f t="shared" si="2"/>
        <v/>
      </c>
      <c r="G42" s="42"/>
      <c r="H42" s="69"/>
      <c r="I42" s="70"/>
      <c r="J42" s="69"/>
      <c r="K42" s="70"/>
      <c r="L42" s="69"/>
      <c r="M42" s="70"/>
      <c r="N42" s="69"/>
      <c r="O42" s="70"/>
      <c r="P42" s="69"/>
      <c r="Q42" s="70"/>
      <c r="R42" s="69"/>
      <c r="S42" s="70"/>
      <c r="T42" s="51"/>
    </row>
    <row r="43" spans="2:20" ht="14">
      <c r="B43" s="138"/>
      <c r="C43" s="76"/>
      <c r="D43" s="66" t="str">
        <f t="shared" si="5"/>
        <v/>
      </c>
      <c r="E43" s="66" t="str">
        <f t="shared" si="6"/>
        <v/>
      </c>
      <c r="F43" s="147" t="str">
        <f t="shared" si="2"/>
        <v/>
      </c>
      <c r="G43" s="42"/>
      <c r="H43" s="69"/>
      <c r="I43" s="70"/>
      <c r="J43" s="69"/>
      <c r="K43" s="70"/>
      <c r="L43" s="69"/>
      <c r="M43" s="70"/>
      <c r="N43" s="69"/>
      <c r="O43" s="70"/>
      <c r="P43" s="69"/>
      <c r="Q43" s="70"/>
      <c r="R43" s="69"/>
      <c r="S43" s="70"/>
      <c r="T43" s="51"/>
    </row>
    <row r="44" spans="2:20" ht="13.5" customHeight="1">
      <c r="B44" s="138"/>
      <c r="C44" s="76"/>
      <c r="D44" s="66" t="str">
        <f t="shared" ref="D44:D47" si="7">IF(C44="非常勤",H44*I44+J44*K44+L44*M44,"")</f>
        <v/>
      </c>
      <c r="E44" s="66" t="str">
        <f t="shared" ref="E44:E47" si="8">IF(C44="非常勤",N44*O44+P44*Q44+R44*S44,"")</f>
        <v/>
      </c>
      <c r="F44" s="147" t="str">
        <f t="shared" si="2"/>
        <v/>
      </c>
      <c r="G44" s="42"/>
      <c r="H44" s="69"/>
      <c r="I44" s="70"/>
      <c r="J44" s="69"/>
      <c r="K44" s="70"/>
      <c r="L44" s="69"/>
      <c r="M44" s="70"/>
      <c r="N44" s="69"/>
      <c r="O44" s="70"/>
      <c r="P44" s="69"/>
      <c r="Q44" s="70"/>
      <c r="R44" s="69"/>
      <c r="S44" s="70"/>
      <c r="T44" s="51"/>
    </row>
    <row r="45" spans="2:20" ht="13.5" customHeight="1">
      <c r="B45" s="138"/>
      <c r="C45" s="76"/>
      <c r="D45" s="66" t="str">
        <f t="shared" si="7"/>
        <v/>
      </c>
      <c r="E45" s="66" t="str">
        <f t="shared" si="8"/>
        <v/>
      </c>
      <c r="F45" s="147" t="str">
        <f t="shared" si="2"/>
        <v/>
      </c>
      <c r="G45" s="42"/>
      <c r="H45" s="69"/>
      <c r="I45" s="70"/>
      <c r="J45" s="69"/>
      <c r="K45" s="70"/>
      <c r="L45" s="69"/>
      <c r="M45" s="70"/>
      <c r="N45" s="69"/>
      <c r="O45" s="70"/>
      <c r="P45" s="69"/>
      <c r="Q45" s="70"/>
      <c r="R45" s="69"/>
      <c r="S45" s="70"/>
      <c r="T45" s="51"/>
    </row>
    <row r="46" spans="2:20" ht="13.5" customHeight="1">
      <c r="B46" s="138"/>
      <c r="C46" s="76"/>
      <c r="D46" s="66" t="str">
        <f t="shared" si="7"/>
        <v/>
      </c>
      <c r="E46" s="66" t="str">
        <f t="shared" si="8"/>
        <v/>
      </c>
      <c r="F46" s="147" t="str">
        <f t="shared" si="2"/>
        <v/>
      </c>
      <c r="G46" s="42"/>
      <c r="H46" s="69"/>
      <c r="I46" s="70"/>
      <c r="J46" s="69"/>
      <c r="K46" s="70"/>
      <c r="L46" s="69"/>
      <c r="M46" s="70"/>
      <c r="N46" s="69"/>
      <c r="O46" s="70"/>
      <c r="P46" s="69"/>
      <c r="Q46" s="70"/>
      <c r="R46" s="69"/>
      <c r="S46" s="70"/>
      <c r="T46" s="51"/>
    </row>
    <row r="47" spans="2:20" ht="13.5" customHeight="1">
      <c r="B47" s="138"/>
      <c r="C47" s="76"/>
      <c r="D47" s="66" t="str">
        <f t="shared" si="7"/>
        <v/>
      </c>
      <c r="E47" s="66" t="str">
        <f t="shared" si="8"/>
        <v/>
      </c>
      <c r="F47" s="147" t="str">
        <f t="shared" si="2"/>
        <v/>
      </c>
      <c r="G47" s="42"/>
      <c r="H47" s="69"/>
      <c r="I47" s="70"/>
      <c r="J47" s="69"/>
      <c r="K47" s="70"/>
      <c r="L47" s="69"/>
      <c r="M47" s="70"/>
      <c r="N47" s="69"/>
      <c r="O47" s="70"/>
      <c r="P47" s="69"/>
      <c r="Q47" s="70"/>
      <c r="R47" s="69"/>
      <c r="S47" s="70"/>
      <c r="T47" s="51"/>
    </row>
    <row r="48" spans="2:20" ht="13.5" customHeight="1">
      <c r="B48" s="138"/>
      <c r="C48" s="76"/>
      <c r="D48" s="66" t="str">
        <f t="shared" ref="D48:D52" si="9">IF(C48="非常勤",H48*I48+J48*K48+L48*M48,"")</f>
        <v/>
      </c>
      <c r="E48" s="66" t="str">
        <f t="shared" ref="E48:E52" si="10">IF(C48="非常勤",N48*O48+P48*Q48+R48*S48,"")</f>
        <v/>
      </c>
      <c r="F48" s="147" t="str">
        <f t="shared" si="2"/>
        <v/>
      </c>
      <c r="G48" s="42"/>
      <c r="H48" s="69"/>
      <c r="I48" s="70"/>
      <c r="J48" s="69"/>
      <c r="K48" s="70"/>
      <c r="L48" s="69"/>
      <c r="M48" s="70"/>
      <c r="N48" s="69"/>
      <c r="O48" s="70"/>
      <c r="P48" s="69"/>
      <c r="Q48" s="70"/>
      <c r="R48" s="69"/>
      <c r="S48" s="70"/>
      <c r="T48" s="51"/>
    </row>
    <row r="49" spans="2:20" ht="13.5" customHeight="1">
      <c r="B49" s="138"/>
      <c r="C49" s="76"/>
      <c r="D49" s="66" t="str">
        <f t="shared" si="9"/>
        <v/>
      </c>
      <c r="E49" s="66" t="str">
        <f t="shared" si="10"/>
        <v/>
      </c>
      <c r="F49" s="147" t="str">
        <f t="shared" si="2"/>
        <v/>
      </c>
      <c r="G49" s="42"/>
      <c r="H49" s="69"/>
      <c r="I49" s="70"/>
      <c r="J49" s="69"/>
      <c r="K49" s="70"/>
      <c r="L49" s="69"/>
      <c r="M49" s="70"/>
      <c r="N49" s="69"/>
      <c r="O49" s="70"/>
      <c r="P49" s="69"/>
      <c r="Q49" s="70"/>
      <c r="R49" s="69"/>
      <c r="S49" s="70"/>
      <c r="T49" s="51"/>
    </row>
    <row r="50" spans="2:20" ht="13.5" customHeight="1">
      <c r="B50" s="138"/>
      <c r="C50" s="76"/>
      <c r="D50" s="66" t="str">
        <f t="shared" ref="D50" si="11">IF(C50="非常勤",H50*I50+J50*K50+L50*M50,"")</f>
        <v/>
      </c>
      <c r="E50" s="66" t="str">
        <f t="shared" ref="E50" si="12">IF(C50="非常勤",N50*O50+P50*Q50+R50*S50,"")</f>
        <v/>
      </c>
      <c r="F50" s="147" t="str">
        <f t="shared" si="2"/>
        <v/>
      </c>
      <c r="G50" s="42"/>
      <c r="H50" s="69"/>
      <c r="I50" s="70"/>
      <c r="J50" s="69"/>
      <c r="K50" s="70"/>
      <c r="L50" s="69"/>
      <c r="M50" s="70"/>
      <c r="N50" s="69"/>
      <c r="O50" s="70"/>
      <c r="P50" s="69"/>
      <c r="Q50" s="70"/>
      <c r="R50" s="69"/>
      <c r="S50" s="70"/>
      <c r="T50" s="51"/>
    </row>
    <row r="51" spans="2:20" ht="13.5" customHeight="1">
      <c r="B51" s="138"/>
      <c r="C51" s="76"/>
      <c r="D51" s="66" t="str">
        <f t="shared" si="9"/>
        <v/>
      </c>
      <c r="E51" s="66" t="str">
        <f t="shared" si="10"/>
        <v/>
      </c>
      <c r="F51" s="147" t="str">
        <f t="shared" si="2"/>
        <v/>
      </c>
      <c r="G51" s="42"/>
      <c r="H51" s="69"/>
      <c r="I51" s="70"/>
      <c r="J51" s="69"/>
      <c r="K51" s="70"/>
      <c r="L51" s="69"/>
      <c r="M51" s="70"/>
      <c r="N51" s="69"/>
      <c r="O51" s="70"/>
      <c r="P51" s="69"/>
      <c r="Q51" s="70"/>
      <c r="R51" s="69"/>
      <c r="S51" s="70"/>
      <c r="T51" s="51"/>
    </row>
    <row r="52" spans="2:20" ht="13.5" customHeight="1">
      <c r="B52" s="138"/>
      <c r="C52" s="76"/>
      <c r="D52" s="66" t="str">
        <f t="shared" si="9"/>
        <v/>
      </c>
      <c r="E52" s="66" t="str">
        <f t="shared" si="10"/>
        <v/>
      </c>
      <c r="F52" s="147" t="str">
        <f t="shared" si="2"/>
        <v/>
      </c>
      <c r="G52" s="42"/>
      <c r="H52" s="69"/>
      <c r="I52" s="70"/>
      <c r="J52" s="69"/>
      <c r="K52" s="70"/>
      <c r="L52" s="69"/>
      <c r="M52" s="70"/>
      <c r="N52" s="69"/>
      <c r="O52" s="70"/>
      <c r="P52" s="69"/>
      <c r="Q52" s="70"/>
      <c r="R52" s="69"/>
      <c r="S52" s="70"/>
      <c r="T52" s="51"/>
    </row>
    <row r="53" spans="2:20" ht="13.5" customHeight="1">
      <c r="B53" s="138"/>
      <c r="C53" s="76"/>
      <c r="D53" s="66" t="str">
        <f t="shared" si="0"/>
        <v/>
      </c>
      <c r="E53" s="66" t="str">
        <f t="shared" si="1"/>
        <v/>
      </c>
      <c r="F53" s="147" t="str">
        <f t="shared" si="2"/>
        <v/>
      </c>
      <c r="G53" s="42"/>
      <c r="H53" s="69"/>
      <c r="I53" s="70"/>
      <c r="J53" s="69"/>
      <c r="K53" s="70"/>
      <c r="L53" s="69"/>
      <c r="M53" s="70"/>
      <c r="N53" s="69"/>
      <c r="O53" s="70"/>
      <c r="P53" s="69"/>
      <c r="Q53" s="70"/>
      <c r="R53" s="69"/>
      <c r="S53" s="70"/>
      <c r="T53" s="51"/>
    </row>
    <row r="54" spans="2:20" ht="13.5" customHeight="1">
      <c r="B54" s="138"/>
      <c r="C54" s="76"/>
      <c r="D54" s="66" t="str">
        <f t="shared" si="0"/>
        <v/>
      </c>
      <c r="E54" s="66" t="str">
        <f t="shared" si="1"/>
        <v/>
      </c>
      <c r="F54" s="147" t="str">
        <f t="shared" si="2"/>
        <v/>
      </c>
      <c r="G54" s="42"/>
      <c r="H54" s="69"/>
      <c r="I54" s="70"/>
      <c r="J54" s="69"/>
      <c r="K54" s="70"/>
      <c r="L54" s="69"/>
      <c r="M54" s="70"/>
      <c r="N54" s="69"/>
      <c r="O54" s="70"/>
      <c r="P54" s="69"/>
      <c r="Q54" s="70"/>
      <c r="R54" s="69"/>
      <c r="S54" s="70"/>
      <c r="T54" s="51"/>
    </row>
    <row r="55" spans="2:20" ht="13.5" customHeight="1">
      <c r="B55" s="138"/>
      <c r="C55" s="76"/>
      <c r="D55" s="66" t="str">
        <f t="shared" si="0"/>
        <v/>
      </c>
      <c r="E55" s="66" t="str">
        <f t="shared" si="1"/>
        <v/>
      </c>
      <c r="F55" s="147" t="str">
        <f t="shared" si="2"/>
        <v/>
      </c>
      <c r="G55" s="42"/>
      <c r="H55" s="69"/>
      <c r="I55" s="70"/>
      <c r="J55" s="69"/>
      <c r="K55" s="70"/>
      <c r="L55" s="69"/>
      <c r="M55" s="70"/>
      <c r="N55" s="69"/>
      <c r="O55" s="70"/>
      <c r="P55" s="69"/>
      <c r="Q55" s="70"/>
      <c r="R55" s="69"/>
      <c r="S55" s="70"/>
      <c r="T55" s="51"/>
    </row>
    <row r="56" spans="2:20" ht="13.5" customHeight="1">
      <c r="B56" s="138"/>
      <c r="C56" s="76"/>
      <c r="D56" s="66" t="str">
        <f t="shared" si="0"/>
        <v/>
      </c>
      <c r="E56" s="66" t="str">
        <f t="shared" si="1"/>
        <v/>
      </c>
      <c r="F56" s="147" t="str">
        <f t="shared" si="2"/>
        <v/>
      </c>
      <c r="G56" s="42"/>
      <c r="H56" s="69"/>
      <c r="I56" s="70"/>
      <c r="J56" s="69"/>
      <c r="K56" s="70"/>
      <c r="L56" s="69"/>
      <c r="M56" s="70"/>
      <c r="N56" s="69"/>
      <c r="O56" s="70"/>
      <c r="P56" s="69"/>
      <c r="Q56" s="70"/>
      <c r="R56" s="69"/>
      <c r="S56" s="70"/>
      <c r="T56" s="51"/>
    </row>
    <row r="57" spans="2:20" ht="13.5" customHeight="1">
      <c r="B57" s="138"/>
      <c r="C57" s="76"/>
      <c r="D57" s="66" t="str">
        <f t="shared" si="0"/>
        <v/>
      </c>
      <c r="E57" s="66" t="str">
        <f t="shared" si="1"/>
        <v/>
      </c>
      <c r="F57" s="147" t="str">
        <f t="shared" si="2"/>
        <v/>
      </c>
      <c r="G57" s="42"/>
      <c r="H57" s="69"/>
      <c r="I57" s="70"/>
      <c r="J57" s="69"/>
      <c r="K57" s="70"/>
      <c r="L57" s="69"/>
      <c r="M57" s="70"/>
      <c r="N57" s="69"/>
      <c r="O57" s="70"/>
      <c r="P57" s="69"/>
      <c r="Q57" s="70"/>
      <c r="R57" s="69"/>
      <c r="S57" s="70"/>
      <c r="T57" s="51"/>
    </row>
    <row r="58" spans="2:20" ht="14">
      <c r="B58" s="53" t="s">
        <v>152</v>
      </c>
      <c r="C58" s="79" t="s">
        <v>219</v>
      </c>
      <c r="D58" s="66">
        <f>SUM(D10:D57)</f>
        <v>0</v>
      </c>
      <c r="E58" s="66">
        <f>SUM(E10:E57)</f>
        <v>0</v>
      </c>
      <c r="F58" s="148">
        <f>SUM(F10:F57)</f>
        <v>0</v>
      </c>
      <c r="G58"/>
    </row>
    <row r="59" spans="2:20">
      <c r="B59" s="7"/>
      <c r="C59"/>
      <c r="D59"/>
      <c r="E59"/>
      <c r="F59"/>
      <c r="G59"/>
    </row>
    <row r="60" spans="2:20" ht="14">
      <c r="B60" s="52" t="s">
        <v>208</v>
      </c>
      <c r="D60"/>
      <c r="E60"/>
      <c r="F60"/>
      <c r="G60"/>
    </row>
    <row r="61" spans="2:20">
      <c r="B61" s="212"/>
      <c r="C61" s="213"/>
      <c r="D61" s="53" t="s">
        <v>173</v>
      </c>
      <c r="E61" s="214" t="s">
        <v>174</v>
      </c>
      <c r="F61" s="215"/>
      <c r="G61"/>
    </row>
    <row r="62" spans="2:20">
      <c r="B62" s="212" t="s">
        <v>193</v>
      </c>
      <c r="C62" s="213"/>
      <c r="D62" s="65">
        <f>COUNTIF( $C$10:$C$57,"常勤")</f>
        <v>0</v>
      </c>
      <c r="E62" s="218">
        <f>D62</f>
        <v>0</v>
      </c>
      <c r="F62" s="219"/>
      <c r="G62"/>
    </row>
    <row r="63" spans="2:20">
      <c r="B63" s="212" t="s">
        <v>2</v>
      </c>
      <c r="C63" s="213"/>
      <c r="D63" s="65">
        <f>COUNTIF( $C$10:$C$58,"非常勤")</f>
        <v>0</v>
      </c>
      <c r="E63" s="218">
        <f>IFERROR((D58/F5+E58/(F5*2)),0)</f>
        <v>0</v>
      </c>
      <c r="F63" s="219"/>
      <c r="G63"/>
    </row>
    <row r="64" spans="2:20">
      <c r="B64" s="212" t="s">
        <v>194</v>
      </c>
      <c r="C64" s="213"/>
      <c r="D64" s="65">
        <f>D62+D63</f>
        <v>0</v>
      </c>
      <c r="E64" s="218">
        <f>E62+E63</f>
        <v>0</v>
      </c>
      <c r="F64" s="219"/>
      <c r="G64"/>
    </row>
    <row r="65" spans="2:7" ht="3.75" customHeight="1">
      <c r="B65" s="212"/>
      <c r="C65" s="213"/>
      <c r="D65" s="3"/>
      <c r="E65" s="216"/>
      <c r="F65" s="217"/>
      <c r="G65"/>
    </row>
    <row r="66" spans="2:7">
      <c r="B66" s="212" t="s">
        <v>195</v>
      </c>
      <c r="C66" s="213"/>
      <c r="D66" s="67" t="s">
        <v>154</v>
      </c>
      <c r="E66" s="216"/>
      <c r="F66" s="217"/>
      <c r="G66"/>
    </row>
    <row r="67" spans="2:7">
      <c r="B67" s="7"/>
      <c r="C67"/>
      <c r="D67"/>
      <c r="E67"/>
      <c r="F67"/>
      <c r="G67"/>
    </row>
    <row r="68" spans="2:7">
      <c r="B68" s="7"/>
      <c r="C68"/>
      <c r="D68"/>
      <c r="E68"/>
      <c r="F68"/>
      <c r="G68"/>
    </row>
    <row r="69" spans="2:7">
      <c r="B69" s="7"/>
      <c r="C69"/>
      <c r="D69"/>
      <c r="E69"/>
      <c r="F69"/>
      <c r="G69"/>
    </row>
    <row r="70" spans="2:7">
      <c r="B70" s="7"/>
      <c r="C70"/>
      <c r="D70"/>
      <c r="E70"/>
      <c r="F70"/>
      <c r="G70"/>
    </row>
    <row r="71" spans="2:7">
      <c r="B71" s="7"/>
      <c r="C71"/>
      <c r="D71"/>
      <c r="E71"/>
      <c r="F71"/>
      <c r="G71"/>
    </row>
    <row r="72" spans="2:7">
      <c r="B72" s="7"/>
      <c r="C72"/>
      <c r="D72"/>
      <c r="E72"/>
      <c r="F72"/>
      <c r="G72"/>
    </row>
    <row r="73" spans="2:7">
      <c r="B73" s="7"/>
      <c r="C73"/>
      <c r="D73"/>
      <c r="E73"/>
      <c r="F73"/>
      <c r="G73"/>
    </row>
    <row r="74" spans="2:7">
      <c r="B74" s="7"/>
      <c r="C74"/>
      <c r="D74"/>
      <c r="E74"/>
      <c r="F74"/>
      <c r="G74"/>
    </row>
    <row r="75" spans="2:7">
      <c r="B75" s="7"/>
      <c r="C75"/>
      <c r="D75"/>
      <c r="E75"/>
      <c r="F75"/>
      <c r="G75"/>
    </row>
    <row r="76" spans="2:7">
      <c r="B76" s="7"/>
      <c r="C76"/>
      <c r="D76"/>
      <c r="E76"/>
      <c r="F76"/>
      <c r="G76"/>
    </row>
    <row r="77" spans="2:7">
      <c r="B77" s="7"/>
      <c r="C77"/>
      <c r="D77"/>
      <c r="E77"/>
      <c r="F77"/>
      <c r="G77"/>
    </row>
    <row r="78" spans="2:7">
      <c r="B78" s="7"/>
      <c r="C78"/>
      <c r="D78"/>
      <c r="E78"/>
      <c r="F78"/>
      <c r="G78"/>
    </row>
    <row r="79" spans="2:7">
      <c r="B79" s="7"/>
      <c r="C79"/>
      <c r="D79"/>
      <c r="E79"/>
      <c r="F79"/>
      <c r="G79"/>
    </row>
    <row r="80" spans="2:7">
      <c r="B80" s="7"/>
      <c r="C80"/>
      <c r="D80"/>
      <c r="E80"/>
      <c r="F80"/>
      <c r="G80"/>
    </row>
    <row r="81" spans="2:7">
      <c r="B81" s="7"/>
      <c r="C81"/>
      <c r="D81"/>
      <c r="E81"/>
      <c r="F81"/>
      <c r="G81"/>
    </row>
    <row r="82" spans="2:7">
      <c r="B82" s="7"/>
      <c r="C82"/>
      <c r="D82"/>
      <c r="E82"/>
      <c r="F82"/>
      <c r="G82"/>
    </row>
    <row r="83" spans="2:7">
      <c r="B83" s="7"/>
      <c r="C83"/>
      <c r="D83"/>
      <c r="E83"/>
      <c r="F83"/>
      <c r="G83"/>
    </row>
    <row r="84" spans="2:7">
      <c r="B84" s="7"/>
      <c r="C84"/>
      <c r="D84"/>
      <c r="E84"/>
      <c r="F84"/>
      <c r="G84"/>
    </row>
    <row r="85" spans="2:7">
      <c r="B85" s="7"/>
      <c r="C85"/>
      <c r="D85"/>
      <c r="E85"/>
      <c r="F85"/>
      <c r="G85"/>
    </row>
    <row r="86" spans="2:7">
      <c r="B86" s="7"/>
      <c r="C86"/>
      <c r="D86"/>
      <c r="E86"/>
      <c r="F86"/>
      <c r="G86"/>
    </row>
    <row r="87" spans="2:7">
      <c r="B87" s="7"/>
      <c r="C87"/>
      <c r="D87"/>
      <c r="E87"/>
      <c r="F87"/>
      <c r="G87"/>
    </row>
    <row r="88" spans="2:7">
      <c r="B88" s="7"/>
      <c r="C88"/>
      <c r="D88"/>
      <c r="E88"/>
      <c r="F88"/>
      <c r="G88"/>
    </row>
    <row r="89" spans="2:7">
      <c r="B89" s="7"/>
      <c r="C89"/>
      <c r="D89"/>
      <c r="E89"/>
      <c r="F89"/>
      <c r="G89"/>
    </row>
    <row r="90" spans="2:7">
      <c r="B90" s="7"/>
      <c r="C90"/>
      <c r="D90"/>
      <c r="E90"/>
      <c r="F90"/>
      <c r="G90"/>
    </row>
    <row r="91" spans="2:7">
      <c r="B91" s="7"/>
      <c r="C91"/>
      <c r="D91"/>
      <c r="E91"/>
      <c r="F91"/>
      <c r="G91"/>
    </row>
    <row r="92" spans="2:7">
      <c r="B92" s="7"/>
      <c r="C92"/>
      <c r="D92"/>
      <c r="E92"/>
      <c r="F92"/>
      <c r="G92"/>
    </row>
    <row r="93" spans="2:7">
      <c r="B93" s="7"/>
      <c r="C93"/>
      <c r="D93"/>
      <c r="E93"/>
      <c r="F93"/>
      <c r="G93"/>
    </row>
    <row r="94" spans="2:7">
      <c r="B94" s="7"/>
      <c r="C94"/>
      <c r="D94"/>
      <c r="E94"/>
      <c r="F94"/>
      <c r="G94"/>
    </row>
    <row r="95" spans="2:7">
      <c r="B95" s="7"/>
      <c r="C95"/>
      <c r="D95"/>
      <c r="E95"/>
      <c r="F95"/>
      <c r="G95"/>
    </row>
    <row r="96" spans="2:7">
      <c r="B96" s="7"/>
      <c r="C96"/>
      <c r="D96"/>
      <c r="E96"/>
      <c r="F96"/>
      <c r="G96"/>
    </row>
    <row r="97" spans="2:7">
      <c r="B97" s="7"/>
      <c r="C97"/>
      <c r="D97"/>
      <c r="E97"/>
      <c r="F97"/>
      <c r="G97"/>
    </row>
    <row r="98" spans="2:7">
      <c r="B98" s="7"/>
      <c r="C98"/>
      <c r="D98"/>
      <c r="E98"/>
      <c r="F98"/>
      <c r="G98"/>
    </row>
    <row r="99" spans="2:7">
      <c r="B99" s="7"/>
      <c r="C99"/>
      <c r="D99"/>
      <c r="E99"/>
      <c r="F99"/>
      <c r="G99"/>
    </row>
    <row r="100" spans="2:7">
      <c r="B100" s="7"/>
      <c r="C100"/>
      <c r="D100"/>
      <c r="E100"/>
      <c r="F100"/>
      <c r="G100"/>
    </row>
    <row r="101" spans="2:7">
      <c r="B101" s="7"/>
      <c r="C101"/>
      <c r="D101"/>
      <c r="E101"/>
      <c r="F101"/>
      <c r="G101"/>
    </row>
    <row r="102" spans="2:7">
      <c r="B102" s="7"/>
      <c r="C102"/>
      <c r="D102"/>
      <c r="E102"/>
      <c r="F102"/>
      <c r="G102"/>
    </row>
    <row r="103" spans="2:7">
      <c r="B103" s="7"/>
      <c r="C103"/>
      <c r="D103"/>
      <c r="E103"/>
      <c r="F103"/>
      <c r="G103"/>
    </row>
    <row r="104" spans="2:7">
      <c r="B104" s="7"/>
      <c r="C104"/>
      <c r="D104"/>
      <c r="E104"/>
      <c r="F104"/>
      <c r="G104"/>
    </row>
    <row r="105" spans="2:7">
      <c r="B105" s="7"/>
      <c r="C105"/>
      <c r="D105"/>
      <c r="E105"/>
      <c r="F105"/>
      <c r="G105"/>
    </row>
    <row r="106" spans="2:7">
      <c r="B106" s="7"/>
      <c r="C106"/>
      <c r="D106"/>
      <c r="E106"/>
      <c r="F106"/>
      <c r="G106"/>
    </row>
    <row r="107" spans="2:7">
      <c r="B107" s="7"/>
      <c r="C107"/>
      <c r="D107"/>
      <c r="E107"/>
      <c r="F107"/>
      <c r="G107"/>
    </row>
    <row r="108" spans="2:7">
      <c r="B108" s="7"/>
      <c r="C108"/>
      <c r="D108"/>
      <c r="E108"/>
      <c r="F108"/>
      <c r="G108"/>
    </row>
    <row r="109" spans="2:7">
      <c r="B109" s="7"/>
      <c r="C109"/>
      <c r="D109"/>
      <c r="E109"/>
      <c r="F109"/>
      <c r="G109"/>
    </row>
    <row r="110" spans="2:7">
      <c r="B110" s="7"/>
      <c r="C110"/>
      <c r="D110"/>
      <c r="E110"/>
      <c r="F110"/>
      <c r="G110"/>
    </row>
    <row r="111" spans="2:7">
      <c r="B111" s="7"/>
      <c r="C111"/>
      <c r="D111"/>
      <c r="E111"/>
      <c r="F111"/>
      <c r="G111"/>
    </row>
    <row r="112" spans="2:7">
      <c r="B112" s="7"/>
      <c r="C112"/>
      <c r="D112"/>
      <c r="E112"/>
      <c r="F112"/>
      <c r="G112"/>
    </row>
    <row r="113" spans="2:7">
      <c r="B113" s="7"/>
      <c r="C113"/>
      <c r="D113"/>
      <c r="E113"/>
      <c r="F113"/>
      <c r="G113"/>
    </row>
    <row r="114" spans="2:7">
      <c r="B114" s="7"/>
      <c r="C114"/>
      <c r="D114"/>
      <c r="E114"/>
      <c r="F114"/>
      <c r="G114"/>
    </row>
    <row r="115" spans="2:7">
      <c r="B115" s="7"/>
      <c r="C115"/>
      <c r="D115"/>
      <c r="E115"/>
      <c r="F115"/>
      <c r="G115"/>
    </row>
    <row r="116" spans="2:7">
      <c r="B116" s="7"/>
      <c r="C116"/>
      <c r="D116"/>
      <c r="E116"/>
      <c r="F116"/>
      <c r="G116"/>
    </row>
    <row r="117" spans="2:7">
      <c r="B117" s="7"/>
      <c r="C117"/>
      <c r="D117"/>
      <c r="E117"/>
      <c r="F117"/>
      <c r="G117"/>
    </row>
    <row r="118" spans="2:7">
      <c r="B118" s="7"/>
      <c r="C118"/>
      <c r="D118"/>
      <c r="E118"/>
      <c r="F118"/>
      <c r="G118"/>
    </row>
    <row r="119" spans="2:7">
      <c r="B119" s="7"/>
      <c r="C119"/>
      <c r="D119"/>
      <c r="E119"/>
      <c r="F119"/>
      <c r="G119"/>
    </row>
    <row r="120" spans="2:7">
      <c r="B120" s="7"/>
      <c r="C120"/>
      <c r="D120"/>
      <c r="E120"/>
      <c r="F120"/>
      <c r="G120"/>
    </row>
    <row r="121" spans="2:7">
      <c r="B121" s="7"/>
      <c r="C121"/>
      <c r="D121"/>
      <c r="E121"/>
      <c r="F121"/>
      <c r="G121"/>
    </row>
    <row r="122" spans="2:7">
      <c r="B122" s="7"/>
      <c r="C122"/>
      <c r="D122"/>
      <c r="E122"/>
      <c r="F122"/>
      <c r="G122"/>
    </row>
    <row r="123" spans="2:7">
      <c r="B123" s="7"/>
      <c r="C123"/>
      <c r="D123"/>
      <c r="E123"/>
      <c r="F123"/>
      <c r="G123"/>
    </row>
    <row r="124" spans="2:7">
      <c r="B124" s="7"/>
      <c r="C124"/>
      <c r="D124"/>
      <c r="E124"/>
      <c r="F124"/>
      <c r="G124"/>
    </row>
    <row r="125" spans="2:7">
      <c r="B125" s="7"/>
      <c r="C125"/>
      <c r="D125"/>
      <c r="E125"/>
      <c r="F125"/>
      <c r="G125"/>
    </row>
    <row r="126" spans="2:7">
      <c r="B126" s="7"/>
      <c r="C126"/>
      <c r="D126"/>
      <c r="E126"/>
      <c r="F126"/>
      <c r="G126"/>
    </row>
    <row r="127" spans="2:7">
      <c r="B127" s="7"/>
      <c r="C127"/>
      <c r="D127"/>
      <c r="E127"/>
      <c r="F127"/>
      <c r="G127"/>
    </row>
    <row r="128" spans="2:7">
      <c r="B128" s="7"/>
      <c r="C128"/>
      <c r="D128"/>
      <c r="E128"/>
      <c r="F128"/>
      <c r="G128"/>
    </row>
    <row r="129" spans="2:7">
      <c r="B129" s="7"/>
      <c r="C129"/>
      <c r="D129"/>
      <c r="E129"/>
      <c r="F129"/>
      <c r="G129"/>
    </row>
    <row r="130" spans="2:7">
      <c r="B130" s="7"/>
      <c r="C130"/>
      <c r="D130"/>
      <c r="E130"/>
      <c r="F130"/>
      <c r="G130"/>
    </row>
    <row r="131" spans="2:7">
      <c r="B131" s="7"/>
      <c r="C131"/>
      <c r="D131"/>
      <c r="E131"/>
      <c r="F131"/>
      <c r="G131"/>
    </row>
    <row r="132" spans="2:7">
      <c r="B132" s="7"/>
      <c r="C132"/>
      <c r="D132"/>
      <c r="E132"/>
      <c r="F132"/>
      <c r="G132"/>
    </row>
    <row r="133" spans="2:7">
      <c r="B133" s="7"/>
      <c r="C133"/>
      <c r="D133"/>
      <c r="E133"/>
      <c r="F133"/>
      <c r="G133"/>
    </row>
    <row r="134" spans="2:7">
      <c r="B134" s="7"/>
      <c r="C134"/>
      <c r="D134"/>
      <c r="E134"/>
      <c r="F134"/>
      <c r="G134"/>
    </row>
    <row r="135" spans="2:7">
      <c r="B135" s="7"/>
      <c r="C135"/>
      <c r="D135"/>
      <c r="E135"/>
      <c r="F135"/>
      <c r="G135"/>
    </row>
    <row r="136" spans="2:7">
      <c r="B136" s="7"/>
      <c r="C136"/>
      <c r="D136"/>
      <c r="E136"/>
      <c r="F136"/>
      <c r="G136"/>
    </row>
    <row r="137" spans="2:7">
      <c r="B137" s="7"/>
      <c r="C137"/>
      <c r="D137"/>
      <c r="E137"/>
      <c r="F137"/>
      <c r="G137"/>
    </row>
    <row r="138" spans="2:7">
      <c r="B138" s="7"/>
      <c r="C138"/>
      <c r="D138"/>
      <c r="E138"/>
      <c r="F138"/>
      <c r="G138"/>
    </row>
    <row r="139" spans="2:7">
      <c r="B139" s="7"/>
      <c r="C139"/>
      <c r="D139"/>
      <c r="E139"/>
      <c r="F139"/>
      <c r="G139"/>
    </row>
    <row r="140" spans="2:7">
      <c r="B140" s="7"/>
      <c r="C140"/>
      <c r="D140"/>
      <c r="E140"/>
      <c r="F140"/>
      <c r="G140"/>
    </row>
    <row r="141" spans="2:7">
      <c r="B141" s="7"/>
      <c r="C141"/>
      <c r="D141"/>
      <c r="E141"/>
      <c r="F141"/>
      <c r="G141"/>
    </row>
    <row r="142" spans="2:7">
      <c r="B142" s="7"/>
      <c r="C142"/>
      <c r="D142"/>
      <c r="E142"/>
      <c r="F142"/>
      <c r="G142"/>
    </row>
    <row r="143" spans="2:7">
      <c r="B143" s="7"/>
      <c r="C143"/>
      <c r="D143"/>
      <c r="E143"/>
      <c r="F143"/>
      <c r="G143"/>
    </row>
    <row r="144" spans="2:7">
      <c r="B144" s="7"/>
      <c r="C144"/>
      <c r="D144"/>
      <c r="E144"/>
      <c r="F144"/>
      <c r="G144"/>
    </row>
    <row r="145" spans="2:7">
      <c r="B145" s="7"/>
      <c r="C145"/>
      <c r="D145"/>
      <c r="E145"/>
      <c r="F145"/>
      <c r="G145"/>
    </row>
    <row r="146" spans="2:7">
      <c r="B146" s="7"/>
      <c r="C146"/>
      <c r="D146"/>
      <c r="E146"/>
      <c r="F146"/>
      <c r="G146"/>
    </row>
    <row r="147" spans="2:7">
      <c r="B147" s="7"/>
      <c r="C147"/>
      <c r="D147"/>
      <c r="E147"/>
      <c r="F147"/>
      <c r="G147"/>
    </row>
    <row r="148" spans="2:7">
      <c r="B148" s="7"/>
      <c r="C148"/>
      <c r="D148"/>
      <c r="E148"/>
      <c r="F148"/>
      <c r="G148"/>
    </row>
    <row r="149" spans="2:7">
      <c r="B149" s="7"/>
      <c r="C149"/>
      <c r="D149"/>
      <c r="E149"/>
      <c r="F149"/>
      <c r="G149"/>
    </row>
    <row r="150" spans="2:7">
      <c r="B150" s="7"/>
      <c r="C150"/>
      <c r="D150"/>
      <c r="E150"/>
      <c r="F150"/>
      <c r="G150"/>
    </row>
    <row r="151" spans="2:7">
      <c r="B151" s="7"/>
      <c r="C151"/>
      <c r="D151"/>
      <c r="E151"/>
      <c r="F151"/>
      <c r="G151"/>
    </row>
    <row r="152" spans="2:7">
      <c r="B152" s="7"/>
      <c r="C152"/>
      <c r="D152"/>
      <c r="E152"/>
      <c r="F152"/>
      <c r="G152"/>
    </row>
    <row r="153" spans="2:7">
      <c r="B153" s="7"/>
      <c r="C153"/>
      <c r="D153"/>
      <c r="E153"/>
      <c r="F153"/>
      <c r="G153"/>
    </row>
    <row r="154" spans="2:7">
      <c r="B154" s="7"/>
      <c r="C154"/>
      <c r="D154"/>
      <c r="E154"/>
      <c r="F154"/>
      <c r="G154"/>
    </row>
    <row r="155" spans="2:7">
      <c r="B155" s="7"/>
      <c r="C155"/>
      <c r="D155"/>
      <c r="E155"/>
      <c r="F155"/>
      <c r="G155"/>
    </row>
    <row r="156" spans="2:7">
      <c r="B156" s="7"/>
      <c r="C156"/>
      <c r="D156"/>
      <c r="E156"/>
      <c r="F156"/>
      <c r="G156"/>
    </row>
    <row r="157" spans="2:7">
      <c r="B157" s="7"/>
      <c r="C157"/>
      <c r="D157"/>
      <c r="E157"/>
      <c r="F157"/>
      <c r="G157"/>
    </row>
    <row r="158" spans="2:7">
      <c r="B158" s="7"/>
      <c r="C158"/>
      <c r="D158"/>
      <c r="E158"/>
      <c r="F158"/>
      <c r="G158"/>
    </row>
    <row r="159" spans="2:7">
      <c r="B159" s="7"/>
      <c r="C159"/>
      <c r="D159"/>
      <c r="E159"/>
      <c r="F159"/>
      <c r="G159"/>
    </row>
    <row r="160" spans="2:7">
      <c r="B160" s="7"/>
      <c r="C160"/>
      <c r="D160"/>
      <c r="E160"/>
      <c r="F160"/>
      <c r="G160"/>
    </row>
    <row r="161" spans="2:7">
      <c r="B161" s="7"/>
      <c r="C161"/>
      <c r="D161"/>
      <c r="E161"/>
      <c r="F161"/>
      <c r="G161"/>
    </row>
    <row r="162" spans="2:7">
      <c r="B162" s="7"/>
      <c r="C162"/>
      <c r="D162"/>
      <c r="E162"/>
      <c r="F162"/>
      <c r="G162"/>
    </row>
    <row r="163" spans="2:7">
      <c r="B163" s="7"/>
      <c r="C163"/>
      <c r="D163"/>
      <c r="E163"/>
      <c r="F163"/>
      <c r="G163"/>
    </row>
    <row r="164" spans="2:7">
      <c r="B164" s="7"/>
      <c r="C164"/>
      <c r="D164"/>
      <c r="E164"/>
      <c r="F164"/>
      <c r="G164"/>
    </row>
    <row r="165" spans="2:7">
      <c r="B165" s="7"/>
      <c r="C165"/>
      <c r="D165"/>
      <c r="E165"/>
      <c r="F165"/>
      <c r="G165"/>
    </row>
    <row r="166" spans="2:7">
      <c r="B166" s="7"/>
      <c r="C166"/>
      <c r="D166"/>
      <c r="E166"/>
      <c r="F166"/>
      <c r="G166"/>
    </row>
    <row r="167" spans="2:7">
      <c r="B167" s="7"/>
      <c r="C167"/>
      <c r="D167"/>
      <c r="E167"/>
      <c r="F167"/>
      <c r="G167"/>
    </row>
    <row r="168" spans="2:7">
      <c r="B168" s="7"/>
      <c r="C168"/>
      <c r="D168"/>
      <c r="E168"/>
      <c r="F168"/>
      <c r="G168"/>
    </row>
    <row r="169" spans="2:7">
      <c r="B169" s="7"/>
      <c r="C169"/>
      <c r="D169"/>
      <c r="E169"/>
      <c r="F169"/>
      <c r="G169"/>
    </row>
    <row r="170" spans="2:7">
      <c r="B170" s="7"/>
      <c r="C170"/>
      <c r="D170"/>
      <c r="E170"/>
      <c r="F170"/>
      <c r="G170"/>
    </row>
    <row r="171" spans="2:7">
      <c r="B171" s="7"/>
      <c r="C171"/>
      <c r="D171"/>
      <c r="E171"/>
      <c r="F171"/>
      <c r="G171"/>
    </row>
    <row r="172" spans="2:7">
      <c r="B172" s="7"/>
      <c r="C172"/>
      <c r="D172"/>
      <c r="E172"/>
      <c r="F172"/>
      <c r="G172"/>
    </row>
    <row r="173" spans="2:7">
      <c r="B173" s="7"/>
      <c r="C173"/>
      <c r="D173"/>
      <c r="E173"/>
      <c r="F173"/>
      <c r="G173"/>
    </row>
    <row r="174" spans="2:7">
      <c r="B174" s="7"/>
      <c r="C174"/>
      <c r="D174"/>
      <c r="E174"/>
      <c r="F174"/>
      <c r="G174"/>
    </row>
    <row r="175" spans="2:7">
      <c r="B175" s="7"/>
      <c r="C175"/>
      <c r="D175"/>
      <c r="E175"/>
      <c r="F175"/>
      <c r="G175"/>
    </row>
    <row r="176" spans="2:7">
      <c r="B176" s="7"/>
      <c r="C176"/>
      <c r="D176"/>
      <c r="E176"/>
      <c r="F176"/>
      <c r="G176"/>
    </row>
    <row r="177" spans="2:7">
      <c r="B177" s="7"/>
      <c r="C177"/>
      <c r="D177"/>
      <c r="E177"/>
      <c r="F177"/>
      <c r="G177"/>
    </row>
    <row r="178" spans="2:7">
      <c r="B178" s="7"/>
      <c r="C178"/>
      <c r="D178"/>
      <c r="E178"/>
      <c r="F178"/>
      <c r="G178"/>
    </row>
    <row r="179" spans="2:7">
      <c r="B179" s="7"/>
      <c r="C179"/>
      <c r="D179"/>
      <c r="E179"/>
      <c r="F179"/>
      <c r="G179"/>
    </row>
    <row r="180" spans="2:7">
      <c r="B180" s="7"/>
      <c r="C180"/>
      <c r="D180"/>
      <c r="E180"/>
      <c r="F180"/>
      <c r="G180"/>
    </row>
    <row r="181" spans="2:7">
      <c r="B181" s="7"/>
      <c r="C181"/>
      <c r="D181"/>
      <c r="E181"/>
      <c r="F181"/>
      <c r="G181"/>
    </row>
    <row r="182" spans="2:7">
      <c r="B182" s="7"/>
      <c r="C182"/>
      <c r="D182"/>
      <c r="E182"/>
      <c r="F182"/>
      <c r="G182"/>
    </row>
    <row r="183" spans="2:7">
      <c r="B183" s="7"/>
      <c r="C183"/>
      <c r="D183"/>
      <c r="E183"/>
      <c r="F183"/>
      <c r="G183"/>
    </row>
    <row r="184" spans="2:7">
      <c r="B184" s="7"/>
      <c r="C184"/>
      <c r="D184"/>
      <c r="E184"/>
      <c r="F184"/>
      <c r="G184"/>
    </row>
    <row r="185" spans="2:7">
      <c r="B185" s="7"/>
      <c r="C185"/>
      <c r="D185"/>
      <c r="E185"/>
      <c r="F185"/>
      <c r="G185"/>
    </row>
    <row r="186" spans="2:7">
      <c r="B186" s="7"/>
      <c r="C186"/>
      <c r="D186"/>
      <c r="E186"/>
      <c r="F186"/>
      <c r="G186"/>
    </row>
    <row r="187" spans="2:7">
      <c r="B187" s="7"/>
      <c r="C187"/>
      <c r="D187"/>
      <c r="E187"/>
      <c r="F187"/>
      <c r="G187"/>
    </row>
    <row r="188" spans="2:7">
      <c r="B188" s="7"/>
      <c r="C188"/>
      <c r="D188"/>
      <c r="E188"/>
      <c r="F188"/>
      <c r="G188"/>
    </row>
    <row r="189" spans="2:7">
      <c r="B189" s="7"/>
      <c r="C189"/>
      <c r="D189"/>
      <c r="E189"/>
      <c r="F189"/>
      <c r="G189"/>
    </row>
    <row r="190" spans="2:7">
      <c r="B190" s="7"/>
      <c r="C190"/>
      <c r="D190"/>
      <c r="E190"/>
      <c r="F190"/>
      <c r="G190"/>
    </row>
    <row r="191" spans="2:7">
      <c r="B191" s="7"/>
      <c r="C191"/>
      <c r="D191"/>
      <c r="E191"/>
      <c r="F191"/>
      <c r="G191"/>
    </row>
    <row r="192" spans="2:7">
      <c r="B192" s="7"/>
      <c r="C192"/>
      <c r="D192"/>
      <c r="E192"/>
      <c r="F192"/>
      <c r="G192"/>
    </row>
    <row r="193" spans="2:7">
      <c r="B193" s="7"/>
      <c r="C193"/>
      <c r="D193"/>
      <c r="E193"/>
      <c r="F193"/>
      <c r="G193"/>
    </row>
    <row r="194" spans="2:7">
      <c r="B194" s="7"/>
      <c r="C194"/>
      <c r="D194"/>
      <c r="E194"/>
      <c r="F194"/>
      <c r="G194"/>
    </row>
    <row r="195" spans="2:7">
      <c r="B195" s="7"/>
      <c r="C195"/>
      <c r="D195"/>
      <c r="E195"/>
      <c r="F195"/>
      <c r="G195"/>
    </row>
    <row r="196" spans="2:7">
      <c r="B196" s="7"/>
      <c r="C196"/>
      <c r="D196"/>
      <c r="E196"/>
      <c r="F196"/>
      <c r="G196"/>
    </row>
    <row r="197" spans="2:7">
      <c r="B197" s="7"/>
      <c r="C197"/>
      <c r="D197"/>
      <c r="E197"/>
      <c r="F197"/>
      <c r="G197"/>
    </row>
    <row r="198" spans="2:7">
      <c r="B198" s="7"/>
      <c r="C198"/>
      <c r="D198"/>
      <c r="E198"/>
      <c r="F198"/>
      <c r="G198"/>
    </row>
    <row r="199" spans="2:7">
      <c r="B199" s="7"/>
      <c r="C199"/>
      <c r="D199"/>
      <c r="E199"/>
      <c r="F199"/>
      <c r="G199"/>
    </row>
    <row r="200" spans="2:7">
      <c r="B200" s="7"/>
      <c r="C200"/>
      <c r="D200"/>
      <c r="E200"/>
      <c r="F200"/>
      <c r="G200"/>
    </row>
    <row r="201" spans="2:7">
      <c r="B201" s="7"/>
      <c r="C201"/>
      <c r="D201"/>
      <c r="E201"/>
      <c r="F201"/>
      <c r="G201"/>
    </row>
    <row r="202" spans="2:7">
      <c r="B202" s="7"/>
      <c r="C202"/>
      <c r="D202"/>
      <c r="E202"/>
      <c r="F202"/>
      <c r="G202"/>
    </row>
    <row r="203" spans="2:7">
      <c r="B203" s="7"/>
      <c r="C203"/>
      <c r="D203"/>
      <c r="E203"/>
      <c r="F203"/>
      <c r="G203"/>
    </row>
    <row r="204" spans="2:7">
      <c r="B204" s="7"/>
      <c r="C204"/>
      <c r="D204"/>
      <c r="E204"/>
      <c r="F204"/>
      <c r="G204"/>
    </row>
    <row r="205" spans="2:7">
      <c r="B205" s="7"/>
      <c r="C205"/>
      <c r="D205"/>
      <c r="E205"/>
      <c r="F205"/>
      <c r="G205"/>
    </row>
    <row r="206" spans="2:7">
      <c r="B206" s="7"/>
      <c r="C206"/>
      <c r="D206"/>
      <c r="E206"/>
      <c r="F206"/>
      <c r="G206"/>
    </row>
    <row r="207" spans="2:7">
      <c r="B207" s="7"/>
      <c r="C207"/>
      <c r="D207"/>
      <c r="E207"/>
      <c r="F207"/>
      <c r="G207"/>
    </row>
    <row r="208" spans="2:7">
      <c r="B208" s="7"/>
      <c r="C208"/>
      <c r="D208"/>
      <c r="E208"/>
      <c r="F208"/>
      <c r="G208"/>
    </row>
    <row r="209" spans="2:7">
      <c r="B209" s="7"/>
      <c r="C209"/>
      <c r="D209"/>
      <c r="E209"/>
      <c r="F209"/>
      <c r="G209"/>
    </row>
    <row r="210" spans="2:7">
      <c r="B210" s="7"/>
      <c r="C210"/>
      <c r="D210"/>
      <c r="E210"/>
      <c r="F210"/>
      <c r="G210"/>
    </row>
    <row r="211" spans="2:7">
      <c r="B211" s="7"/>
      <c r="C211"/>
      <c r="D211"/>
      <c r="E211"/>
      <c r="F211"/>
      <c r="G211"/>
    </row>
    <row r="212" spans="2:7">
      <c r="B212" s="7"/>
      <c r="C212"/>
      <c r="D212"/>
      <c r="E212"/>
      <c r="F212"/>
      <c r="G212"/>
    </row>
    <row r="213" spans="2:7">
      <c r="B213" s="7"/>
      <c r="C213"/>
      <c r="D213"/>
      <c r="E213"/>
      <c r="F213"/>
      <c r="G213"/>
    </row>
    <row r="214" spans="2:7">
      <c r="B214" s="7"/>
      <c r="C214"/>
      <c r="D214"/>
      <c r="E214"/>
      <c r="F214"/>
      <c r="G214"/>
    </row>
    <row r="215" spans="2:7">
      <c r="B215" s="7"/>
      <c r="C215"/>
      <c r="D215"/>
      <c r="E215"/>
      <c r="F215"/>
      <c r="G215"/>
    </row>
    <row r="216" spans="2:7">
      <c r="B216" s="7"/>
      <c r="C216"/>
      <c r="D216"/>
      <c r="E216"/>
      <c r="F216"/>
      <c r="G216"/>
    </row>
    <row r="217" spans="2:7">
      <c r="B217" s="7"/>
      <c r="C217"/>
      <c r="D217"/>
      <c r="E217"/>
      <c r="F217"/>
      <c r="G217"/>
    </row>
    <row r="218" spans="2:7">
      <c r="B218" s="7"/>
      <c r="C218"/>
      <c r="D218"/>
      <c r="E218"/>
      <c r="F218"/>
      <c r="G218"/>
    </row>
    <row r="219" spans="2:7">
      <c r="B219" s="7"/>
      <c r="C219"/>
      <c r="D219"/>
      <c r="E219"/>
      <c r="F219"/>
      <c r="G219"/>
    </row>
    <row r="220" spans="2:7">
      <c r="B220" s="7"/>
      <c r="C220"/>
      <c r="D220"/>
      <c r="E220"/>
      <c r="F220"/>
      <c r="G220"/>
    </row>
    <row r="221" spans="2:7">
      <c r="B221" s="7"/>
      <c r="C221"/>
      <c r="D221"/>
      <c r="E221"/>
      <c r="F221"/>
      <c r="G221"/>
    </row>
    <row r="222" spans="2:7">
      <c r="B222" s="7"/>
      <c r="C222"/>
      <c r="D222"/>
      <c r="E222"/>
      <c r="F222"/>
      <c r="G222"/>
    </row>
    <row r="223" spans="2:7">
      <c r="B223" s="7"/>
      <c r="C223"/>
      <c r="D223"/>
      <c r="E223"/>
      <c r="F223"/>
      <c r="G223"/>
    </row>
    <row r="224" spans="2:7">
      <c r="B224" s="7"/>
      <c r="C224"/>
      <c r="D224"/>
      <c r="E224"/>
      <c r="F224"/>
      <c r="G224"/>
    </row>
    <row r="225" spans="2:7">
      <c r="B225" s="7"/>
      <c r="C225"/>
      <c r="D225"/>
      <c r="E225"/>
      <c r="F225"/>
      <c r="G225"/>
    </row>
    <row r="226" spans="2:7">
      <c r="B226" s="7"/>
      <c r="C226"/>
      <c r="D226"/>
      <c r="E226"/>
      <c r="F226"/>
      <c r="G226"/>
    </row>
    <row r="227" spans="2:7">
      <c r="B227" s="7"/>
      <c r="C227"/>
      <c r="D227"/>
      <c r="E227"/>
      <c r="F227"/>
      <c r="G227"/>
    </row>
    <row r="228" spans="2:7">
      <c r="B228" s="7"/>
      <c r="C228"/>
      <c r="D228"/>
      <c r="E228"/>
      <c r="F228"/>
      <c r="G228"/>
    </row>
    <row r="229" spans="2:7">
      <c r="B229" s="7"/>
      <c r="C229"/>
      <c r="D229"/>
      <c r="E229"/>
      <c r="F229"/>
      <c r="G229"/>
    </row>
    <row r="230" spans="2:7">
      <c r="B230" s="7"/>
      <c r="C230"/>
      <c r="D230"/>
      <c r="E230"/>
      <c r="F230"/>
      <c r="G230"/>
    </row>
    <row r="231" spans="2:7">
      <c r="B231" s="7"/>
      <c r="C231"/>
      <c r="D231"/>
      <c r="E231"/>
      <c r="F231"/>
      <c r="G231"/>
    </row>
    <row r="232" spans="2:7">
      <c r="B232" s="7"/>
      <c r="C232"/>
      <c r="D232"/>
      <c r="E232"/>
      <c r="F232"/>
      <c r="G232"/>
    </row>
    <row r="233" spans="2:7">
      <c r="B233" s="7"/>
      <c r="C233"/>
      <c r="D233"/>
      <c r="E233"/>
      <c r="F233"/>
      <c r="G233"/>
    </row>
    <row r="234" spans="2:7">
      <c r="B234" s="7"/>
      <c r="C234"/>
      <c r="D234"/>
      <c r="E234"/>
      <c r="F234"/>
      <c r="G234"/>
    </row>
    <row r="235" spans="2:7">
      <c r="B235" s="7"/>
      <c r="C235"/>
      <c r="D235"/>
      <c r="E235"/>
      <c r="F235"/>
      <c r="G235"/>
    </row>
    <row r="236" spans="2:7">
      <c r="B236" s="7"/>
      <c r="C236"/>
      <c r="D236"/>
      <c r="E236"/>
      <c r="F236"/>
      <c r="G236"/>
    </row>
    <row r="237" spans="2:7">
      <c r="B237" s="7"/>
      <c r="C237"/>
      <c r="D237"/>
      <c r="E237"/>
      <c r="F237"/>
      <c r="G237"/>
    </row>
    <row r="238" spans="2:7">
      <c r="B238" s="7"/>
      <c r="C238"/>
      <c r="D238"/>
      <c r="E238"/>
      <c r="F238"/>
      <c r="G238"/>
    </row>
    <row r="239" spans="2:7">
      <c r="B239" s="7"/>
      <c r="C239"/>
      <c r="D239"/>
      <c r="E239"/>
      <c r="F239"/>
      <c r="G239"/>
    </row>
    <row r="240" spans="2:7">
      <c r="B240" s="7"/>
      <c r="C240"/>
      <c r="D240"/>
      <c r="E240"/>
      <c r="F240"/>
      <c r="G240"/>
    </row>
    <row r="241" spans="2:7">
      <c r="B241" s="7"/>
      <c r="C241"/>
      <c r="D241"/>
      <c r="E241"/>
      <c r="F241"/>
      <c r="G241"/>
    </row>
    <row r="242" spans="2:7">
      <c r="B242" s="7"/>
      <c r="C242"/>
      <c r="D242"/>
      <c r="E242"/>
      <c r="F242"/>
      <c r="G242"/>
    </row>
    <row r="243" spans="2:7">
      <c r="B243" s="7"/>
      <c r="C243"/>
      <c r="D243"/>
      <c r="E243"/>
      <c r="F243"/>
      <c r="G243"/>
    </row>
    <row r="244" spans="2:7">
      <c r="B244" s="7"/>
      <c r="C244"/>
      <c r="D244"/>
      <c r="E244"/>
      <c r="F244"/>
      <c r="G244"/>
    </row>
    <row r="245" spans="2:7">
      <c r="B245" s="7"/>
      <c r="C245"/>
      <c r="D245"/>
      <c r="E245"/>
      <c r="F245"/>
      <c r="G245"/>
    </row>
    <row r="246" spans="2:7">
      <c r="B246" s="7"/>
      <c r="C246"/>
      <c r="D246"/>
      <c r="E246"/>
      <c r="F246"/>
      <c r="G246"/>
    </row>
    <row r="247" spans="2:7">
      <c r="B247" s="7"/>
      <c r="C247"/>
      <c r="D247"/>
      <c r="E247"/>
      <c r="F247"/>
      <c r="G247"/>
    </row>
    <row r="248" spans="2:7">
      <c r="B248" s="7"/>
      <c r="C248"/>
      <c r="D248"/>
      <c r="E248"/>
      <c r="F248"/>
      <c r="G248"/>
    </row>
    <row r="249" spans="2:7">
      <c r="B249" s="7"/>
      <c r="C249"/>
      <c r="D249"/>
      <c r="E249"/>
      <c r="F249"/>
      <c r="G249"/>
    </row>
    <row r="250" spans="2:7">
      <c r="B250" s="7"/>
      <c r="C250"/>
      <c r="D250"/>
      <c r="E250"/>
      <c r="F250"/>
      <c r="G250"/>
    </row>
    <row r="251" spans="2:7">
      <c r="B251" s="7"/>
      <c r="C251"/>
      <c r="D251"/>
      <c r="E251"/>
      <c r="F251"/>
      <c r="G251"/>
    </row>
    <row r="252" spans="2:7">
      <c r="B252" s="7"/>
      <c r="C252"/>
      <c r="D252"/>
      <c r="E252"/>
      <c r="F252"/>
      <c r="G252"/>
    </row>
    <row r="253" spans="2:7">
      <c r="B253" s="7"/>
      <c r="C253"/>
      <c r="D253"/>
      <c r="E253"/>
      <c r="F253"/>
      <c r="G253"/>
    </row>
    <row r="254" spans="2:7">
      <c r="B254" s="7"/>
      <c r="C254"/>
      <c r="D254"/>
      <c r="E254"/>
      <c r="F254"/>
      <c r="G254"/>
    </row>
    <row r="255" spans="2:7">
      <c r="B255" s="7"/>
      <c r="C255"/>
      <c r="D255"/>
      <c r="E255"/>
      <c r="F255"/>
      <c r="G255"/>
    </row>
    <row r="256" spans="2:7">
      <c r="B256" s="7"/>
      <c r="C256"/>
      <c r="D256"/>
      <c r="E256"/>
      <c r="F256"/>
      <c r="G256"/>
    </row>
    <row r="257" spans="2:7">
      <c r="B257" s="7"/>
      <c r="C257"/>
      <c r="D257"/>
      <c r="E257"/>
      <c r="F257"/>
      <c r="G257"/>
    </row>
    <row r="258" spans="2:7">
      <c r="B258" s="7"/>
      <c r="C258"/>
      <c r="D258"/>
      <c r="E258"/>
      <c r="F258"/>
      <c r="G258"/>
    </row>
    <row r="259" spans="2:7">
      <c r="B259" s="7"/>
      <c r="C259"/>
      <c r="D259"/>
      <c r="E259"/>
      <c r="F259"/>
      <c r="G259"/>
    </row>
    <row r="260" spans="2:7">
      <c r="B260" s="7"/>
      <c r="C260"/>
      <c r="D260"/>
      <c r="E260"/>
      <c r="F260"/>
      <c r="G260"/>
    </row>
    <row r="261" spans="2:7">
      <c r="B261" s="7"/>
      <c r="C261"/>
      <c r="D261"/>
      <c r="E261"/>
      <c r="F261"/>
      <c r="G261"/>
    </row>
    <row r="262" spans="2:7">
      <c r="B262" s="7"/>
      <c r="C262"/>
      <c r="D262"/>
      <c r="E262"/>
      <c r="F262"/>
      <c r="G262"/>
    </row>
    <row r="263" spans="2:7">
      <c r="B263" s="7"/>
      <c r="C263"/>
      <c r="D263"/>
      <c r="E263"/>
      <c r="F263"/>
      <c r="G263"/>
    </row>
    <row r="264" spans="2:7">
      <c r="B264" s="7"/>
      <c r="C264"/>
      <c r="D264"/>
      <c r="E264"/>
      <c r="F264"/>
      <c r="G264"/>
    </row>
    <row r="265" spans="2:7">
      <c r="B265" s="7"/>
      <c r="C265"/>
      <c r="D265"/>
      <c r="E265"/>
      <c r="F265"/>
      <c r="G265"/>
    </row>
    <row r="266" spans="2:7">
      <c r="B266" s="7"/>
      <c r="C266"/>
      <c r="D266"/>
      <c r="E266"/>
      <c r="F266"/>
      <c r="G266"/>
    </row>
    <row r="267" spans="2:7">
      <c r="B267" s="7"/>
      <c r="C267"/>
      <c r="D267"/>
      <c r="E267"/>
      <c r="F267"/>
      <c r="G267"/>
    </row>
    <row r="268" spans="2:7">
      <c r="B268" s="7"/>
      <c r="C268"/>
      <c r="D268"/>
      <c r="E268"/>
      <c r="F268"/>
      <c r="G268"/>
    </row>
    <row r="269" spans="2:7">
      <c r="B269" s="7"/>
      <c r="C269"/>
      <c r="D269"/>
      <c r="E269"/>
      <c r="F269"/>
      <c r="G269"/>
    </row>
    <row r="270" spans="2:7">
      <c r="B270" s="7"/>
      <c r="C270"/>
      <c r="D270"/>
      <c r="E270"/>
      <c r="F270"/>
      <c r="G270"/>
    </row>
    <row r="271" spans="2:7">
      <c r="B271" s="7"/>
      <c r="C271"/>
      <c r="D271"/>
      <c r="E271"/>
      <c r="F271"/>
      <c r="G271"/>
    </row>
    <row r="272" spans="2:7">
      <c r="B272" s="7"/>
      <c r="C272"/>
      <c r="D272"/>
      <c r="E272"/>
      <c r="F272"/>
      <c r="G272"/>
    </row>
    <row r="273" spans="2:7">
      <c r="B273" s="7"/>
      <c r="C273"/>
      <c r="D273"/>
      <c r="E273"/>
      <c r="F273"/>
      <c r="G273"/>
    </row>
    <row r="274" spans="2:7">
      <c r="B274" s="7"/>
      <c r="C274"/>
      <c r="D274"/>
      <c r="E274"/>
      <c r="F274"/>
      <c r="G274"/>
    </row>
    <row r="275" spans="2:7">
      <c r="B275" s="7"/>
      <c r="C275"/>
      <c r="D275"/>
      <c r="E275"/>
      <c r="F275"/>
      <c r="G275"/>
    </row>
    <row r="276" spans="2:7">
      <c r="B276" s="7"/>
      <c r="C276"/>
      <c r="D276"/>
      <c r="E276"/>
      <c r="F276"/>
      <c r="G276"/>
    </row>
    <row r="277" spans="2:7">
      <c r="B277" s="7"/>
      <c r="C277"/>
      <c r="D277"/>
      <c r="E277"/>
      <c r="F277"/>
      <c r="G277"/>
    </row>
    <row r="278" spans="2:7">
      <c r="B278" s="7"/>
      <c r="C278"/>
      <c r="D278"/>
      <c r="E278"/>
      <c r="F278"/>
      <c r="G278"/>
    </row>
    <row r="279" spans="2:7">
      <c r="B279" s="7"/>
      <c r="C279"/>
      <c r="D279"/>
      <c r="E279"/>
      <c r="F279"/>
      <c r="G279"/>
    </row>
    <row r="280" spans="2:7">
      <c r="B280" s="7"/>
      <c r="C280"/>
      <c r="D280"/>
      <c r="E280"/>
      <c r="F280"/>
      <c r="G280"/>
    </row>
    <row r="281" spans="2:7">
      <c r="B281" s="7"/>
      <c r="C281"/>
      <c r="D281"/>
      <c r="E281"/>
      <c r="F281"/>
      <c r="G281"/>
    </row>
    <row r="282" spans="2:7">
      <c r="B282" s="7"/>
      <c r="C282"/>
      <c r="D282"/>
      <c r="E282"/>
      <c r="F282"/>
      <c r="G282"/>
    </row>
    <row r="283" spans="2:7">
      <c r="B283" s="7"/>
      <c r="C283"/>
      <c r="D283"/>
      <c r="E283"/>
      <c r="F283"/>
      <c r="G283"/>
    </row>
    <row r="284" spans="2:7">
      <c r="B284" s="7"/>
      <c r="C284"/>
      <c r="D284"/>
      <c r="E284"/>
      <c r="F284"/>
      <c r="G284"/>
    </row>
    <row r="285" spans="2:7">
      <c r="B285" s="7"/>
      <c r="C285"/>
      <c r="D285"/>
      <c r="E285"/>
      <c r="F285"/>
      <c r="G285"/>
    </row>
    <row r="286" spans="2:7">
      <c r="B286" s="7"/>
      <c r="C286"/>
      <c r="D286"/>
      <c r="E286"/>
      <c r="F286"/>
      <c r="G286"/>
    </row>
    <row r="287" spans="2:7">
      <c r="B287" s="7"/>
      <c r="C287"/>
      <c r="D287"/>
      <c r="E287"/>
      <c r="F287"/>
      <c r="G287"/>
    </row>
    <row r="288" spans="2:7">
      <c r="B288" s="7"/>
      <c r="C288"/>
      <c r="D288"/>
      <c r="E288"/>
      <c r="F288"/>
      <c r="G288"/>
    </row>
    <row r="289" spans="2:7">
      <c r="B289" s="7"/>
      <c r="C289"/>
      <c r="D289"/>
      <c r="E289"/>
      <c r="F289"/>
      <c r="G289"/>
    </row>
    <row r="290" spans="2:7">
      <c r="B290" s="7"/>
      <c r="C290"/>
      <c r="D290"/>
      <c r="E290"/>
      <c r="F290"/>
      <c r="G290"/>
    </row>
    <row r="291" spans="2:7">
      <c r="B291" s="7"/>
      <c r="C291"/>
      <c r="D291"/>
      <c r="E291"/>
      <c r="F291"/>
      <c r="G291"/>
    </row>
    <row r="292" spans="2:7">
      <c r="B292" s="7"/>
      <c r="C292"/>
      <c r="D292"/>
      <c r="E292"/>
      <c r="F292"/>
      <c r="G292"/>
    </row>
    <row r="293" spans="2:7">
      <c r="B293" s="7"/>
      <c r="C293"/>
      <c r="D293"/>
      <c r="E293"/>
      <c r="F293"/>
      <c r="G293"/>
    </row>
    <row r="294" spans="2:7">
      <c r="B294" s="7"/>
      <c r="C294"/>
      <c r="D294"/>
      <c r="E294"/>
      <c r="F294"/>
      <c r="G294"/>
    </row>
    <row r="295" spans="2:7">
      <c r="B295" s="7"/>
      <c r="C295"/>
      <c r="D295"/>
      <c r="E295"/>
      <c r="F295"/>
      <c r="G295"/>
    </row>
    <row r="296" spans="2:7">
      <c r="B296" s="7"/>
      <c r="C296"/>
      <c r="D296"/>
      <c r="E296"/>
      <c r="F296"/>
      <c r="G296"/>
    </row>
    <row r="297" spans="2:7">
      <c r="B297" s="7"/>
      <c r="C297"/>
      <c r="D297"/>
      <c r="E297"/>
      <c r="F297"/>
      <c r="G297"/>
    </row>
    <row r="298" spans="2:7">
      <c r="B298" s="7"/>
      <c r="C298"/>
      <c r="D298"/>
      <c r="E298"/>
      <c r="F298"/>
      <c r="G298"/>
    </row>
    <row r="299" spans="2:7">
      <c r="B299" s="7"/>
      <c r="C299"/>
      <c r="D299"/>
      <c r="E299"/>
      <c r="F299"/>
      <c r="G299"/>
    </row>
    <row r="300" spans="2:7">
      <c r="B300" s="7"/>
      <c r="C300"/>
      <c r="D300"/>
      <c r="E300"/>
      <c r="F300"/>
      <c r="G300"/>
    </row>
    <row r="301" spans="2:7">
      <c r="B301" s="7"/>
      <c r="C301"/>
      <c r="D301"/>
      <c r="E301"/>
      <c r="F301"/>
      <c r="G301"/>
    </row>
    <row r="302" spans="2:7">
      <c r="B302" s="7"/>
      <c r="C302"/>
      <c r="D302"/>
      <c r="E302"/>
      <c r="F302"/>
      <c r="G302"/>
    </row>
    <row r="303" spans="2:7">
      <c r="B303" s="7"/>
      <c r="C303"/>
      <c r="D303"/>
      <c r="E303"/>
      <c r="F303"/>
      <c r="G303"/>
    </row>
    <row r="304" spans="2:7">
      <c r="B304" s="7"/>
      <c r="C304"/>
      <c r="D304"/>
      <c r="E304"/>
      <c r="F304"/>
      <c r="G304"/>
    </row>
    <row r="305" spans="2:7">
      <c r="B305" s="7"/>
      <c r="C305"/>
      <c r="D305"/>
      <c r="E305"/>
      <c r="F305"/>
      <c r="G305"/>
    </row>
    <row r="306" spans="2:7">
      <c r="B306" s="7"/>
      <c r="C306"/>
      <c r="D306"/>
      <c r="E306"/>
      <c r="F306"/>
      <c r="G306"/>
    </row>
    <row r="307" spans="2:7">
      <c r="B307" s="7"/>
      <c r="C307"/>
      <c r="D307"/>
      <c r="E307"/>
      <c r="F307"/>
      <c r="G307"/>
    </row>
    <row r="308" spans="2:7">
      <c r="B308" s="7"/>
      <c r="C308"/>
      <c r="D308"/>
      <c r="E308"/>
      <c r="F308"/>
      <c r="G308"/>
    </row>
    <row r="309" spans="2:7">
      <c r="B309" s="7"/>
      <c r="C309"/>
      <c r="D309"/>
      <c r="E309"/>
      <c r="F309"/>
      <c r="G309"/>
    </row>
    <row r="310" spans="2:7">
      <c r="B310" s="7"/>
      <c r="C310"/>
      <c r="D310"/>
      <c r="E310"/>
      <c r="F310"/>
      <c r="G310"/>
    </row>
    <row r="311" spans="2:7">
      <c r="B311" s="7"/>
      <c r="C311"/>
      <c r="D311"/>
      <c r="E311"/>
      <c r="F311"/>
      <c r="G311"/>
    </row>
    <row r="312" spans="2:7">
      <c r="B312" s="7"/>
      <c r="C312"/>
      <c r="D312"/>
      <c r="E312"/>
      <c r="F312"/>
      <c r="G312"/>
    </row>
    <row r="313" spans="2:7">
      <c r="B313" s="7"/>
      <c r="C313"/>
      <c r="D313"/>
      <c r="E313"/>
      <c r="F313"/>
      <c r="G313"/>
    </row>
    <row r="314" spans="2:7">
      <c r="B314" s="7"/>
      <c r="C314"/>
      <c r="D314"/>
      <c r="E314"/>
      <c r="F314"/>
      <c r="G314"/>
    </row>
    <row r="315" spans="2:7">
      <c r="B315" s="7"/>
      <c r="C315"/>
      <c r="D315"/>
      <c r="E315"/>
      <c r="F315"/>
      <c r="G315"/>
    </row>
    <row r="316" spans="2:7">
      <c r="B316" s="7"/>
      <c r="C316"/>
      <c r="D316"/>
      <c r="E316"/>
      <c r="F316"/>
      <c r="G316"/>
    </row>
    <row r="317" spans="2:7">
      <c r="B317" s="7"/>
      <c r="C317"/>
      <c r="D317"/>
      <c r="E317"/>
      <c r="F317"/>
      <c r="G317"/>
    </row>
    <row r="318" spans="2:7">
      <c r="B318" s="7"/>
      <c r="C318"/>
      <c r="D318"/>
      <c r="E318"/>
      <c r="F318"/>
      <c r="G318"/>
    </row>
    <row r="319" spans="2:7">
      <c r="B319" s="7"/>
      <c r="C319"/>
      <c r="D319"/>
      <c r="E319"/>
      <c r="F319"/>
      <c r="G319"/>
    </row>
    <row r="320" spans="2:7">
      <c r="B320" s="7"/>
      <c r="C320"/>
      <c r="D320"/>
      <c r="E320"/>
      <c r="F320"/>
      <c r="G320"/>
    </row>
    <row r="321" spans="2:7">
      <c r="B321" s="7"/>
      <c r="C321"/>
      <c r="D321"/>
      <c r="E321"/>
      <c r="F321"/>
      <c r="G321"/>
    </row>
    <row r="322" spans="2:7">
      <c r="B322" s="7"/>
      <c r="C322"/>
      <c r="D322"/>
      <c r="E322"/>
      <c r="F322"/>
      <c r="G322"/>
    </row>
    <row r="323" spans="2:7">
      <c r="B323" s="7"/>
      <c r="C323"/>
      <c r="D323"/>
      <c r="E323"/>
      <c r="F323"/>
      <c r="G323"/>
    </row>
    <row r="324" spans="2:7">
      <c r="B324" s="7"/>
      <c r="C324"/>
      <c r="D324"/>
      <c r="E324"/>
      <c r="F324"/>
      <c r="G324"/>
    </row>
    <row r="325" spans="2:7">
      <c r="B325" s="7"/>
      <c r="C325"/>
      <c r="D325"/>
      <c r="E325"/>
      <c r="F325"/>
      <c r="G325"/>
    </row>
    <row r="326" spans="2:7">
      <c r="B326" s="7"/>
      <c r="C326"/>
      <c r="D326"/>
      <c r="E326"/>
      <c r="F326"/>
      <c r="G326"/>
    </row>
    <row r="327" spans="2:7">
      <c r="B327" s="7"/>
      <c r="C327"/>
      <c r="D327"/>
      <c r="E327"/>
      <c r="F327"/>
      <c r="G327"/>
    </row>
    <row r="328" spans="2:7">
      <c r="B328" s="7"/>
      <c r="C328"/>
      <c r="D328"/>
      <c r="E328"/>
      <c r="F328"/>
      <c r="G328"/>
    </row>
    <row r="329" spans="2:7">
      <c r="B329" s="7"/>
      <c r="C329"/>
      <c r="D329"/>
      <c r="E329"/>
      <c r="F329"/>
      <c r="G329"/>
    </row>
    <row r="330" spans="2:7">
      <c r="B330" s="7"/>
      <c r="C330"/>
      <c r="D330"/>
      <c r="E330"/>
      <c r="F330"/>
      <c r="G330"/>
    </row>
    <row r="331" spans="2:7">
      <c r="B331" s="7"/>
      <c r="C331"/>
      <c r="D331"/>
      <c r="E331"/>
      <c r="F331"/>
      <c r="G331"/>
    </row>
    <row r="332" spans="2:7">
      <c r="B332" s="7"/>
      <c r="C332"/>
      <c r="D332"/>
      <c r="E332"/>
      <c r="F332"/>
      <c r="G332"/>
    </row>
    <row r="333" spans="2:7">
      <c r="B333" s="7"/>
      <c r="C333"/>
      <c r="D333"/>
      <c r="E333"/>
      <c r="F333"/>
      <c r="G333"/>
    </row>
    <row r="334" spans="2:7">
      <c r="B334" s="7"/>
      <c r="C334"/>
      <c r="D334"/>
      <c r="E334"/>
      <c r="F334"/>
      <c r="G334"/>
    </row>
    <row r="335" spans="2:7">
      <c r="B335" s="7"/>
      <c r="C335"/>
      <c r="D335"/>
      <c r="E335"/>
      <c r="F335"/>
      <c r="G335"/>
    </row>
    <row r="336" spans="2:7">
      <c r="B336" s="7"/>
      <c r="C336"/>
      <c r="D336"/>
      <c r="E336"/>
      <c r="F336"/>
      <c r="G336"/>
    </row>
    <row r="337" spans="2:7">
      <c r="B337" s="7"/>
      <c r="C337"/>
      <c r="D337"/>
      <c r="E337"/>
      <c r="F337"/>
      <c r="G337"/>
    </row>
    <row r="338" spans="2:7">
      <c r="B338" s="7"/>
      <c r="C338"/>
      <c r="D338"/>
      <c r="E338"/>
      <c r="F338"/>
      <c r="G338"/>
    </row>
    <row r="339" spans="2:7">
      <c r="B339" s="7"/>
      <c r="C339"/>
      <c r="D339"/>
      <c r="E339"/>
      <c r="F339"/>
      <c r="G339"/>
    </row>
    <row r="340" spans="2:7">
      <c r="B340" s="7"/>
      <c r="C340"/>
      <c r="D340"/>
      <c r="E340"/>
      <c r="F340"/>
      <c r="G340"/>
    </row>
    <row r="341" spans="2:7">
      <c r="B341" s="7"/>
      <c r="C341"/>
      <c r="D341"/>
      <c r="E341"/>
      <c r="F341"/>
      <c r="G341"/>
    </row>
    <row r="342" spans="2:7">
      <c r="B342" s="7"/>
      <c r="C342"/>
      <c r="D342"/>
      <c r="E342"/>
      <c r="F342"/>
      <c r="G342"/>
    </row>
    <row r="343" spans="2:7">
      <c r="B343" s="7"/>
      <c r="C343"/>
      <c r="D343"/>
      <c r="E343"/>
      <c r="F343"/>
      <c r="G343"/>
    </row>
    <row r="344" spans="2:7">
      <c r="B344" s="7"/>
      <c r="C344"/>
      <c r="D344"/>
      <c r="E344"/>
      <c r="F344"/>
      <c r="G344"/>
    </row>
    <row r="345" spans="2:7">
      <c r="B345" s="7"/>
      <c r="C345"/>
      <c r="D345"/>
      <c r="E345"/>
      <c r="F345"/>
      <c r="G345"/>
    </row>
    <row r="346" spans="2:7">
      <c r="B346" s="7"/>
      <c r="C346"/>
      <c r="D346"/>
      <c r="E346"/>
      <c r="F346"/>
      <c r="G346"/>
    </row>
    <row r="347" spans="2:7">
      <c r="B347" s="7"/>
      <c r="C347"/>
      <c r="D347"/>
      <c r="E347"/>
      <c r="F347"/>
      <c r="G347"/>
    </row>
    <row r="348" spans="2:7">
      <c r="B348" s="7"/>
      <c r="C348"/>
      <c r="D348"/>
      <c r="E348"/>
      <c r="F348"/>
      <c r="G348"/>
    </row>
    <row r="349" spans="2:7">
      <c r="B349" s="7"/>
      <c r="C349"/>
      <c r="D349"/>
      <c r="E349"/>
      <c r="F349"/>
      <c r="G349"/>
    </row>
    <row r="350" spans="2:7">
      <c r="B350" s="7"/>
      <c r="C350"/>
      <c r="D350"/>
      <c r="E350"/>
      <c r="F350"/>
      <c r="G350"/>
    </row>
    <row r="351" spans="2:7">
      <c r="B351" s="7"/>
      <c r="C351"/>
      <c r="D351"/>
      <c r="E351"/>
      <c r="F351"/>
      <c r="G351"/>
    </row>
    <row r="352" spans="2:7">
      <c r="B352" s="7"/>
      <c r="C352"/>
      <c r="D352"/>
      <c r="E352"/>
      <c r="F352"/>
      <c r="G352"/>
    </row>
    <row r="353" spans="2:7">
      <c r="B353" s="7"/>
      <c r="C353"/>
      <c r="D353"/>
      <c r="E353"/>
      <c r="F353"/>
      <c r="G353"/>
    </row>
    <row r="354" spans="2:7">
      <c r="B354" s="7"/>
      <c r="C354"/>
      <c r="D354"/>
      <c r="E354"/>
      <c r="F354"/>
      <c r="G354"/>
    </row>
    <row r="355" spans="2:7">
      <c r="B355" s="7"/>
      <c r="C355"/>
      <c r="D355"/>
      <c r="E355"/>
      <c r="F355"/>
      <c r="G355"/>
    </row>
    <row r="356" spans="2:7">
      <c r="B356" s="7"/>
      <c r="C356"/>
      <c r="D356"/>
      <c r="E356"/>
      <c r="F356"/>
      <c r="G356"/>
    </row>
    <row r="357" spans="2:7">
      <c r="B357" s="7"/>
      <c r="C357"/>
      <c r="D357"/>
      <c r="E357"/>
      <c r="F357"/>
      <c r="G357"/>
    </row>
    <row r="358" spans="2:7">
      <c r="B358" s="7"/>
      <c r="C358"/>
      <c r="D358"/>
      <c r="E358"/>
      <c r="F358"/>
      <c r="G358"/>
    </row>
    <row r="359" spans="2:7">
      <c r="B359" s="7"/>
      <c r="C359"/>
      <c r="D359"/>
      <c r="E359"/>
      <c r="F359"/>
      <c r="G359"/>
    </row>
    <row r="360" spans="2:7">
      <c r="B360" s="7"/>
      <c r="C360"/>
      <c r="D360"/>
      <c r="E360"/>
      <c r="F360"/>
      <c r="G360"/>
    </row>
    <row r="361" spans="2:7">
      <c r="B361" s="7"/>
      <c r="C361"/>
      <c r="D361"/>
      <c r="E361"/>
      <c r="F361"/>
      <c r="G361"/>
    </row>
    <row r="362" spans="2:7">
      <c r="B362" s="7"/>
      <c r="C362"/>
      <c r="D362"/>
      <c r="E362"/>
      <c r="F362"/>
      <c r="G362"/>
    </row>
    <row r="363" spans="2:7">
      <c r="B363" s="7"/>
      <c r="C363"/>
      <c r="D363"/>
      <c r="E363"/>
      <c r="F363"/>
      <c r="G363"/>
    </row>
    <row r="364" spans="2:7">
      <c r="B364" s="7"/>
      <c r="C364"/>
      <c r="D364"/>
      <c r="E364"/>
      <c r="F364"/>
      <c r="G364"/>
    </row>
    <row r="365" spans="2:7">
      <c r="B365" s="7"/>
      <c r="C365"/>
      <c r="D365"/>
      <c r="E365"/>
      <c r="F365"/>
      <c r="G365"/>
    </row>
    <row r="366" spans="2:7">
      <c r="B366" s="7"/>
      <c r="C366"/>
      <c r="D366"/>
      <c r="E366"/>
      <c r="F366"/>
      <c r="G366"/>
    </row>
    <row r="367" spans="2:7">
      <c r="B367" s="7"/>
      <c r="C367"/>
      <c r="D367"/>
      <c r="E367"/>
      <c r="F367"/>
      <c r="G367"/>
    </row>
    <row r="368" spans="2:7">
      <c r="B368" s="7"/>
      <c r="C368"/>
      <c r="D368"/>
      <c r="E368"/>
      <c r="F368"/>
      <c r="G368"/>
    </row>
    <row r="369" spans="2:7">
      <c r="B369" s="7"/>
      <c r="C369"/>
      <c r="D369"/>
      <c r="E369"/>
      <c r="F369"/>
      <c r="G369"/>
    </row>
    <row r="370" spans="2:7">
      <c r="B370" s="7"/>
      <c r="C370"/>
      <c r="D370"/>
      <c r="E370"/>
      <c r="F370"/>
      <c r="G370"/>
    </row>
    <row r="371" spans="2:7">
      <c r="B371" s="7"/>
      <c r="C371"/>
      <c r="D371"/>
      <c r="E371"/>
      <c r="F371"/>
      <c r="G371"/>
    </row>
    <row r="372" spans="2:7">
      <c r="B372" s="7"/>
      <c r="C372"/>
      <c r="D372"/>
      <c r="E372"/>
      <c r="F372"/>
      <c r="G372"/>
    </row>
    <row r="373" spans="2:7">
      <c r="B373" s="7"/>
      <c r="C373"/>
      <c r="D373"/>
      <c r="E373"/>
      <c r="F373"/>
      <c r="G373"/>
    </row>
    <row r="374" spans="2:7">
      <c r="B374" s="7"/>
      <c r="C374"/>
      <c r="D374"/>
      <c r="E374"/>
      <c r="F374"/>
      <c r="G374"/>
    </row>
    <row r="375" spans="2:7">
      <c r="B375" s="7"/>
      <c r="C375"/>
      <c r="D375"/>
      <c r="E375"/>
      <c r="F375"/>
      <c r="G375"/>
    </row>
    <row r="376" spans="2:7">
      <c r="B376" s="7"/>
      <c r="C376"/>
      <c r="D376"/>
      <c r="E376"/>
      <c r="F376"/>
      <c r="G376"/>
    </row>
    <row r="377" spans="2:7">
      <c r="B377" s="7"/>
      <c r="C377"/>
      <c r="D377"/>
      <c r="E377"/>
      <c r="F377"/>
      <c r="G377"/>
    </row>
    <row r="378" spans="2:7">
      <c r="B378" s="7"/>
      <c r="C378"/>
      <c r="D378"/>
      <c r="E378"/>
      <c r="F378"/>
      <c r="G378"/>
    </row>
    <row r="379" spans="2:7">
      <c r="B379" s="7"/>
      <c r="C379"/>
      <c r="D379"/>
      <c r="E379"/>
      <c r="F379"/>
      <c r="G379"/>
    </row>
    <row r="380" spans="2:7">
      <c r="B380" s="7"/>
      <c r="C380"/>
      <c r="D380"/>
      <c r="E380"/>
      <c r="F380"/>
      <c r="G380"/>
    </row>
    <row r="381" spans="2:7">
      <c r="B381" s="7"/>
      <c r="C381"/>
      <c r="D381"/>
      <c r="E381"/>
      <c r="F381"/>
      <c r="G381"/>
    </row>
    <row r="382" spans="2:7">
      <c r="B382" s="7"/>
      <c r="C382"/>
      <c r="D382"/>
      <c r="E382"/>
      <c r="F382"/>
      <c r="G382"/>
    </row>
    <row r="383" spans="2:7">
      <c r="B383" s="7"/>
      <c r="C383"/>
      <c r="D383"/>
      <c r="E383"/>
      <c r="F383"/>
      <c r="G383"/>
    </row>
    <row r="384" spans="2:7">
      <c r="B384" s="7"/>
      <c r="C384"/>
      <c r="D384"/>
      <c r="E384"/>
      <c r="F384"/>
      <c r="G384"/>
    </row>
    <row r="385" spans="2:7">
      <c r="B385" s="7"/>
      <c r="C385"/>
      <c r="D385"/>
      <c r="E385"/>
      <c r="F385"/>
      <c r="G385"/>
    </row>
    <row r="386" spans="2:7">
      <c r="B386" s="7"/>
      <c r="C386"/>
      <c r="D386"/>
      <c r="E386"/>
      <c r="F386"/>
      <c r="G386"/>
    </row>
    <row r="387" spans="2:7">
      <c r="B387" s="7"/>
      <c r="C387"/>
      <c r="D387"/>
      <c r="E387"/>
      <c r="F387"/>
      <c r="G387"/>
    </row>
    <row r="388" spans="2:7">
      <c r="B388" s="7"/>
      <c r="C388"/>
      <c r="D388"/>
      <c r="E388"/>
      <c r="F388"/>
      <c r="G388"/>
    </row>
    <row r="389" spans="2:7">
      <c r="B389" s="7"/>
      <c r="C389"/>
      <c r="D389"/>
      <c r="E389"/>
      <c r="F389"/>
      <c r="G389"/>
    </row>
    <row r="390" spans="2:7">
      <c r="B390" s="7"/>
      <c r="C390"/>
      <c r="D390"/>
      <c r="E390"/>
      <c r="F390"/>
      <c r="G390"/>
    </row>
    <row r="391" spans="2:7">
      <c r="B391" s="7"/>
      <c r="C391"/>
      <c r="D391"/>
      <c r="E391"/>
      <c r="F391"/>
      <c r="G391"/>
    </row>
    <row r="392" spans="2:7">
      <c r="B392" s="7"/>
      <c r="C392"/>
      <c r="D392"/>
      <c r="E392"/>
      <c r="F392"/>
      <c r="G392"/>
    </row>
    <row r="393" spans="2:7">
      <c r="B393" s="7"/>
      <c r="C393"/>
      <c r="D393"/>
      <c r="E393"/>
      <c r="F393"/>
      <c r="G393"/>
    </row>
    <row r="394" spans="2:7">
      <c r="B394" s="7"/>
      <c r="C394"/>
      <c r="D394"/>
      <c r="E394"/>
      <c r="F394"/>
      <c r="G394"/>
    </row>
    <row r="395" spans="2:7">
      <c r="B395" s="7"/>
      <c r="C395"/>
      <c r="D395"/>
      <c r="E395"/>
      <c r="F395"/>
      <c r="G395"/>
    </row>
    <row r="396" spans="2:7">
      <c r="B396" s="7"/>
      <c r="C396"/>
      <c r="D396"/>
      <c r="E396"/>
      <c r="F396"/>
      <c r="G396"/>
    </row>
    <row r="397" spans="2:7">
      <c r="B397" s="7"/>
      <c r="C397"/>
      <c r="D397"/>
      <c r="E397"/>
      <c r="F397"/>
      <c r="G397"/>
    </row>
    <row r="398" spans="2:7">
      <c r="B398" s="7"/>
      <c r="C398"/>
      <c r="D398"/>
      <c r="E398"/>
      <c r="F398"/>
      <c r="G398"/>
    </row>
    <row r="399" spans="2:7">
      <c r="B399" s="7"/>
      <c r="C399"/>
      <c r="D399"/>
      <c r="E399"/>
      <c r="F399"/>
      <c r="G399"/>
    </row>
    <row r="400" spans="2:7">
      <c r="B400" s="7"/>
      <c r="C400"/>
      <c r="D400"/>
      <c r="E400"/>
      <c r="F400"/>
      <c r="G400"/>
    </row>
    <row r="401" spans="2:7">
      <c r="B401" s="7"/>
      <c r="C401"/>
      <c r="D401"/>
      <c r="E401"/>
      <c r="F401"/>
      <c r="G401"/>
    </row>
    <row r="402" spans="2:7">
      <c r="B402" s="7"/>
      <c r="C402"/>
      <c r="D402"/>
      <c r="E402"/>
      <c r="F402"/>
      <c r="G402"/>
    </row>
    <row r="403" spans="2:7">
      <c r="B403" s="7"/>
      <c r="C403"/>
      <c r="D403"/>
      <c r="E403"/>
      <c r="F403"/>
      <c r="G403"/>
    </row>
    <row r="404" spans="2:7">
      <c r="B404" s="7"/>
      <c r="C404"/>
      <c r="D404"/>
      <c r="E404"/>
      <c r="F404"/>
      <c r="G404"/>
    </row>
    <row r="405" spans="2:7">
      <c r="B405" s="7"/>
      <c r="C405"/>
      <c r="D405"/>
      <c r="E405"/>
      <c r="F405"/>
      <c r="G405"/>
    </row>
    <row r="406" spans="2:7">
      <c r="B406" s="7"/>
      <c r="C406"/>
      <c r="D406"/>
      <c r="E406"/>
      <c r="F406"/>
      <c r="G406"/>
    </row>
    <row r="407" spans="2:7">
      <c r="B407" s="7"/>
      <c r="C407"/>
      <c r="D407"/>
      <c r="E407"/>
      <c r="F407"/>
      <c r="G407"/>
    </row>
    <row r="408" spans="2:7">
      <c r="B408" s="7"/>
      <c r="C408"/>
      <c r="D408"/>
      <c r="E408"/>
      <c r="F408"/>
      <c r="G408"/>
    </row>
    <row r="409" spans="2:7">
      <c r="B409" s="7"/>
      <c r="C409"/>
      <c r="D409"/>
      <c r="E409"/>
      <c r="F409"/>
      <c r="G409"/>
    </row>
    <row r="410" spans="2:7">
      <c r="B410" s="7"/>
      <c r="C410"/>
      <c r="D410"/>
      <c r="E410"/>
      <c r="F410"/>
      <c r="G410"/>
    </row>
    <row r="411" spans="2:7">
      <c r="B411" s="7"/>
      <c r="C411"/>
      <c r="D411"/>
      <c r="E411"/>
      <c r="F411"/>
      <c r="G411"/>
    </row>
    <row r="412" spans="2:7">
      <c r="B412" s="7"/>
      <c r="C412"/>
      <c r="D412"/>
      <c r="E412"/>
      <c r="F412"/>
      <c r="G412"/>
    </row>
    <row r="413" spans="2:7">
      <c r="B413" s="7"/>
      <c r="C413"/>
      <c r="D413"/>
      <c r="E413"/>
      <c r="F413"/>
      <c r="G413"/>
    </row>
    <row r="414" spans="2:7">
      <c r="B414" s="7"/>
      <c r="C414"/>
      <c r="D414"/>
      <c r="E414"/>
      <c r="F414"/>
      <c r="G414"/>
    </row>
    <row r="415" spans="2:7">
      <c r="B415" s="7"/>
      <c r="C415"/>
      <c r="D415"/>
      <c r="E415"/>
      <c r="F415"/>
      <c r="G415"/>
    </row>
    <row r="416" spans="2:7">
      <c r="B416" s="7"/>
      <c r="C416"/>
      <c r="D416"/>
      <c r="E416"/>
      <c r="F416"/>
      <c r="G416"/>
    </row>
    <row r="417" spans="2:7">
      <c r="B417" s="7"/>
      <c r="C417"/>
      <c r="D417"/>
      <c r="E417"/>
      <c r="F417"/>
      <c r="G417"/>
    </row>
    <row r="418" spans="2:7">
      <c r="B418" s="7"/>
      <c r="C418"/>
      <c r="D418"/>
      <c r="E418"/>
      <c r="F418"/>
      <c r="G418"/>
    </row>
    <row r="419" spans="2:7">
      <c r="B419" s="7"/>
      <c r="C419"/>
      <c r="D419"/>
      <c r="E419"/>
      <c r="F419"/>
      <c r="G419"/>
    </row>
    <row r="420" spans="2:7">
      <c r="B420" s="7"/>
      <c r="C420"/>
      <c r="D420"/>
      <c r="E420"/>
      <c r="F420"/>
      <c r="G420"/>
    </row>
    <row r="421" spans="2:7">
      <c r="B421" s="7"/>
      <c r="C421"/>
      <c r="D421"/>
      <c r="E421"/>
      <c r="F421"/>
      <c r="G421"/>
    </row>
    <row r="422" spans="2:7">
      <c r="B422" s="7"/>
      <c r="C422"/>
      <c r="D422"/>
      <c r="E422"/>
      <c r="F422"/>
      <c r="G422"/>
    </row>
    <row r="423" spans="2:7">
      <c r="B423" s="7"/>
      <c r="C423"/>
      <c r="D423"/>
      <c r="E423"/>
      <c r="F423"/>
      <c r="G423"/>
    </row>
    <row r="424" spans="2:7">
      <c r="B424" s="7"/>
      <c r="C424"/>
      <c r="D424"/>
      <c r="E424"/>
      <c r="F424"/>
      <c r="G424"/>
    </row>
    <row r="425" spans="2:7">
      <c r="B425" s="7"/>
      <c r="C425"/>
      <c r="D425"/>
      <c r="E425"/>
      <c r="F425"/>
      <c r="G425"/>
    </row>
    <row r="426" spans="2:7">
      <c r="B426" s="7"/>
      <c r="C426"/>
      <c r="D426"/>
      <c r="E426"/>
      <c r="F426"/>
      <c r="G426"/>
    </row>
    <row r="427" spans="2:7">
      <c r="B427" s="7"/>
      <c r="C427"/>
      <c r="D427"/>
      <c r="E427"/>
      <c r="F427"/>
      <c r="G427"/>
    </row>
    <row r="428" spans="2:7">
      <c r="B428" s="7"/>
      <c r="C428"/>
      <c r="D428"/>
      <c r="E428"/>
      <c r="F428"/>
      <c r="G428"/>
    </row>
    <row r="429" spans="2:7">
      <c r="B429" s="7"/>
      <c r="C429"/>
      <c r="D429"/>
      <c r="E429"/>
      <c r="F429"/>
      <c r="G429"/>
    </row>
    <row r="430" spans="2:7">
      <c r="B430" s="7"/>
      <c r="C430"/>
      <c r="D430"/>
      <c r="E430"/>
      <c r="F430"/>
      <c r="G430"/>
    </row>
    <row r="431" spans="2:7">
      <c r="B431" s="7"/>
      <c r="C431"/>
      <c r="D431"/>
      <c r="E431"/>
      <c r="F431"/>
      <c r="G431"/>
    </row>
    <row r="432" spans="2:7">
      <c r="B432" s="7"/>
      <c r="C432"/>
      <c r="D432"/>
      <c r="E432"/>
      <c r="F432"/>
      <c r="G432"/>
    </row>
    <row r="433" spans="2:7">
      <c r="B433" s="7"/>
      <c r="C433"/>
      <c r="D433"/>
      <c r="E433"/>
      <c r="F433"/>
      <c r="G433"/>
    </row>
    <row r="434" spans="2:7">
      <c r="B434" s="7"/>
      <c r="C434"/>
      <c r="D434"/>
      <c r="E434"/>
      <c r="F434"/>
      <c r="G434"/>
    </row>
    <row r="435" spans="2:7">
      <c r="B435" s="7"/>
      <c r="C435"/>
      <c r="D435"/>
      <c r="E435"/>
      <c r="F435"/>
      <c r="G435"/>
    </row>
    <row r="436" spans="2:7">
      <c r="B436" s="7"/>
      <c r="C436"/>
      <c r="D436"/>
      <c r="E436"/>
      <c r="F436"/>
      <c r="G436"/>
    </row>
    <row r="437" spans="2:7">
      <c r="B437" s="7"/>
      <c r="C437"/>
      <c r="D437"/>
      <c r="E437"/>
      <c r="F437"/>
      <c r="G437"/>
    </row>
    <row r="438" spans="2:7">
      <c r="B438" s="7"/>
      <c r="C438"/>
      <c r="D438"/>
      <c r="E438"/>
      <c r="F438"/>
      <c r="G438"/>
    </row>
    <row r="439" spans="2:7">
      <c r="B439" s="7"/>
      <c r="C439"/>
      <c r="D439"/>
      <c r="E439"/>
      <c r="F439"/>
      <c r="G439"/>
    </row>
    <row r="440" spans="2:7">
      <c r="B440" s="7"/>
      <c r="C440"/>
      <c r="D440"/>
      <c r="E440"/>
      <c r="F440"/>
      <c r="G440"/>
    </row>
    <row r="441" spans="2:7">
      <c r="B441" s="7"/>
      <c r="C441"/>
      <c r="D441"/>
      <c r="E441"/>
      <c r="F441"/>
      <c r="G441"/>
    </row>
    <row r="442" spans="2:7">
      <c r="B442" s="7"/>
      <c r="C442"/>
      <c r="D442"/>
      <c r="E442"/>
      <c r="F442"/>
      <c r="G442"/>
    </row>
    <row r="443" spans="2:7">
      <c r="B443" s="7"/>
      <c r="C443"/>
      <c r="D443"/>
      <c r="E443"/>
      <c r="F443"/>
      <c r="G443"/>
    </row>
    <row r="444" spans="2:7">
      <c r="B444" s="7"/>
      <c r="C444"/>
      <c r="D444"/>
      <c r="E444"/>
      <c r="F444"/>
      <c r="G444"/>
    </row>
    <row r="445" spans="2:7">
      <c r="B445" s="7"/>
      <c r="C445"/>
      <c r="D445"/>
      <c r="E445"/>
      <c r="F445"/>
      <c r="G445"/>
    </row>
    <row r="446" spans="2:7">
      <c r="B446" s="7"/>
      <c r="C446"/>
      <c r="D446"/>
      <c r="E446"/>
      <c r="F446"/>
      <c r="G446"/>
    </row>
    <row r="447" spans="2:7">
      <c r="B447" s="7"/>
      <c r="C447"/>
      <c r="D447"/>
      <c r="E447"/>
      <c r="F447"/>
      <c r="G447"/>
    </row>
    <row r="448" spans="2:7">
      <c r="B448" s="7"/>
      <c r="C448"/>
      <c r="D448"/>
      <c r="E448"/>
      <c r="F448"/>
      <c r="G448"/>
    </row>
    <row r="449" spans="2:7">
      <c r="B449" s="7"/>
      <c r="C449"/>
      <c r="D449"/>
      <c r="E449"/>
      <c r="F449"/>
      <c r="G449"/>
    </row>
    <row r="450" spans="2:7">
      <c r="B450" s="7"/>
      <c r="C450"/>
      <c r="D450"/>
      <c r="E450"/>
      <c r="F450"/>
      <c r="G450"/>
    </row>
    <row r="451" spans="2:7">
      <c r="B451" s="7"/>
      <c r="C451"/>
      <c r="D451"/>
      <c r="E451"/>
      <c r="F451"/>
      <c r="G451"/>
    </row>
    <row r="452" spans="2:7">
      <c r="B452" s="7"/>
      <c r="C452"/>
      <c r="D452"/>
      <c r="E452"/>
      <c r="F452"/>
      <c r="G452"/>
    </row>
    <row r="453" spans="2:7">
      <c r="B453" s="7"/>
      <c r="C453"/>
      <c r="D453"/>
      <c r="E453"/>
      <c r="F453"/>
      <c r="G453"/>
    </row>
    <row r="454" spans="2:7">
      <c r="B454" s="7"/>
      <c r="C454"/>
      <c r="D454"/>
      <c r="E454"/>
      <c r="F454"/>
      <c r="G454"/>
    </row>
    <row r="455" spans="2:7">
      <c r="B455" s="7"/>
      <c r="C455"/>
      <c r="D455"/>
      <c r="E455"/>
      <c r="F455"/>
      <c r="G455"/>
    </row>
    <row r="456" spans="2:7">
      <c r="B456" s="7"/>
      <c r="C456"/>
      <c r="D456"/>
      <c r="E456"/>
      <c r="F456"/>
      <c r="G456"/>
    </row>
    <row r="457" spans="2:7">
      <c r="B457" s="7"/>
      <c r="C457"/>
      <c r="D457"/>
      <c r="E457"/>
      <c r="F457"/>
      <c r="G457"/>
    </row>
    <row r="458" spans="2:7">
      <c r="B458" s="7"/>
      <c r="C458"/>
      <c r="D458"/>
      <c r="E458"/>
      <c r="F458"/>
      <c r="G458"/>
    </row>
    <row r="459" spans="2:7">
      <c r="B459" s="7"/>
      <c r="C459"/>
      <c r="D459"/>
      <c r="E459"/>
      <c r="F459"/>
      <c r="G459"/>
    </row>
    <row r="460" spans="2:7">
      <c r="B460" s="7"/>
      <c r="C460"/>
      <c r="D460"/>
      <c r="E460"/>
      <c r="F460"/>
      <c r="G460"/>
    </row>
    <row r="461" spans="2:7">
      <c r="B461" s="7"/>
      <c r="C461"/>
      <c r="D461"/>
      <c r="E461"/>
      <c r="F461"/>
      <c r="G461"/>
    </row>
    <row r="462" spans="2:7">
      <c r="B462" s="7"/>
      <c r="C462"/>
      <c r="D462"/>
      <c r="E462"/>
      <c r="F462"/>
      <c r="G462"/>
    </row>
    <row r="463" spans="2:7">
      <c r="B463" s="7"/>
      <c r="C463"/>
      <c r="D463"/>
      <c r="E463"/>
      <c r="F463"/>
      <c r="G463"/>
    </row>
    <row r="464" spans="2:7">
      <c r="B464" s="7"/>
      <c r="C464"/>
      <c r="D464"/>
      <c r="E464"/>
      <c r="F464"/>
      <c r="G464"/>
    </row>
    <row r="465" spans="2:7">
      <c r="B465" s="7"/>
      <c r="C465"/>
      <c r="D465"/>
      <c r="E465"/>
      <c r="F465"/>
      <c r="G465"/>
    </row>
    <row r="466" spans="2:7">
      <c r="B466" s="7"/>
      <c r="C466"/>
      <c r="D466"/>
      <c r="E466"/>
      <c r="F466"/>
      <c r="G466"/>
    </row>
    <row r="467" spans="2:7">
      <c r="B467" s="7"/>
      <c r="C467"/>
      <c r="D467"/>
      <c r="E467"/>
      <c r="F467"/>
      <c r="G467"/>
    </row>
    <row r="468" spans="2:7">
      <c r="B468" s="7"/>
      <c r="C468"/>
      <c r="D468"/>
      <c r="E468"/>
      <c r="F468"/>
      <c r="G468"/>
    </row>
    <row r="469" spans="2:7">
      <c r="B469" s="7"/>
      <c r="C469"/>
      <c r="D469"/>
      <c r="E469"/>
      <c r="F469"/>
      <c r="G469"/>
    </row>
    <row r="470" spans="2:7">
      <c r="B470" s="7"/>
      <c r="C470"/>
      <c r="D470"/>
      <c r="E470"/>
      <c r="F470"/>
      <c r="G470"/>
    </row>
    <row r="471" spans="2:7">
      <c r="B471" s="7"/>
      <c r="C471"/>
      <c r="D471"/>
      <c r="E471"/>
      <c r="F471"/>
      <c r="G471"/>
    </row>
    <row r="472" spans="2:7">
      <c r="B472" s="7"/>
      <c r="C472"/>
      <c r="D472"/>
      <c r="E472"/>
      <c r="F472"/>
      <c r="G472"/>
    </row>
    <row r="473" spans="2:7">
      <c r="B473" s="7"/>
      <c r="C473"/>
      <c r="D473"/>
      <c r="E473"/>
      <c r="F473"/>
      <c r="G473"/>
    </row>
    <row r="474" spans="2:7">
      <c r="B474" s="7"/>
      <c r="C474"/>
      <c r="D474"/>
      <c r="E474"/>
      <c r="F474"/>
      <c r="G474"/>
    </row>
    <row r="475" spans="2:7">
      <c r="B475" s="7"/>
      <c r="C475"/>
      <c r="D475"/>
      <c r="E475"/>
      <c r="F475"/>
      <c r="G475"/>
    </row>
    <row r="476" spans="2:7">
      <c r="B476" s="7"/>
      <c r="C476"/>
      <c r="D476"/>
      <c r="E476"/>
      <c r="F476"/>
      <c r="G476"/>
    </row>
    <row r="477" spans="2:7">
      <c r="B477" s="7"/>
      <c r="C477"/>
      <c r="D477"/>
      <c r="E477"/>
      <c r="F477"/>
      <c r="G477"/>
    </row>
    <row r="478" spans="2:7">
      <c r="B478" s="7"/>
      <c r="C478"/>
      <c r="D478"/>
      <c r="E478"/>
      <c r="F478"/>
      <c r="G478"/>
    </row>
    <row r="479" spans="2:7">
      <c r="B479" s="7"/>
      <c r="C479"/>
      <c r="D479"/>
      <c r="E479"/>
      <c r="F479"/>
      <c r="G479"/>
    </row>
    <row r="480" spans="2:7">
      <c r="B480" s="7"/>
      <c r="C480"/>
      <c r="D480"/>
      <c r="E480"/>
      <c r="F480"/>
      <c r="G480"/>
    </row>
    <row r="481" spans="2:7">
      <c r="B481" s="7"/>
      <c r="C481"/>
      <c r="D481"/>
      <c r="E481"/>
      <c r="F481"/>
      <c r="G481"/>
    </row>
    <row r="482" spans="2:7">
      <c r="B482" s="7"/>
      <c r="C482"/>
      <c r="D482"/>
      <c r="E482"/>
      <c r="F482"/>
      <c r="G482"/>
    </row>
    <row r="483" spans="2:7">
      <c r="B483" s="7"/>
      <c r="C483"/>
      <c r="D483"/>
      <c r="E483"/>
      <c r="F483"/>
      <c r="G483"/>
    </row>
    <row r="484" spans="2:7">
      <c r="B484" s="7"/>
      <c r="C484"/>
      <c r="D484"/>
      <c r="E484"/>
      <c r="F484"/>
      <c r="G484"/>
    </row>
    <row r="485" spans="2:7">
      <c r="B485" s="7"/>
      <c r="C485"/>
      <c r="D485"/>
      <c r="E485"/>
      <c r="F485"/>
      <c r="G485"/>
    </row>
    <row r="486" spans="2:7">
      <c r="B486" s="7"/>
      <c r="C486"/>
      <c r="D486"/>
      <c r="E486"/>
      <c r="F486"/>
      <c r="G486"/>
    </row>
    <row r="487" spans="2:7">
      <c r="B487" s="7"/>
      <c r="C487"/>
      <c r="D487"/>
      <c r="E487"/>
      <c r="F487"/>
      <c r="G487"/>
    </row>
    <row r="488" spans="2:7">
      <c r="B488" s="7"/>
      <c r="C488"/>
      <c r="D488"/>
      <c r="E488"/>
      <c r="F488"/>
      <c r="G488"/>
    </row>
    <row r="489" spans="2:7">
      <c r="B489" s="7"/>
      <c r="C489"/>
      <c r="D489"/>
      <c r="E489"/>
      <c r="F489"/>
      <c r="G489"/>
    </row>
    <row r="490" spans="2:7">
      <c r="B490" s="7"/>
      <c r="C490"/>
      <c r="D490"/>
      <c r="E490"/>
      <c r="F490"/>
      <c r="G490"/>
    </row>
    <row r="491" spans="2:7">
      <c r="B491" s="7"/>
      <c r="C491"/>
      <c r="D491"/>
      <c r="E491"/>
      <c r="F491"/>
      <c r="G491"/>
    </row>
    <row r="492" spans="2:7">
      <c r="B492" s="7"/>
      <c r="C492"/>
      <c r="D492"/>
      <c r="E492"/>
      <c r="F492"/>
      <c r="G492"/>
    </row>
    <row r="493" spans="2:7">
      <c r="B493" s="7"/>
      <c r="C493"/>
      <c r="D493"/>
      <c r="E493"/>
      <c r="F493"/>
      <c r="G493"/>
    </row>
    <row r="494" spans="2:7">
      <c r="B494" s="7"/>
      <c r="C494"/>
      <c r="D494"/>
      <c r="E494"/>
      <c r="F494"/>
      <c r="G494"/>
    </row>
    <row r="495" spans="2:7">
      <c r="B495" s="7"/>
      <c r="C495"/>
      <c r="D495"/>
      <c r="E495"/>
      <c r="F495"/>
      <c r="G495"/>
    </row>
    <row r="496" spans="2:7">
      <c r="B496" s="7"/>
      <c r="C496"/>
      <c r="D496"/>
      <c r="E496"/>
      <c r="F496"/>
      <c r="G496"/>
    </row>
    <row r="497" spans="2:7">
      <c r="B497" s="7"/>
      <c r="C497"/>
      <c r="D497"/>
      <c r="E497"/>
      <c r="F497"/>
      <c r="G497"/>
    </row>
    <row r="498" spans="2:7">
      <c r="B498" s="7"/>
      <c r="C498"/>
      <c r="D498"/>
      <c r="E498"/>
      <c r="F498"/>
      <c r="G498"/>
    </row>
    <row r="499" spans="2:7">
      <c r="B499" s="7"/>
      <c r="C499"/>
      <c r="D499"/>
      <c r="E499"/>
      <c r="F499"/>
      <c r="G499"/>
    </row>
    <row r="500" spans="2:7">
      <c r="B500" s="7"/>
      <c r="C500"/>
      <c r="D500"/>
      <c r="E500"/>
      <c r="F500"/>
      <c r="G500"/>
    </row>
    <row r="501" spans="2:7">
      <c r="B501" s="7"/>
      <c r="C501"/>
      <c r="D501"/>
      <c r="E501"/>
      <c r="F501"/>
      <c r="G501"/>
    </row>
    <row r="502" spans="2:7">
      <c r="B502" s="7"/>
      <c r="C502"/>
      <c r="D502"/>
      <c r="E502"/>
      <c r="F502"/>
      <c r="G502"/>
    </row>
    <row r="503" spans="2:7">
      <c r="B503" s="7"/>
      <c r="C503"/>
      <c r="D503"/>
      <c r="E503"/>
      <c r="F503"/>
      <c r="G503"/>
    </row>
    <row r="504" spans="2:7">
      <c r="B504" s="7"/>
      <c r="C504"/>
      <c r="D504"/>
      <c r="E504"/>
      <c r="F504"/>
      <c r="G504"/>
    </row>
    <row r="505" spans="2:7">
      <c r="B505" s="7"/>
      <c r="C505"/>
      <c r="D505"/>
      <c r="E505"/>
      <c r="F505"/>
      <c r="G505"/>
    </row>
    <row r="506" spans="2:7">
      <c r="B506" s="7"/>
      <c r="C506"/>
      <c r="D506"/>
      <c r="E506"/>
      <c r="F506"/>
      <c r="G506"/>
    </row>
    <row r="507" spans="2:7">
      <c r="B507" s="7"/>
      <c r="C507"/>
      <c r="D507"/>
      <c r="E507"/>
      <c r="F507"/>
      <c r="G507"/>
    </row>
    <row r="508" spans="2:7">
      <c r="B508" s="7"/>
      <c r="C508"/>
      <c r="D508"/>
      <c r="E508"/>
      <c r="F508"/>
      <c r="G508"/>
    </row>
    <row r="509" spans="2:7">
      <c r="B509" s="7"/>
      <c r="C509"/>
      <c r="D509"/>
      <c r="E509"/>
      <c r="F509"/>
      <c r="G509"/>
    </row>
    <row r="510" spans="2:7">
      <c r="B510" s="7"/>
      <c r="C510"/>
      <c r="D510"/>
      <c r="E510"/>
      <c r="F510"/>
      <c r="G510"/>
    </row>
    <row r="511" spans="2:7">
      <c r="B511" s="7"/>
      <c r="C511"/>
      <c r="D511"/>
      <c r="E511"/>
      <c r="F511"/>
      <c r="G511"/>
    </row>
    <row r="512" spans="2:7">
      <c r="B512" s="7"/>
      <c r="C512"/>
      <c r="D512"/>
      <c r="E512"/>
      <c r="F512"/>
      <c r="G512"/>
    </row>
    <row r="513" spans="2:7">
      <c r="B513" s="7"/>
      <c r="C513"/>
      <c r="D513"/>
      <c r="E513"/>
      <c r="F513"/>
      <c r="G513"/>
    </row>
    <row r="514" spans="2:7">
      <c r="B514" s="7"/>
      <c r="C514"/>
      <c r="D514"/>
      <c r="E514"/>
      <c r="F514"/>
      <c r="G514"/>
    </row>
    <row r="515" spans="2:7">
      <c r="B515" s="7"/>
      <c r="C515"/>
      <c r="D515"/>
      <c r="E515"/>
      <c r="F515"/>
      <c r="G515"/>
    </row>
    <row r="516" spans="2:7">
      <c r="B516" s="7"/>
      <c r="C516"/>
      <c r="D516"/>
      <c r="E516"/>
      <c r="F516"/>
      <c r="G516"/>
    </row>
    <row r="517" spans="2:7">
      <c r="B517" s="7"/>
      <c r="C517"/>
      <c r="D517"/>
      <c r="E517"/>
      <c r="F517"/>
      <c r="G517"/>
    </row>
    <row r="518" spans="2:7">
      <c r="B518" s="7"/>
      <c r="C518"/>
      <c r="D518"/>
      <c r="E518"/>
      <c r="F518"/>
      <c r="G518"/>
    </row>
    <row r="519" spans="2:7">
      <c r="B519" s="7"/>
      <c r="C519"/>
      <c r="D519"/>
      <c r="E519"/>
      <c r="F519"/>
      <c r="G519"/>
    </row>
    <row r="520" spans="2:7">
      <c r="B520" s="7"/>
      <c r="C520"/>
      <c r="D520"/>
      <c r="E520"/>
      <c r="F520"/>
      <c r="G520"/>
    </row>
    <row r="521" spans="2:7">
      <c r="B521" s="7"/>
      <c r="C521"/>
      <c r="D521"/>
      <c r="E521"/>
      <c r="F521"/>
      <c r="G521"/>
    </row>
    <row r="522" spans="2:7">
      <c r="B522" s="7"/>
      <c r="C522"/>
      <c r="D522"/>
      <c r="E522"/>
      <c r="F522"/>
      <c r="G522"/>
    </row>
    <row r="523" spans="2:7">
      <c r="B523" s="7"/>
      <c r="C523"/>
      <c r="D523"/>
      <c r="E523"/>
      <c r="F523"/>
      <c r="G523"/>
    </row>
    <row r="524" spans="2:7">
      <c r="B524" s="7"/>
      <c r="C524"/>
      <c r="D524"/>
      <c r="E524"/>
      <c r="F524"/>
      <c r="G524"/>
    </row>
    <row r="525" spans="2:7">
      <c r="B525" s="7"/>
      <c r="C525"/>
      <c r="D525"/>
      <c r="E525"/>
      <c r="F525"/>
      <c r="G525"/>
    </row>
    <row r="526" spans="2:7">
      <c r="B526" s="7"/>
      <c r="C526"/>
      <c r="D526"/>
      <c r="E526"/>
      <c r="F526"/>
      <c r="G526"/>
    </row>
    <row r="527" spans="2:7">
      <c r="B527" s="7"/>
      <c r="C527"/>
      <c r="D527"/>
      <c r="E527"/>
      <c r="F527"/>
      <c r="G527"/>
    </row>
    <row r="528" spans="2:7">
      <c r="B528" s="7"/>
      <c r="C528"/>
      <c r="D528"/>
      <c r="E528"/>
      <c r="F528"/>
      <c r="G528"/>
    </row>
    <row r="529" spans="2:7">
      <c r="B529" s="7"/>
      <c r="C529"/>
      <c r="D529"/>
      <c r="E529"/>
      <c r="F529"/>
      <c r="G529"/>
    </row>
    <row r="530" spans="2:7">
      <c r="B530" s="7"/>
      <c r="C530"/>
      <c r="D530"/>
      <c r="E530"/>
      <c r="F530"/>
      <c r="G530"/>
    </row>
    <row r="531" spans="2:7">
      <c r="B531" s="7"/>
      <c r="C531"/>
      <c r="D531"/>
      <c r="E531"/>
      <c r="F531"/>
      <c r="G531"/>
    </row>
    <row r="532" spans="2:7">
      <c r="B532" s="7"/>
      <c r="C532"/>
      <c r="D532"/>
      <c r="E532"/>
      <c r="F532"/>
      <c r="G532"/>
    </row>
    <row r="533" spans="2:7">
      <c r="B533" s="7"/>
      <c r="C533"/>
      <c r="D533"/>
      <c r="E533"/>
      <c r="F533"/>
      <c r="G533"/>
    </row>
    <row r="534" spans="2:7">
      <c r="B534" s="7"/>
      <c r="C534"/>
      <c r="D534"/>
      <c r="E534"/>
      <c r="F534"/>
      <c r="G534"/>
    </row>
    <row r="535" spans="2:7">
      <c r="B535" s="7"/>
      <c r="C535"/>
      <c r="D535"/>
      <c r="E535"/>
      <c r="F535"/>
      <c r="G535"/>
    </row>
    <row r="536" spans="2:7">
      <c r="B536" s="7"/>
      <c r="C536"/>
      <c r="D536"/>
      <c r="E536"/>
      <c r="F536"/>
      <c r="G536"/>
    </row>
    <row r="537" spans="2:7">
      <c r="B537" s="7"/>
      <c r="C537"/>
      <c r="D537"/>
      <c r="E537"/>
      <c r="F537"/>
      <c r="G537"/>
    </row>
    <row r="538" spans="2:7">
      <c r="B538" s="7"/>
      <c r="C538"/>
      <c r="D538"/>
      <c r="E538"/>
      <c r="F538"/>
      <c r="G538"/>
    </row>
    <row r="539" spans="2:7">
      <c r="B539" s="7"/>
      <c r="C539"/>
      <c r="D539"/>
      <c r="E539"/>
      <c r="F539"/>
      <c r="G539"/>
    </row>
    <row r="540" spans="2:7">
      <c r="B540" s="7"/>
      <c r="C540"/>
      <c r="D540"/>
      <c r="E540"/>
      <c r="F540"/>
      <c r="G540"/>
    </row>
    <row r="541" spans="2:7">
      <c r="B541" s="7"/>
      <c r="C541"/>
      <c r="D541"/>
      <c r="E541"/>
      <c r="F541"/>
      <c r="G541"/>
    </row>
    <row r="542" spans="2:7">
      <c r="B542" s="7"/>
      <c r="C542"/>
      <c r="D542"/>
      <c r="E542"/>
      <c r="F542"/>
      <c r="G542"/>
    </row>
    <row r="543" spans="2:7">
      <c r="B543" s="7"/>
      <c r="C543"/>
      <c r="D543"/>
      <c r="E543"/>
      <c r="F543"/>
      <c r="G543"/>
    </row>
    <row r="544" spans="2:7">
      <c r="B544" s="7"/>
      <c r="C544"/>
      <c r="D544"/>
      <c r="E544"/>
      <c r="F544"/>
      <c r="G544"/>
    </row>
    <row r="545" spans="2:7">
      <c r="B545" s="7"/>
      <c r="C545"/>
      <c r="D545"/>
      <c r="E545"/>
      <c r="F545"/>
      <c r="G545"/>
    </row>
    <row r="546" spans="2:7">
      <c r="B546" s="7"/>
      <c r="C546"/>
      <c r="D546"/>
      <c r="E546"/>
      <c r="F546"/>
      <c r="G546"/>
    </row>
    <row r="547" spans="2:7">
      <c r="B547" s="7"/>
      <c r="C547"/>
      <c r="D547"/>
      <c r="E547"/>
      <c r="F547"/>
      <c r="G547"/>
    </row>
    <row r="548" spans="2:7">
      <c r="B548" s="7"/>
      <c r="C548"/>
      <c r="D548"/>
      <c r="E548"/>
      <c r="F548"/>
      <c r="G548"/>
    </row>
    <row r="549" spans="2:7">
      <c r="B549" s="7"/>
      <c r="C549"/>
      <c r="D549"/>
      <c r="E549"/>
      <c r="F549"/>
      <c r="G549"/>
    </row>
    <row r="550" spans="2:7">
      <c r="B550" s="7"/>
      <c r="C550"/>
      <c r="D550"/>
      <c r="E550"/>
      <c r="F550"/>
      <c r="G550"/>
    </row>
    <row r="551" spans="2:7">
      <c r="B551" s="7"/>
      <c r="C551"/>
      <c r="D551"/>
      <c r="E551"/>
      <c r="F551"/>
      <c r="G551"/>
    </row>
    <row r="552" spans="2:7">
      <c r="B552" s="7"/>
      <c r="C552"/>
      <c r="D552"/>
      <c r="E552"/>
      <c r="F552"/>
      <c r="G552"/>
    </row>
    <row r="553" spans="2:7">
      <c r="B553" s="7"/>
      <c r="C553"/>
      <c r="D553"/>
      <c r="E553"/>
      <c r="F553"/>
      <c r="G553"/>
    </row>
    <row r="554" spans="2:7">
      <c r="B554" s="7"/>
      <c r="C554"/>
      <c r="D554"/>
      <c r="E554"/>
      <c r="F554"/>
      <c r="G554"/>
    </row>
    <row r="555" spans="2:7">
      <c r="B555" s="7"/>
      <c r="C555"/>
      <c r="D555"/>
      <c r="E555"/>
      <c r="F555"/>
      <c r="G555"/>
    </row>
    <row r="556" spans="2:7">
      <c r="B556" s="7"/>
      <c r="C556"/>
      <c r="D556"/>
      <c r="E556"/>
      <c r="F556"/>
      <c r="G556"/>
    </row>
    <row r="557" spans="2:7">
      <c r="B557" s="7"/>
      <c r="C557"/>
      <c r="D557"/>
      <c r="E557"/>
      <c r="F557"/>
      <c r="G557"/>
    </row>
    <row r="558" spans="2:7">
      <c r="B558" s="7"/>
      <c r="C558"/>
      <c r="D558"/>
      <c r="E558"/>
      <c r="F558"/>
      <c r="G558"/>
    </row>
    <row r="559" spans="2:7">
      <c r="B559" s="7"/>
      <c r="C559"/>
      <c r="D559"/>
      <c r="E559"/>
      <c r="F559"/>
      <c r="G559"/>
    </row>
    <row r="560" spans="2:7">
      <c r="B560" s="7"/>
      <c r="C560"/>
      <c r="D560"/>
      <c r="E560"/>
      <c r="F560"/>
      <c r="G560"/>
    </row>
    <row r="561" spans="2:7">
      <c r="B561" s="7"/>
      <c r="C561"/>
      <c r="D561"/>
      <c r="E561"/>
      <c r="F561"/>
      <c r="G561"/>
    </row>
    <row r="562" spans="2:7">
      <c r="B562" s="7"/>
      <c r="C562"/>
      <c r="D562"/>
      <c r="E562"/>
      <c r="F562"/>
      <c r="G562"/>
    </row>
    <row r="563" spans="2:7">
      <c r="B563" s="7"/>
      <c r="C563"/>
      <c r="D563"/>
      <c r="E563"/>
      <c r="F563"/>
      <c r="G563"/>
    </row>
    <row r="564" spans="2:7">
      <c r="B564" s="7"/>
      <c r="C564"/>
      <c r="D564"/>
      <c r="E564"/>
      <c r="F564"/>
      <c r="G564"/>
    </row>
    <row r="565" spans="2:7">
      <c r="B565" s="7"/>
      <c r="C565"/>
      <c r="D565"/>
      <c r="E565"/>
      <c r="F565"/>
      <c r="G565"/>
    </row>
    <row r="566" spans="2:7">
      <c r="B566" s="7"/>
      <c r="C566"/>
      <c r="D566"/>
      <c r="E566"/>
      <c r="F566"/>
      <c r="G566"/>
    </row>
    <row r="567" spans="2:7">
      <c r="B567" s="7"/>
      <c r="C567"/>
      <c r="D567"/>
      <c r="E567"/>
      <c r="F567"/>
      <c r="G567"/>
    </row>
    <row r="568" spans="2:7">
      <c r="B568" s="7"/>
      <c r="C568"/>
      <c r="D568"/>
      <c r="E568"/>
      <c r="F568"/>
      <c r="G568"/>
    </row>
    <row r="569" spans="2:7">
      <c r="B569" s="7"/>
      <c r="C569"/>
      <c r="D569"/>
      <c r="E569"/>
      <c r="F569"/>
      <c r="G569"/>
    </row>
    <row r="570" spans="2:7">
      <c r="B570" s="7"/>
      <c r="C570"/>
      <c r="D570"/>
      <c r="E570"/>
      <c r="F570"/>
      <c r="G570"/>
    </row>
    <row r="571" spans="2:7">
      <c r="B571" s="7"/>
      <c r="C571"/>
      <c r="D571"/>
      <c r="E571"/>
      <c r="F571"/>
      <c r="G571"/>
    </row>
    <row r="572" spans="2:7">
      <c r="B572" s="7"/>
      <c r="C572"/>
      <c r="D572"/>
      <c r="E572"/>
      <c r="F572"/>
      <c r="G572"/>
    </row>
    <row r="573" spans="2:7">
      <c r="B573" s="7"/>
      <c r="C573"/>
      <c r="D573"/>
      <c r="E573"/>
      <c r="F573"/>
      <c r="G573"/>
    </row>
    <row r="574" spans="2:7">
      <c r="B574" s="7"/>
      <c r="C574"/>
      <c r="D574"/>
      <c r="E574"/>
      <c r="F574"/>
      <c r="G574"/>
    </row>
    <row r="575" spans="2:7">
      <c r="B575" s="7"/>
      <c r="C575"/>
      <c r="D575"/>
      <c r="E575"/>
      <c r="F575"/>
      <c r="G575"/>
    </row>
    <row r="576" spans="2:7">
      <c r="B576" s="7"/>
      <c r="C576"/>
      <c r="D576"/>
      <c r="E576"/>
      <c r="F576"/>
      <c r="G576"/>
    </row>
    <row r="577" spans="2:7">
      <c r="B577" s="7"/>
      <c r="C577"/>
      <c r="D577"/>
      <c r="E577"/>
      <c r="F577"/>
      <c r="G577"/>
    </row>
    <row r="578" spans="2:7">
      <c r="B578" s="7"/>
      <c r="C578"/>
      <c r="D578"/>
      <c r="E578"/>
      <c r="F578"/>
      <c r="G578"/>
    </row>
    <row r="579" spans="2:7">
      <c r="B579" s="7"/>
      <c r="C579"/>
      <c r="D579"/>
      <c r="E579"/>
      <c r="F579"/>
      <c r="G579"/>
    </row>
    <row r="580" spans="2:7">
      <c r="B580" s="7"/>
      <c r="C580"/>
      <c r="D580"/>
      <c r="E580"/>
      <c r="F580"/>
      <c r="G580"/>
    </row>
    <row r="581" spans="2:7">
      <c r="B581" s="7"/>
      <c r="C581"/>
      <c r="D581"/>
      <c r="E581"/>
      <c r="F581"/>
      <c r="G581"/>
    </row>
    <row r="582" spans="2:7">
      <c r="B582" s="7"/>
      <c r="C582"/>
      <c r="D582"/>
      <c r="E582"/>
      <c r="F582"/>
      <c r="G582"/>
    </row>
    <row r="583" spans="2:7">
      <c r="B583" s="7"/>
      <c r="C583"/>
      <c r="D583"/>
      <c r="E583"/>
      <c r="F583"/>
      <c r="G583"/>
    </row>
    <row r="584" spans="2:7">
      <c r="B584" s="7"/>
      <c r="C584"/>
      <c r="D584"/>
      <c r="E584"/>
      <c r="F584"/>
      <c r="G584"/>
    </row>
    <row r="585" spans="2:7">
      <c r="B585" s="7"/>
      <c r="C585"/>
      <c r="D585"/>
      <c r="E585"/>
      <c r="F585"/>
      <c r="G585"/>
    </row>
    <row r="586" spans="2:7">
      <c r="B586" s="7"/>
      <c r="C586"/>
      <c r="D586"/>
      <c r="E586"/>
      <c r="F586"/>
      <c r="G586"/>
    </row>
    <row r="587" spans="2:7">
      <c r="B587" s="7"/>
      <c r="C587"/>
      <c r="D587"/>
      <c r="E587"/>
      <c r="F587"/>
      <c r="G587"/>
    </row>
    <row r="588" spans="2:7">
      <c r="B588" s="7"/>
      <c r="C588"/>
      <c r="D588"/>
      <c r="E588"/>
      <c r="F588"/>
      <c r="G588"/>
    </row>
    <row r="589" spans="2:7">
      <c r="B589" s="7"/>
      <c r="C589"/>
      <c r="D589"/>
      <c r="E589"/>
      <c r="F589"/>
      <c r="G589"/>
    </row>
    <row r="590" spans="2:7">
      <c r="B590" s="7"/>
      <c r="C590"/>
      <c r="D590"/>
      <c r="E590"/>
      <c r="F590"/>
      <c r="G590"/>
    </row>
    <row r="591" spans="2:7">
      <c r="B591" s="7"/>
      <c r="C591"/>
      <c r="D591"/>
      <c r="E591"/>
      <c r="F591"/>
      <c r="G591"/>
    </row>
    <row r="592" spans="2:7">
      <c r="B592" s="7"/>
      <c r="C592"/>
      <c r="D592"/>
      <c r="E592"/>
      <c r="F592"/>
      <c r="G592"/>
    </row>
    <row r="593" spans="2:7">
      <c r="B593" s="7"/>
      <c r="C593"/>
      <c r="D593"/>
      <c r="E593"/>
      <c r="F593"/>
      <c r="G593"/>
    </row>
    <row r="594" spans="2:7">
      <c r="B594" s="7"/>
      <c r="C594"/>
      <c r="D594"/>
      <c r="E594"/>
      <c r="F594"/>
      <c r="G594"/>
    </row>
    <row r="595" spans="2:7">
      <c r="B595" s="7"/>
      <c r="C595"/>
      <c r="D595"/>
      <c r="E595"/>
      <c r="F595"/>
      <c r="G595"/>
    </row>
    <row r="596" spans="2:7">
      <c r="B596" s="7"/>
      <c r="C596"/>
      <c r="D596"/>
      <c r="E596"/>
      <c r="F596"/>
      <c r="G596"/>
    </row>
    <row r="597" spans="2:7">
      <c r="B597" s="7"/>
      <c r="C597"/>
      <c r="D597"/>
      <c r="E597"/>
      <c r="F597"/>
      <c r="G597"/>
    </row>
    <row r="598" spans="2:7">
      <c r="B598" s="7"/>
      <c r="C598"/>
      <c r="D598"/>
      <c r="E598"/>
      <c r="F598"/>
      <c r="G598"/>
    </row>
    <row r="599" spans="2:7">
      <c r="B599" s="7"/>
      <c r="C599"/>
      <c r="D599"/>
      <c r="E599"/>
      <c r="F599"/>
      <c r="G599"/>
    </row>
    <row r="600" spans="2:7">
      <c r="B600" s="7"/>
      <c r="C600"/>
      <c r="D600"/>
      <c r="E600"/>
      <c r="F600"/>
      <c r="G600"/>
    </row>
    <row r="601" spans="2:7">
      <c r="B601" s="7"/>
      <c r="C601"/>
      <c r="D601"/>
      <c r="E601"/>
      <c r="F601"/>
      <c r="G601"/>
    </row>
    <row r="602" spans="2:7">
      <c r="B602" s="7"/>
      <c r="C602"/>
      <c r="D602"/>
      <c r="E602"/>
      <c r="F602"/>
      <c r="G602"/>
    </row>
    <row r="603" spans="2:7">
      <c r="B603" s="7"/>
      <c r="C603"/>
      <c r="D603"/>
      <c r="E603"/>
      <c r="F603"/>
      <c r="G603"/>
    </row>
    <row r="604" spans="2:7">
      <c r="B604" s="7"/>
      <c r="C604"/>
      <c r="D604"/>
      <c r="E604"/>
      <c r="F604"/>
      <c r="G604"/>
    </row>
    <row r="605" spans="2:7">
      <c r="B605" s="7"/>
      <c r="C605"/>
      <c r="D605"/>
      <c r="E605"/>
      <c r="F605"/>
      <c r="G605"/>
    </row>
    <row r="606" spans="2:7">
      <c r="B606" s="7"/>
      <c r="C606"/>
      <c r="D606"/>
      <c r="E606"/>
      <c r="F606"/>
      <c r="G606"/>
    </row>
    <row r="607" spans="2:7">
      <c r="B607" s="7"/>
      <c r="C607"/>
      <c r="D607"/>
      <c r="E607"/>
      <c r="F607"/>
      <c r="G607"/>
    </row>
    <row r="608" spans="2:7">
      <c r="B608" s="7"/>
      <c r="C608"/>
      <c r="D608"/>
      <c r="E608"/>
      <c r="F608"/>
      <c r="G608"/>
    </row>
    <row r="609" spans="2:7">
      <c r="B609" s="7"/>
      <c r="C609"/>
      <c r="D609"/>
      <c r="E609"/>
      <c r="F609"/>
      <c r="G609"/>
    </row>
    <row r="610" spans="2:7">
      <c r="B610" s="7"/>
      <c r="C610"/>
      <c r="D610"/>
      <c r="E610"/>
      <c r="F610"/>
      <c r="G610"/>
    </row>
    <row r="611" spans="2:7">
      <c r="B611" s="7"/>
      <c r="C611"/>
      <c r="D611"/>
      <c r="E611"/>
      <c r="F611"/>
      <c r="G611"/>
    </row>
    <row r="612" spans="2:7">
      <c r="B612" s="7"/>
      <c r="C612"/>
      <c r="D612"/>
      <c r="E612"/>
      <c r="F612"/>
      <c r="G612"/>
    </row>
    <row r="613" spans="2:7">
      <c r="B613" s="7"/>
      <c r="C613"/>
      <c r="D613"/>
      <c r="E613"/>
      <c r="F613"/>
      <c r="G613"/>
    </row>
    <row r="614" spans="2:7">
      <c r="B614" s="7"/>
      <c r="C614"/>
      <c r="D614"/>
      <c r="E614"/>
      <c r="F614"/>
      <c r="G614"/>
    </row>
    <row r="615" spans="2:7">
      <c r="B615" s="7"/>
      <c r="C615"/>
      <c r="D615"/>
      <c r="E615"/>
      <c r="F615"/>
      <c r="G615"/>
    </row>
    <row r="616" spans="2:7">
      <c r="B616" s="7"/>
      <c r="C616"/>
      <c r="D616"/>
      <c r="E616"/>
      <c r="F616"/>
      <c r="G616"/>
    </row>
    <row r="617" spans="2:7">
      <c r="B617" s="7"/>
      <c r="C617"/>
      <c r="D617"/>
      <c r="E617"/>
      <c r="F617"/>
      <c r="G617"/>
    </row>
    <row r="618" spans="2:7">
      <c r="B618" s="7"/>
      <c r="C618"/>
      <c r="D618"/>
      <c r="E618"/>
      <c r="F618"/>
      <c r="G618"/>
    </row>
    <row r="619" spans="2:7">
      <c r="B619" s="7"/>
      <c r="C619"/>
      <c r="D619"/>
      <c r="E619"/>
      <c r="F619"/>
      <c r="G619"/>
    </row>
    <row r="620" spans="2:7">
      <c r="B620" s="7"/>
      <c r="C620"/>
      <c r="D620"/>
      <c r="E620"/>
      <c r="F620"/>
      <c r="G620"/>
    </row>
    <row r="621" spans="2:7">
      <c r="B621" s="7"/>
      <c r="C621"/>
      <c r="D621"/>
      <c r="E621"/>
      <c r="F621"/>
      <c r="G621"/>
    </row>
    <row r="622" spans="2:7">
      <c r="B622" s="7"/>
      <c r="C622"/>
      <c r="D622"/>
      <c r="E622"/>
      <c r="F622"/>
      <c r="G622"/>
    </row>
    <row r="623" spans="2:7">
      <c r="B623" s="7"/>
      <c r="C623"/>
      <c r="D623"/>
      <c r="E623"/>
      <c r="F623"/>
      <c r="G623"/>
    </row>
    <row r="624" spans="2:7">
      <c r="B624" s="7"/>
      <c r="C624"/>
      <c r="D624"/>
      <c r="E624"/>
      <c r="F624"/>
      <c r="G624"/>
    </row>
    <row r="625" spans="2:7">
      <c r="B625" s="7"/>
      <c r="C625"/>
      <c r="D625"/>
      <c r="E625"/>
      <c r="F625"/>
      <c r="G625"/>
    </row>
    <row r="626" spans="2:7">
      <c r="B626" s="7"/>
      <c r="C626"/>
      <c r="D626"/>
      <c r="E626"/>
      <c r="F626"/>
      <c r="G626"/>
    </row>
    <row r="627" spans="2:7">
      <c r="B627" s="7"/>
      <c r="C627"/>
      <c r="D627"/>
      <c r="E627"/>
      <c r="F627"/>
      <c r="G627"/>
    </row>
    <row r="628" spans="2:7">
      <c r="B628" s="7"/>
      <c r="C628"/>
      <c r="D628"/>
      <c r="E628"/>
      <c r="F628"/>
      <c r="G628"/>
    </row>
    <row r="629" spans="2:7">
      <c r="B629" s="7"/>
      <c r="C629"/>
      <c r="D629"/>
      <c r="E629"/>
      <c r="F629"/>
      <c r="G629"/>
    </row>
    <row r="630" spans="2:7">
      <c r="B630" s="7"/>
      <c r="C630"/>
      <c r="D630"/>
      <c r="E630"/>
      <c r="F630"/>
      <c r="G630"/>
    </row>
    <row r="631" spans="2:7">
      <c r="B631" s="7"/>
      <c r="C631"/>
      <c r="D631"/>
      <c r="E631"/>
      <c r="F631"/>
      <c r="G631"/>
    </row>
    <row r="632" spans="2:7">
      <c r="B632" s="7"/>
      <c r="C632"/>
      <c r="D632"/>
      <c r="E632"/>
      <c r="F632"/>
      <c r="G632"/>
    </row>
    <row r="633" spans="2:7">
      <c r="B633" s="7"/>
      <c r="C633"/>
      <c r="D633"/>
      <c r="E633"/>
      <c r="F633"/>
      <c r="G633"/>
    </row>
    <row r="634" spans="2:7">
      <c r="B634" s="7"/>
      <c r="C634"/>
      <c r="D634"/>
      <c r="E634"/>
      <c r="F634"/>
      <c r="G634"/>
    </row>
    <row r="635" spans="2:7">
      <c r="B635" s="7"/>
      <c r="C635"/>
      <c r="D635"/>
      <c r="E635"/>
      <c r="F635"/>
      <c r="G635"/>
    </row>
    <row r="636" spans="2:7">
      <c r="B636" s="7"/>
      <c r="C636"/>
      <c r="D636"/>
      <c r="E636"/>
      <c r="F636"/>
      <c r="G636"/>
    </row>
    <row r="637" spans="2:7">
      <c r="B637" s="7"/>
      <c r="C637"/>
      <c r="D637"/>
      <c r="E637"/>
      <c r="F637"/>
      <c r="G637"/>
    </row>
    <row r="638" spans="2:7">
      <c r="B638" s="7"/>
      <c r="C638"/>
      <c r="D638"/>
      <c r="E638"/>
      <c r="F638"/>
      <c r="G638"/>
    </row>
    <row r="639" spans="2:7">
      <c r="B639" s="7"/>
      <c r="C639"/>
      <c r="D639"/>
      <c r="E639"/>
      <c r="F639"/>
      <c r="G639"/>
    </row>
    <row r="640" spans="2:7">
      <c r="B640" s="7"/>
      <c r="C640"/>
      <c r="D640"/>
      <c r="E640"/>
      <c r="F640"/>
      <c r="G640"/>
    </row>
    <row r="641" spans="2:7">
      <c r="B641" s="7"/>
      <c r="C641"/>
      <c r="D641"/>
      <c r="E641"/>
      <c r="F641"/>
      <c r="G641"/>
    </row>
    <row r="642" spans="2:7">
      <c r="B642" s="7"/>
      <c r="C642"/>
      <c r="D642"/>
      <c r="E642"/>
      <c r="F642"/>
      <c r="G642"/>
    </row>
    <row r="643" spans="2:7">
      <c r="B643" s="7"/>
      <c r="C643"/>
      <c r="D643"/>
      <c r="E643"/>
      <c r="F643"/>
      <c r="G643"/>
    </row>
    <row r="644" spans="2:7">
      <c r="B644" s="7"/>
      <c r="C644"/>
      <c r="D644"/>
      <c r="E644"/>
      <c r="F644"/>
      <c r="G644"/>
    </row>
    <row r="645" spans="2:7">
      <c r="B645" s="7"/>
      <c r="C645"/>
      <c r="D645"/>
      <c r="E645"/>
      <c r="F645"/>
      <c r="G645"/>
    </row>
    <row r="646" spans="2:7">
      <c r="B646" s="7"/>
      <c r="C646"/>
      <c r="D646"/>
      <c r="E646"/>
      <c r="F646"/>
      <c r="G646"/>
    </row>
    <row r="647" spans="2:7">
      <c r="B647" s="7"/>
      <c r="C647"/>
      <c r="D647"/>
      <c r="E647"/>
      <c r="F647"/>
      <c r="G647"/>
    </row>
    <row r="648" spans="2:7">
      <c r="B648" s="7"/>
      <c r="C648"/>
      <c r="D648"/>
      <c r="E648"/>
      <c r="F648"/>
      <c r="G648"/>
    </row>
    <row r="649" spans="2:7">
      <c r="B649" s="7"/>
      <c r="C649"/>
      <c r="D649"/>
      <c r="E649"/>
      <c r="F649"/>
      <c r="G649"/>
    </row>
    <row r="650" spans="2:7">
      <c r="B650" s="7"/>
      <c r="C650"/>
      <c r="D650"/>
      <c r="E650"/>
      <c r="F650"/>
      <c r="G650"/>
    </row>
    <row r="651" spans="2:7">
      <c r="B651" s="7"/>
      <c r="C651"/>
      <c r="D651"/>
      <c r="E651"/>
      <c r="F651"/>
      <c r="G651"/>
    </row>
    <row r="652" spans="2:7">
      <c r="B652" s="7"/>
      <c r="C652"/>
      <c r="D652"/>
      <c r="E652"/>
      <c r="F652"/>
      <c r="G652"/>
    </row>
    <row r="653" spans="2:7">
      <c r="B653" s="7"/>
      <c r="C653"/>
      <c r="D653"/>
      <c r="E653"/>
      <c r="F653"/>
      <c r="G653"/>
    </row>
    <row r="654" spans="2:7">
      <c r="B654" s="7"/>
      <c r="C654"/>
      <c r="D654"/>
      <c r="E654"/>
      <c r="F654"/>
      <c r="G654"/>
    </row>
    <row r="655" spans="2:7">
      <c r="B655" s="7"/>
      <c r="C655"/>
      <c r="D655"/>
      <c r="E655"/>
      <c r="F655"/>
      <c r="G655"/>
    </row>
    <row r="656" spans="2:7">
      <c r="B656" s="7"/>
      <c r="C656"/>
      <c r="D656"/>
      <c r="E656"/>
      <c r="F656"/>
      <c r="G656"/>
    </row>
    <row r="657" spans="2:7">
      <c r="B657" s="7"/>
      <c r="C657"/>
      <c r="D657"/>
      <c r="E657"/>
      <c r="F657"/>
      <c r="G657"/>
    </row>
    <row r="658" spans="2:7">
      <c r="B658" s="7"/>
      <c r="C658"/>
      <c r="D658"/>
      <c r="E658"/>
      <c r="F658"/>
      <c r="G658"/>
    </row>
    <row r="659" spans="2:7">
      <c r="B659" s="7"/>
      <c r="C659"/>
      <c r="D659"/>
      <c r="E659"/>
      <c r="F659"/>
      <c r="G659"/>
    </row>
    <row r="660" spans="2:7">
      <c r="B660" s="7"/>
      <c r="C660"/>
      <c r="D660"/>
      <c r="E660"/>
      <c r="F660"/>
      <c r="G660"/>
    </row>
    <row r="661" spans="2:7">
      <c r="B661" s="7"/>
      <c r="C661"/>
      <c r="D661"/>
      <c r="E661"/>
      <c r="F661"/>
      <c r="G661"/>
    </row>
    <row r="662" spans="2:7">
      <c r="B662" s="7"/>
      <c r="C662"/>
      <c r="D662"/>
      <c r="E662"/>
      <c r="F662"/>
      <c r="G662"/>
    </row>
    <row r="663" spans="2:7">
      <c r="B663" s="7"/>
      <c r="C663"/>
      <c r="D663"/>
      <c r="E663"/>
      <c r="F663"/>
      <c r="G663"/>
    </row>
    <row r="664" spans="2:7">
      <c r="B664" s="7"/>
      <c r="C664"/>
      <c r="D664"/>
      <c r="E664"/>
      <c r="F664"/>
      <c r="G664"/>
    </row>
    <row r="665" spans="2:7">
      <c r="B665" s="7"/>
      <c r="C665"/>
      <c r="D665"/>
      <c r="E665"/>
      <c r="F665"/>
      <c r="G665"/>
    </row>
    <row r="666" spans="2:7">
      <c r="B666" s="7"/>
      <c r="C666"/>
      <c r="D666"/>
      <c r="E666"/>
      <c r="F666"/>
      <c r="G666"/>
    </row>
    <row r="667" spans="2:7">
      <c r="B667" s="7"/>
      <c r="C667"/>
      <c r="D667"/>
      <c r="E667"/>
      <c r="F667"/>
      <c r="G667"/>
    </row>
    <row r="668" spans="2:7">
      <c r="B668" s="7"/>
      <c r="C668"/>
      <c r="D668"/>
      <c r="E668"/>
      <c r="F668"/>
      <c r="G668"/>
    </row>
    <row r="669" spans="2:7">
      <c r="B669" s="7"/>
      <c r="C669"/>
      <c r="D669"/>
      <c r="E669"/>
      <c r="F669"/>
      <c r="G669"/>
    </row>
    <row r="670" spans="2:7">
      <c r="B670" s="7"/>
      <c r="C670"/>
      <c r="D670"/>
      <c r="E670"/>
      <c r="F670"/>
      <c r="G670"/>
    </row>
    <row r="671" spans="2:7">
      <c r="B671" s="7"/>
      <c r="C671"/>
      <c r="D671"/>
      <c r="E671"/>
      <c r="F671"/>
      <c r="G671"/>
    </row>
    <row r="672" spans="2:7">
      <c r="B672" s="7"/>
      <c r="C672"/>
      <c r="D672"/>
      <c r="E672"/>
      <c r="F672"/>
      <c r="G672"/>
    </row>
    <row r="673" spans="2:7">
      <c r="B673" s="7"/>
      <c r="C673"/>
      <c r="D673"/>
      <c r="E673"/>
      <c r="F673"/>
      <c r="G673"/>
    </row>
    <row r="674" spans="2:7">
      <c r="B674" s="7"/>
      <c r="C674"/>
      <c r="D674"/>
      <c r="E674"/>
      <c r="F674"/>
      <c r="G674"/>
    </row>
    <row r="675" spans="2:7">
      <c r="B675" s="7"/>
      <c r="C675"/>
      <c r="D675"/>
      <c r="E675"/>
      <c r="F675"/>
      <c r="G675"/>
    </row>
    <row r="676" spans="2:7">
      <c r="B676" s="7"/>
      <c r="C676"/>
      <c r="D676"/>
      <c r="E676"/>
      <c r="F676"/>
      <c r="G676"/>
    </row>
    <row r="677" spans="2:7">
      <c r="B677" s="7"/>
      <c r="C677"/>
      <c r="D677"/>
      <c r="E677"/>
      <c r="F677"/>
      <c r="G677"/>
    </row>
    <row r="678" spans="2:7">
      <c r="B678" s="7"/>
      <c r="C678"/>
      <c r="D678"/>
      <c r="E678"/>
      <c r="F678"/>
      <c r="G678"/>
    </row>
    <row r="679" spans="2:7">
      <c r="B679" s="7"/>
      <c r="C679"/>
      <c r="D679"/>
      <c r="E679"/>
      <c r="F679"/>
      <c r="G679"/>
    </row>
    <row r="680" spans="2:7">
      <c r="B680" s="7"/>
      <c r="C680"/>
      <c r="D680"/>
      <c r="E680"/>
      <c r="F680"/>
      <c r="G680"/>
    </row>
    <row r="681" spans="2:7">
      <c r="B681" s="7"/>
      <c r="C681"/>
      <c r="D681"/>
      <c r="E681"/>
      <c r="F681"/>
      <c r="G681"/>
    </row>
    <row r="682" spans="2:7">
      <c r="B682" s="7"/>
      <c r="C682"/>
      <c r="D682"/>
      <c r="E682"/>
      <c r="F682"/>
      <c r="G682"/>
    </row>
    <row r="683" spans="2:7">
      <c r="B683" s="7"/>
      <c r="C683"/>
      <c r="D683"/>
      <c r="E683"/>
      <c r="F683"/>
      <c r="G683"/>
    </row>
    <row r="684" spans="2:7">
      <c r="B684" s="7"/>
      <c r="C684"/>
      <c r="D684"/>
      <c r="E684"/>
      <c r="F684"/>
      <c r="G684"/>
    </row>
    <row r="685" spans="2:7">
      <c r="B685" s="7"/>
      <c r="C685"/>
      <c r="D685"/>
      <c r="E685"/>
      <c r="F685"/>
      <c r="G685"/>
    </row>
    <row r="686" spans="2:7">
      <c r="B686" s="7"/>
      <c r="C686"/>
      <c r="D686"/>
      <c r="E686"/>
      <c r="F686"/>
      <c r="G686"/>
    </row>
    <row r="687" spans="2:7">
      <c r="B687" s="7"/>
      <c r="C687"/>
      <c r="D687"/>
      <c r="E687"/>
      <c r="F687"/>
      <c r="G687"/>
    </row>
    <row r="688" spans="2:7">
      <c r="B688" s="7"/>
      <c r="C688"/>
      <c r="D688"/>
      <c r="E688"/>
      <c r="F688"/>
      <c r="G688"/>
    </row>
    <row r="689" spans="2:7">
      <c r="B689" s="7"/>
      <c r="C689"/>
      <c r="D689"/>
      <c r="E689"/>
      <c r="F689"/>
      <c r="G689"/>
    </row>
    <row r="690" spans="2:7">
      <c r="B690" s="7"/>
      <c r="C690"/>
      <c r="D690"/>
      <c r="E690"/>
      <c r="F690"/>
      <c r="G690"/>
    </row>
    <row r="691" spans="2:7">
      <c r="B691" s="7"/>
      <c r="C691"/>
      <c r="D691"/>
      <c r="E691"/>
      <c r="F691"/>
      <c r="G691"/>
    </row>
    <row r="692" spans="2:7">
      <c r="B692" s="7"/>
      <c r="C692"/>
      <c r="D692"/>
      <c r="E692"/>
      <c r="F692"/>
      <c r="G692"/>
    </row>
    <row r="693" spans="2:7">
      <c r="B693" s="7"/>
      <c r="C693"/>
      <c r="D693"/>
      <c r="E693"/>
      <c r="F693"/>
      <c r="G693"/>
    </row>
    <row r="694" spans="2:7">
      <c r="B694" s="7"/>
      <c r="C694"/>
      <c r="D694"/>
      <c r="E694"/>
      <c r="F694"/>
      <c r="G694"/>
    </row>
    <row r="695" spans="2:7">
      <c r="B695" s="7"/>
      <c r="C695"/>
      <c r="D695"/>
      <c r="E695"/>
      <c r="F695"/>
      <c r="G695"/>
    </row>
    <row r="696" spans="2:7">
      <c r="B696" s="7"/>
      <c r="C696"/>
      <c r="D696"/>
      <c r="E696"/>
      <c r="F696"/>
      <c r="G696"/>
    </row>
    <row r="697" spans="2:7">
      <c r="B697" s="7"/>
      <c r="C697"/>
      <c r="D697"/>
      <c r="E697"/>
      <c r="F697"/>
      <c r="G697"/>
    </row>
    <row r="698" spans="2:7">
      <c r="B698" s="7"/>
      <c r="C698"/>
      <c r="D698"/>
      <c r="E698"/>
      <c r="F698"/>
      <c r="G698"/>
    </row>
    <row r="699" spans="2:7">
      <c r="B699" s="7"/>
      <c r="C699"/>
      <c r="D699"/>
      <c r="E699"/>
      <c r="F699"/>
      <c r="G699"/>
    </row>
    <row r="700" spans="2:7">
      <c r="B700" s="7"/>
      <c r="C700"/>
      <c r="D700"/>
      <c r="E700"/>
      <c r="F700"/>
      <c r="G700"/>
    </row>
    <row r="701" spans="2:7">
      <c r="B701" s="7"/>
      <c r="C701"/>
      <c r="D701"/>
      <c r="E701"/>
      <c r="F701"/>
      <c r="G701"/>
    </row>
    <row r="702" spans="2:7">
      <c r="B702" s="7"/>
      <c r="C702"/>
      <c r="D702"/>
      <c r="E702"/>
      <c r="F702"/>
      <c r="G702"/>
    </row>
    <row r="703" spans="2:7">
      <c r="B703" s="7"/>
      <c r="C703"/>
      <c r="D703"/>
      <c r="E703"/>
      <c r="F703"/>
      <c r="G703"/>
    </row>
    <row r="704" spans="2:7">
      <c r="B704" s="7"/>
      <c r="C704"/>
      <c r="D704"/>
      <c r="E704"/>
      <c r="F704"/>
      <c r="G704"/>
    </row>
    <row r="705" spans="2:7">
      <c r="B705" s="7"/>
      <c r="C705"/>
      <c r="D705"/>
      <c r="E705"/>
      <c r="F705"/>
      <c r="G705"/>
    </row>
    <row r="706" spans="2:7">
      <c r="B706" s="7"/>
      <c r="C706"/>
      <c r="D706"/>
      <c r="E706"/>
      <c r="F706"/>
      <c r="G706"/>
    </row>
    <row r="707" spans="2:7">
      <c r="B707" s="7"/>
      <c r="C707"/>
      <c r="D707"/>
      <c r="E707"/>
      <c r="F707"/>
      <c r="G707"/>
    </row>
    <row r="708" spans="2:7">
      <c r="B708" s="7"/>
      <c r="C708"/>
      <c r="D708"/>
      <c r="E708"/>
      <c r="F708"/>
      <c r="G708"/>
    </row>
    <row r="709" spans="2:7">
      <c r="B709" s="7"/>
      <c r="C709"/>
      <c r="D709"/>
      <c r="E709"/>
      <c r="F709"/>
      <c r="G709"/>
    </row>
    <row r="710" spans="2:7">
      <c r="B710" s="7"/>
      <c r="C710"/>
      <c r="D710"/>
      <c r="E710"/>
      <c r="F710"/>
      <c r="G710"/>
    </row>
    <row r="711" spans="2:7">
      <c r="B711" s="7"/>
      <c r="C711"/>
      <c r="D711"/>
      <c r="E711"/>
      <c r="F711"/>
      <c r="G711"/>
    </row>
    <row r="712" spans="2:7">
      <c r="B712" s="7"/>
      <c r="C712"/>
      <c r="D712"/>
      <c r="E712"/>
      <c r="F712"/>
      <c r="G712"/>
    </row>
    <row r="713" spans="2:7">
      <c r="B713" s="7"/>
      <c r="C713"/>
      <c r="D713"/>
      <c r="E713"/>
      <c r="F713"/>
      <c r="G713"/>
    </row>
    <row r="714" spans="2:7">
      <c r="B714" s="7"/>
      <c r="C714"/>
      <c r="D714"/>
      <c r="E714"/>
      <c r="F714"/>
      <c r="G714"/>
    </row>
    <row r="715" spans="2:7">
      <c r="B715" s="7"/>
      <c r="C715"/>
      <c r="D715"/>
      <c r="E715"/>
      <c r="F715"/>
      <c r="G715"/>
    </row>
    <row r="716" spans="2:7">
      <c r="B716" s="7"/>
      <c r="C716"/>
      <c r="D716"/>
      <c r="E716"/>
      <c r="F716"/>
      <c r="G716"/>
    </row>
    <row r="717" spans="2:7">
      <c r="B717" s="7"/>
      <c r="C717"/>
      <c r="D717"/>
      <c r="E717"/>
      <c r="F717"/>
      <c r="G717"/>
    </row>
    <row r="718" spans="2:7">
      <c r="B718" s="7"/>
      <c r="C718"/>
      <c r="D718"/>
      <c r="E718"/>
      <c r="F718"/>
      <c r="G718"/>
    </row>
    <row r="719" spans="2:7">
      <c r="B719" s="7"/>
      <c r="C719"/>
      <c r="D719"/>
      <c r="E719"/>
      <c r="F719"/>
      <c r="G719"/>
    </row>
    <row r="720" spans="2:7">
      <c r="B720" s="7"/>
      <c r="C720"/>
      <c r="D720"/>
      <c r="E720"/>
      <c r="F720"/>
      <c r="G720"/>
    </row>
    <row r="721" spans="2:7">
      <c r="B721" s="7"/>
      <c r="C721"/>
      <c r="D721"/>
      <c r="E721"/>
      <c r="F721"/>
      <c r="G721"/>
    </row>
    <row r="722" spans="2:7">
      <c r="B722" s="7"/>
      <c r="C722"/>
      <c r="D722"/>
      <c r="E722"/>
      <c r="F722"/>
      <c r="G722"/>
    </row>
    <row r="723" spans="2:7">
      <c r="B723" s="7"/>
      <c r="C723"/>
      <c r="D723"/>
      <c r="E723"/>
      <c r="F723"/>
      <c r="G723"/>
    </row>
    <row r="724" spans="2:7">
      <c r="B724" s="7"/>
      <c r="C724"/>
      <c r="D724"/>
      <c r="E724"/>
      <c r="F724"/>
      <c r="G724"/>
    </row>
    <row r="725" spans="2:7">
      <c r="B725" s="7"/>
      <c r="C725"/>
      <c r="D725"/>
      <c r="E725"/>
      <c r="F725"/>
      <c r="G725"/>
    </row>
    <row r="726" spans="2:7">
      <c r="B726" s="7"/>
      <c r="C726"/>
      <c r="D726"/>
      <c r="E726"/>
      <c r="F726"/>
      <c r="G726"/>
    </row>
    <row r="727" spans="2:7">
      <c r="B727" s="7"/>
      <c r="C727"/>
      <c r="D727"/>
      <c r="E727"/>
      <c r="F727"/>
      <c r="G727"/>
    </row>
    <row r="728" spans="2:7">
      <c r="B728" s="7"/>
      <c r="C728"/>
      <c r="D728"/>
      <c r="E728"/>
      <c r="F728"/>
      <c r="G728"/>
    </row>
    <row r="729" spans="2:7">
      <c r="B729" s="7"/>
      <c r="C729"/>
      <c r="D729"/>
      <c r="E729"/>
      <c r="F729"/>
      <c r="G729"/>
    </row>
    <row r="730" spans="2:7">
      <c r="B730" s="7"/>
      <c r="C730"/>
      <c r="D730"/>
      <c r="E730"/>
      <c r="F730"/>
      <c r="G730"/>
    </row>
    <row r="731" spans="2:7">
      <c r="B731" s="7"/>
      <c r="C731"/>
      <c r="D731"/>
      <c r="E731"/>
      <c r="F731"/>
      <c r="G731"/>
    </row>
    <row r="732" spans="2:7">
      <c r="B732" s="7"/>
      <c r="C732"/>
      <c r="D732"/>
      <c r="E732"/>
      <c r="F732"/>
      <c r="G732"/>
    </row>
    <row r="733" spans="2:7">
      <c r="B733" s="7"/>
      <c r="C733"/>
      <c r="D733"/>
      <c r="E733"/>
      <c r="F733"/>
      <c r="G733"/>
    </row>
    <row r="734" spans="2:7">
      <c r="B734" s="7"/>
      <c r="C734"/>
      <c r="D734"/>
      <c r="E734"/>
      <c r="F734"/>
      <c r="G734"/>
    </row>
    <row r="735" spans="2:7">
      <c r="B735" s="7"/>
      <c r="C735"/>
      <c r="D735"/>
      <c r="E735"/>
      <c r="F735"/>
      <c r="G735"/>
    </row>
    <row r="736" spans="2:7">
      <c r="B736" s="7"/>
      <c r="C736"/>
      <c r="D736"/>
      <c r="E736"/>
      <c r="F736"/>
      <c r="G736"/>
    </row>
    <row r="737" spans="2:7">
      <c r="B737" s="7"/>
      <c r="C737"/>
      <c r="D737"/>
      <c r="E737"/>
      <c r="F737"/>
      <c r="G737"/>
    </row>
    <row r="738" spans="2:7">
      <c r="B738" s="7"/>
      <c r="C738"/>
      <c r="D738"/>
      <c r="E738"/>
      <c r="F738"/>
      <c r="G738"/>
    </row>
    <row r="739" spans="2:7">
      <c r="B739" s="7"/>
      <c r="C739"/>
      <c r="D739"/>
      <c r="E739"/>
      <c r="F739"/>
      <c r="G739"/>
    </row>
    <row r="740" spans="2:7">
      <c r="B740" s="7"/>
      <c r="C740"/>
      <c r="D740"/>
      <c r="E740"/>
      <c r="F740"/>
      <c r="G740"/>
    </row>
    <row r="741" spans="2:7">
      <c r="B741" s="7"/>
      <c r="C741"/>
      <c r="D741"/>
      <c r="E741"/>
      <c r="F741"/>
      <c r="G741"/>
    </row>
    <row r="742" spans="2:7">
      <c r="B742" s="7"/>
      <c r="C742"/>
      <c r="D742"/>
      <c r="E742"/>
      <c r="F742"/>
      <c r="G742"/>
    </row>
    <row r="743" spans="2:7">
      <c r="B743" s="7"/>
      <c r="C743"/>
      <c r="D743"/>
      <c r="E743"/>
      <c r="F743"/>
      <c r="G743"/>
    </row>
    <row r="744" spans="2:7">
      <c r="B744" s="7"/>
      <c r="C744"/>
      <c r="D744"/>
      <c r="E744"/>
      <c r="F744"/>
      <c r="G744"/>
    </row>
    <row r="745" spans="2:7">
      <c r="B745" s="7"/>
      <c r="C745"/>
      <c r="D745"/>
      <c r="E745"/>
      <c r="F745"/>
      <c r="G745"/>
    </row>
    <row r="746" spans="2:7">
      <c r="B746" s="7"/>
      <c r="C746"/>
      <c r="D746"/>
      <c r="E746"/>
      <c r="F746"/>
      <c r="G746"/>
    </row>
    <row r="747" spans="2:7">
      <c r="B747" s="7"/>
      <c r="C747"/>
      <c r="D747"/>
      <c r="E747"/>
      <c r="F747"/>
      <c r="G747"/>
    </row>
    <row r="748" spans="2:7">
      <c r="B748" s="7"/>
      <c r="C748"/>
      <c r="D748"/>
      <c r="E748"/>
      <c r="F748"/>
      <c r="G748"/>
    </row>
    <row r="749" spans="2:7">
      <c r="B749" s="7"/>
      <c r="C749"/>
      <c r="D749"/>
      <c r="E749"/>
      <c r="F749"/>
      <c r="G749"/>
    </row>
    <row r="750" spans="2:7">
      <c r="B750" s="7"/>
      <c r="C750"/>
      <c r="D750"/>
      <c r="E750"/>
      <c r="F750"/>
      <c r="G750"/>
    </row>
    <row r="751" spans="2:7">
      <c r="B751" s="7"/>
      <c r="C751"/>
      <c r="D751"/>
      <c r="E751"/>
      <c r="F751"/>
      <c r="G751"/>
    </row>
    <row r="752" spans="2:7">
      <c r="B752" s="7"/>
      <c r="C752"/>
      <c r="D752"/>
      <c r="E752"/>
      <c r="F752"/>
      <c r="G752"/>
    </row>
    <row r="753" spans="2:7">
      <c r="B753" s="7"/>
      <c r="C753"/>
      <c r="D753"/>
      <c r="E753"/>
      <c r="F753"/>
      <c r="G753"/>
    </row>
    <row r="754" spans="2:7">
      <c r="B754" s="7"/>
      <c r="C754"/>
      <c r="D754"/>
      <c r="E754"/>
      <c r="F754"/>
      <c r="G754"/>
    </row>
    <row r="755" spans="2:7">
      <c r="B755" s="7"/>
      <c r="C755"/>
      <c r="D755"/>
      <c r="E755"/>
      <c r="F755"/>
      <c r="G755"/>
    </row>
    <row r="756" spans="2:7">
      <c r="B756" s="7"/>
      <c r="C756"/>
      <c r="D756"/>
      <c r="E756"/>
      <c r="F756"/>
      <c r="G756"/>
    </row>
    <row r="757" spans="2:7">
      <c r="B757" s="7"/>
      <c r="C757"/>
      <c r="D757"/>
      <c r="E757"/>
      <c r="F757"/>
      <c r="G757"/>
    </row>
    <row r="758" spans="2:7">
      <c r="B758" s="7"/>
      <c r="C758"/>
      <c r="D758"/>
      <c r="E758"/>
      <c r="F758"/>
      <c r="G758"/>
    </row>
    <row r="759" spans="2:7">
      <c r="B759" s="7"/>
      <c r="C759"/>
      <c r="D759"/>
      <c r="E759"/>
      <c r="F759"/>
      <c r="G759"/>
    </row>
    <row r="760" spans="2:7">
      <c r="B760" s="7"/>
      <c r="C760"/>
      <c r="D760"/>
      <c r="E760"/>
      <c r="F760"/>
      <c r="G760"/>
    </row>
    <row r="761" spans="2:7">
      <c r="B761" s="7"/>
      <c r="C761"/>
      <c r="D761"/>
      <c r="E761"/>
      <c r="F761"/>
      <c r="G761"/>
    </row>
    <row r="762" spans="2:7">
      <c r="B762" s="7"/>
      <c r="C762"/>
      <c r="D762"/>
      <c r="E762"/>
      <c r="F762"/>
      <c r="G762"/>
    </row>
    <row r="763" spans="2:7">
      <c r="B763" s="7"/>
      <c r="C763"/>
      <c r="D763"/>
      <c r="E763"/>
      <c r="F763"/>
      <c r="G763"/>
    </row>
    <row r="764" spans="2:7">
      <c r="B764" s="7"/>
      <c r="C764"/>
      <c r="D764"/>
      <c r="E764"/>
      <c r="F764"/>
      <c r="G764"/>
    </row>
    <row r="765" spans="2:7">
      <c r="B765" s="7"/>
      <c r="C765"/>
      <c r="D765"/>
      <c r="E765"/>
      <c r="F765"/>
      <c r="G765"/>
    </row>
    <row r="766" spans="2:7">
      <c r="B766" s="7"/>
      <c r="C766"/>
      <c r="D766"/>
      <c r="E766"/>
      <c r="F766"/>
      <c r="G766"/>
    </row>
    <row r="767" spans="2:7">
      <c r="B767" s="7"/>
      <c r="C767"/>
      <c r="D767"/>
      <c r="E767"/>
      <c r="F767"/>
      <c r="G767"/>
    </row>
    <row r="768" spans="2:7">
      <c r="B768" s="7"/>
      <c r="C768"/>
      <c r="D768"/>
      <c r="E768"/>
      <c r="F768"/>
      <c r="G768"/>
    </row>
    <row r="769" spans="2:7">
      <c r="B769" s="7"/>
      <c r="C769"/>
      <c r="D769"/>
      <c r="E769"/>
      <c r="F769"/>
      <c r="G769"/>
    </row>
    <row r="770" spans="2:7">
      <c r="B770" s="7"/>
      <c r="C770"/>
      <c r="D770"/>
      <c r="E770"/>
      <c r="F770"/>
      <c r="G770"/>
    </row>
    <row r="771" spans="2:7">
      <c r="B771" s="7"/>
      <c r="C771"/>
      <c r="D771"/>
      <c r="E771"/>
      <c r="F771"/>
      <c r="G771"/>
    </row>
    <row r="772" spans="2:7">
      <c r="B772" s="7"/>
      <c r="C772"/>
      <c r="D772"/>
      <c r="E772"/>
      <c r="F772"/>
      <c r="G772"/>
    </row>
    <row r="773" spans="2:7">
      <c r="B773" s="7"/>
      <c r="C773"/>
      <c r="D773"/>
      <c r="E773"/>
      <c r="F773"/>
      <c r="G773"/>
    </row>
    <row r="774" spans="2:7">
      <c r="B774" s="7"/>
      <c r="C774"/>
      <c r="D774"/>
      <c r="E774"/>
      <c r="F774"/>
      <c r="G774"/>
    </row>
    <row r="775" spans="2:7">
      <c r="B775" s="7"/>
      <c r="C775"/>
      <c r="D775"/>
      <c r="E775"/>
      <c r="F775"/>
      <c r="G775"/>
    </row>
    <row r="776" spans="2:7">
      <c r="B776" s="7"/>
      <c r="C776"/>
      <c r="D776"/>
      <c r="E776"/>
      <c r="F776"/>
      <c r="G776"/>
    </row>
    <row r="777" spans="2:7">
      <c r="B777" s="7"/>
      <c r="C777"/>
      <c r="D777"/>
      <c r="E777"/>
      <c r="F777"/>
      <c r="G777"/>
    </row>
    <row r="778" spans="2:7">
      <c r="B778" s="7"/>
      <c r="C778"/>
      <c r="D778"/>
      <c r="E778"/>
      <c r="F778"/>
      <c r="G778"/>
    </row>
    <row r="779" spans="2:7">
      <c r="B779" s="7"/>
      <c r="C779"/>
      <c r="D779"/>
      <c r="E779"/>
      <c r="F779"/>
      <c r="G779"/>
    </row>
    <row r="780" spans="2:7">
      <c r="B780" s="7"/>
      <c r="C780"/>
      <c r="D780"/>
      <c r="E780"/>
      <c r="F780"/>
      <c r="G780"/>
    </row>
    <row r="781" spans="2:7">
      <c r="B781" s="7"/>
      <c r="C781"/>
      <c r="D781"/>
      <c r="E781"/>
      <c r="F781"/>
      <c r="G781"/>
    </row>
    <row r="782" spans="2:7">
      <c r="B782" s="7"/>
      <c r="C782"/>
      <c r="D782"/>
      <c r="E782"/>
      <c r="F782"/>
      <c r="G782"/>
    </row>
    <row r="783" spans="2:7">
      <c r="B783" s="7"/>
      <c r="C783"/>
      <c r="D783"/>
      <c r="E783"/>
      <c r="F783"/>
      <c r="G783"/>
    </row>
    <row r="784" spans="2:7">
      <c r="B784" s="7"/>
      <c r="C784"/>
      <c r="D784"/>
      <c r="E784"/>
      <c r="F784"/>
      <c r="G784"/>
    </row>
    <row r="785" spans="2:7">
      <c r="B785" s="7"/>
      <c r="C785"/>
      <c r="D785"/>
      <c r="E785"/>
      <c r="F785"/>
      <c r="G785"/>
    </row>
    <row r="786" spans="2:7">
      <c r="B786" s="7"/>
      <c r="C786"/>
      <c r="D786"/>
      <c r="E786"/>
      <c r="F786"/>
      <c r="G786"/>
    </row>
    <row r="787" spans="2:7">
      <c r="B787" s="7"/>
      <c r="C787"/>
      <c r="D787"/>
      <c r="E787"/>
      <c r="F787"/>
      <c r="G787"/>
    </row>
    <row r="788" spans="2:7">
      <c r="B788" s="7"/>
      <c r="C788"/>
      <c r="D788"/>
      <c r="E788"/>
      <c r="F788"/>
      <c r="G788"/>
    </row>
    <row r="789" spans="2:7">
      <c r="B789" s="7"/>
      <c r="C789"/>
      <c r="D789"/>
      <c r="E789"/>
      <c r="F789"/>
      <c r="G789"/>
    </row>
    <row r="790" spans="2:7">
      <c r="B790" s="7"/>
      <c r="C790"/>
      <c r="D790"/>
      <c r="E790"/>
      <c r="F790"/>
      <c r="G790"/>
    </row>
    <row r="791" spans="2:7">
      <c r="B791" s="7"/>
      <c r="C791"/>
      <c r="D791"/>
      <c r="E791"/>
      <c r="F791"/>
      <c r="G791"/>
    </row>
    <row r="792" spans="2:7">
      <c r="B792" s="7"/>
      <c r="C792"/>
      <c r="D792"/>
      <c r="E792"/>
      <c r="F792"/>
      <c r="G792"/>
    </row>
    <row r="793" spans="2:7">
      <c r="B793" s="7"/>
      <c r="C793"/>
      <c r="D793"/>
      <c r="E793"/>
      <c r="F793"/>
      <c r="G793"/>
    </row>
    <row r="794" spans="2:7">
      <c r="B794" s="7"/>
      <c r="C794"/>
      <c r="D794"/>
      <c r="E794"/>
      <c r="F794"/>
      <c r="G794"/>
    </row>
    <row r="795" spans="2:7">
      <c r="B795" s="7"/>
      <c r="C795"/>
      <c r="D795"/>
      <c r="E795"/>
      <c r="F795"/>
      <c r="G795"/>
    </row>
    <row r="796" spans="2:7">
      <c r="B796" s="7"/>
      <c r="C796"/>
      <c r="D796"/>
      <c r="E796"/>
      <c r="F796"/>
      <c r="G796"/>
    </row>
    <row r="797" spans="2:7">
      <c r="B797" s="7"/>
      <c r="C797"/>
      <c r="D797"/>
      <c r="E797"/>
      <c r="F797"/>
      <c r="G797"/>
    </row>
    <row r="798" spans="2:7">
      <c r="B798" s="7"/>
      <c r="C798"/>
      <c r="D798"/>
      <c r="E798"/>
      <c r="F798"/>
      <c r="G798"/>
    </row>
    <row r="799" spans="2:7">
      <c r="B799" s="7"/>
      <c r="C799"/>
      <c r="D799"/>
      <c r="E799"/>
      <c r="F799"/>
      <c r="G799"/>
    </row>
    <row r="800" spans="2:7">
      <c r="B800" s="7"/>
      <c r="C800"/>
      <c r="D800"/>
      <c r="E800"/>
      <c r="F800"/>
      <c r="G800"/>
    </row>
    <row r="801" spans="2:7">
      <c r="B801" s="7"/>
      <c r="C801"/>
      <c r="D801"/>
      <c r="E801"/>
      <c r="F801"/>
      <c r="G801"/>
    </row>
    <row r="802" spans="2:7">
      <c r="B802" s="7"/>
      <c r="C802"/>
      <c r="D802"/>
      <c r="E802"/>
      <c r="F802"/>
      <c r="G802"/>
    </row>
    <row r="803" spans="2:7">
      <c r="B803" s="7"/>
      <c r="C803"/>
      <c r="D803"/>
      <c r="E803"/>
      <c r="F803"/>
      <c r="G803"/>
    </row>
    <row r="804" spans="2:7">
      <c r="B804" s="7"/>
      <c r="C804"/>
      <c r="D804"/>
      <c r="E804"/>
      <c r="F804"/>
      <c r="G804"/>
    </row>
    <row r="805" spans="2:7">
      <c r="B805" s="7"/>
      <c r="C805"/>
      <c r="D805"/>
      <c r="E805"/>
      <c r="F805"/>
      <c r="G805"/>
    </row>
    <row r="806" spans="2:7">
      <c r="B806" s="7"/>
      <c r="C806"/>
      <c r="D806"/>
      <c r="E806"/>
      <c r="F806"/>
      <c r="G806"/>
    </row>
    <row r="807" spans="2:7">
      <c r="B807" s="7"/>
      <c r="C807"/>
      <c r="D807"/>
      <c r="E807"/>
      <c r="F807"/>
      <c r="G807"/>
    </row>
    <row r="808" spans="2:7">
      <c r="B808" s="7"/>
      <c r="C808"/>
      <c r="D808"/>
      <c r="E808"/>
      <c r="F808"/>
      <c r="G808"/>
    </row>
    <row r="809" spans="2:7">
      <c r="B809" s="7"/>
      <c r="C809"/>
      <c r="D809"/>
      <c r="E809"/>
      <c r="F809"/>
      <c r="G809"/>
    </row>
    <row r="810" spans="2:7">
      <c r="B810" s="7"/>
      <c r="C810"/>
      <c r="D810"/>
      <c r="E810"/>
      <c r="F810"/>
      <c r="G810"/>
    </row>
    <row r="811" spans="2:7">
      <c r="B811" s="7"/>
      <c r="C811"/>
      <c r="D811"/>
      <c r="E811"/>
      <c r="F811"/>
      <c r="G811"/>
    </row>
    <row r="812" spans="2:7">
      <c r="B812" s="7"/>
      <c r="C812"/>
      <c r="D812"/>
      <c r="E812"/>
      <c r="F812"/>
      <c r="G812"/>
    </row>
    <row r="813" spans="2:7">
      <c r="B813" s="7"/>
      <c r="C813"/>
      <c r="D813"/>
      <c r="E813"/>
      <c r="F813"/>
      <c r="G813"/>
    </row>
    <row r="814" spans="2:7">
      <c r="B814" s="7"/>
      <c r="C814"/>
      <c r="D814"/>
      <c r="E814"/>
      <c r="F814"/>
      <c r="G814"/>
    </row>
    <row r="815" spans="2:7">
      <c r="B815" s="7"/>
      <c r="C815"/>
      <c r="D815"/>
      <c r="E815"/>
      <c r="F815"/>
      <c r="G815"/>
    </row>
    <row r="816" spans="2:7">
      <c r="B816" s="7"/>
      <c r="C816"/>
      <c r="D816"/>
      <c r="E816"/>
      <c r="F816"/>
      <c r="G816"/>
    </row>
    <row r="817" spans="2:7">
      <c r="B817" s="7"/>
      <c r="C817"/>
      <c r="D817"/>
      <c r="E817"/>
      <c r="F817"/>
      <c r="G817"/>
    </row>
    <row r="818" spans="2:7">
      <c r="B818" s="7"/>
      <c r="C818"/>
      <c r="D818"/>
      <c r="E818"/>
      <c r="F818"/>
      <c r="G818"/>
    </row>
    <row r="819" spans="2:7">
      <c r="B819" s="7"/>
      <c r="C819"/>
      <c r="D819"/>
      <c r="E819"/>
      <c r="F819"/>
      <c r="G819"/>
    </row>
    <row r="820" spans="2:7">
      <c r="B820" s="7"/>
      <c r="C820"/>
      <c r="D820"/>
      <c r="E820"/>
      <c r="F820"/>
      <c r="G820"/>
    </row>
    <row r="821" spans="2:7">
      <c r="B821" s="7"/>
      <c r="C821"/>
      <c r="D821"/>
      <c r="E821"/>
      <c r="F821"/>
      <c r="G821"/>
    </row>
    <row r="822" spans="2:7">
      <c r="B822" s="7"/>
      <c r="C822"/>
      <c r="D822"/>
      <c r="E822"/>
      <c r="F822"/>
      <c r="G822"/>
    </row>
    <row r="823" spans="2:7">
      <c r="B823" s="7"/>
      <c r="C823"/>
      <c r="D823"/>
      <c r="E823"/>
      <c r="F823"/>
      <c r="G823"/>
    </row>
    <row r="824" spans="2:7">
      <c r="B824" s="7"/>
      <c r="C824"/>
      <c r="D824"/>
      <c r="E824"/>
      <c r="F824"/>
      <c r="G824"/>
    </row>
    <row r="825" spans="2:7">
      <c r="B825" s="7"/>
      <c r="C825"/>
      <c r="D825"/>
      <c r="E825"/>
      <c r="F825"/>
      <c r="G825"/>
    </row>
    <row r="826" spans="2:7">
      <c r="B826" s="7"/>
      <c r="C826"/>
      <c r="D826"/>
      <c r="E826"/>
      <c r="F826"/>
      <c r="G826"/>
    </row>
    <row r="827" spans="2:7">
      <c r="B827" s="7"/>
      <c r="C827"/>
      <c r="D827"/>
      <c r="E827"/>
      <c r="F827"/>
      <c r="G827"/>
    </row>
    <row r="828" spans="2:7">
      <c r="B828" s="7"/>
      <c r="C828"/>
      <c r="D828"/>
      <c r="E828"/>
      <c r="F828"/>
      <c r="G828"/>
    </row>
    <row r="829" spans="2:7">
      <c r="B829" s="7"/>
      <c r="C829"/>
      <c r="D829"/>
      <c r="E829"/>
      <c r="F829"/>
      <c r="G829"/>
    </row>
    <row r="830" spans="2:7">
      <c r="B830" s="7"/>
      <c r="C830"/>
      <c r="D830"/>
      <c r="E830"/>
      <c r="F830"/>
      <c r="G830"/>
    </row>
    <row r="831" spans="2:7">
      <c r="B831" s="7"/>
      <c r="C831"/>
      <c r="D831"/>
      <c r="E831"/>
      <c r="F831"/>
      <c r="G831"/>
    </row>
    <row r="832" spans="2:7">
      <c r="B832" s="7"/>
      <c r="C832"/>
      <c r="D832"/>
      <c r="E832"/>
      <c r="F832"/>
      <c r="G832"/>
    </row>
    <row r="833" spans="2:7">
      <c r="B833" s="7"/>
      <c r="C833"/>
      <c r="D833"/>
      <c r="E833"/>
      <c r="F833"/>
      <c r="G833"/>
    </row>
    <row r="834" spans="2:7">
      <c r="B834" s="7"/>
      <c r="C834"/>
      <c r="D834"/>
      <c r="E834"/>
      <c r="F834"/>
      <c r="G834"/>
    </row>
    <row r="835" spans="2:7">
      <c r="B835" s="7"/>
      <c r="C835"/>
      <c r="D835"/>
      <c r="E835"/>
      <c r="F835"/>
      <c r="G835"/>
    </row>
    <row r="836" spans="2:7">
      <c r="B836" s="7"/>
      <c r="C836"/>
      <c r="D836"/>
      <c r="E836"/>
      <c r="F836"/>
      <c r="G836"/>
    </row>
    <row r="837" spans="2:7">
      <c r="B837" s="7"/>
      <c r="C837"/>
      <c r="D837"/>
      <c r="E837"/>
      <c r="F837"/>
      <c r="G837"/>
    </row>
    <row r="838" spans="2:7">
      <c r="B838" s="7"/>
      <c r="C838"/>
      <c r="D838"/>
      <c r="E838"/>
      <c r="F838"/>
      <c r="G838"/>
    </row>
    <row r="839" spans="2:7">
      <c r="B839" s="7"/>
      <c r="C839"/>
      <c r="D839"/>
      <c r="E839"/>
      <c r="F839"/>
      <c r="G839"/>
    </row>
    <row r="840" spans="2:7">
      <c r="B840" s="7"/>
      <c r="C840"/>
      <c r="D840"/>
      <c r="E840"/>
      <c r="F840"/>
      <c r="G840"/>
    </row>
    <row r="841" spans="2:7">
      <c r="B841" s="7"/>
      <c r="C841"/>
      <c r="D841"/>
      <c r="E841"/>
      <c r="F841"/>
      <c r="G841"/>
    </row>
    <row r="842" spans="2:7">
      <c r="B842" s="7"/>
      <c r="C842"/>
      <c r="D842"/>
      <c r="E842"/>
      <c r="F842"/>
      <c r="G842"/>
    </row>
    <row r="843" spans="2:7">
      <c r="B843" s="7"/>
      <c r="C843"/>
      <c r="D843"/>
      <c r="E843"/>
      <c r="F843"/>
      <c r="G843"/>
    </row>
    <row r="844" spans="2:7">
      <c r="B844" s="7"/>
      <c r="C844"/>
      <c r="D844"/>
      <c r="E844"/>
      <c r="F844"/>
      <c r="G844"/>
    </row>
    <row r="845" spans="2:7">
      <c r="B845" s="7"/>
      <c r="C845"/>
      <c r="D845"/>
      <c r="E845"/>
      <c r="F845"/>
      <c r="G845"/>
    </row>
    <row r="846" spans="2:7">
      <c r="B846" s="7"/>
      <c r="C846"/>
      <c r="D846"/>
      <c r="E846"/>
      <c r="F846"/>
      <c r="G846"/>
    </row>
    <row r="847" spans="2:7">
      <c r="B847" s="7"/>
      <c r="C847"/>
      <c r="D847"/>
      <c r="E847"/>
      <c r="F847"/>
      <c r="G847"/>
    </row>
    <row r="848" spans="2:7">
      <c r="B848" s="7"/>
      <c r="C848"/>
      <c r="D848"/>
      <c r="E848"/>
      <c r="F848"/>
      <c r="G848"/>
    </row>
    <row r="849" spans="2:7">
      <c r="B849" s="7"/>
      <c r="C849"/>
      <c r="D849"/>
      <c r="E849"/>
      <c r="F849"/>
      <c r="G849"/>
    </row>
    <row r="850" spans="2:7">
      <c r="B850" s="7"/>
      <c r="C850"/>
      <c r="D850"/>
      <c r="E850"/>
      <c r="F850"/>
      <c r="G850"/>
    </row>
    <row r="851" spans="2:7">
      <c r="B851" s="7"/>
      <c r="C851"/>
      <c r="D851"/>
      <c r="E851"/>
      <c r="F851"/>
      <c r="G851"/>
    </row>
    <row r="852" spans="2:7">
      <c r="B852" s="7"/>
      <c r="C852"/>
      <c r="D852"/>
      <c r="E852"/>
      <c r="F852"/>
      <c r="G852"/>
    </row>
    <row r="853" spans="2:7">
      <c r="B853" s="7"/>
      <c r="C853"/>
      <c r="D853"/>
      <c r="E853"/>
      <c r="F853"/>
      <c r="G853"/>
    </row>
    <row r="854" spans="2:7">
      <c r="B854" s="7"/>
      <c r="C854"/>
      <c r="D854"/>
      <c r="E854"/>
      <c r="F854"/>
      <c r="G854"/>
    </row>
    <row r="855" spans="2:7">
      <c r="B855" s="7"/>
      <c r="C855"/>
      <c r="D855"/>
      <c r="E855"/>
      <c r="F855"/>
      <c r="G855"/>
    </row>
    <row r="856" spans="2:7">
      <c r="B856" s="7"/>
      <c r="C856"/>
      <c r="D856"/>
      <c r="E856"/>
      <c r="F856"/>
      <c r="G856"/>
    </row>
    <row r="857" spans="2:7">
      <c r="B857" s="7"/>
      <c r="C857"/>
      <c r="D857"/>
      <c r="E857"/>
      <c r="F857"/>
      <c r="G857"/>
    </row>
    <row r="858" spans="2:7">
      <c r="B858" s="7"/>
      <c r="C858"/>
      <c r="D858"/>
      <c r="E858"/>
      <c r="F858"/>
      <c r="G858"/>
    </row>
    <row r="859" spans="2:7">
      <c r="B859" s="7"/>
      <c r="C859"/>
      <c r="D859"/>
      <c r="E859"/>
      <c r="F859"/>
      <c r="G859"/>
    </row>
    <row r="860" spans="2:7">
      <c r="B860" s="7"/>
      <c r="C860"/>
      <c r="D860"/>
      <c r="E860"/>
      <c r="F860"/>
      <c r="G860"/>
    </row>
    <row r="861" spans="2:7">
      <c r="B861" s="7"/>
      <c r="C861"/>
      <c r="D861"/>
      <c r="E861"/>
      <c r="F861"/>
      <c r="G861"/>
    </row>
    <row r="862" spans="2:7">
      <c r="B862" s="7"/>
      <c r="C862"/>
      <c r="D862"/>
      <c r="E862"/>
      <c r="F862"/>
      <c r="G862"/>
    </row>
    <row r="863" spans="2:7">
      <c r="B863" s="7"/>
      <c r="C863"/>
      <c r="D863"/>
      <c r="E863"/>
      <c r="F863"/>
      <c r="G863"/>
    </row>
    <row r="864" spans="2:7">
      <c r="B864" s="7"/>
      <c r="C864"/>
      <c r="D864"/>
      <c r="E864"/>
      <c r="F864"/>
      <c r="G864"/>
    </row>
    <row r="865" spans="2:7">
      <c r="B865" s="7"/>
      <c r="C865"/>
      <c r="D865"/>
      <c r="E865"/>
      <c r="F865"/>
      <c r="G865"/>
    </row>
    <row r="866" spans="2:7">
      <c r="B866" s="7"/>
      <c r="C866"/>
      <c r="D866"/>
      <c r="E866"/>
      <c r="F866"/>
      <c r="G866"/>
    </row>
    <row r="867" spans="2:7">
      <c r="B867" s="7"/>
      <c r="C867"/>
      <c r="D867"/>
      <c r="E867"/>
      <c r="F867"/>
      <c r="G867"/>
    </row>
    <row r="868" spans="2:7">
      <c r="B868" s="7"/>
      <c r="C868"/>
      <c r="D868"/>
      <c r="E868"/>
      <c r="F868"/>
      <c r="G868"/>
    </row>
    <row r="869" spans="2:7">
      <c r="B869" s="7"/>
      <c r="C869"/>
      <c r="D869"/>
      <c r="E869"/>
      <c r="F869"/>
      <c r="G869"/>
    </row>
    <row r="870" spans="2:7">
      <c r="B870" s="7"/>
      <c r="C870"/>
      <c r="D870"/>
      <c r="E870"/>
      <c r="F870"/>
      <c r="G870"/>
    </row>
    <row r="871" spans="2:7">
      <c r="B871" s="7"/>
      <c r="C871"/>
      <c r="D871"/>
      <c r="E871"/>
      <c r="F871"/>
      <c r="G871"/>
    </row>
    <row r="872" spans="2:7">
      <c r="B872" s="7"/>
      <c r="C872"/>
      <c r="D872"/>
      <c r="E872"/>
      <c r="F872"/>
      <c r="G872"/>
    </row>
    <row r="873" spans="2:7">
      <c r="B873" s="7"/>
      <c r="C873"/>
      <c r="D873"/>
      <c r="E873"/>
      <c r="F873"/>
      <c r="G873"/>
    </row>
    <row r="874" spans="2:7">
      <c r="B874" s="7"/>
      <c r="C874"/>
      <c r="D874"/>
      <c r="E874"/>
      <c r="F874"/>
      <c r="G874"/>
    </row>
    <row r="875" spans="2:7">
      <c r="B875" s="7"/>
      <c r="C875"/>
      <c r="D875"/>
      <c r="E875"/>
      <c r="F875"/>
      <c r="G875"/>
    </row>
    <row r="876" spans="2:7">
      <c r="B876" s="7"/>
      <c r="C876"/>
      <c r="D876"/>
      <c r="E876"/>
      <c r="F876"/>
      <c r="G876"/>
    </row>
    <row r="877" spans="2:7">
      <c r="B877" s="7"/>
      <c r="C877"/>
      <c r="D877"/>
      <c r="E877"/>
      <c r="F877"/>
      <c r="G877"/>
    </row>
    <row r="878" spans="2:7">
      <c r="B878" s="7"/>
      <c r="C878"/>
      <c r="D878"/>
      <c r="E878"/>
      <c r="F878"/>
      <c r="G878"/>
    </row>
    <row r="879" spans="2:7">
      <c r="B879" s="7"/>
      <c r="C879"/>
      <c r="D879"/>
      <c r="E879"/>
      <c r="F879"/>
      <c r="G879"/>
    </row>
    <row r="880" spans="2:7">
      <c r="B880" s="7"/>
      <c r="C880"/>
      <c r="D880"/>
      <c r="E880"/>
      <c r="F880"/>
      <c r="G880"/>
    </row>
    <row r="881" spans="2:7">
      <c r="B881" s="7"/>
      <c r="C881"/>
      <c r="D881"/>
      <c r="E881"/>
      <c r="F881"/>
      <c r="G881"/>
    </row>
    <row r="882" spans="2:7">
      <c r="B882" s="7"/>
      <c r="C882"/>
      <c r="D882"/>
      <c r="E882"/>
      <c r="F882"/>
      <c r="G882"/>
    </row>
    <row r="883" spans="2:7">
      <c r="B883" s="7"/>
      <c r="C883"/>
      <c r="D883"/>
      <c r="E883"/>
      <c r="F883"/>
      <c r="G883"/>
    </row>
    <row r="884" spans="2:7">
      <c r="B884" s="7"/>
      <c r="C884"/>
      <c r="D884"/>
      <c r="E884"/>
      <c r="F884"/>
      <c r="G884"/>
    </row>
    <row r="885" spans="2:7">
      <c r="B885" s="7"/>
      <c r="C885"/>
      <c r="D885"/>
      <c r="E885"/>
      <c r="F885"/>
      <c r="G885"/>
    </row>
    <row r="886" spans="2:7">
      <c r="B886" s="7"/>
      <c r="C886"/>
      <c r="D886"/>
      <c r="E886"/>
      <c r="F886"/>
      <c r="G886"/>
    </row>
    <row r="887" spans="2:7">
      <c r="B887" s="7"/>
      <c r="C887"/>
      <c r="D887"/>
      <c r="E887"/>
      <c r="F887"/>
      <c r="G887"/>
    </row>
    <row r="888" spans="2:7">
      <c r="B888" s="7"/>
      <c r="C888"/>
      <c r="D888"/>
      <c r="E888"/>
      <c r="F888"/>
      <c r="G888"/>
    </row>
    <row r="889" spans="2:7">
      <c r="B889" s="7"/>
      <c r="C889"/>
      <c r="D889"/>
      <c r="E889"/>
      <c r="F889"/>
      <c r="G889"/>
    </row>
    <row r="890" spans="2:7">
      <c r="B890" s="7"/>
      <c r="C890"/>
      <c r="D890"/>
      <c r="E890"/>
      <c r="F890"/>
      <c r="G890"/>
    </row>
    <row r="891" spans="2:7">
      <c r="B891" s="7"/>
      <c r="C891"/>
      <c r="D891"/>
      <c r="E891"/>
      <c r="F891"/>
      <c r="G891"/>
    </row>
    <row r="892" spans="2:7">
      <c r="B892" s="7"/>
      <c r="C892"/>
      <c r="D892"/>
      <c r="E892"/>
      <c r="F892"/>
      <c r="G892"/>
    </row>
    <row r="893" spans="2:7">
      <c r="B893" s="7"/>
      <c r="C893"/>
      <c r="D893"/>
      <c r="E893"/>
      <c r="F893"/>
      <c r="G893"/>
    </row>
    <row r="894" spans="2:7">
      <c r="B894" s="7"/>
      <c r="C894"/>
      <c r="D894"/>
      <c r="E894"/>
      <c r="F894"/>
      <c r="G894"/>
    </row>
    <row r="895" spans="2:7">
      <c r="B895" s="7"/>
      <c r="C895"/>
      <c r="D895"/>
      <c r="E895"/>
      <c r="F895"/>
      <c r="G895"/>
    </row>
    <row r="896" spans="2:7">
      <c r="B896" s="7"/>
      <c r="C896"/>
      <c r="D896"/>
      <c r="E896"/>
      <c r="F896"/>
      <c r="G896"/>
    </row>
    <row r="897" spans="2:7">
      <c r="B897" s="7"/>
      <c r="C897"/>
      <c r="D897"/>
      <c r="E897"/>
      <c r="F897"/>
      <c r="G897"/>
    </row>
    <row r="898" spans="2:7">
      <c r="B898" s="7"/>
      <c r="C898"/>
      <c r="D898"/>
      <c r="E898"/>
      <c r="F898"/>
      <c r="G898"/>
    </row>
    <row r="899" spans="2:7">
      <c r="B899" s="7"/>
      <c r="C899"/>
      <c r="D899"/>
      <c r="E899"/>
      <c r="F899"/>
      <c r="G899"/>
    </row>
    <row r="900" spans="2:7">
      <c r="B900" s="7"/>
      <c r="C900"/>
      <c r="D900"/>
      <c r="E900"/>
      <c r="F900"/>
      <c r="G900"/>
    </row>
    <row r="901" spans="2:7">
      <c r="B901" s="7"/>
      <c r="C901"/>
      <c r="D901"/>
      <c r="E901"/>
      <c r="F901"/>
      <c r="G901"/>
    </row>
    <row r="902" spans="2:7">
      <c r="B902" s="7"/>
      <c r="C902"/>
      <c r="D902"/>
      <c r="E902"/>
      <c r="F902"/>
      <c r="G902"/>
    </row>
    <row r="903" spans="2:7">
      <c r="B903" s="7"/>
      <c r="C903"/>
      <c r="D903"/>
      <c r="E903"/>
      <c r="F903"/>
      <c r="G903"/>
    </row>
    <row r="904" spans="2:7">
      <c r="B904" s="7"/>
      <c r="C904"/>
      <c r="D904"/>
      <c r="E904"/>
      <c r="F904"/>
      <c r="G904"/>
    </row>
    <row r="905" spans="2:7">
      <c r="B905" s="7"/>
      <c r="C905"/>
      <c r="D905"/>
      <c r="E905"/>
      <c r="F905"/>
      <c r="G905"/>
    </row>
    <row r="906" spans="2:7">
      <c r="B906" s="7"/>
      <c r="C906"/>
      <c r="D906"/>
      <c r="E906"/>
      <c r="F906"/>
      <c r="G906"/>
    </row>
    <row r="907" spans="2:7">
      <c r="B907" s="7"/>
      <c r="C907"/>
      <c r="D907"/>
      <c r="E907"/>
      <c r="F907"/>
      <c r="G907"/>
    </row>
    <row r="908" spans="2:7">
      <c r="B908" s="7"/>
      <c r="C908"/>
      <c r="D908"/>
      <c r="E908"/>
      <c r="F908"/>
      <c r="G908"/>
    </row>
    <row r="909" spans="2:7">
      <c r="B909" s="7"/>
      <c r="C909"/>
      <c r="D909"/>
      <c r="E909"/>
      <c r="F909"/>
      <c r="G909"/>
    </row>
    <row r="910" spans="2:7">
      <c r="B910" s="7"/>
      <c r="C910"/>
      <c r="D910"/>
      <c r="E910"/>
      <c r="F910"/>
      <c r="G910"/>
    </row>
    <row r="911" spans="2:7">
      <c r="B911" s="7"/>
      <c r="C911"/>
      <c r="D911"/>
      <c r="E911"/>
      <c r="F911"/>
      <c r="G911"/>
    </row>
    <row r="912" spans="2:7">
      <c r="B912" s="7"/>
      <c r="C912"/>
      <c r="D912"/>
      <c r="E912"/>
      <c r="F912"/>
      <c r="G912"/>
    </row>
    <row r="913" spans="2:7">
      <c r="B913" s="7"/>
      <c r="C913"/>
      <c r="D913"/>
      <c r="E913"/>
      <c r="F913"/>
      <c r="G913"/>
    </row>
    <row r="914" spans="2:7">
      <c r="B914" s="7"/>
      <c r="C914"/>
      <c r="D914"/>
      <c r="E914"/>
      <c r="F914"/>
      <c r="G914"/>
    </row>
    <row r="915" spans="2:7">
      <c r="B915" s="7"/>
      <c r="C915"/>
      <c r="D915"/>
      <c r="E915"/>
      <c r="F915"/>
      <c r="G915"/>
    </row>
    <row r="916" spans="2:7">
      <c r="B916" s="7"/>
      <c r="C916"/>
      <c r="D916"/>
      <c r="E916"/>
      <c r="F916"/>
      <c r="G916"/>
    </row>
    <row r="917" spans="2:7">
      <c r="B917" s="7"/>
      <c r="C917"/>
      <c r="D917"/>
      <c r="E917"/>
      <c r="F917"/>
      <c r="G917"/>
    </row>
    <row r="918" spans="2:7">
      <c r="B918" s="7"/>
      <c r="C918"/>
      <c r="D918"/>
      <c r="E918"/>
      <c r="F918"/>
      <c r="G918"/>
    </row>
    <row r="919" spans="2:7">
      <c r="B919" s="7"/>
      <c r="C919"/>
      <c r="D919"/>
      <c r="E919"/>
      <c r="F919"/>
      <c r="G919"/>
    </row>
    <row r="920" spans="2:7">
      <c r="B920" s="7"/>
      <c r="C920"/>
      <c r="D920"/>
      <c r="E920"/>
      <c r="F920"/>
      <c r="G920"/>
    </row>
    <row r="921" spans="2:7">
      <c r="B921" s="7"/>
      <c r="C921"/>
      <c r="D921"/>
      <c r="E921"/>
      <c r="F921"/>
      <c r="G921"/>
    </row>
    <row r="922" spans="2:7">
      <c r="B922" s="7"/>
      <c r="C922"/>
      <c r="D922"/>
      <c r="E922"/>
      <c r="F922"/>
      <c r="G922"/>
    </row>
    <row r="923" spans="2:7">
      <c r="B923" s="7"/>
      <c r="C923"/>
      <c r="D923"/>
      <c r="E923"/>
      <c r="F923"/>
      <c r="G923"/>
    </row>
    <row r="924" spans="2:7">
      <c r="B924" s="7"/>
      <c r="C924"/>
      <c r="D924"/>
      <c r="E924"/>
      <c r="F924"/>
      <c r="G924"/>
    </row>
    <row r="925" spans="2:7">
      <c r="B925" s="7"/>
      <c r="C925"/>
      <c r="D925"/>
      <c r="E925"/>
      <c r="F925"/>
      <c r="G925"/>
    </row>
    <row r="926" spans="2:7">
      <c r="B926" s="7"/>
      <c r="C926"/>
      <c r="D926"/>
      <c r="E926"/>
      <c r="F926"/>
      <c r="G926"/>
    </row>
    <row r="927" spans="2:7">
      <c r="B927" s="7"/>
      <c r="C927"/>
      <c r="D927"/>
      <c r="E927"/>
      <c r="F927"/>
      <c r="G927"/>
    </row>
    <row r="928" spans="2:7">
      <c r="B928" s="7"/>
      <c r="C928"/>
      <c r="D928"/>
      <c r="E928"/>
      <c r="F928"/>
      <c r="G928"/>
    </row>
    <row r="929" spans="2:7">
      <c r="B929" s="7"/>
      <c r="C929"/>
      <c r="D929"/>
      <c r="E929"/>
      <c r="F929"/>
      <c r="G929"/>
    </row>
    <row r="930" spans="2:7">
      <c r="B930" s="7"/>
      <c r="C930"/>
      <c r="D930"/>
      <c r="E930"/>
      <c r="F930"/>
      <c r="G930"/>
    </row>
    <row r="931" spans="2:7">
      <c r="B931" s="7"/>
      <c r="C931"/>
      <c r="D931"/>
      <c r="E931"/>
      <c r="F931"/>
      <c r="G931"/>
    </row>
    <row r="932" spans="2:7">
      <c r="B932" s="7"/>
      <c r="C932"/>
      <c r="D932"/>
      <c r="E932"/>
      <c r="F932"/>
      <c r="G932"/>
    </row>
    <row r="933" spans="2:7">
      <c r="B933" s="7"/>
      <c r="C933"/>
      <c r="D933"/>
      <c r="E933"/>
      <c r="F933"/>
      <c r="G933"/>
    </row>
    <row r="934" spans="2:7">
      <c r="B934" s="7"/>
      <c r="C934"/>
      <c r="D934"/>
      <c r="E934"/>
      <c r="F934"/>
      <c r="G934"/>
    </row>
    <row r="935" spans="2:7">
      <c r="B935" s="7"/>
      <c r="C935"/>
      <c r="D935"/>
      <c r="E935"/>
      <c r="F935"/>
      <c r="G935"/>
    </row>
    <row r="936" spans="2:7">
      <c r="B936" s="7"/>
      <c r="C936"/>
      <c r="D936"/>
      <c r="E936"/>
      <c r="F936"/>
      <c r="G936"/>
    </row>
    <row r="937" spans="2:7">
      <c r="B937" s="7"/>
      <c r="C937"/>
      <c r="D937"/>
      <c r="E937"/>
      <c r="F937"/>
      <c r="G937"/>
    </row>
    <row r="938" spans="2:7">
      <c r="B938" s="7"/>
      <c r="C938"/>
      <c r="D938"/>
      <c r="E938"/>
      <c r="F938"/>
      <c r="G938"/>
    </row>
    <row r="939" spans="2:7">
      <c r="B939" s="7"/>
      <c r="C939"/>
      <c r="D939"/>
      <c r="E939"/>
      <c r="F939"/>
      <c r="G939"/>
    </row>
    <row r="940" spans="2:7">
      <c r="B940" s="7"/>
      <c r="C940"/>
      <c r="D940"/>
      <c r="E940"/>
      <c r="F940"/>
      <c r="G940"/>
    </row>
    <row r="941" spans="2:7">
      <c r="B941" s="7"/>
      <c r="C941"/>
      <c r="D941"/>
      <c r="E941"/>
      <c r="F941"/>
      <c r="G941"/>
    </row>
    <row r="942" spans="2:7">
      <c r="B942" s="7"/>
      <c r="C942"/>
      <c r="D942"/>
      <c r="E942"/>
      <c r="F942"/>
      <c r="G942"/>
    </row>
    <row r="943" spans="2:7">
      <c r="B943" s="7"/>
      <c r="C943"/>
      <c r="D943"/>
      <c r="E943"/>
      <c r="F943"/>
      <c r="G943"/>
    </row>
    <row r="944" spans="2:7">
      <c r="B944" s="7"/>
      <c r="C944"/>
      <c r="D944"/>
      <c r="E944"/>
      <c r="F944"/>
      <c r="G944"/>
    </row>
    <row r="945" spans="2:7">
      <c r="B945" s="7"/>
      <c r="C945"/>
      <c r="D945"/>
      <c r="E945"/>
      <c r="F945"/>
      <c r="G945"/>
    </row>
    <row r="946" spans="2:7">
      <c r="B946" s="7"/>
      <c r="C946"/>
      <c r="D946"/>
      <c r="E946"/>
      <c r="F946"/>
      <c r="G946"/>
    </row>
    <row r="947" spans="2:7">
      <c r="B947" s="7"/>
      <c r="C947"/>
      <c r="D947"/>
      <c r="E947"/>
      <c r="F947"/>
      <c r="G947"/>
    </row>
    <row r="948" spans="2:7">
      <c r="B948" s="7"/>
      <c r="C948"/>
      <c r="D948"/>
      <c r="E948"/>
      <c r="F948"/>
      <c r="G948"/>
    </row>
    <row r="949" spans="2:7">
      <c r="B949" s="7"/>
      <c r="C949"/>
      <c r="D949"/>
      <c r="E949"/>
      <c r="F949"/>
      <c r="G949"/>
    </row>
    <row r="950" spans="2:7">
      <c r="B950" s="7"/>
      <c r="C950"/>
      <c r="D950"/>
      <c r="E950"/>
      <c r="F950"/>
      <c r="G950"/>
    </row>
    <row r="951" spans="2:7">
      <c r="B951" s="7"/>
      <c r="C951"/>
      <c r="D951"/>
      <c r="E951"/>
      <c r="F951"/>
      <c r="G951"/>
    </row>
    <row r="952" spans="2:7">
      <c r="B952" s="7"/>
      <c r="C952"/>
      <c r="D952"/>
      <c r="E952"/>
      <c r="F952"/>
      <c r="G952"/>
    </row>
    <row r="953" spans="2:7">
      <c r="B953" s="7"/>
      <c r="C953"/>
      <c r="D953"/>
      <c r="E953"/>
      <c r="F953"/>
      <c r="G953"/>
    </row>
    <row r="954" spans="2:7">
      <c r="B954" s="7"/>
      <c r="C954"/>
      <c r="D954"/>
      <c r="E954"/>
      <c r="F954"/>
      <c r="G954"/>
    </row>
    <row r="955" spans="2:7">
      <c r="B955" s="7"/>
      <c r="C955"/>
      <c r="D955"/>
      <c r="E955"/>
      <c r="F955"/>
      <c r="G955"/>
    </row>
    <row r="956" spans="2:7">
      <c r="B956" s="7"/>
      <c r="C956"/>
      <c r="D956"/>
      <c r="E956"/>
      <c r="F956"/>
      <c r="G956"/>
    </row>
    <row r="957" spans="2:7">
      <c r="B957" s="7"/>
      <c r="C957"/>
      <c r="D957"/>
      <c r="E957"/>
      <c r="F957"/>
      <c r="G957"/>
    </row>
    <row r="958" spans="2:7">
      <c r="B958" s="7"/>
      <c r="C958"/>
      <c r="D958"/>
      <c r="E958"/>
      <c r="F958"/>
      <c r="G958"/>
    </row>
    <row r="959" spans="2:7">
      <c r="B959" s="7"/>
      <c r="C959"/>
      <c r="D959"/>
      <c r="E959"/>
      <c r="F959"/>
      <c r="G959"/>
    </row>
    <row r="960" spans="2:7">
      <c r="B960" s="7"/>
      <c r="C960"/>
      <c r="D960"/>
      <c r="E960"/>
      <c r="F960"/>
      <c r="G960"/>
    </row>
    <row r="961" spans="2:7">
      <c r="B961" s="7"/>
      <c r="C961"/>
      <c r="D961"/>
      <c r="E961"/>
      <c r="F961"/>
      <c r="G961"/>
    </row>
    <row r="962" spans="2:7">
      <c r="B962" s="7"/>
      <c r="C962"/>
      <c r="D962"/>
      <c r="E962"/>
      <c r="F962"/>
      <c r="G962"/>
    </row>
    <row r="963" spans="2:7">
      <c r="B963" s="7"/>
      <c r="C963"/>
      <c r="D963"/>
      <c r="E963"/>
      <c r="F963"/>
      <c r="G963"/>
    </row>
    <row r="964" spans="2:7">
      <c r="B964" s="7"/>
      <c r="C964"/>
      <c r="D964"/>
      <c r="E964"/>
      <c r="F964"/>
      <c r="G964"/>
    </row>
    <row r="965" spans="2:7">
      <c r="B965" s="7"/>
      <c r="C965"/>
      <c r="D965"/>
      <c r="E965"/>
      <c r="F965"/>
      <c r="G965"/>
    </row>
    <row r="966" spans="2:7">
      <c r="B966" s="7"/>
      <c r="C966"/>
      <c r="D966"/>
      <c r="E966"/>
      <c r="F966"/>
      <c r="G966"/>
    </row>
    <row r="967" spans="2:7">
      <c r="B967" s="7"/>
      <c r="C967"/>
      <c r="D967"/>
      <c r="E967"/>
      <c r="F967"/>
      <c r="G967"/>
    </row>
    <row r="968" spans="2:7">
      <c r="B968" s="7"/>
      <c r="C968"/>
      <c r="D968"/>
      <c r="E968"/>
      <c r="F968"/>
      <c r="G968"/>
    </row>
    <row r="969" spans="2:7">
      <c r="B969" s="7"/>
      <c r="C969"/>
      <c r="D969"/>
      <c r="E969"/>
      <c r="F969"/>
      <c r="G969"/>
    </row>
    <row r="970" spans="2:7">
      <c r="B970" s="7"/>
      <c r="C970"/>
      <c r="D970"/>
      <c r="E970"/>
      <c r="F970"/>
      <c r="G970"/>
    </row>
    <row r="971" spans="2:7">
      <c r="B971" s="7"/>
      <c r="C971"/>
      <c r="D971"/>
      <c r="E971"/>
      <c r="F971"/>
      <c r="G971"/>
    </row>
    <row r="972" spans="2:7">
      <c r="B972" s="7"/>
      <c r="C972"/>
      <c r="D972"/>
      <c r="E972"/>
      <c r="F972"/>
      <c r="G972"/>
    </row>
    <row r="973" spans="2:7">
      <c r="B973" s="7"/>
      <c r="C973"/>
      <c r="D973"/>
      <c r="E973"/>
      <c r="F973"/>
      <c r="G973"/>
    </row>
    <row r="974" spans="2:7">
      <c r="B974" s="7"/>
      <c r="C974"/>
      <c r="D974"/>
      <c r="E974"/>
      <c r="F974"/>
      <c r="G974"/>
    </row>
    <row r="975" spans="2:7">
      <c r="B975" s="7"/>
      <c r="C975"/>
      <c r="D975"/>
      <c r="E975"/>
      <c r="F975"/>
      <c r="G975"/>
    </row>
    <row r="976" spans="2:7">
      <c r="B976" s="7"/>
      <c r="C976"/>
      <c r="D976"/>
      <c r="E976"/>
      <c r="F976"/>
      <c r="G976"/>
    </row>
    <row r="977" spans="2:7">
      <c r="B977" s="7"/>
      <c r="C977"/>
      <c r="D977"/>
      <c r="E977"/>
      <c r="F977"/>
      <c r="G977"/>
    </row>
    <row r="978" spans="2:7">
      <c r="B978" s="7"/>
      <c r="C978"/>
      <c r="D978"/>
      <c r="E978"/>
      <c r="F978"/>
      <c r="G978"/>
    </row>
    <row r="979" spans="2:7">
      <c r="B979" s="7"/>
      <c r="C979"/>
      <c r="D979"/>
      <c r="E979"/>
      <c r="F979"/>
      <c r="G979"/>
    </row>
    <row r="980" spans="2:7">
      <c r="B980" s="7"/>
      <c r="C980"/>
      <c r="D980"/>
      <c r="E980"/>
      <c r="F980"/>
      <c r="G980"/>
    </row>
    <row r="981" spans="2:7">
      <c r="B981" s="7"/>
      <c r="C981"/>
      <c r="D981"/>
      <c r="E981"/>
      <c r="F981"/>
      <c r="G981"/>
    </row>
    <row r="982" spans="2:7">
      <c r="B982" s="7"/>
      <c r="C982"/>
      <c r="D982"/>
      <c r="E982"/>
      <c r="F982"/>
      <c r="G982"/>
    </row>
    <row r="983" spans="2:7">
      <c r="B983" s="7"/>
      <c r="C983"/>
      <c r="D983"/>
      <c r="E983"/>
      <c r="F983"/>
      <c r="G983"/>
    </row>
    <row r="984" spans="2:7">
      <c r="B984" s="7"/>
      <c r="C984"/>
      <c r="D984"/>
      <c r="E984"/>
      <c r="F984"/>
      <c r="G984"/>
    </row>
    <row r="985" spans="2:7">
      <c r="B985" s="7"/>
      <c r="C985"/>
      <c r="D985"/>
      <c r="E985"/>
      <c r="F985"/>
      <c r="G985"/>
    </row>
    <row r="986" spans="2:7">
      <c r="B986" s="7"/>
      <c r="C986"/>
      <c r="D986"/>
      <c r="E986"/>
      <c r="F986"/>
      <c r="G986"/>
    </row>
    <row r="987" spans="2:7">
      <c r="B987" s="7"/>
      <c r="C987"/>
      <c r="D987"/>
      <c r="E987"/>
      <c r="F987"/>
      <c r="G987"/>
    </row>
    <row r="988" spans="2:7">
      <c r="B988" s="7"/>
      <c r="C988"/>
      <c r="D988"/>
      <c r="E988"/>
      <c r="F988"/>
      <c r="G988"/>
    </row>
    <row r="989" spans="2:7">
      <c r="B989" s="7"/>
      <c r="C989"/>
      <c r="D989"/>
      <c r="E989"/>
      <c r="F989"/>
      <c r="G989"/>
    </row>
    <row r="990" spans="2:7">
      <c r="B990" s="7"/>
      <c r="C990"/>
      <c r="D990"/>
      <c r="E990"/>
      <c r="F990"/>
      <c r="G990"/>
    </row>
    <row r="991" spans="2:7">
      <c r="B991" s="7"/>
      <c r="C991"/>
      <c r="D991"/>
      <c r="E991"/>
      <c r="F991"/>
      <c r="G991"/>
    </row>
    <row r="992" spans="2:7">
      <c r="B992" s="7"/>
      <c r="C992"/>
      <c r="D992"/>
      <c r="E992"/>
      <c r="F992"/>
      <c r="G992"/>
    </row>
    <row r="993" spans="2:7">
      <c r="B993" s="7"/>
      <c r="C993"/>
      <c r="D993"/>
      <c r="E993"/>
      <c r="F993"/>
      <c r="G993"/>
    </row>
    <row r="994" spans="2:7">
      <c r="B994" s="7"/>
      <c r="C994"/>
      <c r="D994"/>
      <c r="E994"/>
      <c r="F994"/>
      <c r="G994"/>
    </row>
    <row r="995" spans="2:7">
      <c r="B995" s="7"/>
      <c r="C995"/>
      <c r="D995"/>
      <c r="E995"/>
      <c r="F995"/>
      <c r="G995"/>
    </row>
    <row r="996" spans="2:7">
      <c r="B996" s="7"/>
      <c r="C996"/>
      <c r="D996"/>
      <c r="E996"/>
      <c r="F996"/>
      <c r="G996"/>
    </row>
    <row r="997" spans="2:7">
      <c r="B997" s="7"/>
      <c r="C997"/>
      <c r="D997"/>
      <c r="E997"/>
      <c r="F997"/>
      <c r="G997"/>
    </row>
    <row r="998" spans="2:7">
      <c r="B998" s="7"/>
      <c r="C998"/>
      <c r="D998"/>
      <c r="E998"/>
      <c r="F998"/>
      <c r="G998"/>
    </row>
    <row r="999" spans="2:7">
      <c r="B999" s="7"/>
      <c r="C999"/>
      <c r="D999"/>
      <c r="E999"/>
      <c r="F999"/>
      <c r="G999"/>
    </row>
    <row r="1000" spans="2:7">
      <c r="B1000" s="7"/>
      <c r="C1000"/>
      <c r="D1000"/>
      <c r="E1000"/>
      <c r="F1000"/>
      <c r="G1000"/>
    </row>
    <row r="1001" spans="2:7">
      <c r="B1001" s="7"/>
      <c r="C1001"/>
      <c r="D1001"/>
      <c r="E1001"/>
      <c r="F1001"/>
      <c r="G1001"/>
    </row>
    <row r="1002" spans="2:7">
      <c r="B1002" s="7"/>
      <c r="C1002"/>
      <c r="D1002"/>
      <c r="E1002"/>
      <c r="F1002"/>
      <c r="G1002"/>
    </row>
    <row r="1003" spans="2:7">
      <c r="B1003" s="7"/>
      <c r="C1003"/>
      <c r="D1003"/>
      <c r="E1003"/>
      <c r="F1003"/>
      <c r="G1003"/>
    </row>
    <row r="1004" spans="2:7">
      <c r="B1004" s="7"/>
      <c r="C1004"/>
      <c r="D1004"/>
      <c r="E1004"/>
      <c r="F1004"/>
      <c r="G1004"/>
    </row>
    <row r="1005" spans="2:7">
      <c r="B1005" s="7"/>
      <c r="C1005"/>
      <c r="D1005"/>
      <c r="E1005"/>
      <c r="F1005"/>
      <c r="G1005"/>
    </row>
    <row r="1006" spans="2:7">
      <c r="B1006" s="7"/>
      <c r="C1006"/>
      <c r="D1006"/>
      <c r="E1006"/>
      <c r="F1006"/>
      <c r="G1006"/>
    </row>
    <row r="1007" spans="2:7">
      <c r="B1007" s="7"/>
      <c r="C1007"/>
      <c r="D1007"/>
      <c r="E1007"/>
      <c r="F1007"/>
      <c r="G1007"/>
    </row>
    <row r="1008" spans="2:7">
      <c r="B1008" s="7"/>
      <c r="C1008"/>
      <c r="D1008"/>
      <c r="E1008"/>
      <c r="F1008"/>
      <c r="G1008"/>
    </row>
    <row r="1009" spans="2:7">
      <c r="B1009" s="7"/>
      <c r="C1009"/>
      <c r="D1009"/>
      <c r="E1009"/>
      <c r="F1009"/>
      <c r="G1009"/>
    </row>
    <row r="1010" spans="2:7">
      <c r="B1010" s="7"/>
      <c r="C1010"/>
      <c r="D1010"/>
      <c r="E1010"/>
      <c r="F1010"/>
      <c r="G1010"/>
    </row>
    <row r="1011" spans="2:7">
      <c r="B1011" s="7"/>
      <c r="C1011"/>
      <c r="D1011"/>
      <c r="E1011"/>
      <c r="F1011"/>
      <c r="G1011"/>
    </row>
    <row r="1012" spans="2:7">
      <c r="B1012" s="7"/>
      <c r="C1012"/>
      <c r="D1012"/>
      <c r="E1012"/>
      <c r="F1012"/>
      <c r="G1012"/>
    </row>
    <row r="1013" spans="2:7">
      <c r="B1013" s="7"/>
      <c r="C1013"/>
      <c r="D1013"/>
      <c r="E1013"/>
      <c r="F1013"/>
      <c r="G1013"/>
    </row>
    <row r="1014" spans="2:7">
      <c r="B1014" s="7"/>
      <c r="C1014"/>
      <c r="D1014"/>
      <c r="E1014"/>
      <c r="F1014"/>
      <c r="G1014"/>
    </row>
    <row r="1015" spans="2:7">
      <c r="B1015" s="7"/>
      <c r="C1015"/>
      <c r="D1015"/>
      <c r="E1015"/>
      <c r="F1015"/>
      <c r="G1015"/>
    </row>
    <row r="1016" spans="2:7">
      <c r="B1016" s="7"/>
      <c r="C1016"/>
      <c r="D1016"/>
      <c r="E1016"/>
      <c r="F1016"/>
      <c r="G1016"/>
    </row>
    <row r="1017" spans="2:7">
      <c r="B1017" s="7"/>
      <c r="C1017"/>
      <c r="D1017"/>
      <c r="E1017"/>
      <c r="F1017"/>
      <c r="G1017"/>
    </row>
    <row r="1018" spans="2:7">
      <c r="B1018" s="7"/>
      <c r="C1018"/>
      <c r="D1018"/>
      <c r="E1018"/>
      <c r="F1018"/>
      <c r="G1018"/>
    </row>
    <row r="1019" spans="2:7">
      <c r="B1019" s="7"/>
      <c r="C1019"/>
      <c r="D1019"/>
      <c r="E1019"/>
      <c r="F1019"/>
      <c r="G1019"/>
    </row>
    <row r="1020" spans="2:7">
      <c r="B1020" s="7"/>
      <c r="C1020"/>
      <c r="D1020"/>
      <c r="E1020"/>
      <c r="F1020"/>
      <c r="G1020"/>
    </row>
    <row r="1021" spans="2:7">
      <c r="B1021" s="7"/>
      <c r="C1021"/>
      <c r="D1021"/>
      <c r="E1021"/>
      <c r="F1021"/>
      <c r="G1021"/>
    </row>
    <row r="1022" spans="2:7">
      <c r="B1022" s="7"/>
      <c r="C1022"/>
      <c r="D1022"/>
      <c r="E1022"/>
      <c r="F1022"/>
      <c r="G1022"/>
    </row>
    <row r="1023" spans="2:7">
      <c r="B1023" s="7"/>
      <c r="C1023"/>
      <c r="D1023"/>
      <c r="E1023"/>
      <c r="F1023"/>
      <c r="G1023"/>
    </row>
    <row r="1024" spans="2:7">
      <c r="B1024" s="7"/>
      <c r="C1024"/>
      <c r="D1024"/>
      <c r="E1024"/>
      <c r="F1024"/>
      <c r="G1024"/>
    </row>
    <row r="1025" spans="2:7">
      <c r="B1025" s="7"/>
      <c r="C1025"/>
      <c r="D1025"/>
      <c r="E1025"/>
      <c r="F1025"/>
      <c r="G1025"/>
    </row>
    <row r="1026" spans="2:7">
      <c r="B1026" s="7"/>
      <c r="C1026"/>
      <c r="D1026"/>
      <c r="E1026"/>
      <c r="F1026"/>
      <c r="G1026"/>
    </row>
    <row r="1027" spans="2:7">
      <c r="B1027" s="7"/>
      <c r="C1027"/>
      <c r="D1027"/>
      <c r="E1027"/>
      <c r="F1027"/>
      <c r="G1027"/>
    </row>
    <row r="1028" spans="2:7">
      <c r="B1028" s="7"/>
      <c r="C1028"/>
      <c r="D1028"/>
      <c r="E1028"/>
      <c r="F1028"/>
      <c r="G1028"/>
    </row>
    <row r="1029" spans="2:7">
      <c r="B1029" s="7"/>
      <c r="C1029"/>
      <c r="D1029"/>
      <c r="E1029"/>
      <c r="F1029"/>
      <c r="G1029"/>
    </row>
    <row r="1030" spans="2:7">
      <c r="B1030" s="7"/>
      <c r="C1030"/>
      <c r="D1030"/>
      <c r="E1030"/>
      <c r="F1030"/>
      <c r="G1030"/>
    </row>
    <row r="1031" spans="2:7">
      <c r="B1031" s="7"/>
      <c r="C1031"/>
      <c r="D1031"/>
      <c r="E1031"/>
      <c r="F1031"/>
      <c r="G1031"/>
    </row>
    <row r="1032" spans="2:7">
      <c r="B1032" s="7"/>
      <c r="C1032"/>
      <c r="D1032"/>
      <c r="E1032"/>
      <c r="F1032"/>
      <c r="G1032"/>
    </row>
    <row r="1033" spans="2:7">
      <c r="B1033" s="7"/>
      <c r="C1033"/>
      <c r="D1033"/>
      <c r="E1033"/>
      <c r="F1033"/>
      <c r="G1033"/>
    </row>
    <row r="1034" spans="2:7">
      <c r="B1034" s="7"/>
      <c r="C1034"/>
      <c r="D1034"/>
      <c r="E1034"/>
      <c r="F1034"/>
      <c r="G1034"/>
    </row>
    <row r="1035" spans="2:7">
      <c r="B1035" s="7"/>
      <c r="C1035"/>
      <c r="D1035"/>
      <c r="E1035"/>
      <c r="F1035"/>
      <c r="G1035"/>
    </row>
    <row r="1036" spans="2:7">
      <c r="B1036" s="7"/>
      <c r="C1036"/>
      <c r="D1036"/>
      <c r="E1036"/>
      <c r="F1036"/>
      <c r="G1036"/>
    </row>
    <row r="1037" spans="2:7">
      <c r="B1037" s="7"/>
      <c r="C1037"/>
      <c r="D1037"/>
      <c r="E1037"/>
      <c r="F1037"/>
      <c r="G1037"/>
    </row>
    <row r="1038" spans="2:7">
      <c r="B1038" s="7"/>
      <c r="C1038"/>
      <c r="D1038"/>
      <c r="E1038"/>
      <c r="F1038"/>
      <c r="G1038"/>
    </row>
    <row r="1039" spans="2:7">
      <c r="B1039" s="7"/>
      <c r="C1039"/>
      <c r="D1039"/>
      <c r="E1039"/>
      <c r="F1039"/>
      <c r="G1039"/>
    </row>
    <row r="1040" spans="2:7">
      <c r="B1040" s="7"/>
      <c r="C1040"/>
      <c r="D1040"/>
      <c r="E1040"/>
      <c r="F1040"/>
      <c r="G1040"/>
    </row>
    <row r="1041" spans="2:7">
      <c r="B1041" s="7"/>
      <c r="C1041"/>
      <c r="D1041"/>
      <c r="E1041"/>
      <c r="F1041"/>
      <c r="G1041"/>
    </row>
    <row r="1042" spans="2:7">
      <c r="B1042" s="7"/>
      <c r="C1042"/>
      <c r="D1042"/>
      <c r="E1042"/>
      <c r="F1042"/>
      <c r="G1042"/>
    </row>
    <row r="1043" spans="2:7">
      <c r="B1043" s="7"/>
      <c r="C1043"/>
      <c r="D1043"/>
      <c r="E1043"/>
      <c r="F1043"/>
      <c r="G1043"/>
    </row>
    <row r="1044" spans="2:7">
      <c r="B1044" s="7"/>
      <c r="C1044"/>
      <c r="D1044"/>
      <c r="E1044"/>
      <c r="F1044"/>
      <c r="G1044"/>
    </row>
    <row r="1045" spans="2:7">
      <c r="B1045" s="7"/>
      <c r="C1045"/>
      <c r="D1045"/>
      <c r="E1045"/>
      <c r="F1045"/>
      <c r="G1045"/>
    </row>
    <row r="1046" spans="2:7">
      <c r="B1046" s="7"/>
      <c r="C1046"/>
      <c r="D1046"/>
      <c r="E1046"/>
      <c r="F1046"/>
      <c r="G1046"/>
    </row>
    <row r="1047" spans="2:7">
      <c r="B1047" s="7"/>
      <c r="C1047"/>
      <c r="D1047"/>
      <c r="E1047"/>
      <c r="F1047"/>
      <c r="G1047"/>
    </row>
    <row r="1048" spans="2:7">
      <c r="B1048" s="7"/>
      <c r="C1048"/>
      <c r="D1048"/>
      <c r="E1048"/>
      <c r="F1048"/>
      <c r="G1048"/>
    </row>
    <row r="1049" spans="2:7">
      <c r="B1049" s="7"/>
      <c r="C1049"/>
      <c r="D1049"/>
      <c r="E1049"/>
      <c r="F1049"/>
      <c r="G1049"/>
    </row>
    <row r="1050" spans="2:7">
      <c r="B1050" s="7"/>
      <c r="C1050"/>
      <c r="D1050"/>
      <c r="E1050"/>
      <c r="F1050"/>
      <c r="G1050"/>
    </row>
    <row r="1051" spans="2:7">
      <c r="B1051" s="7"/>
      <c r="C1051"/>
      <c r="D1051"/>
      <c r="E1051"/>
      <c r="F1051"/>
      <c r="G1051"/>
    </row>
    <row r="1052" spans="2:7">
      <c r="B1052" s="7"/>
      <c r="C1052"/>
      <c r="D1052"/>
      <c r="E1052"/>
      <c r="F1052"/>
      <c r="G1052"/>
    </row>
    <row r="1053" spans="2:7">
      <c r="B1053" s="7"/>
      <c r="C1053"/>
      <c r="D1053"/>
      <c r="E1053"/>
      <c r="F1053"/>
      <c r="G1053"/>
    </row>
    <row r="1054" spans="2:7">
      <c r="B1054" s="7"/>
      <c r="C1054"/>
      <c r="D1054"/>
      <c r="E1054"/>
      <c r="F1054"/>
      <c r="G1054"/>
    </row>
    <row r="1055" spans="2:7">
      <c r="B1055" s="7"/>
      <c r="C1055"/>
      <c r="D1055"/>
      <c r="E1055"/>
      <c r="F1055"/>
      <c r="G1055"/>
    </row>
    <row r="1056" spans="2:7">
      <c r="B1056" s="7"/>
      <c r="C1056"/>
      <c r="D1056"/>
      <c r="E1056"/>
      <c r="F1056"/>
      <c r="G1056"/>
    </row>
    <row r="1057" spans="2:7">
      <c r="B1057" s="7"/>
      <c r="C1057"/>
      <c r="D1057"/>
      <c r="E1057"/>
      <c r="F1057"/>
      <c r="G1057"/>
    </row>
    <row r="1058" spans="2:7">
      <c r="B1058" s="7"/>
      <c r="C1058"/>
      <c r="D1058"/>
      <c r="E1058"/>
      <c r="F1058"/>
      <c r="G1058"/>
    </row>
    <row r="1059" spans="2:7">
      <c r="B1059" s="7"/>
      <c r="C1059"/>
      <c r="D1059"/>
      <c r="E1059"/>
      <c r="F1059"/>
      <c r="G1059"/>
    </row>
    <row r="1060" spans="2:7">
      <c r="B1060" s="7"/>
      <c r="C1060"/>
      <c r="D1060"/>
      <c r="E1060"/>
      <c r="F1060"/>
      <c r="G1060"/>
    </row>
    <row r="1061" spans="2:7">
      <c r="B1061" s="7"/>
      <c r="C1061"/>
      <c r="D1061"/>
      <c r="E1061"/>
      <c r="F1061"/>
      <c r="G1061"/>
    </row>
    <row r="1062" spans="2:7">
      <c r="B1062" s="7"/>
      <c r="C1062"/>
      <c r="D1062"/>
      <c r="E1062"/>
      <c r="F1062"/>
      <c r="G1062"/>
    </row>
    <row r="1063" spans="2:7">
      <c r="B1063" s="7"/>
      <c r="C1063"/>
      <c r="D1063"/>
      <c r="E1063"/>
      <c r="F1063"/>
      <c r="G1063"/>
    </row>
    <row r="1064" spans="2:7">
      <c r="B1064" s="7"/>
      <c r="C1064"/>
      <c r="D1064"/>
      <c r="E1064"/>
      <c r="F1064"/>
      <c r="G1064"/>
    </row>
    <row r="1065" spans="2:7">
      <c r="B1065" s="7"/>
      <c r="C1065"/>
      <c r="D1065"/>
      <c r="E1065"/>
      <c r="F1065"/>
      <c r="G1065"/>
    </row>
    <row r="1066" spans="2:7">
      <c r="B1066" s="7"/>
      <c r="C1066"/>
      <c r="D1066"/>
      <c r="E1066"/>
      <c r="F1066"/>
      <c r="G1066"/>
    </row>
    <row r="1067" spans="2:7">
      <c r="B1067" s="7"/>
      <c r="C1067"/>
      <c r="D1067"/>
      <c r="E1067"/>
      <c r="F1067"/>
      <c r="G1067"/>
    </row>
    <row r="1068" spans="2:7">
      <c r="B1068" s="7"/>
      <c r="C1068"/>
      <c r="D1068"/>
      <c r="E1068"/>
      <c r="F1068"/>
      <c r="G1068"/>
    </row>
    <row r="1069" spans="2:7">
      <c r="B1069" s="7"/>
      <c r="C1069"/>
      <c r="D1069"/>
      <c r="E1069"/>
      <c r="F1069"/>
      <c r="G1069"/>
    </row>
    <row r="1070" spans="2:7">
      <c r="B1070" s="7"/>
      <c r="C1070"/>
      <c r="D1070"/>
      <c r="E1070"/>
      <c r="F1070"/>
      <c r="G1070"/>
    </row>
    <row r="1071" spans="2:7">
      <c r="B1071" s="7"/>
      <c r="C1071"/>
      <c r="D1071"/>
      <c r="E1071"/>
      <c r="F1071"/>
      <c r="G1071"/>
    </row>
    <row r="1072" spans="2:7">
      <c r="B1072" s="7"/>
      <c r="C1072"/>
      <c r="D1072"/>
      <c r="E1072"/>
      <c r="F1072"/>
      <c r="G1072"/>
    </row>
    <row r="1073" spans="2:7">
      <c r="B1073" s="7"/>
      <c r="C1073"/>
      <c r="D1073"/>
      <c r="E1073"/>
      <c r="F1073"/>
      <c r="G1073"/>
    </row>
    <row r="1074" spans="2:7">
      <c r="B1074" s="7"/>
      <c r="C1074"/>
      <c r="D1074"/>
      <c r="E1074"/>
      <c r="F1074"/>
      <c r="G1074"/>
    </row>
    <row r="1075" spans="2:7">
      <c r="B1075" s="7"/>
      <c r="C1075"/>
      <c r="D1075"/>
      <c r="E1075"/>
      <c r="F1075"/>
      <c r="G1075"/>
    </row>
    <row r="1076" spans="2:7">
      <c r="B1076" s="7"/>
      <c r="C1076"/>
      <c r="D1076"/>
      <c r="E1076"/>
      <c r="F1076"/>
      <c r="G1076"/>
    </row>
    <row r="1077" spans="2:7">
      <c r="B1077" s="7"/>
      <c r="C1077"/>
      <c r="D1077"/>
      <c r="E1077"/>
      <c r="F1077"/>
      <c r="G1077"/>
    </row>
    <row r="1078" spans="2:7">
      <c r="B1078" s="7"/>
      <c r="C1078"/>
      <c r="D1078"/>
      <c r="E1078"/>
      <c r="F1078"/>
      <c r="G1078"/>
    </row>
    <row r="1079" spans="2:7">
      <c r="B1079" s="7"/>
      <c r="C1079"/>
      <c r="D1079"/>
      <c r="E1079"/>
      <c r="F1079"/>
      <c r="G1079"/>
    </row>
    <row r="1080" spans="2:7">
      <c r="B1080" s="7"/>
      <c r="C1080"/>
      <c r="D1080"/>
      <c r="E1080"/>
      <c r="F1080"/>
      <c r="G1080"/>
    </row>
    <row r="1081" spans="2:7">
      <c r="B1081" s="7"/>
      <c r="C1081"/>
      <c r="D1081"/>
      <c r="E1081"/>
      <c r="F1081"/>
      <c r="G1081"/>
    </row>
    <row r="1082" spans="2:7">
      <c r="B1082" s="7"/>
      <c r="C1082"/>
      <c r="D1082"/>
      <c r="E1082"/>
      <c r="F1082"/>
      <c r="G1082"/>
    </row>
    <row r="1083" spans="2:7">
      <c r="B1083" s="7"/>
      <c r="C1083"/>
      <c r="D1083"/>
      <c r="E1083"/>
      <c r="F1083"/>
      <c r="G1083"/>
    </row>
    <row r="1084" spans="2:7">
      <c r="B1084" s="7"/>
      <c r="C1084"/>
      <c r="D1084"/>
      <c r="E1084"/>
      <c r="F1084"/>
      <c r="G1084"/>
    </row>
    <row r="1085" spans="2:7">
      <c r="B1085" s="7"/>
      <c r="C1085"/>
      <c r="D1085"/>
      <c r="E1085"/>
      <c r="F1085"/>
      <c r="G1085"/>
    </row>
    <row r="1086" spans="2:7">
      <c r="B1086" s="7"/>
      <c r="C1086"/>
      <c r="D1086"/>
      <c r="E1086"/>
      <c r="F1086"/>
      <c r="G1086"/>
    </row>
    <row r="1087" spans="2:7">
      <c r="B1087" s="7"/>
      <c r="C1087"/>
      <c r="D1087"/>
      <c r="E1087"/>
      <c r="F1087"/>
      <c r="G1087"/>
    </row>
    <row r="1088" spans="2:7">
      <c r="B1088" s="7"/>
      <c r="C1088"/>
      <c r="D1088"/>
      <c r="E1088"/>
      <c r="F1088"/>
      <c r="G1088"/>
    </row>
    <row r="1089" spans="2:7">
      <c r="B1089" s="7"/>
      <c r="C1089"/>
      <c r="D1089"/>
      <c r="E1089"/>
      <c r="F1089"/>
      <c r="G1089"/>
    </row>
    <row r="1090" spans="2:7">
      <c r="B1090" s="7"/>
      <c r="C1090"/>
      <c r="D1090"/>
      <c r="E1090"/>
      <c r="F1090"/>
      <c r="G1090"/>
    </row>
    <row r="1091" spans="2:7">
      <c r="B1091" s="7"/>
      <c r="C1091"/>
      <c r="D1091"/>
      <c r="E1091"/>
      <c r="F1091"/>
      <c r="G1091"/>
    </row>
    <row r="1092" spans="2:7">
      <c r="B1092" s="7"/>
      <c r="C1092"/>
      <c r="D1092"/>
      <c r="E1092"/>
      <c r="F1092"/>
      <c r="G1092"/>
    </row>
    <row r="1093" spans="2:7">
      <c r="B1093" s="7"/>
      <c r="C1093"/>
      <c r="D1093"/>
      <c r="E1093"/>
      <c r="F1093"/>
      <c r="G1093"/>
    </row>
    <row r="1094" spans="2:7">
      <c r="B1094" s="7"/>
      <c r="C1094"/>
      <c r="D1094"/>
      <c r="E1094"/>
      <c r="F1094"/>
      <c r="G1094"/>
    </row>
    <row r="1095" spans="2:7">
      <c r="B1095" s="7"/>
      <c r="C1095"/>
      <c r="D1095"/>
      <c r="E1095"/>
      <c r="F1095"/>
      <c r="G1095"/>
    </row>
    <row r="1096" spans="2:7">
      <c r="B1096" s="7"/>
      <c r="C1096"/>
      <c r="D1096"/>
      <c r="E1096"/>
      <c r="F1096"/>
      <c r="G1096"/>
    </row>
    <row r="1097" spans="2:7">
      <c r="B1097" s="7"/>
      <c r="C1097"/>
      <c r="D1097"/>
      <c r="E1097"/>
      <c r="F1097"/>
      <c r="G1097"/>
    </row>
    <row r="1098" spans="2:7">
      <c r="B1098" s="7"/>
      <c r="C1098"/>
      <c r="D1098"/>
      <c r="E1098"/>
      <c r="F1098"/>
      <c r="G1098"/>
    </row>
    <row r="1099" spans="2:7">
      <c r="B1099" s="7"/>
      <c r="C1099"/>
      <c r="D1099"/>
      <c r="E1099"/>
      <c r="F1099"/>
      <c r="G1099"/>
    </row>
    <row r="1100" spans="2:7">
      <c r="B1100" s="7"/>
      <c r="C1100"/>
      <c r="D1100"/>
      <c r="E1100"/>
      <c r="F1100"/>
      <c r="G1100"/>
    </row>
    <row r="1101" spans="2:7">
      <c r="B1101" s="7"/>
      <c r="C1101"/>
      <c r="D1101"/>
      <c r="E1101"/>
      <c r="F1101"/>
      <c r="G1101"/>
    </row>
    <row r="1102" spans="2:7">
      <c r="B1102" s="7"/>
      <c r="C1102"/>
      <c r="D1102"/>
      <c r="E1102"/>
      <c r="F1102"/>
      <c r="G1102"/>
    </row>
    <row r="1103" spans="2:7">
      <c r="B1103" s="7"/>
      <c r="C1103"/>
      <c r="D1103"/>
      <c r="E1103"/>
      <c r="F1103"/>
      <c r="G1103"/>
    </row>
    <row r="1104" spans="2:7">
      <c r="B1104" s="7"/>
      <c r="C1104"/>
      <c r="D1104"/>
      <c r="E1104"/>
      <c r="F1104"/>
      <c r="G1104"/>
    </row>
    <row r="1105" spans="2:7">
      <c r="B1105" s="7"/>
      <c r="C1105"/>
      <c r="D1105"/>
      <c r="E1105"/>
      <c r="F1105"/>
      <c r="G1105"/>
    </row>
    <row r="1106" spans="2:7">
      <c r="B1106" s="7"/>
      <c r="C1106"/>
      <c r="D1106"/>
      <c r="E1106"/>
      <c r="F1106"/>
      <c r="G1106"/>
    </row>
    <row r="1107" spans="2:7">
      <c r="B1107" s="7"/>
      <c r="C1107"/>
      <c r="D1107"/>
      <c r="E1107"/>
      <c r="F1107"/>
      <c r="G1107"/>
    </row>
    <row r="1108" spans="2:7">
      <c r="B1108" s="7"/>
      <c r="C1108"/>
      <c r="D1108"/>
      <c r="E1108"/>
      <c r="F1108"/>
      <c r="G1108"/>
    </row>
    <row r="1109" spans="2:7">
      <c r="B1109" s="7"/>
      <c r="C1109"/>
      <c r="D1109"/>
      <c r="E1109"/>
      <c r="F1109"/>
      <c r="G1109"/>
    </row>
    <row r="1110" spans="2:7">
      <c r="B1110" s="7"/>
      <c r="C1110"/>
      <c r="D1110"/>
      <c r="E1110"/>
      <c r="F1110"/>
      <c r="G1110"/>
    </row>
    <row r="1111" spans="2:7">
      <c r="B1111" s="7"/>
      <c r="C1111"/>
      <c r="D1111"/>
      <c r="E1111"/>
      <c r="F1111"/>
      <c r="G1111"/>
    </row>
    <row r="1112" spans="2:7">
      <c r="B1112" s="7"/>
      <c r="C1112"/>
      <c r="D1112"/>
      <c r="E1112"/>
      <c r="F1112"/>
      <c r="G1112"/>
    </row>
    <row r="1113" spans="2:7">
      <c r="B1113" s="7"/>
      <c r="C1113"/>
      <c r="D1113"/>
      <c r="E1113"/>
      <c r="F1113"/>
      <c r="G1113"/>
    </row>
    <row r="1114" spans="2:7">
      <c r="B1114" s="7"/>
      <c r="C1114"/>
      <c r="D1114"/>
      <c r="E1114"/>
      <c r="F1114"/>
      <c r="G1114"/>
    </row>
    <row r="1115" spans="2:7">
      <c r="B1115" s="7"/>
      <c r="C1115"/>
      <c r="D1115"/>
      <c r="E1115"/>
      <c r="F1115"/>
      <c r="G1115"/>
    </row>
    <row r="1116" spans="2:7">
      <c r="B1116" s="7"/>
      <c r="C1116"/>
      <c r="D1116"/>
      <c r="E1116"/>
      <c r="F1116"/>
      <c r="G1116"/>
    </row>
  </sheetData>
  <mergeCells count="21">
    <mergeCell ref="B5:E5"/>
    <mergeCell ref="B7:B9"/>
    <mergeCell ref="H8:M8"/>
    <mergeCell ref="N8:S8"/>
    <mergeCell ref="T8:T9"/>
    <mergeCell ref="C7:C9"/>
    <mergeCell ref="F8:F9"/>
    <mergeCell ref="D7:F7"/>
    <mergeCell ref="D8:E8"/>
    <mergeCell ref="B61:C61"/>
    <mergeCell ref="E61:F61"/>
    <mergeCell ref="B62:C62"/>
    <mergeCell ref="B66:C66"/>
    <mergeCell ref="E66:F66"/>
    <mergeCell ref="E62:F62"/>
    <mergeCell ref="E63:F63"/>
    <mergeCell ref="B63:C63"/>
    <mergeCell ref="E64:F64"/>
    <mergeCell ref="B64:C64"/>
    <mergeCell ref="B65:C65"/>
    <mergeCell ref="E65:F65"/>
  </mergeCells>
  <phoneticPr fontId="2"/>
  <dataValidations count="1">
    <dataValidation type="list" allowBlank="1" showInputMessage="1" showErrorMessage="1" sqref="C10:C57" xr:uid="{00000000-0002-0000-0200-000000000000}">
      <formula1>"常勤,非常勤"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8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  <pageSetUpPr fitToPage="1"/>
  </sheetPr>
  <dimension ref="B2:T1088"/>
  <sheetViews>
    <sheetView zoomScaleNormal="100" workbookViewId="0">
      <pane ySplit="9" topLeftCell="A10" activePane="bottomLeft" state="frozen"/>
      <selection pane="bottomLeft" activeCell="F5" sqref="F5"/>
    </sheetView>
  </sheetViews>
  <sheetFormatPr defaultRowHeight="13"/>
  <cols>
    <col min="1" max="1" width="1.6328125" customWidth="1"/>
    <col min="2" max="2" width="8.08984375" customWidth="1"/>
    <col min="3" max="3" width="8.08984375" style="7" customWidth="1"/>
    <col min="4" max="4" width="8.08984375" style="7" bestFit="1" customWidth="1"/>
    <col min="5" max="5" width="8.1796875" style="7" bestFit="1" customWidth="1"/>
    <col min="6" max="6" width="10.453125" style="7" bestFit="1" customWidth="1"/>
    <col min="7" max="7" width="1.6328125" style="7" customWidth="1"/>
    <col min="8" max="19" width="4.90625" customWidth="1"/>
    <col min="20" max="20" width="9.08984375" customWidth="1"/>
  </cols>
  <sheetData>
    <row r="2" spans="2:20" ht="16.5">
      <c r="B2" s="44" t="s">
        <v>199</v>
      </c>
    </row>
    <row r="3" spans="2:20" ht="13.5" customHeight="1">
      <c r="B3" s="43"/>
      <c r="D3" s="32"/>
      <c r="E3" s="32"/>
      <c r="H3" s="20"/>
      <c r="I3" s="20"/>
      <c r="J3" s="20"/>
      <c r="K3" s="20"/>
      <c r="L3" s="20"/>
      <c r="M3" s="20"/>
      <c r="N3" s="20"/>
      <c r="O3" s="20"/>
      <c r="P3" s="96"/>
      <c r="Q3" s="96"/>
      <c r="R3" s="96"/>
      <c r="S3" s="96"/>
      <c r="T3" s="97" t="str">
        <f>基本情報!E5</f>
        <v>医療法人社団○○会　○○病院</v>
      </c>
    </row>
    <row r="4" spans="2:20" ht="13.5" customHeight="1">
      <c r="B4" s="43"/>
      <c r="D4" s="32"/>
      <c r="E4" s="32"/>
      <c r="F4" s="46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2:20" ht="15.75" customHeight="1">
      <c r="B5" s="220" t="s">
        <v>191</v>
      </c>
      <c r="C5" s="221"/>
      <c r="D5" s="221"/>
      <c r="E5" s="222"/>
      <c r="F5" s="64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spans="2:20" ht="13.5" customHeight="1">
      <c r="B6" s="43"/>
      <c r="D6" s="32"/>
      <c r="E6" s="32"/>
      <c r="F6" s="46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2:20">
      <c r="B7" s="223" t="s">
        <v>221</v>
      </c>
      <c r="C7" s="229" t="s">
        <v>223</v>
      </c>
      <c r="D7" s="214" t="s">
        <v>222</v>
      </c>
      <c r="E7" s="233"/>
      <c r="F7" s="215"/>
      <c r="H7" s="49" t="s">
        <v>200</v>
      </c>
      <c r="I7" s="6"/>
      <c r="J7" s="49"/>
      <c r="K7" s="6"/>
      <c r="L7" s="49"/>
      <c r="M7" s="6"/>
      <c r="N7" s="49"/>
      <c r="O7" s="6"/>
      <c r="P7" s="49"/>
      <c r="Q7" s="6"/>
      <c r="R7" s="49"/>
      <c r="S7" s="6"/>
      <c r="T7" s="49"/>
    </row>
    <row r="8" spans="2:20">
      <c r="B8" s="224"/>
      <c r="C8" s="230"/>
      <c r="D8" s="220" t="s">
        <v>183</v>
      </c>
      <c r="E8" s="222"/>
      <c r="F8" s="232" t="s">
        <v>224</v>
      </c>
      <c r="H8" s="226" t="s">
        <v>186</v>
      </c>
      <c r="I8" s="226"/>
      <c r="J8" s="226"/>
      <c r="K8" s="226"/>
      <c r="L8" s="226"/>
      <c r="M8" s="226"/>
      <c r="N8" s="226" t="s">
        <v>187</v>
      </c>
      <c r="O8" s="226"/>
      <c r="P8" s="226"/>
      <c r="Q8" s="226"/>
      <c r="R8" s="226"/>
      <c r="S8" s="226"/>
      <c r="T8" s="227" t="s">
        <v>192</v>
      </c>
    </row>
    <row r="9" spans="2:20">
      <c r="B9" s="225"/>
      <c r="C9" s="231"/>
      <c r="D9" s="53" t="s">
        <v>190</v>
      </c>
      <c r="E9" s="53" t="s">
        <v>189</v>
      </c>
      <c r="F9" s="228"/>
      <c r="G9" s="41"/>
      <c r="H9" s="47" t="s">
        <v>184</v>
      </c>
      <c r="I9" s="48" t="s">
        <v>185</v>
      </c>
      <c r="J9" s="47" t="s">
        <v>184</v>
      </c>
      <c r="K9" s="48" t="s">
        <v>185</v>
      </c>
      <c r="L9" s="47" t="s">
        <v>184</v>
      </c>
      <c r="M9" s="48" t="s">
        <v>185</v>
      </c>
      <c r="N9" s="47" t="s">
        <v>184</v>
      </c>
      <c r="O9" s="48" t="s">
        <v>185</v>
      </c>
      <c r="P9" s="47" t="s">
        <v>184</v>
      </c>
      <c r="Q9" s="48" t="s">
        <v>185</v>
      </c>
      <c r="R9" s="47" t="s">
        <v>184</v>
      </c>
      <c r="S9" s="48" t="s">
        <v>185</v>
      </c>
      <c r="T9" s="228"/>
    </row>
    <row r="10" spans="2:20" ht="14">
      <c r="B10" s="138"/>
      <c r="C10" s="76"/>
      <c r="D10" s="66" t="str">
        <f t="shared" ref="D10:D12" si="0">IF(C10="非常勤",H10*I10+J10*K10+L10*M10,"")</f>
        <v/>
      </c>
      <c r="E10" s="66" t="str">
        <f t="shared" ref="E10:E12" si="1">IF(C10="非常勤",N10*O10+P10*Q10+R10*S10,"")</f>
        <v/>
      </c>
      <c r="F10" s="78" t="str">
        <f t="shared" ref="F10:F12" si="2">IFERROR(D10/$F$5+E10/(2*$F$5),"")</f>
        <v/>
      </c>
      <c r="G10" s="42"/>
      <c r="H10" s="69"/>
      <c r="I10" s="70"/>
      <c r="J10" s="69"/>
      <c r="K10" s="70"/>
      <c r="L10" s="69"/>
      <c r="M10" s="70"/>
      <c r="N10" s="69"/>
      <c r="O10" s="70"/>
      <c r="P10" s="69"/>
      <c r="Q10" s="70"/>
      <c r="R10" s="69"/>
      <c r="S10" s="70"/>
      <c r="T10" s="50"/>
    </row>
    <row r="11" spans="2:20" ht="14">
      <c r="B11" s="138"/>
      <c r="C11" s="76"/>
      <c r="D11" s="66" t="str">
        <f t="shared" si="0"/>
        <v/>
      </c>
      <c r="E11" s="66" t="str">
        <f t="shared" si="1"/>
        <v/>
      </c>
      <c r="F11" s="78" t="str">
        <f t="shared" si="2"/>
        <v/>
      </c>
      <c r="G11" s="42"/>
      <c r="H11" s="69"/>
      <c r="I11" s="70"/>
      <c r="J11" s="69"/>
      <c r="K11" s="70"/>
      <c r="L11" s="69"/>
      <c r="M11" s="70"/>
      <c r="N11" s="69"/>
      <c r="O11" s="70"/>
      <c r="P11" s="69"/>
      <c r="Q11" s="70"/>
      <c r="R11" s="69"/>
      <c r="S11" s="70"/>
      <c r="T11" s="3"/>
    </row>
    <row r="12" spans="2:20" ht="14">
      <c r="B12" s="138"/>
      <c r="C12" s="76"/>
      <c r="D12" s="66" t="str">
        <f t="shared" si="0"/>
        <v/>
      </c>
      <c r="E12" s="66" t="str">
        <f t="shared" si="1"/>
        <v/>
      </c>
      <c r="F12" s="78" t="str">
        <f t="shared" si="2"/>
        <v/>
      </c>
      <c r="G12" s="42"/>
      <c r="H12" s="69"/>
      <c r="I12" s="70"/>
      <c r="J12" s="69"/>
      <c r="K12" s="70"/>
      <c r="L12" s="69"/>
      <c r="M12" s="70"/>
      <c r="N12" s="69"/>
      <c r="O12" s="70"/>
      <c r="P12" s="69"/>
      <c r="Q12" s="70"/>
      <c r="R12" s="69"/>
      <c r="S12" s="70"/>
      <c r="T12" s="3"/>
    </row>
    <row r="13" spans="2:20" ht="14">
      <c r="B13" s="77"/>
      <c r="C13" s="76"/>
      <c r="D13" s="66" t="str">
        <f t="shared" ref="D13:D29" si="3">IF(C13="非常勤",H13*I13+J13*K13+L13*M13,"")</f>
        <v/>
      </c>
      <c r="E13" s="66" t="str">
        <f t="shared" ref="E13:E29" si="4">IF(C13="非常勤",N13*O13+P13*Q13+R13*S13,"")</f>
        <v/>
      </c>
      <c r="F13" s="78" t="str">
        <f t="shared" ref="F13:F29" si="5">IFERROR(D13/$F$5+E13/(2*$F$5),"")</f>
        <v/>
      </c>
      <c r="G13" s="42"/>
      <c r="H13" s="69"/>
      <c r="I13" s="70"/>
      <c r="J13" s="69"/>
      <c r="K13" s="70"/>
      <c r="L13" s="69"/>
      <c r="M13" s="70"/>
      <c r="N13" s="69"/>
      <c r="O13" s="70"/>
      <c r="P13" s="69"/>
      <c r="Q13" s="70"/>
      <c r="R13" s="69"/>
      <c r="S13" s="70"/>
      <c r="T13" s="3"/>
    </row>
    <row r="14" spans="2:20" ht="14">
      <c r="B14" s="77"/>
      <c r="C14" s="76"/>
      <c r="D14" s="66" t="str">
        <f t="shared" si="3"/>
        <v/>
      </c>
      <c r="E14" s="66" t="str">
        <f t="shared" si="4"/>
        <v/>
      </c>
      <c r="F14" s="78" t="str">
        <f t="shared" si="5"/>
        <v/>
      </c>
      <c r="G14" s="42"/>
      <c r="H14" s="69"/>
      <c r="I14" s="70"/>
      <c r="J14" s="69"/>
      <c r="K14" s="70"/>
      <c r="L14" s="69"/>
      <c r="M14" s="70"/>
      <c r="N14" s="69"/>
      <c r="O14" s="70"/>
      <c r="P14" s="69"/>
      <c r="Q14" s="70"/>
      <c r="R14" s="69"/>
      <c r="S14" s="70"/>
      <c r="T14" s="51"/>
    </row>
    <row r="15" spans="2:20" ht="14">
      <c r="B15" s="77"/>
      <c r="C15" s="76"/>
      <c r="D15" s="66" t="str">
        <f t="shared" si="3"/>
        <v/>
      </c>
      <c r="E15" s="66" t="str">
        <f t="shared" si="4"/>
        <v/>
      </c>
      <c r="F15" s="78" t="str">
        <f t="shared" si="5"/>
        <v/>
      </c>
      <c r="G15" s="42"/>
      <c r="H15" s="69"/>
      <c r="I15" s="70"/>
      <c r="J15" s="69"/>
      <c r="K15" s="70"/>
      <c r="L15" s="69"/>
      <c r="M15" s="70"/>
      <c r="N15" s="69"/>
      <c r="O15" s="70"/>
      <c r="P15" s="69"/>
      <c r="Q15" s="70"/>
      <c r="R15" s="69"/>
      <c r="S15" s="70"/>
      <c r="T15" s="51"/>
    </row>
    <row r="16" spans="2:20" ht="14">
      <c r="B16" s="77"/>
      <c r="C16" s="76"/>
      <c r="D16" s="66" t="str">
        <f t="shared" si="3"/>
        <v/>
      </c>
      <c r="E16" s="66" t="str">
        <f t="shared" si="4"/>
        <v/>
      </c>
      <c r="F16" s="78" t="str">
        <f t="shared" si="5"/>
        <v/>
      </c>
      <c r="G16" s="42"/>
      <c r="H16" s="69"/>
      <c r="I16" s="70"/>
      <c r="J16" s="69"/>
      <c r="K16" s="70"/>
      <c r="L16" s="69"/>
      <c r="M16" s="70"/>
      <c r="N16" s="69"/>
      <c r="O16" s="70"/>
      <c r="P16" s="69"/>
      <c r="Q16" s="70"/>
      <c r="R16" s="69"/>
      <c r="S16" s="70"/>
      <c r="T16" s="51"/>
    </row>
    <row r="17" spans="2:20" ht="14">
      <c r="B17" s="77"/>
      <c r="C17" s="76"/>
      <c r="D17" s="66" t="str">
        <f t="shared" si="3"/>
        <v/>
      </c>
      <c r="E17" s="66" t="str">
        <f t="shared" si="4"/>
        <v/>
      </c>
      <c r="F17" s="78" t="str">
        <f t="shared" si="5"/>
        <v/>
      </c>
      <c r="G17" s="42"/>
      <c r="H17" s="69"/>
      <c r="I17" s="70"/>
      <c r="J17" s="69"/>
      <c r="K17" s="70"/>
      <c r="L17" s="69"/>
      <c r="M17" s="70"/>
      <c r="N17" s="69"/>
      <c r="O17" s="70"/>
      <c r="P17" s="69"/>
      <c r="Q17" s="70"/>
      <c r="R17" s="69"/>
      <c r="S17" s="70"/>
      <c r="T17" s="51"/>
    </row>
    <row r="18" spans="2:20" ht="14">
      <c r="B18" s="77"/>
      <c r="C18" s="76"/>
      <c r="D18" s="66" t="str">
        <f t="shared" si="3"/>
        <v/>
      </c>
      <c r="E18" s="66" t="str">
        <f t="shared" si="4"/>
        <v/>
      </c>
      <c r="F18" s="78" t="str">
        <f t="shared" si="5"/>
        <v/>
      </c>
      <c r="G18" s="42"/>
      <c r="H18" s="69"/>
      <c r="I18" s="70"/>
      <c r="J18" s="69"/>
      <c r="K18" s="70"/>
      <c r="L18" s="69"/>
      <c r="M18" s="70"/>
      <c r="N18" s="69"/>
      <c r="O18" s="70"/>
      <c r="P18" s="69"/>
      <c r="Q18" s="70"/>
      <c r="R18" s="69"/>
      <c r="S18" s="70"/>
      <c r="T18" s="51"/>
    </row>
    <row r="19" spans="2:20" ht="14">
      <c r="B19" s="77"/>
      <c r="C19" s="76"/>
      <c r="D19" s="66" t="str">
        <f t="shared" si="3"/>
        <v/>
      </c>
      <c r="E19" s="66" t="str">
        <f t="shared" si="4"/>
        <v/>
      </c>
      <c r="F19" s="78" t="str">
        <f t="shared" si="5"/>
        <v/>
      </c>
      <c r="G19" s="42"/>
      <c r="H19" s="69"/>
      <c r="I19" s="70"/>
      <c r="J19" s="69"/>
      <c r="K19" s="70"/>
      <c r="L19" s="69"/>
      <c r="M19" s="70"/>
      <c r="N19" s="69"/>
      <c r="O19" s="70"/>
      <c r="P19" s="69"/>
      <c r="Q19" s="70"/>
      <c r="R19" s="69"/>
      <c r="S19" s="70"/>
      <c r="T19" s="51"/>
    </row>
    <row r="20" spans="2:20" ht="14">
      <c r="B20" s="77"/>
      <c r="C20" s="76"/>
      <c r="D20" s="66" t="str">
        <f t="shared" si="3"/>
        <v/>
      </c>
      <c r="E20" s="66" t="str">
        <f t="shared" si="4"/>
        <v/>
      </c>
      <c r="F20" s="78" t="str">
        <f t="shared" si="5"/>
        <v/>
      </c>
      <c r="G20" s="42"/>
      <c r="H20" s="69"/>
      <c r="I20" s="70"/>
      <c r="J20" s="69"/>
      <c r="K20" s="70"/>
      <c r="L20" s="69"/>
      <c r="M20" s="70"/>
      <c r="N20" s="69"/>
      <c r="O20" s="70"/>
      <c r="P20" s="69"/>
      <c r="Q20" s="70"/>
      <c r="R20" s="69"/>
      <c r="S20" s="70"/>
      <c r="T20" s="51"/>
    </row>
    <row r="21" spans="2:20" ht="14">
      <c r="B21" s="77"/>
      <c r="C21" s="76"/>
      <c r="D21" s="66" t="str">
        <f t="shared" si="3"/>
        <v/>
      </c>
      <c r="E21" s="66" t="str">
        <f t="shared" si="4"/>
        <v/>
      </c>
      <c r="F21" s="78" t="str">
        <f t="shared" si="5"/>
        <v/>
      </c>
      <c r="G21" s="42"/>
      <c r="H21" s="72"/>
      <c r="I21" s="70"/>
      <c r="J21" s="72"/>
      <c r="K21" s="70"/>
      <c r="L21" s="72"/>
      <c r="M21" s="70"/>
      <c r="N21" s="72"/>
      <c r="O21" s="70"/>
      <c r="P21" s="72"/>
      <c r="Q21" s="70"/>
      <c r="R21" s="72"/>
      <c r="S21" s="70"/>
      <c r="T21" s="51"/>
    </row>
    <row r="22" spans="2:20" ht="14">
      <c r="B22" s="77"/>
      <c r="C22" s="76"/>
      <c r="D22" s="66" t="str">
        <f t="shared" si="3"/>
        <v/>
      </c>
      <c r="E22" s="66" t="str">
        <f t="shared" si="4"/>
        <v/>
      </c>
      <c r="F22" s="78" t="str">
        <f t="shared" si="5"/>
        <v/>
      </c>
      <c r="G22" s="42"/>
      <c r="H22" s="69"/>
      <c r="I22" s="70"/>
      <c r="J22" s="69"/>
      <c r="K22" s="70"/>
      <c r="L22" s="69"/>
      <c r="M22" s="70"/>
      <c r="N22" s="69"/>
      <c r="O22" s="70"/>
      <c r="P22" s="69"/>
      <c r="Q22" s="70"/>
      <c r="R22" s="69"/>
      <c r="S22" s="70"/>
      <c r="T22" s="51"/>
    </row>
    <row r="23" spans="2:20" ht="14">
      <c r="B23" s="77"/>
      <c r="C23" s="76"/>
      <c r="D23" s="66" t="str">
        <f t="shared" si="3"/>
        <v/>
      </c>
      <c r="E23" s="66" t="str">
        <f t="shared" si="4"/>
        <v/>
      </c>
      <c r="F23" s="78" t="str">
        <f t="shared" si="5"/>
        <v/>
      </c>
      <c r="G23" s="42"/>
      <c r="H23" s="69"/>
      <c r="I23" s="70"/>
      <c r="J23" s="69"/>
      <c r="K23" s="70"/>
      <c r="L23" s="69"/>
      <c r="M23" s="70"/>
      <c r="N23" s="69"/>
      <c r="O23" s="70"/>
      <c r="P23" s="69"/>
      <c r="Q23" s="70"/>
      <c r="R23" s="69"/>
      <c r="S23" s="70"/>
      <c r="T23" s="51"/>
    </row>
    <row r="24" spans="2:20" ht="14">
      <c r="B24" s="77"/>
      <c r="C24" s="76"/>
      <c r="D24" s="66" t="str">
        <f t="shared" si="3"/>
        <v/>
      </c>
      <c r="E24" s="66" t="str">
        <f t="shared" si="4"/>
        <v/>
      </c>
      <c r="F24" s="78" t="str">
        <f t="shared" si="5"/>
        <v/>
      </c>
      <c r="G24" s="42"/>
      <c r="H24" s="69"/>
      <c r="I24" s="70"/>
      <c r="J24" s="69"/>
      <c r="K24" s="70"/>
      <c r="L24" s="69"/>
      <c r="M24" s="70"/>
      <c r="N24" s="69"/>
      <c r="O24" s="70"/>
      <c r="P24" s="69"/>
      <c r="Q24" s="70"/>
      <c r="R24" s="69"/>
      <c r="S24" s="70"/>
      <c r="T24" s="51"/>
    </row>
    <row r="25" spans="2:20" ht="14">
      <c r="B25" s="77"/>
      <c r="C25" s="76"/>
      <c r="D25" s="66" t="str">
        <f t="shared" si="3"/>
        <v/>
      </c>
      <c r="E25" s="66" t="str">
        <f t="shared" si="4"/>
        <v/>
      </c>
      <c r="F25" s="78" t="str">
        <f t="shared" si="5"/>
        <v/>
      </c>
      <c r="G25" s="42"/>
      <c r="H25" s="69"/>
      <c r="I25" s="70"/>
      <c r="J25" s="69"/>
      <c r="K25" s="70"/>
      <c r="L25" s="69"/>
      <c r="M25" s="70"/>
      <c r="N25" s="69"/>
      <c r="O25" s="70"/>
      <c r="P25" s="69"/>
      <c r="Q25" s="70"/>
      <c r="R25" s="69"/>
      <c r="S25" s="70"/>
      <c r="T25" s="51"/>
    </row>
    <row r="26" spans="2:20" ht="14">
      <c r="B26" s="77"/>
      <c r="C26" s="76"/>
      <c r="D26" s="66" t="str">
        <f t="shared" si="3"/>
        <v/>
      </c>
      <c r="E26" s="66" t="str">
        <f t="shared" si="4"/>
        <v/>
      </c>
      <c r="F26" s="78" t="str">
        <f t="shared" si="5"/>
        <v/>
      </c>
      <c r="G26" s="42"/>
      <c r="H26" s="69"/>
      <c r="I26" s="70"/>
      <c r="J26" s="69"/>
      <c r="K26" s="70"/>
      <c r="L26" s="69"/>
      <c r="M26" s="70"/>
      <c r="N26" s="69"/>
      <c r="O26" s="70"/>
      <c r="P26" s="69"/>
      <c r="Q26" s="70"/>
      <c r="R26" s="69"/>
      <c r="S26" s="70"/>
      <c r="T26" s="51"/>
    </row>
    <row r="27" spans="2:20" ht="14">
      <c r="B27" s="77"/>
      <c r="C27" s="76"/>
      <c r="D27" s="66" t="str">
        <f t="shared" si="3"/>
        <v/>
      </c>
      <c r="E27" s="66" t="str">
        <f t="shared" si="4"/>
        <v/>
      </c>
      <c r="F27" s="78" t="str">
        <f t="shared" si="5"/>
        <v/>
      </c>
      <c r="G27" s="42"/>
      <c r="H27" s="69"/>
      <c r="I27" s="70"/>
      <c r="J27" s="69"/>
      <c r="K27" s="70"/>
      <c r="L27" s="69"/>
      <c r="M27" s="70"/>
      <c r="N27" s="69"/>
      <c r="O27" s="70"/>
      <c r="P27" s="69"/>
      <c r="Q27" s="70"/>
      <c r="R27" s="69"/>
      <c r="S27" s="70"/>
      <c r="T27" s="51"/>
    </row>
    <row r="28" spans="2:20" ht="11.25" customHeight="1">
      <c r="B28" s="77"/>
      <c r="C28" s="76"/>
      <c r="D28" s="66" t="str">
        <f t="shared" si="3"/>
        <v/>
      </c>
      <c r="E28" s="66" t="str">
        <f t="shared" si="4"/>
        <v/>
      </c>
      <c r="F28" s="78" t="str">
        <f t="shared" si="5"/>
        <v/>
      </c>
      <c r="G28" s="42"/>
      <c r="H28" s="69"/>
      <c r="I28" s="70"/>
      <c r="J28" s="69"/>
      <c r="K28" s="70"/>
      <c r="L28" s="69"/>
      <c r="M28" s="70"/>
      <c r="N28" s="69"/>
      <c r="O28" s="70"/>
      <c r="P28" s="69"/>
      <c r="Q28" s="70"/>
      <c r="R28" s="69"/>
      <c r="S28" s="70"/>
      <c r="T28" s="51"/>
    </row>
    <row r="29" spans="2:20" ht="13.5" customHeight="1">
      <c r="B29" s="77"/>
      <c r="C29" s="76"/>
      <c r="D29" s="66" t="str">
        <f t="shared" si="3"/>
        <v/>
      </c>
      <c r="E29" s="66" t="str">
        <f t="shared" si="4"/>
        <v/>
      </c>
      <c r="F29" s="78" t="str">
        <f t="shared" si="5"/>
        <v/>
      </c>
      <c r="G29" s="42"/>
      <c r="H29" s="69"/>
      <c r="I29" s="70"/>
      <c r="J29" s="69"/>
      <c r="K29" s="70"/>
      <c r="L29" s="69"/>
      <c r="M29" s="70"/>
      <c r="N29" s="69"/>
      <c r="O29" s="70"/>
      <c r="P29" s="69"/>
      <c r="Q29" s="70"/>
      <c r="R29" s="69"/>
      <c r="S29" s="70"/>
      <c r="T29" s="51"/>
    </row>
    <row r="30" spans="2:20" ht="14">
      <c r="B30" s="53" t="s">
        <v>152</v>
      </c>
      <c r="C30" s="79" t="s">
        <v>219</v>
      </c>
      <c r="D30" s="66">
        <f>SUM(D10:D29)</f>
        <v>0</v>
      </c>
      <c r="E30" s="66">
        <f>SUM(E10:E29)</f>
        <v>0</v>
      </c>
      <c r="F30" s="78">
        <f>SUM(F10:F29)</f>
        <v>0</v>
      </c>
      <c r="G30"/>
    </row>
    <row r="31" spans="2:20">
      <c r="B31" s="7"/>
      <c r="C31"/>
      <c r="D31"/>
      <c r="E31"/>
      <c r="F31"/>
      <c r="G31"/>
    </row>
    <row r="32" spans="2:20" ht="14">
      <c r="B32" s="52" t="s">
        <v>209</v>
      </c>
      <c r="D32"/>
      <c r="E32"/>
      <c r="F32"/>
      <c r="G32"/>
    </row>
    <row r="33" spans="2:8">
      <c r="B33" s="212"/>
      <c r="C33" s="234"/>
      <c r="D33" s="53" t="s">
        <v>173</v>
      </c>
      <c r="E33" s="214" t="s">
        <v>174</v>
      </c>
      <c r="F33" s="239"/>
      <c r="G33"/>
      <c r="H33" s="35" t="s">
        <v>256</v>
      </c>
    </row>
    <row r="34" spans="2:8">
      <c r="B34" s="212" t="s">
        <v>193</v>
      </c>
      <c r="C34" s="234"/>
      <c r="D34" s="65">
        <f>COUNTIF( $C$10:$C$16,"常勤")</f>
        <v>0</v>
      </c>
      <c r="E34" s="240">
        <f>D34</f>
        <v>0</v>
      </c>
      <c r="F34" s="241"/>
      <c r="G34"/>
      <c r="H34" s="131" t="s">
        <v>271</v>
      </c>
    </row>
    <row r="35" spans="2:8">
      <c r="B35" s="212" t="s">
        <v>2</v>
      </c>
      <c r="C35" s="234"/>
      <c r="D35" s="65">
        <f>COUNTIF( $C$10:$C$16,"非常勤")</f>
        <v>0</v>
      </c>
      <c r="E35" s="240">
        <f>IFERROR((D30/F5+E30/(F5*2)),0)</f>
        <v>0</v>
      </c>
      <c r="F35" s="241"/>
      <c r="G35"/>
    </row>
    <row r="36" spans="2:8">
      <c r="B36" s="212" t="s">
        <v>194</v>
      </c>
      <c r="C36" s="234"/>
      <c r="D36" s="65">
        <f>D34+D35</f>
        <v>0</v>
      </c>
      <c r="E36" s="240">
        <f>E34+E35</f>
        <v>0</v>
      </c>
      <c r="F36" s="241"/>
      <c r="G36"/>
    </row>
    <row r="37" spans="2:8" ht="3.75" customHeight="1">
      <c r="B37" s="212"/>
      <c r="C37" s="234"/>
      <c r="D37" s="3"/>
      <c r="E37" s="216"/>
      <c r="F37" s="234"/>
      <c r="G37"/>
    </row>
    <row r="38" spans="2:8">
      <c r="B38" s="212" t="s">
        <v>195</v>
      </c>
      <c r="C38" s="234"/>
      <c r="D38" s="67" t="s">
        <v>154</v>
      </c>
      <c r="E38" s="216"/>
      <c r="F38" s="217"/>
      <c r="G38"/>
    </row>
    <row r="39" spans="2:8">
      <c r="B39" s="7"/>
      <c r="C39"/>
      <c r="D39"/>
      <c r="E39"/>
      <c r="F39"/>
      <c r="G39"/>
    </row>
    <row r="40" spans="2:8">
      <c r="B40" s="212"/>
      <c r="C40" s="234"/>
      <c r="D40" s="53" t="s">
        <v>173</v>
      </c>
      <c r="E40" s="214" t="s">
        <v>174</v>
      </c>
      <c r="F40" s="239"/>
      <c r="G40"/>
      <c r="H40" s="35" t="s">
        <v>270</v>
      </c>
    </row>
    <row r="41" spans="2:8">
      <c r="B41" s="212" t="s">
        <v>193</v>
      </c>
      <c r="C41" s="234"/>
      <c r="D41" s="65">
        <f>D34</f>
        <v>0</v>
      </c>
      <c r="E41" s="235">
        <f>D41</f>
        <v>0</v>
      </c>
      <c r="F41" s="236"/>
      <c r="G41"/>
    </row>
    <row r="42" spans="2:8">
      <c r="B42" s="212" t="s">
        <v>2</v>
      </c>
      <c r="C42" s="234"/>
      <c r="D42" s="65">
        <f>D35</f>
        <v>0</v>
      </c>
      <c r="E42" s="235">
        <f>ROUNDDOWN(F30,1)</f>
        <v>0</v>
      </c>
      <c r="F42" s="236"/>
      <c r="G42"/>
    </row>
    <row r="43" spans="2:8">
      <c r="B43" s="212" t="s">
        <v>194</v>
      </c>
      <c r="C43" s="234"/>
      <c r="D43" s="65">
        <f>D41+D42</f>
        <v>0</v>
      </c>
      <c r="E43" s="235">
        <f>E41+E42</f>
        <v>0</v>
      </c>
      <c r="F43" s="236"/>
      <c r="G43"/>
    </row>
    <row r="44" spans="2:8" ht="3.75" customHeight="1">
      <c r="B44" s="212"/>
      <c r="C44" s="234"/>
      <c r="D44" s="3"/>
      <c r="E44" s="216"/>
      <c r="F44" s="234"/>
      <c r="G44"/>
    </row>
    <row r="45" spans="2:8">
      <c r="B45" s="212" t="s">
        <v>195</v>
      </c>
      <c r="C45" s="234"/>
      <c r="D45" s="67" t="s">
        <v>154</v>
      </c>
      <c r="E45" s="237"/>
      <c r="F45" s="238"/>
      <c r="G45"/>
    </row>
    <row r="46" spans="2:8">
      <c r="B46" s="7"/>
      <c r="C46"/>
      <c r="D46"/>
      <c r="E46"/>
      <c r="F46"/>
      <c r="G46"/>
    </row>
    <row r="47" spans="2:8">
      <c r="B47" s="7"/>
      <c r="C47"/>
      <c r="D47"/>
      <c r="E47"/>
      <c r="F47"/>
      <c r="G47"/>
    </row>
    <row r="48" spans="2:8">
      <c r="B48" s="7"/>
      <c r="C48"/>
      <c r="D48"/>
      <c r="E48"/>
      <c r="F48"/>
      <c r="G48"/>
    </row>
    <row r="49" spans="2:7">
      <c r="B49" s="7"/>
      <c r="C49"/>
      <c r="D49"/>
      <c r="E49"/>
      <c r="F49"/>
      <c r="G49"/>
    </row>
    <row r="50" spans="2:7">
      <c r="B50" s="7"/>
      <c r="C50"/>
      <c r="D50"/>
      <c r="E50"/>
      <c r="F50"/>
      <c r="G50"/>
    </row>
    <row r="51" spans="2:7">
      <c r="B51" s="7"/>
      <c r="C51"/>
      <c r="D51"/>
      <c r="E51"/>
      <c r="F51"/>
      <c r="G51"/>
    </row>
    <row r="52" spans="2:7">
      <c r="B52" s="7"/>
      <c r="C52"/>
      <c r="D52"/>
      <c r="E52"/>
      <c r="F52"/>
      <c r="G52"/>
    </row>
    <row r="53" spans="2:7">
      <c r="B53" s="7"/>
      <c r="C53"/>
      <c r="D53"/>
      <c r="E53"/>
      <c r="F53"/>
      <c r="G53"/>
    </row>
    <row r="54" spans="2:7">
      <c r="B54" s="7"/>
      <c r="C54"/>
      <c r="D54"/>
      <c r="E54"/>
      <c r="F54"/>
      <c r="G54"/>
    </row>
    <row r="55" spans="2:7">
      <c r="B55" s="7"/>
      <c r="C55"/>
      <c r="D55"/>
      <c r="E55"/>
      <c r="F55"/>
      <c r="G55"/>
    </row>
    <row r="56" spans="2:7">
      <c r="B56" s="7"/>
      <c r="C56"/>
      <c r="D56"/>
      <c r="E56"/>
      <c r="F56"/>
      <c r="G56"/>
    </row>
    <row r="57" spans="2:7">
      <c r="B57" s="7"/>
      <c r="C57"/>
      <c r="D57"/>
      <c r="E57"/>
      <c r="F57"/>
      <c r="G57"/>
    </row>
    <row r="58" spans="2:7">
      <c r="B58" s="7"/>
      <c r="C58"/>
      <c r="D58"/>
      <c r="E58"/>
      <c r="F58"/>
      <c r="G58"/>
    </row>
    <row r="59" spans="2:7">
      <c r="B59" s="7"/>
      <c r="C59"/>
      <c r="D59"/>
      <c r="E59"/>
      <c r="F59"/>
      <c r="G59"/>
    </row>
    <row r="60" spans="2:7">
      <c r="B60" s="7"/>
      <c r="C60"/>
      <c r="D60"/>
      <c r="E60"/>
      <c r="F60"/>
      <c r="G60"/>
    </row>
    <row r="61" spans="2:7">
      <c r="B61" s="7"/>
      <c r="C61"/>
      <c r="D61"/>
      <c r="E61"/>
      <c r="F61"/>
      <c r="G61"/>
    </row>
    <row r="62" spans="2:7">
      <c r="B62" s="7"/>
      <c r="C62"/>
      <c r="D62"/>
      <c r="E62"/>
      <c r="F62"/>
      <c r="G62"/>
    </row>
    <row r="63" spans="2:7">
      <c r="B63" s="7"/>
      <c r="C63"/>
      <c r="D63"/>
      <c r="E63"/>
      <c r="F63"/>
      <c r="G63"/>
    </row>
    <row r="64" spans="2:7">
      <c r="B64" s="7"/>
      <c r="C64"/>
      <c r="D64"/>
      <c r="E64"/>
      <c r="F64"/>
      <c r="G64"/>
    </row>
    <row r="65" spans="2:7">
      <c r="B65" s="7"/>
      <c r="C65"/>
      <c r="D65"/>
      <c r="E65"/>
      <c r="F65"/>
      <c r="G65"/>
    </row>
    <row r="66" spans="2:7">
      <c r="B66" s="7"/>
      <c r="C66"/>
      <c r="D66"/>
      <c r="E66"/>
      <c r="F66"/>
      <c r="G66"/>
    </row>
    <row r="67" spans="2:7">
      <c r="B67" s="7"/>
      <c r="C67"/>
      <c r="D67"/>
      <c r="E67"/>
      <c r="F67"/>
      <c r="G67"/>
    </row>
    <row r="68" spans="2:7">
      <c r="B68" s="7"/>
      <c r="C68"/>
      <c r="D68"/>
      <c r="E68"/>
      <c r="F68"/>
      <c r="G68"/>
    </row>
    <row r="69" spans="2:7">
      <c r="B69" s="7"/>
      <c r="C69"/>
      <c r="D69"/>
      <c r="E69"/>
      <c r="F69"/>
      <c r="G69"/>
    </row>
    <row r="70" spans="2:7">
      <c r="B70" s="7"/>
      <c r="C70"/>
      <c r="D70"/>
      <c r="E70"/>
      <c r="F70"/>
      <c r="G70"/>
    </row>
    <row r="71" spans="2:7">
      <c r="B71" s="7"/>
      <c r="C71"/>
      <c r="D71"/>
      <c r="E71"/>
      <c r="F71"/>
      <c r="G71"/>
    </row>
    <row r="72" spans="2:7">
      <c r="B72" s="7"/>
      <c r="C72"/>
      <c r="D72"/>
      <c r="E72"/>
      <c r="F72"/>
      <c r="G72"/>
    </row>
    <row r="73" spans="2:7">
      <c r="B73" s="7"/>
      <c r="C73"/>
      <c r="D73"/>
      <c r="E73"/>
      <c r="F73"/>
      <c r="G73"/>
    </row>
    <row r="74" spans="2:7">
      <c r="B74" s="7"/>
      <c r="C74"/>
      <c r="D74"/>
      <c r="E74"/>
      <c r="F74"/>
      <c r="G74"/>
    </row>
    <row r="75" spans="2:7">
      <c r="B75" s="7"/>
      <c r="C75"/>
      <c r="D75"/>
      <c r="E75"/>
      <c r="F75"/>
      <c r="G75"/>
    </row>
    <row r="76" spans="2:7">
      <c r="B76" s="7"/>
      <c r="C76"/>
      <c r="D76"/>
      <c r="E76"/>
      <c r="F76"/>
      <c r="G76"/>
    </row>
    <row r="77" spans="2:7">
      <c r="B77" s="7"/>
      <c r="C77"/>
      <c r="D77"/>
      <c r="E77"/>
      <c r="F77"/>
      <c r="G77"/>
    </row>
    <row r="78" spans="2:7">
      <c r="B78" s="7"/>
      <c r="C78"/>
      <c r="D78"/>
      <c r="E78"/>
      <c r="F78"/>
      <c r="G78"/>
    </row>
    <row r="79" spans="2:7">
      <c r="B79" s="7"/>
      <c r="C79"/>
      <c r="D79"/>
      <c r="E79"/>
      <c r="F79"/>
      <c r="G79"/>
    </row>
    <row r="80" spans="2:7">
      <c r="B80" s="7"/>
      <c r="C80"/>
      <c r="D80"/>
      <c r="E80"/>
      <c r="F80"/>
      <c r="G80"/>
    </row>
    <row r="81" spans="2:7">
      <c r="B81" s="7"/>
      <c r="C81"/>
      <c r="D81"/>
      <c r="E81"/>
      <c r="F81"/>
      <c r="G81"/>
    </row>
    <row r="82" spans="2:7">
      <c r="B82" s="7"/>
      <c r="C82"/>
      <c r="D82"/>
      <c r="E82"/>
      <c r="F82"/>
      <c r="G82"/>
    </row>
    <row r="83" spans="2:7">
      <c r="B83" s="7"/>
      <c r="C83"/>
      <c r="D83"/>
      <c r="E83"/>
      <c r="F83"/>
      <c r="G83"/>
    </row>
    <row r="84" spans="2:7">
      <c r="B84" s="7"/>
      <c r="C84"/>
      <c r="D84"/>
      <c r="E84"/>
      <c r="F84"/>
      <c r="G84"/>
    </row>
    <row r="85" spans="2:7">
      <c r="B85" s="7"/>
      <c r="C85"/>
      <c r="D85"/>
      <c r="E85"/>
      <c r="F85"/>
      <c r="G85"/>
    </row>
    <row r="86" spans="2:7">
      <c r="B86" s="7"/>
      <c r="C86"/>
      <c r="D86"/>
      <c r="E86"/>
      <c r="F86"/>
      <c r="G86"/>
    </row>
    <row r="87" spans="2:7">
      <c r="B87" s="7"/>
      <c r="C87"/>
      <c r="D87"/>
      <c r="E87"/>
      <c r="F87"/>
      <c r="G87"/>
    </row>
    <row r="88" spans="2:7">
      <c r="B88" s="7"/>
      <c r="C88"/>
      <c r="D88"/>
      <c r="E88"/>
      <c r="F88"/>
      <c r="G88"/>
    </row>
    <row r="89" spans="2:7">
      <c r="B89" s="7"/>
      <c r="C89"/>
      <c r="D89"/>
      <c r="E89"/>
      <c r="F89"/>
      <c r="G89"/>
    </row>
    <row r="90" spans="2:7">
      <c r="B90" s="7"/>
      <c r="C90"/>
      <c r="D90"/>
      <c r="E90"/>
      <c r="F90"/>
      <c r="G90"/>
    </row>
    <row r="91" spans="2:7">
      <c r="B91" s="7"/>
      <c r="C91"/>
      <c r="D91"/>
      <c r="E91"/>
      <c r="F91"/>
      <c r="G91"/>
    </row>
    <row r="92" spans="2:7">
      <c r="B92" s="7"/>
      <c r="C92"/>
      <c r="D92"/>
      <c r="E92"/>
      <c r="F92"/>
      <c r="G92"/>
    </row>
    <row r="93" spans="2:7">
      <c r="B93" s="7"/>
      <c r="C93"/>
      <c r="D93"/>
      <c r="E93"/>
      <c r="F93"/>
      <c r="G93"/>
    </row>
    <row r="94" spans="2:7">
      <c r="B94" s="7"/>
      <c r="C94"/>
      <c r="D94"/>
      <c r="E94"/>
      <c r="F94"/>
      <c r="G94"/>
    </row>
    <row r="95" spans="2:7">
      <c r="B95" s="7"/>
      <c r="C95"/>
      <c r="D95"/>
      <c r="E95"/>
      <c r="F95"/>
      <c r="G95"/>
    </row>
    <row r="96" spans="2:7">
      <c r="B96" s="7"/>
      <c r="C96"/>
      <c r="D96"/>
      <c r="E96"/>
      <c r="F96"/>
      <c r="G96"/>
    </row>
    <row r="97" spans="2:7">
      <c r="B97" s="7"/>
      <c r="C97"/>
      <c r="D97"/>
      <c r="E97"/>
      <c r="F97"/>
      <c r="G97"/>
    </row>
    <row r="98" spans="2:7">
      <c r="B98" s="7"/>
      <c r="C98"/>
      <c r="D98"/>
      <c r="E98"/>
      <c r="F98"/>
      <c r="G98"/>
    </row>
    <row r="99" spans="2:7">
      <c r="B99" s="7"/>
      <c r="C99"/>
      <c r="D99"/>
      <c r="E99"/>
      <c r="F99"/>
      <c r="G99"/>
    </row>
    <row r="100" spans="2:7">
      <c r="B100" s="7"/>
      <c r="C100"/>
      <c r="D100"/>
      <c r="E100"/>
      <c r="F100"/>
      <c r="G100"/>
    </row>
    <row r="101" spans="2:7">
      <c r="B101" s="7"/>
      <c r="C101"/>
      <c r="D101"/>
      <c r="E101"/>
      <c r="F101"/>
      <c r="G101"/>
    </row>
    <row r="102" spans="2:7">
      <c r="B102" s="7"/>
      <c r="C102"/>
      <c r="D102"/>
      <c r="E102"/>
      <c r="F102"/>
      <c r="G102"/>
    </row>
    <row r="103" spans="2:7">
      <c r="B103" s="7"/>
      <c r="C103"/>
      <c r="D103"/>
      <c r="E103"/>
      <c r="F103"/>
      <c r="G103"/>
    </row>
    <row r="104" spans="2:7">
      <c r="B104" s="7"/>
      <c r="C104"/>
      <c r="D104"/>
      <c r="E104"/>
      <c r="F104"/>
      <c r="G104"/>
    </row>
    <row r="105" spans="2:7">
      <c r="B105" s="7"/>
      <c r="C105"/>
      <c r="D105"/>
      <c r="E105"/>
      <c r="F105"/>
      <c r="G105"/>
    </row>
    <row r="106" spans="2:7">
      <c r="B106" s="7"/>
      <c r="C106"/>
      <c r="D106"/>
      <c r="E106"/>
      <c r="F106"/>
      <c r="G106"/>
    </row>
    <row r="107" spans="2:7">
      <c r="B107" s="7"/>
      <c r="C107"/>
      <c r="D107"/>
      <c r="E107"/>
      <c r="F107"/>
      <c r="G107"/>
    </row>
    <row r="108" spans="2:7">
      <c r="B108" s="7"/>
      <c r="C108"/>
      <c r="D108"/>
      <c r="E108"/>
      <c r="F108"/>
      <c r="G108"/>
    </row>
    <row r="109" spans="2:7">
      <c r="B109" s="7"/>
      <c r="C109"/>
      <c r="D109"/>
      <c r="E109"/>
      <c r="F109"/>
      <c r="G109"/>
    </row>
    <row r="110" spans="2:7">
      <c r="B110" s="7"/>
      <c r="C110"/>
      <c r="D110"/>
      <c r="E110"/>
      <c r="F110"/>
      <c r="G110"/>
    </row>
    <row r="111" spans="2:7">
      <c r="B111" s="7"/>
      <c r="C111"/>
      <c r="D111"/>
      <c r="E111"/>
      <c r="F111"/>
      <c r="G111"/>
    </row>
    <row r="112" spans="2:7">
      <c r="B112" s="7"/>
      <c r="C112"/>
      <c r="D112"/>
      <c r="E112"/>
      <c r="F112"/>
      <c r="G112"/>
    </row>
    <row r="113" spans="2:7">
      <c r="B113" s="7"/>
      <c r="C113"/>
      <c r="D113"/>
      <c r="E113"/>
      <c r="F113"/>
      <c r="G113"/>
    </row>
    <row r="114" spans="2:7">
      <c r="B114" s="7"/>
      <c r="C114"/>
      <c r="D114"/>
      <c r="E114"/>
      <c r="F114"/>
      <c r="G114"/>
    </row>
    <row r="115" spans="2:7">
      <c r="B115" s="7"/>
      <c r="C115"/>
      <c r="D115"/>
      <c r="E115"/>
      <c r="F115"/>
      <c r="G115"/>
    </row>
    <row r="116" spans="2:7">
      <c r="B116" s="7"/>
      <c r="C116"/>
      <c r="D116"/>
      <c r="E116"/>
      <c r="F116"/>
      <c r="G116"/>
    </row>
    <row r="117" spans="2:7">
      <c r="B117" s="7"/>
      <c r="C117"/>
      <c r="D117"/>
      <c r="E117"/>
      <c r="F117"/>
      <c r="G117"/>
    </row>
    <row r="118" spans="2:7">
      <c r="B118" s="7"/>
      <c r="C118"/>
      <c r="D118"/>
      <c r="E118"/>
      <c r="F118"/>
      <c r="G118"/>
    </row>
    <row r="119" spans="2:7">
      <c r="B119" s="7"/>
      <c r="C119"/>
      <c r="D119"/>
      <c r="E119"/>
      <c r="F119"/>
      <c r="G119"/>
    </row>
    <row r="120" spans="2:7">
      <c r="B120" s="7"/>
      <c r="C120"/>
      <c r="D120"/>
      <c r="E120"/>
      <c r="F120"/>
      <c r="G120"/>
    </row>
    <row r="121" spans="2:7">
      <c r="B121" s="7"/>
      <c r="C121"/>
      <c r="D121"/>
      <c r="E121"/>
      <c r="F121"/>
      <c r="G121"/>
    </row>
    <row r="122" spans="2:7">
      <c r="B122" s="7"/>
      <c r="C122"/>
      <c r="D122"/>
      <c r="E122"/>
      <c r="F122"/>
      <c r="G122"/>
    </row>
    <row r="123" spans="2:7">
      <c r="B123" s="7"/>
      <c r="C123"/>
      <c r="D123"/>
      <c r="E123"/>
      <c r="F123"/>
      <c r="G123"/>
    </row>
    <row r="124" spans="2:7">
      <c r="B124" s="7"/>
      <c r="C124"/>
      <c r="D124"/>
      <c r="E124"/>
      <c r="F124"/>
      <c r="G124"/>
    </row>
    <row r="125" spans="2:7">
      <c r="B125" s="7"/>
      <c r="C125"/>
      <c r="D125"/>
      <c r="E125"/>
      <c r="F125"/>
      <c r="G125"/>
    </row>
    <row r="126" spans="2:7">
      <c r="B126" s="7"/>
      <c r="C126"/>
      <c r="D126"/>
      <c r="E126"/>
      <c r="F126"/>
      <c r="G126"/>
    </row>
    <row r="127" spans="2:7">
      <c r="B127" s="7"/>
      <c r="C127"/>
      <c r="D127"/>
      <c r="E127"/>
      <c r="F127"/>
      <c r="G127"/>
    </row>
    <row r="128" spans="2:7">
      <c r="B128" s="7"/>
      <c r="C128"/>
      <c r="D128"/>
      <c r="E128"/>
      <c r="F128"/>
      <c r="G128"/>
    </row>
    <row r="129" spans="2:7">
      <c r="B129" s="7"/>
      <c r="C129"/>
      <c r="D129"/>
      <c r="E129"/>
      <c r="F129"/>
      <c r="G129"/>
    </row>
    <row r="130" spans="2:7">
      <c r="B130" s="7"/>
      <c r="C130"/>
      <c r="D130"/>
      <c r="E130"/>
      <c r="F130"/>
      <c r="G130"/>
    </row>
    <row r="131" spans="2:7">
      <c r="B131" s="7"/>
      <c r="C131"/>
      <c r="D131"/>
      <c r="E131"/>
      <c r="F131"/>
      <c r="G131"/>
    </row>
    <row r="132" spans="2:7">
      <c r="B132" s="7"/>
      <c r="C132"/>
      <c r="D132"/>
      <c r="E132"/>
      <c r="F132"/>
      <c r="G132"/>
    </row>
    <row r="133" spans="2:7">
      <c r="B133" s="7"/>
      <c r="C133"/>
      <c r="D133"/>
      <c r="E133"/>
      <c r="F133"/>
      <c r="G133"/>
    </row>
    <row r="134" spans="2:7">
      <c r="B134" s="7"/>
      <c r="C134"/>
      <c r="D134"/>
      <c r="E134"/>
      <c r="F134"/>
      <c r="G134"/>
    </row>
    <row r="135" spans="2:7">
      <c r="B135" s="7"/>
      <c r="C135"/>
      <c r="D135"/>
      <c r="E135"/>
      <c r="F135"/>
      <c r="G135"/>
    </row>
    <row r="136" spans="2:7">
      <c r="B136" s="7"/>
      <c r="C136"/>
      <c r="D136"/>
      <c r="E136"/>
      <c r="F136"/>
      <c r="G136"/>
    </row>
    <row r="137" spans="2:7">
      <c r="B137" s="7"/>
      <c r="C137"/>
      <c r="D137"/>
      <c r="E137"/>
      <c r="F137"/>
      <c r="G137"/>
    </row>
    <row r="138" spans="2:7">
      <c r="B138" s="7"/>
      <c r="C138"/>
      <c r="D138"/>
      <c r="E138"/>
      <c r="F138"/>
      <c r="G138"/>
    </row>
    <row r="139" spans="2:7">
      <c r="B139" s="7"/>
      <c r="C139"/>
      <c r="D139"/>
      <c r="E139"/>
      <c r="F139"/>
      <c r="G139"/>
    </row>
    <row r="140" spans="2:7">
      <c r="B140" s="7"/>
      <c r="C140"/>
      <c r="D140"/>
      <c r="E140"/>
      <c r="F140"/>
      <c r="G140"/>
    </row>
    <row r="141" spans="2:7">
      <c r="B141" s="7"/>
      <c r="C141"/>
      <c r="D141"/>
      <c r="E141"/>
      <c r="F141"/>
      <c r="G141"/>
    </row>
    <row r="142" spans="2:7">
      <c r="B142" s="7"/>
      <c r="C142"/>
      <c r="D142"/>
      <c r="E142"/>
      <c r="F142"/>
      <c r="G142"/>
    </row>
    <row r="143" spans="2:7">
      <c r="B143" s="7"/>
      <c r="C143"/>
      <c r="D143"/>
      <c r="E143"/>
      <c r="F143"/>
      <c r="G143"/>
    </row>
    <row r="144" spans="2:7">
      <c r="B144" s="7"/>
      <c r="C144"/>
      <c r="D144"/>
      <c r="E144"/>
      <c r="F144"/>
      <c r="G144"/>
    </row>
    <row r="145" spans="2:7">
      <c r="B145" s="7"/>
      <c r="C145"/>
      <c r="D145"/>
      <c r="E145"/>
      <c r="F145"/>
      <c r="G145"/>
    </row>
    <row r="146" spans="2:7">
      <c r="B146" s="7"/>
      <c r="C146"/>
      <c r="D146"/>
      <c r="E146"/>
      <c r="F146"/>
      <c r="G146"/>
    </row>
    <row r="147" spans="2:7">
      <c r="B147" s="7"/>
      <c r="C147"/>
      <c r="D147"/>
      <c r="E147"/>
      <c r="F147"/>
      <c r="G147"/>
    </row>
    <row r="148" spans="2:7">
      <c r="B148" s="7"/>
      <c r="C148"/>
      <c r="D148"/>
      <c r="E148"/>
      <c r="F148"/>
      <c r="G148"/>
    </row>
    <row r="149" spans="2:7">
      <c r="B149" s="7"/>
      <c r="C149"/>
      <c r="D149"/>
      <c r="E149"/>
      <c r="F149"/>
      <c r="G149"/>
    </row>
    <row r="150" spans="2:7">
      <c r="B150" s="7"/>
      <c r="C150"/>
      <c r="D150"/>
      <c r="E150"/>
      <c r="F150"/>
      <c r="G150"/>
    </row>
    <row r="151" spans="2:7">
      <c r="B151" s="7"/>
      <c r="C151"/>
      <c r="D151"/>
      <c r="E151"/>
      <c r="F151"/>
      <c r="G151"/>
    </row>
    <row r="152" spans="2:7">
      <c r="B152" s="7"/>
      <c r="C152"/>
      <c r="D152"/>
      <c r="E152"/>
      <c r="F152"/>
      <c r="G152"/>
    </row>
    <row r="153" spans="2:7">
      <c r="B153" s="7"/>
      <c r="C153"/>
      <c r="D153"/>
      <c r="E153"/>
      <c r="F153"/>
      <c r="G153"/>
    </row>
    <row r="154" spans="2:7">
      <c r="B154" s="7"/>
      <c r="C154"/>
      <c r="D154"/>
      <c r="E154"/>
      <c r="F154"/>
      <c r="G154"/>
    </row>
    <row r="155" spans="2:7">
      <c r="B155" s="7"/>
      <c r="C155"/>
      <c r="D155"/>
      <c r="E155"/>
      <c r="F155"/>
      <c r="G155"/>
    </row>
    <row r="156" spans="2:7">
      <c r="B156" s="7"/>
      <c r="C156"/>
      <c r="D156"/>
      <c r="E156"/>
      <c r="F156"/>
      <c r="G156"/>
    </row>
    <row r="157" spans="2:7">
      <c r="B157" s="7"/>
      <c r="C157"/>
      <c r="D157"/>
      <c r="E157"/>
      <c r="F157"/>
      <c r="G157"/>
    </row>
    <row r="158" spans="2:7">
      <c r="B158" s="7"/>
      <c r="C158"/>
      <c r="D158"/>
      <c r="E158"/>
      <c r="F158"/>
      <c r="G158"/>
    </row>
    <row r="159" spans="2:7">
      <c r="B159" s="7"/>
      <c r="C159"/>
      <c r="D159"/>
      <c r="E159"/>
      <c r="F159"/>
      <c r="G159"/>
    </row>
    <row r="160" spans="2:7">
      <c r="B160" s="7"/>
      <c r="C160"/>
      <c r="D160"/>
      <c r="E160"/>
      <c r="F160"/>
      <c r="G160"/>
    </row>
    <row r="161" spans="2:7">
      <c r="B161" s="7"/>
      <c r="C161"/>
      <c r="D161"/>
      <c r="E161"/>
      <c r="F161"/>
      <c r="G161"/>
    </row>
    <row r="162" spans="2:7">
      <c r="B162" s="7"/>
      <c r="C162"/>
      <c r="D162"/>
      <c r="E162"/>
      <c r="F162"/>
      <c r="G162"/>
    </row>
    <row r="163" spans="2:7">
      <c r="B163" s="7"/>
      <c r="C163"/>
      <c r="D163"/>
      <c r="E163"/>
      <c r="F163"/>
      <c r="G163"/>
    </row>
    <row r="164" spans="2:7">
      <c r="B164" s="7"/>
      <c r="C164"/>
      <c r="D164"/>
      <c r="E164"/>
      <c r="F164"/>
      <c r="G164"/>
    </row>
    <row r="165" spans="2:7">
      <c r="B165" s="7"/>
      <c r="C165"/>
      <c r="D165"/>
      <c r="E165"/>
      <c r="F165"/>
      <c r="G165"/>
    </row>
    <row r="166" spans="2:7">
      <c r="B166" s="7"/>
      <c r="C166"/>
      <c r="D166"/>
      <c r="E166"/>
      <c r="F166"/>
      <c r="G166"/>
    </row>
    <row r="167" spans="2:7">
      <c r="B167" s="7"/>
      <c r="C167"/>
      <c r="D167"/>
      <c r="E167"/>
      <c r="F167"/>
      <c r="G167"/>
    </row>
    <row r="168" spans="2:7">
      <c r="B168" s="7"/>
      <c r="C168"/>
      <c r="D168"/>
      <c r="E168"/>
      <c r="F168"/>
      <c r="G168"/>
    </row>
    <row r="169" spans="2:7">
      <c r="B169" s="7"/>
      <c r="C169"/>
      <c r="D169"/>
      <c r="E169"/>
      <c r="F169"/>
      <c r="G169"/>
    </row>
    <row r="170" spans="2:7">
      <c r="B170" s="7"/>
      <c r="C170"/>
      <c r="D170"/>
      <c r="E170"/>
      <c r="F170"/>
      <c r="G170"/>
    </row>
    <row r="171" spans="2:7">
      <c r="B171" s="7"/>
      <c r="C171"/>
      <c r="D171"/>
      <c r="E171"/>
      <c r="F171"/>
      <c r="G171"/>
    </row>
    <row r="172" spans="2:7">
      <c r="B172" s="7"/>
      <c r="C172"/>
      <c r="D172"/>
      <c r="E172"/>
      <c r="F172"/>
      <c r="G172"/>
    </row>
    <row r="173" spans="2:7">
      <c r="B173" s="7"/>
      <c r="C173"/>
      <c r="D173"/>
      <c r="E173"/>
      <c r="F173"/>
      <c r="G173"/>
    </row>
    <row r="174" spans="2:7">
      <c r="B174" s="7"/>
      <c r="C174"/>
      <c r="D174"/>
      <c r="E174"/>
      <c r="F174"/>
      <c r="G174"/>
    </row>
    <row r="175" spans="2:7">
      <c r="B175" s="7"/>
      <c r="C175"/>
      <c r="D175"/>
      <c r="E175"/>
      <c r="F175"/>
      <c r="G175"/>
    </row>
    <row r="176" spans="2:7">
      <c r="B176" s="7"/>
      <c r="C176"/>
      <c r="D176"/>
      <c r="E176"/>
      <c r="F176"/>
      <c r="G176"/>
    </row>
    <row r="177" spans="2:7">
      <c r="B177" s="7"/>
      <c r="C177"/>
      <c r="D177"/>
      <c r="E177"/>
      <c r="F177"/>
      <c r="G177"/>
    </row>
    <row r="178" spans="2:7">
      <c r="B178" s="7"/>
      <c r="C178"/>
      <c r="D178"/>
      <c r="E178"/>
      <c r="F178"/>
      <c r="G178"/>
    </row>
    <row r="179" spans="2:7">
      <c r="B179" s="7"/>
      <c r="C179"/>
      <c r="D179"/>
      <c r="E179"/>
      <c r="F179"/>
      <c r="G179"/>
    </row>
    <row r="180" spans="2:7">
      <c r="B180" s="7"/>
      <c r="C180"/>
      <c r="D180"/>
      <c r="E180"/>
      <c r="F180"/>
      <c r="G180"/>
    </row>
    <row r="181" spans="2:7">
      <c r="B181" s="7"/>
      <c r="C181"/>
      <c r="D181"/>
      <c r="E181"/>
      <c r="F181"/>
      <c r="G181"/>
    </row>
    <row r="182" spans="2:7">
      <c r="B182" s="7"/>
      <c r="C182"/>
      <c r="D182"/>
      <c r="E182"/>
      <c r="F182"/>
      <c r="G182"/>
    </row>
    <row r="183" spans="2:7">
      <c r="B183" s="7"/>
      <c r="C183"/>
      <c r="D183"/>
      <c r="E183"/>
      <c r="F183"/>
      <c r="G183"/>
    </row>
    <row r="184" spans="2:7">
      <c r="B184" s="7"/>
      <c r="C184"/>
      <c r="D184"/>
      <c r="E184"/>
      <c r="F184"/>
      <c r="G184"/>
    </row>
    <row r="185" spans="2:7">
      <c r="B185" s="7"/>
      <c r="C185"/>
      <c r="D185"/>
      <c r="E185"/>
      <c r="F185"/>
      <c r="G185"/>
    </row>
    <row r="186" spans="2:7">
      <c r="B186" s="7"/>
      <c r="C186"/>
      <c r="D186"/>
      <c r="E186"/>
      <c r="F186"/>
      <c r="G186"/>
    </row>
    <row r="187" spans="2:7">
      <c r="B187" s="7"/>
      <c r="C187"/>
      <c r="D187"/>
      <c r="E187"/>
      <c r="F187"/>
      <c r="G187"/>
    </row>
    <row r="188" spans="2:7">
      <c r="B188" s="7"/>
      <c r="C188"/>
      <c r="D188"/>
      <c r="E188"/>
      <c r="F188"/>
      <c r="G188"/>
    </row>
    <row r="189" spans="2:7">
      <c r="B189" s="7"/>
      <c r="C189"/>
      <c r="D189"/>
      <c r="E189"/>
      <c r="F189"/>
      <c r="G189"/>
    </row>
    <row r="190" spans="2:7">
      <c r="B190" s="7"/>
      <c r="C190"/>
      <c r="D190"/>
      <c r="E190"/>
      <c r="F190"/>
      <c r="G190"/>
    </row>
    <row r="191" spans="2:7">
      <c r="B191" s="7"/>
      <c r="C191"/>
      <c r="D191"/>
      <c r="E191"/>
      <c r="F191"/>
      <c r="G191"/>
    </row>
    <row r="192" spans="2:7">
      <c r="B192" s="7"/>
      <c r="C192"/>
      <c r="D192"/>
      <c r="E192"/>
      <c r="F192"/>
      <c r="G192"/>
    </row>
    <row r="193" spans="2:7">
      <c r="B193" s="7"/>
      <c r="C193"/>
      <c r="D193"/>
      <c r="E193"/>
      <c r="F193"/>
      <c r="G193"/>
    </row>
    <row r="194" spans="2:7">
      <c r="B194" s="7"/>
      <c r="C194"/>
      <c r="D194"/>
      <c r="E194"/>
      <c r="F194"/>
      <c r="G194"/>
    </row>
    <row r="195" spans="2:7">
      <c r="B195" s="7"/>
      <c r="C195"/>
      <c r="D195"/>
      <c r="E195"/>
      <c r="F195"/>
      <c r="G195"/>
    </row>
    <row r="196" spans="2:7">
      <c r="B196" s="7"/>
      <c r="C196"/>
      <c r="D196"/>
      <c r="E196"/>
      <c r="F196"/>
      <c r="G196"/>
    </row>
    <row r="197" spans="2:7">
      <c r="B197" s="7"/>
      <c r="C197"/>
      <c r="D197"/>
      <c r="E197"/>
      <c r="F197"/>
      <c r="G197"/>
    </row>
    <row r="198" spans="2:7">
      <c r="B198" s="7"/>
      <c r="C198"/>
      <c r="D198"/>
      <c r="E198"/>
      <c r="F198"/>
      <c r="G198"/>
    </row>
    <row r="199" spans="2:7">
      <c r="B199" s="7"/>
      <c r="C199"/>
      <c r="D199"/>
      <c r="E199"/>
      <c r="F199"/>
      <c r="G199"/>
    </row>
    <row r="200" spans="2:7">
      <c r="B200" s="7"/>
      <c r="C200"/>
      <c r="D200"/>
      <c r="E200"/>
      <c r="F200"/>
      <c r="G200"/>
    </row>
    <row r="201" spans="2:7">
      <c r="B201" s="7"/>
      <c r="C201"/>
      <c r="D201"/>
      <c r="E201"/>
      <c r="F201"/>
      <c r="G201"/>
    </row>
    <row r="202" spans="2:7">
      <c r="B202" s="7"/>
      <c r="C202"/>
      <c r="D202"/>
      <c r="E202"/>
      <c r="F202"/>
      <c r="G202"/>
    </row>
    <row r="203" spans="2:7">
      <c r="B203" s="7"/>
      <c r="C203"/>
      <c r="D203"/>
      <c r="E203"/>
      <c r="F203"/>
      <c r="G203"/>
    </row>
    <row r="204" spans="2:7">
      <c r="B204" s="7"/>
      <c r="C204"/>
      <c r="D204"/>
      <c r="E204"/>
      <c r="F204"/>
      <c r="G204"/>
    </row>
    <row r="205" spans="2:7">
      <c r="B205" s="7"/>
      <c r="C205"/>
      <c r="D205"/>
      <c r="E205"/>
      <c r="F205"/>
      <c r="G205"/>
    </row>
    <row r="206" spans="2:7">
      <c r="B206" s="7"/>
      <c r="C206"/>
      <c r="D206"/>
      <c r="E206"/>
      <c r="F206"/>
      <c r="G206"/>
    </row>
    <row r="207" spans="2:7">
      <c r="B207" s="7"/>
      <c r="C207"/>
      <c r="D207"/>
      <c r="E207"/>
      <c r="F207"/>
      <c r="G207"/>
    </row>
    <row r="208" spans="2:7">
      <c r="B208" s="7"/>
      <c r="C208"/>
      <c r="D208"/>
      <c r="E208"/>
      <c r="F208"/>
      <c r="G208"/>
    </row>
    <row r="209" spans="2:7">
      <c r="B209" s="7"/>
      <c r="C209"/>
      <c r="D209"/>
      <c r="E209"/>
      <c r="F209"/>
      <c r="G209"/>
    </row>
    <row r="210" spans="2:7">
      <c r="B210" s="7"/>
      <c r="C210"/>
      <c r="D210"/>
      <c r="E210"/>
      <c r="F210"/>
      <c r="G210"/>
    </row>
    <row r="211" spans="2:7">
      <c r="B211" s="7"/>
      <c r="C211"/>
      <c r="D211"/>
      <c r="E211"/>
      <c r="F211"/>
      <c r="G211"/>
    </row>
    <row r="212" spans="2:7">
      <c r="B212" s="7"/>
      <c r="C212"/>
      <c r="D212"/>
      <c r="E212"/>
      <c r="F212"/>
      <c r="G212"/>
    </row>
    <row r="213" spans="2:7">
      <c r="B213" s="7"/>
      <c r="C213"/>
      <c r="D213"/>
      <c r="E213"/>
      <c r="F213"/>
      <c r="G213"/>
    </row>
    <row r="214" spans="2:7">
      <c r="B214" s="7"/>
      <c r="C214"/>
      <c r="D214"/>
      <c r="E214"/>
      <c r="F214"/>
      <c r="G214"/>
    </row>
    <row r="215" spans="2:7">
      <c r="B215" s="7"/>
      <c r="C215"/>
      <c r="D215"/>
      <c r="E215"/>
      <c r="F215"/>
      <c r="G215"/>
    </row>
    <row r="216" spans="2:7">
      <c r="B216" s="7"/>
      <c r="C216"/>
      <c r="D216"/>
      <c r="E216"/>
      <c r="F216"/>
      <c r="G216"/>
    </row>
    <row r="217" spans="2:7">
      <c r="B217" s="7"/>
      <c r="C217"/>
      <c r="D217"/>
      <c r="E217"/>
      <c r="F217"/>
      <c r="G217"/>
    </row>
    <row r="218" spans="2:7">
      <c r="B218" s="7"/>
      <c r="C218"/>
      <c r="D218"/>
      <c r="E218"/>
      <c r="F218"/>
      <c r="G218"/>
    </row>
    <row r="219" spans="2:7">
      <c r="B219" s="7"/>
      <c r="C219"/>
      <c r="D219"/>
      <c r="E219"/>
      <c r="F219"/>
      <c r="G219"/>
    </row>
    <row r="220" spans="2:7">
      <c r="B220" s="7"/>
      <c r="C220"/>
      <c r="D220"/>
      <c r="E220"/>
      <c r="F220"/>
      <c r="G220"/>
    </row>
    <row r="221" spans="2:7">
      <c r="B221" s="7"/>
      <c r="C221"/>
      <c r="D221"/>
      <c r="E221"/>
      <c r="F221"/>
      <c r="G221"/>
    </row>
    <row r="222" spans="2:7">
      <c r="B222" s="7"/>
      <c r="C222"/>
      <c r="D222"/>
      <c r="E222"/>
      <c r="F222"/>
      <c r="G222"/>
    </row>
    <row r="223" spans="2:7">
      <c r="B223" s="7"/>
      <c r="C223"/>
      <c r="D223"/>
      <c r="E223"/>
      <c r="F223"/>
      <c r="G223"/>
    </row>
    <row r="224" spans="2:7">
      <c r="B224" s="7"/>
      <c r="C224"/>
      <c r="D224"/>
      <c r="E224"/>
      <c r="F224"/>
      <c r="G224"/>
    </row>
    <row r="225" spans="2:7">
      <c r="B225" s="7"/>
      <c r="C225"/>
      <c r="D225"/>
      <c r="E225"/>
      <c r="F225"/>
      <c r="G225"/>
    </row>
    <row r="226" spans="2:7">
      <c r="B226" s="7"/>
      <c r="C226"/>
      <c r="D226"/>
      <c r="E226"/>
      <c r="F226"/>
      <c r="G226"/>
    </row>
    <row r="227" spans="2:7">
      <c r="B227" s="7"/>
      <c r="C227"/>
      <c r="D227"/>
      <c r="E227"/>
      <c r="F227"/>
      <c r="G227"/>
    </row>
    <row r="228" spans="2:7">
      <c r="B228" s="7"/>
      <c r="C228"/>
      <c r="D228"/>
      <c r="E228"/>
      <c r="F228"/>
      <c r="G228"/>
    </row>
    <row r="229" spans="2:7">
      <c r="B229" s="7"/>
      <c r="C229"/>
      <c r="D229"/>
      <c r="E229"/>
      <c r="F229"/>
      <c r="G229"/>
    </row>
    <row r="230" spans="2:7">
      <c r="B230" s="7"/>
      <c r="C230"/>
      <c r="D230"/>
      <c r="E230"/>
      <c r="F230"/>
      <c r="G230"/>
    </row>
    <row r="231" spans="2:7">
      <c r="B231" s="7"/>
      <c r="C231"/>
      <c r="D231"/>
      <c r="E231"/>
      <c r="F231"/>
      <c r="G231"/>
    </row>
    <row r="232" spans="2:7">
      <c r="B232" s="7"/>
      <c r="C232"/>
      <c r="D232"/>
      <c r="E232"/>
      <c r="F232"/>
      <c r="G232"/>
    </row>
    <row r="233" spans="2:7">
      <c r="B233" s="7"/>
      <c r="C233"/>
      <c r="D233"/>
      <c r="E233"/>
      <c r="F233"/>
      <c r="G233"/>
    </row>
    <row r="234" spans="2:7">
      <c r="B234" s="7"/>
      <c r="C234"/>
      <c r="D234"/>
      <c r="E234"/>
      <c r="F234"/>
      <c r="G234"/>
    </row>
    <row r="235" spans="2:7">
      <c r="B235" s="7"/>
      <c r="C235"/>
      <c r="D235"/>
      <c r="E235"/>
      <c r="F235"/>
      <c r="G235"/>
    </row>
    <row r="236" spans="2:7">
      <c r="B236" s="7"/>
      <c r="C236"/>
      <c r="D236"/>
      <c r="E236"/>
      <c r="F236"/>
      <c r="G236"/>
    </row>
    <row r="237" spans="2:7">
      <c r="B237" s="7"/>
      <c r="C237"/>
      <c r="D237"/>
      <c r="E237"/>
      <c r="F237"/>
      <c r="G237"/>
    </row>
    <row r="238" spans="2:7">
      <c r="B238" s="7"/>
      <c r="C238"/>
      <c r="D238"/>
      <c r="E238"/>
      <c r="F238"/>
      <c r="G238"/>
    </row>
    <row r="239" spans="2:7">
      <c r="B239" s="7"/>
      <c r="C239"/>
      <c r="D239"/>
      <c r="E239"/>
      <c r="F239"/>
      <c r="G239"/>
    </row>
    <row r="240" spans="2:7">
      <c r="B240" s="7"/>
      <c r="C240"/>
      <c r="D240"/>
      <c r="E240"/>
      <c r="F240"/>
      <c r="G240"/>
    </row>
    <row r="241" spans="2:7">
      <c r="B241" s="7"/>
      <c r="C241"/>
      <c r="D241"/>
      <c r="E241"/>
      <c r="F241"/>
      <c r="G241"/>
    </row>
    <row r="242" spans="2:7">
      <c r="B242" s="7"/>
      <c r="C242"/>
      <c r="D242"/>
      <c r="E242"/>
      <c r="F242"/>
      <c r="G242"/>
    </row>
    <row r="243" spans="2:7">
      <c r="B243" s="7"/>
      <c r="C243"/>
      <c r="D243"/>
      <c r="E243"/>
      <c r="F243"/>
      <c r="G243"/>
    </row>
    <row r="244" spans="2:7">
      <c r="B244" s="7"/>
      <c r="C244"/>
      <c r="D244"/>
      <c r="E244"/>
      <c r="F244"/>
      <c r="G244"/>
    </row>
    <row r="245" spans="2:7">
      <c r="B245" s="7"/>
      <c r="C245"/>
      <c r="D245"/>
      <c r="E245"/>
      <c r="F245"/>
      <c r="G245"/>
    </row>
    <row r="246" spans="2:7">
      <c r="B246" s="7"/>
      <c r="C246"/>
      <c r="D246"/>
      <c r="E246"/>
      <c r="F246"/>
      <c r="G246"/>
    </row>
    <row r="247" spans="2:7">
      <c r="B247" s="7"/>
      <c r="C247"/>
      <c r="D247"/>
      <c r="E247"/>
      <c r="F247"/>
      <c r="G247"/>
    </row>
    <row r="248" spans="2:7">
      <c r="B248" s="7"/>
      <c r="C248"/>
      <c r="D248"/>
      <c r="E248"/>
      <c r="F248"/>
      <c r="G248"/>
    </row>
    <row r="249" spans="2:7">
      <c r="B249" s="7"/>
      <c r="C249"/>
      <c r="D249"/>
      <c r="E249"/>
      <c r="F249"/>
      <c r="G249"/>
    </row>
    <row r="250" spans="2:7">
      <c r="B250" s="7"/>
      <c r="C250"/>
      <c r="D250"/>
      <c r="E250"/>
      <c r="F250"/>
      <c r="G250"/>
    </row>
    <row r="251" spans="2:7">
      <c r="B251" s="7"/>
      <c r="C251"/>
      <c r="D251"/>
      <c r="E251"/>
      <c r="F251"/>
      <c r="G251"/>
    </row>
    <row r="252" spans="2:7">
      <c r="B252" s="7"/>
      <c r="C252"/>
      <c r="D252"/>
      <c r="E252"/>
      <c r="F252"/>
      <c r="G252"/>
    </row>
    <row r="253" spans="2:7">
      <c r="B253" s="7"/>
      <c r="C253"/>
      <c r="D253"/>
      <c r="E253"/>
      <c r="F253"/>
      <c r="G253"/>
    </row>
    <row r="254" spans="2:7">
      <c r="B254" s="7"/>
      <c r="C254"/>
      <c r="D254"/>
      <c r="E254"/>
      <c r="F254"/>
      <c r="G254"/>
    </row>
    <row r="255" spans="2:7">
      <c r="B255" s="7"/>
      <c r="C255"/>
      <c r="D255"/>
      <c r="E255"/>
      <c r="F255"/>
      <c r="G255"/>
    </row>
    <row r="256" spans="2:7">
      <c r="B256" s="7"/>
      <c r="C256"/>
      <c r="D256"/>
      <c r="E256"/>
      <c r="F256"/>
      <c r="G256"/>
    </row>
    <row r="257" spans="2:7">
      <c r="B257" s="7"/>
      <c r="C257"/>
      <c r="D257"/>
      <c r="E257"/>
      <c r="F257"/>
      <c r="G257"/>
    </row>
    <row r="258" spans="2:7">
      <c r="B258" s="7"/>
      <c r="C258"/>
      <c r="D258"/>
      <c r="E258"/>
      <c r="F258"/>
      <c r="G258"/>
    </row>
    <row r="259" spans="2:7">
      <c r="B259" s="7"/>
      <c r="C259"/>
      <c r="D259"/>
      <c r="E259"/>
      <c r="F259"/>
      <c r="G259"/>
    </row>
    <row r="260" spans="2:7">
      <c r="B260" s="7"/>
      <c r="C260"/>
      <c r="D260"/>
      <c r="E260"/>
      <c r="F260"/>
      <c r="G260"/>
    </row>
    <row r="261" spans="2:7">
      <c r="B261" s="7"/>
      <c r="C261"/>
      <c r="D261"/>
      <c r="E261"/>
      <c r="F261"/>
      <c r="G261"/>
    </row>
    <row r="262" spans="2:7">
      <c r="B262" s="7"/>
      <c r="C262"/>
      <c r="D262"/>
      <c r="E262"/>
      <c r="F262"/>
      <c r="G262"/>
    </row>
    <row r="263" spans="2:7">
      <c r="B263" s="7"/>
      <c r="C263"/>
      <c r="D263"/>
      <c r="E263"/>
      <c r="F263"/>
      <c r="G263"/>
    </row>
    <row r="264" spans="2:7">
      <c r="B264" s="7"/>
      <c r="C264"/>
      <c r="D264"/>
      <c r="E264"/>
      <c r="F264"/>
      <c r="G264"/>
    </row>
    <row r="265" spans="2:7">
      <c r="B265" s="7"/>
      <c r="C265"/>
      <c r="D265"/>
      <c r="E265"/>
      <c r="F265"/>
      <c r="G265"/>
    </row>
    <row r="266" spans="2:7">
      <c r="B266" s="7"/>
      <c r="C266"/>
      <c r="D266"/>
      <c r="E266"/>
      <c r="F266"/>
      <c r="G266"/>
    </row>
    <row r="267" spans="2:7">
      <c r="B267" s="7"/>
      <c r="C267"/>
      <c r="D267"/>
      <c r="E267"/>
      <c r="F267"/>
      <c r="G267"/>
    </row>
    <row r="268" spans="2:7">
      <c r="B268" s="7"/>
      <c r="C268"/>
      <c r="D268"/>
      <c r="E268"/>
      <c r="F268"/>
      <c r="G268"/>
    </row>
    <row r="269" spans="2:7">
      <c r="B269" s="7"/>
      <c r="C269"/>
      <c r="D269"/>
      <c r="E269"/>
      <c r="F269"/>
      <c r="G269"/>
    </row>
    <row r="270" spans="2:7">
      <c r="B270" s="7"/>
      <c r="C270"/>
      <c r="D270"/>
      <c r="E270"/>
      <c r="F270"/>
      <c r="G270"/>
    </row>
    <row r="271" spans="2:7">
      <c r="B271" s="7"/>
      <c r="C271"/>
      <c r="D271"/>
      <c r="E271"/>
      <c r="F271"/>
      <c r="G271"/>
    </row>
    <row r="272" spans="2:7">
      <c r="B272" s="7"/>
      <c r="C272"/>
      <c r="D272"/>
      <c r="E272"/>
      <c r="F272"/>
      <c r="G272"/>
    </row>
    <row r="273" spans="2:7">
      <c r="B273" s="7"/>
      <c r="C273"/>
      <c r="D273"/>
      <c r="E273"/>
      <c r="F273"/>
      <c r="G273"/>
    </row>
    <row r="274" spans="2:7">
      <c r="B274" s="7"/>
      <c r="C274"/>
      <c r="D274"/>
      <c r="E274"/>
      <c r="F274"/>
      <c r="G274"/>
    </row>
    <row r="275" spans="2:7">
      <c r="B275" s="7"/>
      <c r="C275"/>
      <c r="D275"/>
      <c r="E275"/>
      <c r="F275"/>
      <c r="G275"/>
    </row>
    <row r="276" spans="2:7">
      <c r="B276" s="7"/>
      <c r="C276"/>
      <c r="D276"/>
      <c r="E276"/>
      <c r="F276"/>
      <c r="G276"/>
    </row>
    <row r="277" spans="2:7">
      <c r="B277" s="7"/>
      <c r="C277"/>
      <c r="D277"/>
      <c r="E277"/>
      <c r="F277"/>
      <c r="G277"/>
    </row>
    <row r="278" spans="2:7">
      <c r="B278" s="7"/>
      <c r="C278"/>
      <c r="D278"/>
      <c r="E278"/>
      <c r="F278"/>
      <c r="G278"/>
    </row>
    <row r="279" spans="2:7">
      <c r="B279" s="7"/>
      <c r="C279"/>
      <c r="D279"/>
      <c r="E279"/>
      <c r="F279"/>
      <c r="G279"/>
    </row>
    <row r="280" spans="2:7">
      <c r="B280" s="7"/>
      <c r="C280"/>
      <c r="D280"/>
      <c r="E280"/>
      <c r="F280"/>
      <c r="G280"/>
    </row>
    <row r="281" spans="2:7">
      <c r="B281" s="7"/>
      <c r="C281"/>
      <c r="D281"/>
      <c r="E281"/>
      <c r="F281"/>
      <c r="G281"/>
    </row>
    <row r="282" spans="2:7">
      <c r="B282" s="7"/>
      <c r="C282"/>
      <c r="D282"/>
      <c r="E282"/>
      <c r="F282"/>
      <c r="G282"/>
    </row>
    <row r="283" spans="2:7">
      <c r="B283" s="7"/>
      <c r="C283"/>
      <c r="D283"/>
      <c r="E283"/>
      <c r="F283"/>
      <c r="G283"/>
    </row>
    <row r="284" spans="2:7">
      <c r="B284" s="7"/>
      <c r="C284"/>
      <c r="D284"/>
      <c r="E284"/>
      <c r="F284"/>
      <c r="G284"/>
    </row>
    <row r="285" spans="2:7">
      <c r="B285" s="7"/>
      <c r="C285"/>
      <c r="D285"/>
      <c r="E285"/>
      <c r="F285"/>
      <c r="G285"/>
    </row>
    <row r="286" spans="2:7">
      <c r="B286" s="7"/>
      <c r="C286"/>
      <c r="D286"/>
      <c r="E286"/>
      <c r="F286"/>
      <c r="G286"/>
    </row>
    <row r="287" spans="2:7">
      <c r="B287" s="7"/>
      <c r="C287"/>
      <c r="D287"/>
      <c r="E287"/>
      <c r="F287"/>
      <c r="G287"/>
    </row>
    <row r="288" spans="2:7">
      <c r="B288" s="7"/>
      <c r="C288"/>
      <c r="D288"/>
      <c r="E288"/>
      <c r="F288"/>
      <c r="G288"/>
    </row>
    <row r="289" spans="2:7">
      <c r="B289" s="7"/>
      <c r="C289"/>
      <c r="D289"/>
      <c r="E289"/>
      <c r="F289"/>
      <c r="G289"/>
    </row>
    <row r="290" spans="2:7">
      <c r="B290" s="7"/>
      <c r="C290"/>
      <c r="D290"/>
      <c r="E290"/>
      <c r="F290"/>
      <c r="G290"/>
    </row>
    <row r="291" spans="2:7">
      <c r="B291" s="7"/>
      <c r="C291"/>
      <c r="D291"/>
      <c r="E291"/>
      <c r="F291"/>
      <c r="G291"/>
    </row>
    <row r="292" spans="2:7">
      <c r="B292" s="7"/>
      <c r="C292"/>
      <c r="D292"/>
      <c r="E292"/>
      <c r="F292"/>
      <c r="G292"/>
    </row>
    <row r="293" spans="2:7">
      <c r="B293" s="7"/>
      <c r="C293"/>
      <c r="D293"/>
      <c r="E293"/>
      <c r="F293"/>
      <c r="G293"/>
    </row>
    <row r="294" spans="2:7">
      <c r="B294" s="7"/>
      <c r="C294"/>
      <c r="D294"/>
      <c r="E294"/>
      <c r="F294"/>
      <c r="G294"/>
    </row>
    <row r="295" spans="2:7">
      <c r="B295" s="7"/>
      <c r="C295"/>
      <c r="D295"/>
      <c r="E295"/>
      <c r="F295"/>
      <c r="G295"/>
    </row>
    <row r="296" spans="2:7">
      <c r="B296" s="7"/>
      <c r="C296"/>
      <c r="D296"/>
      <c r="E296"/>
      <c r="F296"/>
      <c r="G296"/>
    </row>
    <row r="297" spans="2:7">
      <c r="B297" s="7"/>
      <c r="C297"/>
      <c r="D297"/>
      <c r="E297"/>
      <c r="F297"/>
      <c r="G297"/>
    </row>
    <row r="298" spans="2:7">
      <c r="B298" s="7"/>
      <c r="C298"/>
      <c r="D298"/>
      <c r="E298"/>
      <c r="F298"/>
      <c r="G298"/>
    </row>
    <row r="299" spans="2:7">
      <c r="B299" s="7"/>
      <c r="C299"/>
      <c r="D299"/>
      <c r="E299"/>
      <c r="F299"/>
      <c r="G299"/>
    </row>
    <row r="300" spans="2:7">
      <c r="B300" s="7"/>
      <c r="C300"/>
      <c r="D300"/>
      <c r="E300"/>
      <c r="F300"/>
      <c r="G300"/>
    </row>
    <row r="301" spans="2:7">
      <c r="B301" s="7"/>
      <c r="C301"/>
      <c r="D301"/>
      <c r="E301"/>
      <c r="F301"/>
      <c r="G301"/>
    </row>
    <row r="302" spans="2:7">
      <c r="B302" s="7"/>
      <c r="C302"/>
      <c r="D302"/>
      <c r="E302"/>
      <c r="F302"/>
      <c r="G302"/>
    </row>
    <row r="303" spans="2:7">
      <c r="B303" s="7"/>
      <c r="C303"/>
      <c r="D303"/>
      <c r="E303"/>
      <c r="F303"/>
      <c r="G303"/>
    </row>
    <row r="304" spans="2:7">
      <c r="B304" s="7"/>
      <c r="C304"/>
      <c r="D304"/>
      <c r="E304"/>
      <c r="F304"/>
      <c r="G304"/>
    </row>
    <row r="305" spans="2:7">
      <c r="B305" s="7"/>
      <c r="C305"/>
      <c r="D305"/>
      <c r="E305"/>
      <c r="F305"/>
      <c r="G305"/>
    </row>
    <row r="306" spans="2:7">
      <c r="B306" s="7"/>
      <c r="C306"/>
      <c r="D306"/>
      <c r="E306"/>
      <c r="F306"/>
      <c r="G306"/>
    </row>
    <row r="307" spans="2:7">
      <c r="B307" s="7"/>
      <c r="C307"/>
      <c r="D307"/>
      <c r="E307"/>
      <c r="F307"/>
      <c r="G307"/>
    </row>
    <row r="308" spans="2:7">
      <c r="B308" s="7"/>
      <c r="C308"/>
      <c r="D308"/>
      <c r="E308"/>
      <c r="F308"/>
      <c r="G308"/>
    </row>
    <row r="309" spans="2:7">
      <c r="B309" s="7"/>
      <c r="C309"/>
      <c r="D309"/>
      <c r="E309"/>
      <c r="F309"/>
      <c r="G309"/>
    </row>
    <row r="310" spans="2:7">
      <c r="B310" s="7"/>
      <c r="C310"/>
      <c r="D310"/>
      <c r="E310"/>
      <c r="F310"/>
      <c r="G310"/>
    </row>
    <row r="311" spans="2:7">
      <c r="B311" s="7"/>
      <c r="C311"/>
      <c r="D311"/>
      <c r="E311"/>
      <c r="F311"/>
      <c r="G311"/>
    </row>
    <row r="312" spans="2:7">
      <c r="B312" s="7"/>
      <c r="C312"/>
      <c r="D312"/>
      <c r="E312"/>
      <c r="F312"/>
      <c r="G312"/>
    </row>
    <row r="313" spans="2:7">
      <c r="B313" s="7"/>
      <c r="C313"/>
      <c r="D313"/>
      <c r="E313"/>
      <c r="F313"/>
      <c r="G313"/>
    </row>
    <row r="314" spans="2:7">
      <c r="B314" s="7"/>
      <c r="C314"/>
      <c r="D314"/>
      <c r="E314"/>
      <c r="F314"/>
      <c r="G314"/>
    </row>
    <row r="315" spans="2:7">
      <c r="B315" s="7"/>
      <c r="C315"/>
      <c r="D315"/>
      <c r="E315"/>
      <c r="F315"/>
      <c r="G315"/>
    </row>
    <row r="316" spans="2:7">
      <c r="B316" s="7"/>
      <c r="C316"/>
      <c r="D316"/>
      <c r="E316"/>
      <c r="F316"/>
      <c r="G316"/>
    </row>
    <row r="317" spans="2:7">
      <c r="B317" s="7"/>
      <c r="C317"/>
      <c r="D317"/>
      <c r="E317"/>
      <c r="F317"/>
      <c r="G317"/>
    </row>
    <row r="318" spans="2:7">
      <c r="B318" s="7"/>
      <c r="C318"/>
      <c r="D318"/>
      <c r="E318"/>
      <c r="F318"/>
      <c r="G318"/>
    </row>
    <row r="319" spans="2:7">
      <c r="B319" s="7"/>
      <c r="C319"/>
      <c r="D319"/>
      <c r="E319"/>
      <c r="F319"/>
      <c r="G319"/>
    </row>
    <row r="320" spans="2:7">
      <c r="B320" s="7"/>
      <c r="C320"/>
      <c r="D320"/>
      <c r="E320"/>
      <c r="F320"/>
      <c r="G320"/>
    </row>
    <row r="321" spans="2:7">
      <c r="B321" s="7"/>
      <c r="C321"/>
      <c r="D321"/>
      <c r="E321"/>
      <c r="F321"/>
      <c r="G321"/>
    </row>
    <row r="322" spans="2:7">
      <c r="B322" s="7"/>
      <c r="C322"/>
      <c r="D322"/>
      <c r="E322"/>
      <c r="F322"/>
      <c r="G322"/>
    </row>
    <row r="323" spans="2:7">
      <c r="B323" s="7"/>
      <c r="C323"/>
      <c r="D323"/>
      <c r="E323"/>
      <c r="F323"/>
      <c r="G323"/>
    </row>
    <row r="324" spans="2:7">
      <c r="B324" s="7"/>
      <c r="C324"/>
      <c r="D324"/>
      <c r="E324"/>
      <c r="F324"/>
      <c r="G324"/>
    </row>
    <row r="325" spans="2:7">
      <c r="B325" s="7"/>
      <c r="C325"/>
      <c r="D325"/>
      <c r="E325"/>
      <c r="F325"/>
      <c r="G325"/>
    </row>
    <row r="326" spans="2:7">
      <c r="B326" s="7"/>
      <c r="C326"/>
      <c r="D326"/>
      <c r="E326"/>
      <c r="F326"/>
      <c r="G326"/>
    </row>
    <row r="327" spans="2:7">
      <c r="B327" s="7"/>
      <c r="C327"/>
      <c r="D327"/>
      <c r="E327"/>
      <c r="F327"/>
      <c r="G327"/>
    </row>
    <row r="328" spans="2:7">
      <c r="B328" s="7"/>
      <c r="C328"/>
      <c r="D328"/>
      <c r="E328"/>
      <c r="F328"/>
      <c r="G328"/>
    </row>
    <row r="329" spans="2:7">
      <c r="B329" s="7"/>
      <c r="C329"/>
      <c r="D329"/>
      <c r="E329"/>
      <c r="F329"/>
      <c r="G329"/>
    </row>
    <row r="330" spans="2:7">
      <c r="B330" s="7"/>
      <c r="C330"/>
      <c r="D330"/>
      <c r="E330"/>
      <c r="F330"/>
      <c r="G330"/>
    </row>
    <row r="331" spans="2:7">
      <c r="B331" s="7"/>
      <c r="C331"/>
      <c r="D331"/>
      <c r="E331"/>
      <c r="F331"/>
      <c r="G331"/>
    </row>
    <row r="332" spans="2:7">
      <c r="B332" s="7"/>
      <c r="C332"/>
      <c r="D332"/>
      <c r="E332"/>
      <c r="F332"/>
      <c r="G332"/>
    </row>
    <row r="333" spans="2:7">
      <c r="B333" s="7"/>
      <c r="C333"/>
      <c r="D333"/>
      <c r="E333"/>
      <c r="F333"/>
      <c r="G333"/>
    </row>
    <row r="334" spans="2:7">
      <c r="B334" s="7"/>
      <c r="C334"/>
      <c r="D334"/>
      <c r="E334"/>
      <c r="F334"/>
      <c r="G334"/>
    </row>
    <row r="335" spans="2:7">
      <c r="B335" s="7"/>
      <c r="C335"/>
      <c r="D335"/>
      <c r="E335"/>
      <c r="F335"/>
      <c r="G335"/>
    </row>
    <row r="336" spans="2:7">
      <c r="B336" s="7"/>
      <c r="C336"/>
      <c r="D336"/>
      <c r="E336"/>
      <c r="F336"/>
      <c r="G336"/>
    </row>
    <row r="337" spans="2:7">
      <c r="B337" s="7"/>
      <c r="C337"/>
      <c r="D337"/>
      <c r="E337"/>
      <c r="F337"/>
      <c r="G337"/>
    </row>
    <row r="338" spans="2:7">
      <c r="B338" s="7"/>
      <c r="C338"/>
      <c r="D338"/>
      <c r="E338"/>
      <c r="F338"/>
      <c r="G338"/>
    </row>
    <row r="339" spans="2:7">
      <c r="B339" s="7"/>
      <c r="C339"/>
      <c r="D339"/>
      <c r="E339"/>
      <c r="F339"/>
      <c r="G339"/>
    </row>
    <row r="340" spans="2:7">
      <c r="B340" s="7"/>
      <c r="C340"/>
      <c r="D340"/>
      <c r="E340"/>
      <c r="F340"/>
      <c r="G340"/>
    </row>
    <row r="341" spans="2:7">
      <c r="B341" s="7"/>
      <c r="C341"/>
      <c r="D341"/>
      <c r="E341"/>
      <c r="F341"/>
      <c r="G341"/>
    </row>
    <row r="342" spans="2:7">
      <c r="B342" s="7"/>
      <c r="C342"/>
      <c r="D342"/>
      <c r="E342"/>
      <c r="F342"/>
      <c r="G342"/>
    </row>
    <row r="343" spans="2:7">
      <c r="B343" s="7"/>
      <c r="C343"/>
      <c r="D343"/>
      <c r="E343"/>
      <c r="F343"/>
      <c r="G343"/>
    </row>
    <row r="344" spans="2:7">
      <c r="B344" s="7"/>
      <c r="C344"/>
      <c r="D344"/>
      <c r="E344"/>
      <c r="F344"/>
      <c r="G344"/>
    </row>
    <row r="345" spans="2:7">
      <c r="B345" s="7"/>
      <c r="C345"/>
      <c r="D345"/>
      <c r="E345"/>
      <c r="F345"/>
      <c r="G345"/>
    </row>
    <row r="346" spans="2:7">
      <c r="B346" s="7"/>
      <c r="C346"/>
      <c r="D346"/>
      <c r="E346"/>
      <c r="F346"/>
      <c r="G346"/>
    </row>
    <row r="347" spans="2:7">
      <c r="B347" s="7"/>
      <c r="C347"/>
      <c r="D347"/>
      <c r="E347"/>
      <c r="F347"/>
      <c r="G347"/>
    </row>
    <row r="348" spans="2:7">
      <c r="B348" s="7"/>
      <c r="C348"/>
      <c r="D348"/>
      <c r="E348"/>
      <c r="F348"/>
      <c r="G348"/>
    </row>
    <row r="349" spans="2:7">
      <c r="B349" s="7"/>
      <c r="C349"/>
      <c r="D349"/>
      <c r="E349"/>
      <c r="F349"/>
      <c r="G349"/>
    </row>
    <row r="350" spans="2:7">
      <c r="B350" s="7"/>
      <c r="C350"/>
      <c r="D350"/>
      <c r="E350"/>
      <c r="F350"/>
      <c r="G350"/>
    </row>
    <row r="351" spans="2:7">
      <c r="B351" s="7"/>
      <c r="C351"/>
      <c r="D351"/>
      <c r="E351"/>
      <c r="F351"/>
      <c r="G351"/>
    </row>
    <row r="352" spans="2:7">
      <c r="B352" s="7"/>
      <c r="C352"/>
      <c r="D352"/>
      <c r="E352"/>
      <c r="F352"/>
      <c r="G352"/>
    </row>
    <row r="353" spans="2:7">
      <c r="B353" s="7"/>
      <c r="C353"/>
      <c r="D353"/>
      <c r="E353"/>
      <c r="F353"/>
      <c r="G353"/>
    </row>
    <row r="354" spans="2:7">
      <c r="B354" s="7"/>
      <c r="C354"/>
      <c r="D354"/>
      <c r="E354"/>
      <c r="F354"/>
      <c r="G354"/>
    </row>
    <row r="355" spans="2:7">
      <c r="B355" s="7"/>
      <c r="C355"/>
      <c r="D355"/>
      <c r="E355"/>
      <c r="F355"/>
      <c r="G355"/>
    </row>
    <row r="356" spans="2:7">
      <c r="B356" s="7"/>
      <c r="C356"/>
      <c r="D356"/>
      <c r="E356"/>
      <c r="F356"/>
      <c r="G356"/>
    </row>
    <row r="357" spans="2:7">
      <c r="B357" s="7"/>
      <c r="C357"/>
      <c r="D357"/>
      <c r="E357"/>
      <c r="F357"/>
      <c r="G357"/>
    </row>
    <row r="358" spans="2:7">
      <c r="B358" s="7"/>
      <c r="C358"/>
      <c r="D358"/>
      <c r="E358"/>
      <c r="F358"/>
      <c r="G358"/>
    </row>
    <row r="359" spans="2:7">
      <c r="B359" s="7"/>
      <c r="C359"/>
      <c r="D359"/>
      <c r="E359"/>
      <c r="F359"/>
      <c r="G359"/>
    </row>
    <row r="360" spans="2:7">
      <c r="B360" s="7"/>
      <c r="C360"/>
      <c r="D360"/>
      <c r="E360"/>
      <c r="F360"/>
      <c r="G360"/>
    </row>
    <row r="361" spans="2:7">
      <c r="B361" s="7"/>
      <c r="C361"/>
      <c r="D361"/>
      <c r="E361"/>
      <c r="F361"/>
      <c r="G361"/>
    </row>
    <row r="362" spans="2:7">
      <c r="B362" s="7"/>
      <c r="C362"/>
      <c r="D362"/>
      <c r="E362"/>
      <c r="F362"/>
      <c r="G362"/>
    </row>
    <row r="363" spans="2:7">
      <c r="B363" s="7"/>
      <c r="C363"/>
      <c r="D363"/>
      <c r="E363"/>
      <c r="F363"/>
      <c r="G363"/>
    </row>
    <row r="364" spans="2:7">
      <c r="B364" s="7"/>
      <c r="C364"/>
      <c r="D364"/>
      <c r="E364"/>
      <c r="F364"/>
      <c r="G364"/>
    </row>
    <row r="365" spans="2:7">
      <c r="B365" s="7"/>
      <c r="C365"/>
      <c r="D365"/>
      <c r="E365"/>
      <c r="F365"/>
      <c r="G365"/>
    </row>
    <row r="366" spans="2:7">
      <c r="B366" s="7"/>
      <c r="C366"/>
      <c r="D366"/>
      <c r="E366"/>
      <c r="F366"/>
      <c r="G366"/>
    </row>
    <row r="367" spans="2:7">
      <c r="B367" s="7"/>
      <c r="C367"/>
      <c r="D367"/>
      <c r="E367"/>
      <c r="F367"/>
      <c r="G367"/>
    </row>
    <row r="368" spans="2:7">
      <c r="B368" s="7"/>
      <c r="C368"/>
      <c r="D368"/>
      <c r="E368"/>
      <c r="F368"/>
      <c r="G368"/>
    </row>
    <row r="369" spans="2:7">
      <c r="B369" s="7"/>
      <c r="C369"/>
      <c r="D369"/>
      <c r="E369"/>
      <c r="F369"/>
      <c r="G369"/>
    </row>
    <row r="370" spans="2:7">
      <c r="B370" s="7"/>
      <c r="C370"/>
      <c r="D370"/>
      <c r="E370"/>
      <c r="F370"/>
      <c r="G370"/>
    </row>
    <row r="371" spans="2:7">
      <c r="B371" s="7"/>
      <c r="C371"/>
      <c r="D371"/>
      <c r="E371"/>
      <c r="F371"/>
      <c r="G371"/>
    </row>
    <row r="372" spans="2:7">
      <c r="B372" s="7"/>
      <c r="C372"/>
      <c r="D372"/>
      <c r="E372"/>
      <c r="F372"/>
      <c r="G372"/>
    </row>
    <row r="373" spans="2:7">
      <c r="B373" s="7"/>
      <c r="C373"/>
      <c r="D373"/>
      <c r="E373"/>
      <c r="F373"/>
      <c r="G373"/>
    </row>
    <row r="374" spans="2:7">
      <c r="B374" s="7"/>
      <c r="C374"/>
      <c r="D374"/>
      <c r="E374"/>
      <c r="F374"/>
      <c r="G374"/>
    </row>
    <row r="375" spans="2:7">
      <c r="B375" s="7"/>
      <c r="C375"/>
      <c r="D375"/>
      <c r="E375"/>
      <c r="F375"/>
      <c r="G375"/>
    </row>
    <row r="376" spans="2:7">
      <c r="B376" s="7"/>
      <c r="C376"/>
      <c r="D376"/>
      <c r="E376"/>
      <c r="F376"/>
      <c r="G376"/>
    </row>
    <row r="377" spans="2:7">
      <c r="B377" s="7"/>
      <c r="C377"/>
      <c r="D377"/>
      <c r="E377"/>
      <c r="F377"/>
      <c r="G377"/>
    </row>
    <row r="378" spans="2:7">
      <c r="B378" s="7"/>
      <c r="C378"/>
      <c r="D378"/>
      <c r="E378"/>
      <c r="F378"/>
      <c r="G378"/>
    </row>
    <row r="379" spans="2:7">
      <c r="B379" s="7"/>
      <c r="C379"/>
      <c r="D379"/>
      <c r="E379"/>
      <c r="F379"/>
      <c r="G379"/>
    </row>
    <row r="380" spans="2:7">
      <c r="B380" s="7"/>
      <c r="C380"/>
      <c r="D380"/>
      <c r="E380"/>
      <c r="F380"/>
      <c r="G380"/>
    </row>
    <row r="381" spans="2:7">
      <c r="B381" s="7"/>
      <c r="C381"/>
      <c r="D381"/>
      <c r="E381"/>
      <c r="F381"/>
      <c r="G381"/>
    </row>
    <row r="382" spans="2:7">
      <c r="B382" s="7"/>
      <c r="C382"/>
      <c r="D382"/>
      <c r="E382"/>
      <c r="F382"/>
      <c r="G382"/>
    </row>
    <row r="383" spans="2:7">
      <c r="B383" s="7"/>
      <c r="C383"/>
      <c r="D383"/>
      <c r="E383"/>
      <c r="F383"/>
      <c r="G383"/>
    </row>
    <row r="384" spans="2:7">
      <c r="B384" s="7"/>
      <c r="C384"/>
      <c r="D384"/>
      <c r="E384"/>
      <c r="F384"/>
      <c r="G384"/>
    </row>
    <row r="385" spans="2:7">
      <c r="B385" s="7"/>
      <c r="C385"/>
      <c r="D385"/>
      <c r="E385"/>
      <c r="F385"/>
      <c r="G385"/>
    </row>
    <row r="386" spans="2:7">
      <c r="B386" s="7"/>
      <c r="C386"/>
      <c r="D386"/>
      <c r="E386"/>
      <c r="F386"/>
      <c r="G386"/>
    </row>
    <row r="387" spans="2:7">
      <c r="B387" s="7"/>
      <c r="C387"/>
      <c r="D387"/>
      <c r="E387"/>
      <c r="F387"/>
      <c r="G387"/>
    </row>
    <row r="388" spans="2:7">
      <c r="B388" s="7"/>
      <c r="C388"/>
      <c r="D388"/>
      <c r="E388"/>
      <c r="F388"/>
      <c r="G388"/>
    </row>
    <row r="389" spans="2:7">
      <c r="B389" s="7"/>
      <c r="C389"/>
      <c r="D389"/>
      <c r="E389"/>
      <c r="F389"/>
      <c r="G389"/>
    </row>
    <row r="390" spans="2:7">
      <c r="B390" s="7"/>
      <c r="C390"/>
      <c r="D390"/>
      <c r="E390"/>
      <c r="F390"/>
      <c r="G390"/>
    </row>
    <row r="391" spans="2:7">
      <c r="B391" s="7"/>
      <c r="C391"/>
      <c r="D391"/>
      <c r="E391"/>
      <c r="F391"/>
      <c r="G391"/>
    </row>
    <row r="392" spans="2:7">
      <c r="B392" s="7"/>
      <c r="C392"/>
      <c r="D392"/>
      <c r="E392"/>
      <c r="F392"/>
      <c r="G392"/>
    </row>
    <row r="393" spans="2:7">
      <c r="B393" s="7"/>
      <c r="C393"/>
      <c r="D393"/>
      <c r="E393"/>
      <c r="F393"/>
      <c r="G393"/>
    </row>
    <row r="394" spans="2:7">
      <c r="B394" s="7"/>
      <c r="C394"/>
      <c r="D394"/>
      <c r="E394"/>
      <c r="F394"/>
      <c r="G394"/>
    </row>
    <row r="395" spans="2:7">
      <c r="B395" s="7"/>
      <c r="C395"/>
      <c r="D395"/>
      <c r="E395"/>
      <c r="F395"/>
      <c r="G395"/>
    </row>
    <row r="396" spans="2:7">
      <c r="B396" s="7"/>
      <c r="C396"/>
      <c r="D396"/>
      <c r="E396"/>
      <c r="F396"/>
      <c r="G396"/>
    </row>
    <row r="397" spans="2:7">
      <c r="B397" s="7"/>
      <c r="C397"/>
      <c r="D397"/>
      <c r="E397"/>
      <c r="F397"/>
      <c r="G397"/>
    </row>
    <row r="398" spans="2:7">
      <c r="B398" s="7"/>
      <c r="C398"/>
      <c r="D398"/>
      <c r="E398"/>
      <c r="F398"/>
      <c r="G398"/>
    </row>
    <row r="399" spans="2:7">
      <c r="B399" s="7"/>
      <c r="C399"/>
      <c r="D399"/>
      <c r="E399"/>
      <c r="F399"/>
      <c r="G399"/>
    </row>
    <row r="400" spans="2:7">
      <c r="B400" s="7"/>
      <c r="C400"/>
      <c r="D400"/>
      <c r="E400"/>
      <c r="F400"/>
      <c r="G400"/>
    </row>
    <row r="401" spans="2:7">
      <c r="B401" s="7"/>
      <c r="C401"/>
      <c r="D401"/>
      <c r="E401"/>
      <c r="F401"/>
      <c r="G401"/>
    </row>
    <row r="402" spans="2:7">
      <c r="B402" s="7"/>
      <c r="C402"/>
      <c r="D402"/>
      <c r="E402"/>
      <c r="F402"/>
      <c r="G402"/>
    </row>
    <row r="403" spans="2:7">
      <c r="B403" s="7"/>
      <c r="C403"/>
      <c r="D403"/>
      <c r="E403"/>
      <c r="F403"/>
      <c r="G403"/>
    </row>
    <row r="404" spans="2:7">
      <c r="B404" s="7"/>
      <c r="C404"/>
      <c r="D404"/>
      <c r="E404"/>
      <c r="F404"/>
      <c r="G404"/>
    </row>
    <row r="405" spans="2:7">
      <c r="B405" s="7"/>
      <c r="C405"/>
      <c r="D405"/>
      <c r="E405"/>
      <c r="F405"/>
      <c r="G405"/>
    </row>
    <row r="406" spans="2:7">
      <c r="B406" s="7"/>
      <c r="C406"/>
      <c r="D406"/>
      <c r="E406"/>
      <c r="F406"/>
      <c r="G406"/>
    </row>
    <row r="407" spans="2:7">
      <c r="B407" s="7"/>
      <c r="C407"/>
      <c r="D407"/>
      <c r="E407"/>
      <c r="F407"/>
      <c r="G407"/>
    </row>
    <row r="408" spans="2:7">
      <c r="B408" s="7"/>
      <c r="C408"/>
      <c r="D408"/>
      <c r="E408"/>
      <c r="F408"/>
      <c r="G408"/>
    </row>
    <row r="409" spans="2:7">
      <c r="B409" s="7"/>
      <c r="C409"/>
      <c r="D409"/>
      <c r="E409"/>
      <c r="F409"/>
      <c r="G409"/>
    </row>
    <row r="410" spans="2:7">
      <c r="B410" s="7"/>
      <c r="C410"/>
      <c r="D410"/>
      <c r="E410"/>
      <c r="F410"/>
      <c r="G410"/>
    </row>
    <row r="411" spans="2:7">
      <c r="B411" s="7"/>
      <c r="C411"/>
      <c r="D411"/>
      <c r="E411"/>
      <c r="F411"/>
      <c r="G411"/>
    </row>
    <row r="412" spans="2:7">
      <c r="B412" s="7"/>
      <c r="C412"/>
      <c r="D412"/>
      <c r="E412"/>
      <c r="F412"/>
      <c r="G412"/>
    </row>
    <row r="413" spans="2:7">
      <c r="B413" s="7"/>
      <c r="C413"/>
      <c r="D413"/>
      <c r="E413"/>
      <c r="F413"/>
      <c r="G413"/>
    </row>
    <row r="414" spans="2:7">
      <c r="B414" s="7"/>
      <c r="C414"/>
      <c r="D414"/>
      <c r="E414"/>
      <c r="F414"/>
      <c r="G414"/>
    </row>
    <row r="415" spans="2:7">
      <c r="B415" s="7"/>
      <c r="C415"/>
      <c r="D415"/>
      <c r="E415"/>
      <c r="F415"/>
      <c r="G415"/>
    </row>
    <row r="416" spans="2:7">
      <c r="B416" s="7"/>
      <c r="C416"/>
      <c r="D416"/>
      <c r="E416"/>
      <c r="F416"/>
      <c r="G416"/>
    </row>
    <row r="417" spans="2:7">
      <c r="B417" s="7"/>
      <c r="C417"/>
      <c r="D417"/>
      <c r="E417"/>
      <c r="F417"/>
      <c r="G417"/>
    </row>
    <row r="418" spans="2:7">
      <c r="B418" s="7"/>
      <c r="C418"/>
      <c r="D418"/>
      <c r="E418"/>
      <c r="F418"/>
      <c r="G418"/>
    </row>
    <row r="419" spans="2:7">
      <c r="B419" s="7"/>
      <c r="C419"/>
      <c r="D419"/>
      <c r="E419"/>
      <c r="F419"/>
      <c r="G419"/>
    </row>
    <row r="420" spans="2:7">
      <c r="B420" s="7"/>
      <c r="C420"/>
      <c r="D420"/>
      <c r="E420"/>
      <c r="F420"/>
      <c r="G420"/>
    </row>
    <row r="421" spans="2:7">
      <c r="B421" s="7"/>
      <c r="C421"/>
      <c r="D421"/>
      <c r="E421"/>
      <c r="F421"/>
      <c r="G421"/>
    </row>
    <row r="422" spans="2:7">
      <c r="B422" s="7"/>
      <c r="C422"/>
      <c r="D422"/>
      <c r="E422"/>
      <c r="F422"/>
      <c r="G422"/>
    </row>
    <row r="423" spans="2:7">
      <c r="B423" s="7"/>
      <c r="C423"/>
      <c r="D423"/>
      <c r="E423"/>
      <c r="F423"/>
      <c r="G423"/>
    </row>
    <row r="424" spans="2:7">
      <c r="B424" s="7"/>
      <c r="C424"/>
      <c r="D424"/>
      <c r="E424"/>
      <c r="F424"/>
      <c r="G424"/>
    </row>
    <row r="425" spans="2:7">
      <c r="B425" s="7"/>
      <c r="C425"/>
      <c r="D425"/>
      <c r="E425"/>
      <c r="F425"/>
      <c r="G425"/>
    </row>
    <row r="426" spans="2:7">
      <c r="B426" s="7"/>
      <c r="C426"/>
      <c r="D426"/>
      <c r="E426"/>
      <c r="F426"/>
      <c r="G426"/>
    </row>
    <row r="427" spans="2:7">
      <c r="B427" s="7"/>
      <c r="C427"/>
      <c r="D427"/>
      <c r="E427"/>
      <c r="F427"/>
      <c r="G427"/>
    </row>
    <row r="428" spans="2:7">
      <c r="B428" s="7"/>
      <c r="C428"/>
      <c r="D428"/>
      <c r="E428"/>
      <c r="F428"/>
      <c r="G428"/>
    </row>
    <row r="429" spans="2:7">
      <c r="B429" s="7"/>
      <c r="C429"/>
      <c r="D429"/>
      <c r="E429"/>
      <c r="F429"/>
      <c r="G429"/>
    </row>
    <row r="430" spans="2:7">
      <c r="B430" s="7"/>
      <c r="C430"/>
      <c r="D430"/>
      <c r="E430"/>
      <c r="F430"/>
      <c r="G430"/>
    </row>
    <row r="431" spans="2:7">
      <c r="B431" s="7"/>
      <c r="C431"/>
      <c r="D431"/>
      <c r="E431"/>
      <c r="F431"/>
      <c r="G431"/>
    </row>
    <row r="432" spans="2:7">
      <c r="B432" s="7"/>
      <c r="C432"/>
      <c r="D432"/>
      <c r="E432"/>
      <c r="F432"/>
      <c r="G432"/>
    </row>
    <row r="433" spans="2:7">
      <c r="B433" s="7"/>
      <c r="C433"/>
      <c r="D433"/>
      <c r="E433"/>
      <c r="F433"/>
      <c r="G433"/>
    </row>
    <row r="434" spans="2:7">
      <c r="B434" s="7"/>
      <c r="C434"/>
      <c r="D434"/>
      <c r="E434"/>
      <c r="F434"/>
      <c r="G434"/>
    </row>
    <row r="435" spans="2:7">
      <c r="B435" s="7"/>
      <c r="C435"/>
      <c r="D435"/>
      <c r="E435"/>
      <c r="F435"/>
      <c r="G435"/>
    </row>
    <row r="436" spans="2:7">
      <c r="B436" s="7"/>
      <c r="C436"/>
      <c r="D436"/>
      <c r="E436"/>
      <c r="F436"/>
      <c r="G436"/>
    </row>
    <row r="437" spans="2:7">
      <c r="B437" s="7"/>
      <c r="C437"/>
      <c r="D437"/>
      <c r="E437"/>
      <c r="F437"/>
      <c r="G437"/>
    </row>
    <row r="438" spans="2:7">
      <c r="B438" s="7"/>
      <c r="C438"/>
      <c r="D438"/>
      <c r="E438"/>
      <c r="F438"/>
      <c r="G438"/>
    </row>
    <row r="439" spans="2:7">
      <c r="B439" s="7"/>
      <c r="C439"/>
      <c r="D439"/>
      <c r="E439"/>
      <c r="F439"/>
      <c r="G439"/>
    </row>
    <row r="440" spans="2:7">
      <c r="B440" s="7"/>
      <c r="C440"/>
      <c r="D440"/>
      <c r="E440"/>
      <c r="F440"/>
      <c r="G440"/>
    </row>
    <row r="441" spans="2:7">
      <c r="B441" s="7"/>
      <c r="C441"/>
      <c r="D441"/>
      <c r="E441"/>
      <c r="F441"/>
      <c r="G441"/>
    </row>
    <row r="442" spans="2:7">
      <c r="B442" s="7"/>
      <c r="C442"/>
      <c r="D442"/>
      <c r="E442"/>
      <c r="F442"/>
      <c r="G442"/>
    </row>
    <row r="443" spans="2:7">
      <c r="B443" s="7"/>
      <c r="C443"/>
      <c r="D443"/>
      <c r="E443"/>
      <c r="F443"/>
      <c r="G443"/>
    </row>
    <row r="444" spans="2:7">
      <c r="B444" s="7"/>
      <c r="C444"/>
      <c r="D444"/>
      <c r="E444"/>
      <c r="F444"/>
      <c r="G444"/>
    </row>
    <row r="445" spans="2:7">
      <c r="B445" s="7"/>
      <c r="C445"/>
      <c r="D445"/>
      <c r="E445"/>
      <c r="F445"/>
      <c r="G445"/>
    </row>
    <row r="446" spans="2:7">
      <c r="B446" s="7"/>
      <c r="C446"/>
      <c r="D446"/>
      <c r="E446"/>
      <c r="F446"/>
      <c r="G446"/>
    </row>
    <row r="447" spans="2:7">
      <c r="B447" s="7"/>
      <c r="C447"/>
      <c r="D447"/>
      <c r="E447"/>
      <c r="F447"/>
      <c r="G447"/>
    </row>
    <row r="448" spans="2:7">
      <c r="B448" s="7"/>
      <c r="C448"/>
      <c r="D448"/>
      <c r="E448"/>
      <c r="F448"/>
      <c r="G448"/>
    </row>
    <row r="449" spans="2:7">
      <c r="B449" s="7"/>
      <c r="C449"/>
      <c r="D449"/>
      <c r="E449"/>
      <c r="F449"/>
      <c r="G449"/>
    </row>
    <row r="450" spans="2:7">
      <c r="B450" s="7"/>
      <c r="C450"/>
      <c r="D450"/>
      <c r="E450"/>
      <c r="F450"/>
      <c r="G450"/>
    </row>
    <row r="451" spans="2:7">
      <c r="B451" s="7"/>
      <c r="C451"/>
      <c r="D451"/>
      <c r="E451"/>
      <c r="F451"/>
      <c r="G451"/>
    </row>
    <row r="452" spans="2:7">
      <c r="B452" s="7"/>
      <c r="C452"/>
      <c r="D452"/>
      <c r="E452"/>
      <c r="F452"/>
      <c r="G452"/>
    </row>
    <row r="453" spans="2:7">
      <c r="B453" s="7"/>
      <c r="C453"/>
      <c r="D453"/>
      <c r="E453"/>
      <c r="F453"/>
      <c r="G453"/>
    </row>
    <row r="454" spans="2:7">
      <c r="B454" s="7"/>
      <c r="C454"/>
      <c r="D454"/>
      <c r="E454"/>
      <c r="F454"/>
      <c r="G454"/>
    </row>
    <row r="455" spans="2:7">
      <c r="B455" s="7"/>
      <c r="C455"/>
      <c r="D455"/>
      <c r="E455"/>
      <c r="F455"/>
      <c r="G455"/>
    </row>
    <row r="456" spans="2:7">
      <c r="B456" s="7"/>
      <c r="C456"/>
      <c r="D456"/>
      <c r="E456"/>
      <c r="F456"/>
      <c r="G456"/>
    </row>
    <row r="457" spans="2:7">
      <c r="B457" s="7"/>
      <c r="C457"/>
      <c r="D457"/>
      <c r="E457"/>
      <c r="F457"/>
      <c r="G457"/>
    </row>
    <row r="458" spans="2:7">
      <c r="B458" s="7"/>
      <c r="C458"/>
      <c r="D458"/>
      <c r="E458"/>
      <c r="F458"/>
      <c r="G458"/>
    </row>
    <row r="459" spans="2:7">
      <c r="B459" s="7"/>
      <c r="C459"/>
      <c r="D459"/>
      <c r="E459"/>
      <c r="F459"/>
      <c r="G459"/>
    </row>
    <row r="460" spans="2:7">
      <c r="B460" s="7"/>
      <c r="C460"/>
      <c r="D460"/>
      <c r="E460"/>
      <c r="F460"/>
      <c r="G460"/>
    </row>
    <row r="461" spans="2:7">
      <c r="B461" s="7"/>
      <c r="C461"/>
      <c r="D461"/>
      <c r="E461"/>
      <c r="F461"/>
      <c r="G461"/>
    </row>
    <row r="462" spans="2:7">
      <c r="B462" s="7"/>
      <c r="C462"/>
      <c r="D462"/>
      <c r="E462"/>
      <c r="F462"/>
      <c r="G462"/>
    </row>
    <row r="463" spans="2:7">
      <c r="B463" s="7"/>
      <c r="C463"/>
      <c r="D463"/>
      <c r="E463"/>
      <c r="F463"/>
      <c r="G463"/>
    </row>
    <row r="464" spans="2:7">
      <c r="B464" s="7"/>
      <c r="C464"/>
      <c r="D464"/>
      <c r="E464"/>
      <c r="F464"/>
      <c r="G464"/>
    </row>
    <row r="465" spans="2:7">
      <c r="B465" s="7"/>
      <c r="C465"/>
      <c r="D465"/>
      <c r="E465"/>
      <c r="F465"/>
      <c r="G465"/>
    </row>
    <row r="466" spans="2:7">
      <c r="B466" s="7"/>
      <c r="C466"/>
      <c r="D466"/>
      <c r="E466"/>
      <c r="F466"/>
      <c r="G466"/>
    </row>
    <row r="467" spans="2:7">
      <c r="B467" s="7"/>
      <c r="C467"/>
      <c r="D467"/>
      <c r="E467"/>
      <c r="F467"/>
      <c r="G467"/>
    </row>
    <row r="468" spans="2:7">
      <c r="B468" s="7"/>
      <c r="C468"/>
      <c r="D468"/>
      <c r="E468"/>
      <c r="F468"/>
      <c r="G468"/>
    </row>
    <row r="469" spans="2:7">
      <c r="B469" s="7"/>
      <c r="C469"/>
      <c r="D469"/>
      <c r="E469"/>
      <c r="F469"/>
      <c r="G469"/>
    </row>
    <row r="470" spans="2:7">
      <c r="B470" s="7"/>
      <c r="C470"/>
      <c r="D470"/>
      <c r="E470"/>
      <c r="F470"/>
      <c r="G470"/>
    </row>
    <row r="471" spans="2:7">
      <c r="B471" s="7"/>
      <c r="C471"/>
      <c r="D471"/>
      <c r="E471"/>
      <c r="F471"/>
      <c r="G471"/>
    </row>
    <row r="472" spans="2:7">
      <c r="B472" s="7"/>
      <c r="C472"/>
      <c r="D472"/>
      <c r="E472"/>
      <c r="F472"/>
      <c r="G472"/>
    </row>
    <row r="473" spans="2:7">
      <c r="B473" s="7"/>
      <c r="C473"/>
      <c r="D473"/>
      <c r="E473"/>
      <c r="F473"/>
      <c r="G473"/>
    </row>
    <row r="474" spans="2:7">
      <c r="B474" s="7"/>
      <c r="C474"/>
      <c r="D474"/>
      <c r="E474"/>
      <c r="F474"/>
      <c r="G474"/>
    </row>
    <row r="475" spans="2:7">
      <c r="B475" s="7"/>
      <c r="C475"/>
      <c r="D475"/>
      <c r="E475"/>
      <c r="F475"/>
      <c r="G475"/>
    </row>
    <row r="476" spans="2:7">
      <c r="B476" s="7"/>
      <c r="C476"/>
      <c r="D476"/>
      <c r="E476"/>
      <c r="F476"/>
      <c r="G476"/>
    </row>
    <row r="477" spans="2:7">
      <c r="B477" s="7"/>
      <c r="C477"/>
      <c r="D477"/>
      <c r="E477"/>
      <c r="F477"/>
      <c r="G477"/>
    </row>
    <row r="478" spans="2:7">
      <c r="B478" s="7"/>
      <c r="C478"/>
      <c r="D478"/>
      <c r="E478"/>
      <c r="F478"/>
      <c r="G478"/>
    </row>
    <row r="479" spans="2:7">
      <c r="B479" s="7"/>
      <c r="C479"/>
      <c r="D479"/>
      <c r="E479"/>
      <c r="F479"/>
      <c r="G479"/>
    </row>
    <row r="480" spans="2:7">
      <c r="B480" s="7"/>
      <c r="C480"/>
      <c r="D480"/>
      <c r="E480"/>
      <c r="F480"/>
      <c r="G480"/>
    </row>
    <row r="481" spans="2:7">
      <c r="B481" s="7"/>
      <c r="C481"/>
      <c r="D481"/>
      <c r="E481"/>
      <c r="F481"/>
      <c r="G481"/>
    </row>
    <row r="482" spans="2:7">
      <c r="B482" s="7"/>
      <c r="C482"/>
      <c r="D482"/>
      <c r="E482"/>
      <c r="F482"/>
      <c r="G482"/>
    </row>
    <row r="483" spans="2:7">
      <c r="B483" s="7"/>
      <c r="C483"/>
      <c r="D483"/>
      <c r="E483"/>
      <c r="F483"/>
      <c r="G483"/>
    </row>
    <row r="484" spans="2:7">
      <c r="B484" s="7"/>
      <c r="C484"/>
      <c r="D484"/>
      <c r="E484"/>
      <c r="F484"/>
      <c r="G484"/>
    </row>
    <row r="485" spans="2:7">
      <c r="B485" s="7"/>
      <c r="C485"/>
      <c r="D485"/>
      <c r="E485"/>
      <c r="F485"/>
      <c r="G485"/>
    </row>
    <row r="486" spans="2:7">
      <c r="B486" s="7"/>
      <c r="C486"/>
      <c r="D486"/>
      <c r="E486"/>
      <c r="F486"/>
      <c r="G486"/>
    </row>
    <row r="487" spans="2:7">
      <c r="B487" s="7"/>
      <c r="C487"/>
      <c r="D487"/>
      <c r="E487"/>
      <c r="F487"/>
      <c r="G487"/>
    </row>
    <row r="488" spans="2:7">
      <c r="B488" s="7"/>
      <c r="C488"/>
      <c r="D488"/>
      <c r="E488"/>
      <c r="F488"/>
      <c r="G488"/>
    </row>
    <row r="489" spans="2:7">
      <c r="B489" s="7"/>
      <c r="C489"/>
      <c r="D489"/>
      <c r="E489"/>
      <c r="F489"/>
      <c r="G489"/>
    </row>
    <row r="490" spans="2:7">
      <c r="B490" s="7"/>
      <c r="C490"/>
      <c r="D490"/>
      <c r="E490"/>
      <c r="F490"/>
      <c r="G490"/>
    </row>
    <row r="491" spans="2:7">
      <c r="B491" s="7"/>
      <c r="C491"/>
      <c r="D491"/>
      <c r="E491"/>
      <c r="F491"/>
      <c r="G491"/>
    </row>
    <row r="492" spans="2:7">
      <c r="B492" s="7"/>
      <c r="C492"/>
      <c r="D492"/>
      <c r="E492"/>
      <c r="F492"/>
      <c r="G492"/>
    </row>
    <row r="493" spans="2:7">
      <c r="B493" s="7"/>
      <c r="C493"/>
      <c r="D493"/>
      <c r="E493"/>
      <c r="F493"/>
      <c r="G493"/>
    </row>
    <row r="494" spans="2:7">
      <c r="B494" s="7"/>
      <c r="C494"/>
      <c r="D494"/>
      <c r="E494"/>
      <c r="F494"/>
      <c r="G494"/>
    </row>
    <row r="495" spans="2:7">
      <c r="B495" s="7"/>
      <c r="C495"/>
      <c r="D495"/>
      <c r="E495"/>
      <c r="F495"/>
      <c r="G495"/>
    </row>
    <row r="496" spans="2:7">
      <c r="B496" s="7"/>
      <c r="C496"/>
      <c r="D496"/>
      <c r="E496"/>
      <c r="F496"/>
      <c r="G496"/>
    </row>
    <row r="497" spans="2:7">
      <c r="B497" s="7"/>
      <c r="C497"/>
      <c r="D497"/>
      <c r="E497"/>
      <c r="F497"/>
      <c r="G497"/>
    </row>
    <row r="498" spans="2:7">
      <c r="B498" s="7"/>
      <c r="C498"/>
      <c r="D498"/>
      <c r="E498"/>
      <c r="F498"/>
      <c r="G498"/>
    </row>
    <row r="499" spans="2:7">
      <c r="B499" s="7"/>
      <c r="C499"/>
      <c r="D499"/>
      <c r="E499"/>
      <c r="F499"/>
      <c r="G499"/>
    </row>
    <row r="500" spans="2:7">
      <c r="B500" s="7"/>
      <c r="C500"/>
      <c r="D500"/>
      <c r="E500"/>
      <c r="F500"/>
      <c r="G500"/>
    </row>
    <row r="501" spans="2:7">
      <c r="B501" s="7"/>
      <c r="C501"/>
      <c r="D501"/>
      <c r="E501"/>
      <c r="F501"/>
      <c r="G501"/>
    </row>
    <row r="502" spans="2:7">
      <c r="B502" s="7"/>
      <c r="C502"/>
      <c r="D502"/>
      <c r="E502"/>
      <c r="F502"/>
      <c r="G502"/>
    </row>
    <row r="503" spans="2:7">
      <c r="B503" s="7"/>
      <c r="C503"/>
      <c r="D503"/>
      <c r="E503"/>
      <c r="F503"/>
      <c r="G503"/>
    </row>
    <row r="504" spans="2:7">
      <c r="B504" s="7"/>
      <c r="C504"/>
      <c r="D504"/>
      <c r="E504"/>
      <c r="F504"/>
      <c r="G504"/>
    </row>
    <row r="505" spans="2:7">
      <c r="B505" s="7"/>
      <c r="C505"/>
      <c r="D505"/>
      <c r="E505"/>
      <c r="F505"/>
      <c r="G505"/>
    </row>
    <row r="506" spans="2:7">
      <c r="B506" s="7"/>
      <c r="C506"/>
      <c r="D506"/>
      <c r="E506"/>
      <c r="F506"/>
      <c r="G506"/>
    </row>
    <row r="507" spans="2:7">
      <c r="B507" s="7"/>
      <c r="C507"/>
      <c r="D507"/>
      <c r="E507"/>
      <c r="F507"/>
      <c r="G507"/>
    </row>
    <row r="508" spans="2:7">
      <c r="B508" s="7"/>
      <c r="C508"/>
      <c r="D508"/>
      <c r="E508"/>
      <c r="F508"/>
      <c r="G508"/>
    </row>
    <row r="509" spans="2:7">
      <c r="B509" s="7"/>
      <c r="C509"/>
      <c r="D509"/>
      <c r="E509"/>
      <c r="F509"/>
      <c r="G509"/>
    </row>
    <row r="510" spans="2:7">
      <c r="B510" s="7"/>
      <c r="C510"/>
      <c r="D510"/>
      <c r="E510"/>
      <c r="F510"/>
      <c r="G510"/>
    </row>
    <row r="511" spans="2:7">
      <c r="B511" s="7"/>
      <c r="C511"/>
      <c r="D511"/>
      <c r="E511"/>
      <c r="F511"/>
      <c r="G511"/>
    </row>
    <row r="512" spans="2:7">
      <c r="B512" s="7"/>
      <c r="C512"/>
      <c r="D512"/>
      <c r="E512"/>
      <c r="F512"/>
      <c r="G512"/>
    </row>
    <row r="513" spans="2:7">
      <c r="B513" s="7"/>
      <c r="C513"/>
      <c r="D513"/>
      <c r="E513"/>
      <c r="F513"/>
      <c r="G513"/>
    </row>
    <row r="514" spans="2:7">
      <c r="B514" s="7"/>
      <c r="C514"/>
      <c r="D514"/>
      <c r="E514"/>
      <c r="F514"/>
      <c r="G514"/>
    </row>
    <row r="515" spans="2:7">
      <c r="B515" s="7"/>
      <c r="C515"/>
      <c r="D515"/>
      <c r="E515"/>
      <c r="F515"/>
      <c r="G515"/>
    </row>
    <row r="516" spans="2:7">
      <c r="B516" s="7"/>
      <c r="C516"/>
      <c r="D516"/>
      <c r="E516"/>
      <c r="F516"/>
      <c r="G516"/>
    </row>
    <row r="517" spans="2:7">
      <c r="B517" s="7"/>
      <c r="C517"/>
      <c r="D517"/>
      <c r="E517"/>
      <c r="F517"/>
      <c r="G517"/>
    </row>
    <row r="518" spans="2:7">
      <c r="B518" s="7"/>
      <c r="C518"/>
      <c r="D518"/>
      <c r="E518"/>
      <c r="F518"/>
      <c r="G518"/>
    </row>
    <row r="519" spans="2:7">
      <c r="B519" s="7"/>
      <c r="C519"/>
      <c r="D519"/>
      <c r="E519"/>
      <c r="F519"/>
      <c r="G519"/>
    </row>
    <row r="520" spans="2:7">
      <c r="B520" s="7"/>
      <c r="C520"/>
      <c r="D520"/>
      <c r="E520"/>
      <c r="F520"/>
      <c r="G520"/>
    </row>
    <row r="521" spans="2:7">
      <c r="B521" s="7"/>
      <c r="C521"/>
      <c r="D521"/>
      <c r="E521"/>
      <c r="F521"/>
      <c r="G521"/>
    </row>
    <row r="522" spans="2:7">
      <c r="B522" s="7"/>
      <c r="C522"/>
      <c r="D522"/>
      <c r="E522"/>
      <c r="F522"/>
      <c r="G522"/>
    </row>
    <row r="523" spans="2:7">
      <c r="B523" s="7"/>
      <c r="C523"/>
      <c r="D523"/>
      <c r="E523"/>
      <c r="F523"/>
      <c r="G523"/>
    </row>
    <row r="524" spans="2:7">
      <c r="B524" s="7"/>
      <c r="C524"/>
      <c r="D524"/>
      <c r="E524"/>
      <c r="F524"/>
      <c r="G524"/>
    </row>
    <row r="525" spans="2:7">
      <c r="B525" s="7"/>
      <c r="C525"/>
      <c r="D525"/>
      <c r="E525"/>
      <c r="F525"/>
      <c r="G525"/>
    </row>
    <row r="526" spans="2:7">
      <c r="B526" s="7"/>
      <c r="C526"/>
      <c r="D526"/>
      <c r="E526"/>
      <c r="F526"/>
      <c r="G526"/>
    </row>
    <row r="527" spans="2:7">
      <c r="B527" s="7"/>
      <c r="C527"/>
      <c r="D527"/>
      <c r="E527"/>
      <c r="F527"/>
      <c r="G527"/>
    </row>
    <row r="528" spans="2:7">
      <c r="B528" s="7"/>
      <c r="C528"/>
      <c r="D528"/>
      <c r="E528"/>
      <c r="F528"/>
      <c r="G528"/>
    </row>
    <row r="529" spans="2:7">
      <c r="B529" s="7"/>
      <c r="C529"/>
      <c r="D529"/>
      <c r="E529"/>
      <c r="F529"/>
      <c r="G529"/>
    </row>
    <row r="530" spans="2:7">
      <c r="B530" s="7"/>
      <c r="C530"/>
      <c r="D530"/>
      <c r="E530"/>
      <c r="F530"/>
      <c r="G530"/>
    </row>
    <row r="531" spans="2:7">
      <c r="B531" s="7"/>
      <c r="C531"/>
      <c r="D531"/>
      <c r="E531"/>
      <c r="F531"/>
      <c r="G531"/>
    </row>
    <row r="532" spans="2:7">
      <c r="B532" s="7"/>
      <c r="C532"/>
      <c r="D532"/>
      <c r="E532"/>
      <c r="F532"/>
      <c r="G532"/>
    </row>
    <row r="533" spans="2:7">
      <c r="B533" s="7"/>
      <c r="C533"/>
      <c r="D533"/>
      <c r="E533"/>
      <c r="F533"/>
      <c r="G533"/>
    </row>
    <row r="534" spans="2:7">
      <c r="B534" s="7"/>
      <c r="C534"/>
      <c r="D534"/>
      <c r="E534"/>
      <c r="F534"/>
      <c r="G534"/>
    </row>
    <row r="535" spans="2:7">
      <c r="B535" s="7"/>
      <c r="C535"/>
      <c r="D535"/>
      <c r="E535"/>
      <c r="F535"/>
      <c r="G535"/>
    </row>
    <row r="536" spans="2:7">
      <c r="B536" s="7"/>
      <c r="C536"/>
      <c r="D536"/>
      <c r="E536"/>
      <c r="F536"/>
      <c r="G536"/>
    </row>
    <row r="537" spans="2:7">
      <c r="B537" s="7"/>
      <c r="C537"/>
      <c r="D537"/>
      <c r="E537"/>
      <c r="F537"/>
      <c r="G537"/>
    </row>
    <row r="538" spans="2:7">
      <c r="B538" s="7"/>
      <c r="C538"/>
      <c r="D538"/>
      <c r="E538"/>
      <c r="F538"/>
      <c r="G538"/>
    </row>
    <row r="539" spans="2:7">
      <c r="B539" s="7"/>
      <c r="C539"/>
      <c r="D539"/>
      <c r="E539"/>
      <c r="F539"/>
      <c r="G539"/>
    </row>
    <row r="540" spans="2:7">
      <c r="B540" s="7"/>
      <c r="C540"/>
      <c r="D540"/>
      <c r="E540"/>
      <c r="F540"/>
      <c r="G540"/>
    </row>
    <row r="541" spans="2:7">
      <c r="B541" s="7"/>
      <c r="C541"/>
      <c r="D541"/>
      <c r="E541"/>
      <c r="F541"/>
      <c r="G541"/>
    </row>
    <row r="542" spans="2:7">
      <c r="B542" s="7"/>
      <c r="C542"/>
      <c r="D542"/>
      <c r="E542"/>
      <c r="F542"/>
      <c r="G542"/>
    </row>
    <row r="543" spans="2:7">
      <c r="B543" s="7"/>
      <c r="C543"/>
      <c r="D543"/>
      <c r="E543"/>
      <c r="F543"/>
      <c r="G543"/>
    </row>
    <row r="544" spans="2:7">
      <c r="B544" s="7"/>
      <c r="C544"/>
      <c r="D544"/>
      <c r="E544"/>
      <c r="F544"/>
      <c r="G544"/>
    </row>
    <row r="545" spans="2:7">
      <c r="B545" s="7"/>
      <c r="C545"/>
      <c r="D545"/>
      <c r="E545"/>
      <c r="F545"/>
      <c r="G545"/>
    </row>
    <row r="546" spans="2:7">
      <c r="B546" s="7"/>
      <c r="C546"/>
      <c r="D546"/>
      <c r="E546"/>
      <c r="F546"/>
      <c r="G546"/>
    </row>
    <row r="547" spans="2:7">
      <c r="B547" s="7"/>
      <c r="C547"/>
      <c r="D547"/>
      <c r="E547"/>
      <c r="F547"/>
      <c r="G547"/>
    </row>
    <row r="548" spans="2:7">
      <c r="B548" s="7"/>
      <c r="C548"/>
      <c r="D548"/>
      <c r="E548"/>
      <c r="F548"/>
      <c r="G548"/>
    </row>
    <row r="549" spans="2:7">
      <c r="B549" s="7"/>
      <c r="C549"/>
      <c r="D549"/>
      <c r="E549"/>
      <c r="F549"/>
      <c r="G549"/>
    </row>
    <row r="550" spans="2:7">
      <c r="B550" s="7"/>
      <c r="C550"/>
      <c r="D550"/>
      <c r="E550"/>
      <c r="F550"/>
      <c r="G550"/>
    </row>
    <row r="551" spans="2:7">
      <c r="B551" s="7"/>
      <c r="C551"/>
      <c r="D551"/>
      <c r="E551"/>
      <c r="F551"/>
      <c r="G551"/>
    </row>
    <row r="552" spans="2:7">
      <c r="B552" s="7"/>
      <c r="C552"/>
      <c r="D552"/>
      <c r="E552"/>
      <c r="F552"/>
      <c r="G552"/>
    </row>
    <row r="553" spans="2:7">
      <c r="B553" s="7"/>
      <c r="C553"/>
      <c r="D553"/>
      <c r="E553"/>
      <c r="F553"/>
      <c r="G553"/>
    </row>
    <row r="554" spans="2:7">
      <c r="B554" s="7"/>
      <c r="C554"/>
      <c r="D554"/>
      <c r="E554"/>
      <c r="F554"/>
      <c r="G554"/>
    </row>
    <row r="555" spans="2:7">
      <c r="B555" s="7"/>
      <c r="C555"/>
      <c r="D555"/>
      <c r="E555"/>
      <c r="F555"/>
      <c r="G555"/>
    </row>
    <row r="556" spans="2:7">
      <c r="B556" s="7"/>
      <c r="C556"/>
      <c r="D556"/>
      <c r="E556"/>
      <c r="F556"/>
      <c r="G556"/>
    </row>
    <row r="557" spans="2:7">
      <c r="B557" s="7"/>
      <c r="C557"/>
      <c r="D557"/>
      <c r="E557"/>
      <c r="F557"/>
      <c r="G557"/>
    </row>
    <row r="558" spans="2:7">
      <c r="B558" s="7"/>
      <c r="C558"/>
      <c r="D558"/>
      <c r="E558"/>
      <c r="F558"/>
      <c r="G558"/>
    </row>
    <row r="559" spans="2:7">
      <c r="B559" s="7"/>
      <c r="C559"/>
      <c r="D559"/>
      <c r="E559"/>
      <c r="F559"/>
      <c r="G559"/>
    </row>
    <row r="560" spans="2:7">
      <c r="B560" s="7"/>
      <c r="C560"/>
      <c r="D560"/>
      <c r="E560"/>
      <c r="F560"/>
      <c r="G560"/>
    </row>
    <row r="561" spans="2:7">
      <c r="B561" s="7"/>
      <c r="C561"/>
      <c r="D561"/>
      <c r="E561"/>
      <c r="F561"/>
      <c r="G561"/>
    </row>
    <row r="562" spans="2:7">
      <c r="B562" s="7"/>
      <c r="C562"/>
      <c r="D562"/>
      <c r="E562"/>
      <c r="F562"/>
      <c r="G562"/>
    </row>
    <row r="563" spans="2:7">
      <c r="B563" s="7"/>
      <c r="C563"/>
      <c r="D563"/>
      <c r="E563"/>
      <c r="F563"/>
      <c r="G563"/>
    </row>
    <row r="564" spans="2:7">
      <c r="B564" s="7"/>
      <c r="C564"/>
      <c r="D564"/>
      <c r="E564"/>
      <c r="F564"/>
      <c r="G564"/>
    </row>
    <row r="565" spans="2:7">
      <c r="B565" s="7"/>
      <c r="C565"/>
      <c r="D565"/>
      <c r="E565"/>
      <c r="F565"/>
      <c r="G565"/>
    </row>
    <row r="566" spans="2:7">
      <c r="B566" s="7"/>
      <c r="C566"/>
      <c r="D566"/>
      <c r="E566"/>
      <c r="F566"/>
      <c r="G566"/>
    </row>
    <row r="567" spans="2:7">
      <c r="B567" s="7"/>
      <c r="C567"/>
      <c r="D567"/>
      <c r="E567"/>
      <c r="F567"/>
      <c r="G567"/>
    </row>
    <row r="568" spans="2:7">
      <c r="B568" s="7"/>
      <c r="C568"/>
      <c r="D568"/>
      <c r="E568"/>
      <c r="F568"/>
      <c r="G568"/>
    </row>
    <row r="569" spans="2:7">
      <c r="B569" s="7"/>
      <c r="C569"/>
      <c r="D569"/>
      <c r="E569"/>
      <c r="F569"/>
      <c r="G569"/>
    </row>
    <row r="570" spans="2:7">
      <c r="B570" s="7"/>
      <c r="C570"/>
      <c r="D570"/>
      <c r="E570"/>
      <c r="F570"/>
      <c r="G570"/>
    </row>
    <row r="571" spans="2:7">
      <c r="B571" s="7"/>
      <c r="C571"/>
      <c r="D571"/>
      <c r="E571"/>
      <c r="F571"/>
      <c r="G571"/>
    </row>
    <row r="572" spans="2:7">
      <c r="B572" s="7"/>
      <c r="C572"/>
      <c r="D572"/>
      <c r="E572"/>
      <c r="F572"/>
      <c r="G572"/>
    </row>
    <row r="573" spans="2:7">
      <c r="B573" s="7"/>
      <c r="C573"/>
      <c r="D573"/>
      <c r="E573"/>
      <c r="F573"/>
      <c r="G573"/>
    </row>
    <row r="574" spans="2:7">
      <c r="B574" s="7"/>
      <c r="C574"/>
      <c r="D574"/>
      <c r="E574"/>
      <c r="F574"/>
      <c r="G574"/>
    </row>
    <row r="575" spans="2:7">
      <c r="B575" s="7"/>
      <c r="C575"/>
      <c r="D575"/>
      <c r="E575"/>
      <c r="F575"/>
      <c r="G575"/>
    </row>
    <row r="576" spans="2:7">
      <c r="B576" s="7"/>
      <c r="C576"/>
      <c r="D576"/>
      <c r="E576"/>
      <c r="F576"/>
      <c r="G576"/>
    </row>
    <row r="577" spans="2:7">
      <c r="B577" s="7"/>
      <c r="C577"/>
      <c r="D577"/>
      <c r="E577"/>
      <c r="F577"/>
      <c r="G577"/>
    </row>
    <row r="578" spans="2:7">
      <c r="B578" s="7"/>
      <c r="C578"/>
      <c r="D578"/>
      <c r="E578"/>
      <c r="F578"/>
      <c r="G578"/>
    </row>
    <row r="579" spans="2:7">
      <c r="B579" s="7"/>
      <c r="C579"/>
      <c r="D579"/>
      <c r="E579"/>
      <c r="F579"/>
      <c r="G579"/>
    </row>
    <row r="580" spans="2:7">
      <c r="B580" s="7"/>
      <c r="C580"/>
      <c r="D580"/>
      <c r="E580"/>
      <c r="F580"/>
      <c r="G580"/>
    </row>
    <row r="581" spans="2:7">
      <c r="B581" s="7"/>
      <c r="C581"/>
      <c r="D581"/>
      <c r="E581"/>
      <c r="F581"/>
      <c r="G581"/>
    </row>
    <row r="582" spans="2:7">
      <c r="B582" s="7"/>
      <c r="C582"/>
      <c r="D582"/>
      <c r="E582"/>
      <c r="F582"/>
      <c r="G582"/>
    </row>
    <row r="583" spans="2:7">
      <c r="B583" s="7"/>
      <c r="C583"/>
      <c r="D583"/>
      <c r="E583"/>
      <c r="F583"/>
      <c r="G583"/>
    </row>
    <row r="584" spans="2:7">
      <c r="B584" s="7"/>
      <c r="C584"/>
      <c r="D584"/>
      <c r="E584"/>
      <c r="F584"/>
      <c r="G584"/>
    </row>
    <row r="585" spans="2:7">
      <c r="B585" s="7"/>
      <c r="C585"/>
      <c r="D585"/>
      <c r="E585"/>
      <c r="F585"/>
      <c r="G585"/>
    </row>
    <row r="586" spans="2:7">
      <c r="B586" s="7"/>
      <c r="C586"/>
      <c r="D586"/>
      <c r="E586"/>
      <c r="F586"/>
      <c r="G586"/>
    </row>
    <row r="587" spans="2:7">
      <c r="B587" s="7"/>
      <c r="C587"/>
      <c r="D587"/>
      <c r="E587"/>
      <c r="F587"/>
      <c r="G587"/>
    </row>
    <row r="588" spans="2:7">
      <c r="B588" s="7"/>
      <c r="C588"/>
      <c r="D588"/>
      <c r="E588"/>
      <c r="F588"/>
      <c r="G588"/>
    </row>
    <row r="589" spans="2:7">
      <c r="B589" s="7"/>
      <c r="C589"/>
      <c r="D589"/>
      <c r="E589"/>
      <c r="F589"/>
      <c r="G589"/>
    </row>
    <row r="590" spans="2:7">
      <c r="B590" s="7"/>
      <c r="C590"/>
      <c r="D590"/>
      <c r="E590"/>
      <c r="F590"/>
      <c r="G590"/>
    </row>
    <row r="591" spans="2:7">
      <c r="B591" s="7"/>
      <c r="C591"/>
      <c r="D591"/>
      <c r="E591"/>
      <c r="F591"/>
      <c r="G591"/>
    </row>
    <row r="592" spans="2:7">
      <c r="B592" s="7"/>
      <c r="C592"/>
      <c r="D592"/>
      <c r="E592"/>
      <c r="F592"/>
      <c r="G592"/>
    </row>
    <row r="593" spans="2:7">
      <c r="B593" s="7"/>
      <c r="C593"/>
      <c r="D593"/>
      <c r="E593"/>
      <c r="F593"/>
      <c r="G593"/>
    </row>
    <row r="594" spans="2:7">
      <c r="B594" s="7"/>
      <c r="C594"/>
      <c r="D594"/>
      <c r="E594"/>
      <c r="F594"/>
      <c r="G594"/>
    </row>
    <row r="595" spans="2:7">
      <c r="B595" s="7"/>
      <c r="C595"/>
      <c r="D595"/>
      <c r="E595"/>
      <c r="F595"/>
      <c r="G595"/>
    </row>
    <row r="596" spans="2:7">
      <c r="B596" s="7"/>
      <c r="C596"/>
      <c r="D596"/>
      <c r="E596"/>
      <c r="F596"/>
      <c r="G596"/>
    </row>
    <row r="597" spans="2:7">
      <c r="B597" s="7"/>
      <c r="C597"/>
      <c r="D597"/>
      <c r="E597"/>
      <c r="F597"/>
      <c r="G597"/>
    </row>
    <row r="598" spans="2:7">
      <c r="B598" s="7"/>
      <c r="C598"/>
      <c r="D598"/>
      <c r="E598"/>
      <c r="F598"/>
      <c r="G598"/>
    </row>
    <row r="599" spans="2:7">
      <c r="B599" s="7"/>
      <c r="C599"/>
      <c r="D599"/>
      <c r="E599"/>
      <c r="F599"/>
      <c r="G599"/>
    </row>
    <row r="600" spans="2:7">
      <c r="B600" s="7"/>
      <c r="C600"/>
      <c r="D600"/>
      <c r="E600"/>
      <c r="F600"/>
      <c r="G600"/>
    </row>
    <row r="601" spans="2:7">
      <c r="B601" s="7"/>
      <c r="C601"/>
      <c r="D601"/>
      <c r="E601"/>
      <c r="F601"/>
      <c r="G601"/>
    </row>
    <row r="602" spans="2:7">
      <c r="B602" s="7"/>
      <c r="C602"/>
      <c r="D602"/>
      <c r="E602"/>
      <c r="F602"/>
      <c r="G602"/>
    </row>
    <row r="603" spans="2:7">
      <c r="B603" s="7"/>
      <c r="C603"/>
      <c r="D603"/>
      <c r="E603"/>
      <c r="F603"/>
      <c r="G603"/>
    </row>
    <row r="604" spans="2:7">
      <c r="B604" s="7"/>
      <c r="C604"/>
      <c r="D604"/>
      <c r="E604"/>
      <c r="F604"/>
      <c r="G604"/>
    </row>
    <row r="605" spans="2:7">
      <c r="B605" s="7"/>
      <c r="C605"/>
      <c r="D605"/>
      <c r="E605"/>
      <c r="F605"/>
      <c r="G605"/>
    </row>
    <row r="606" spans="2:7">
      <c r="B606" s="7"/>
      <c r="C606"/>
      <c r="D606"/>
      <c r="E606"/>
      <c r="F606"/>
      <c r="G606"/>
    </row>
    <row r="607" spans="2:7">
      <c r="B607" s="7"/>
      <c r="C607"/>
      <c r="D607"/>
      <c r="E607"/>
      <c r="F607"/>
      <c r="G607"/>
    </row>
    <row r="608" spans="2:7">
      <c r="B608" s="7"/>
      <c r="C608"/>
      <c r="D608"/>
      <c r="E608"/>
      <c r="F608"/>
      <c r="G608"/>
    </row>
    <row r="609" spans="2:7">
      <c r="B609" s="7"/>
      <c r="C609"/>
      <c r="D609"/>
      <c r="E609"/>
      <c r="F609"/>
      <c r="G609"/>
    </row>
    <row r="610" spans="2:7">
      <c r="B610" s="7"/>
      <c r="C610"/>
      <c r="D610"/>
      <c r="E610"/>
      <c r="F610"/>
      <c r="G610"/>
    </row>
    <row r="611" spans="2:7">
      <c r="B611" s="7"/>
      <c r="C611"/>
      <c r="D611"/>
      <c r="E611"/>
      <c r="F611"/>
      <c r="G611"/>
    </row>
    <row r="612" spans="2:7">
      <c r="B612" s="7"/>
      <c r="C612"/>
      <c r="D612"/>
      <c r="E612"/>
      <c r="F612"/>
      <c r="G612"/>
    </row>
    <row r="613" spans="2:7">
      <c r="B613" s="7"/>
      <c r="C613"/>
      <c r="D613"/>
      <c r="E613"/>
      <c r="F613"/>
      <c r="G613"/>
    </row>
    <row r="614" spans="2:7">
      <c r="B614" s="7"/>
      <c r="C614"/>
      <c r="D614"/>
      <c r="E614"/>
      <c r="F614"/>
      <c r="G614"/>
    </row>
    <row r="615" spans="2:7">
      <c r="B615" s="7"/>
      <c r="C615"/>
      <c r="D615"/>
      <c r="E615"/>
      <c r="F615"/>
      <c r="G615"/>
    </row>
    <row r="616" spans="2:7">
      <c r="B616" s="7"/>
      <c r="C616"/>
      <c r="D616"/>
      <c r="E616"/>
      <c r="F616"/>
      <c r="G616"/>
    </row>
    <row r="617" spans="2:7">
      <c r="B617" s="7"/>
      <c r="C617"/>
      <c r="D617"/>
      <c r="E617"/>
      <c r="F617"/>
      <c r="G617"/>
    </row>
    <row r="618" spans="2:7">
      <c r="B618" s="7"/>
      <c r="C618"/>
      <c r="D618"/>
      <c r="E618"/>
      <c r="F618"/>
      <c r="G618"/>
    </row>
    <row r="619" spans="2:7">
      <c r="B619" s="7"/>
      <c r="C619"/>
      <c r="D619"/>
      <c r="E619"/>
      <c r="F619"/>
      <c r="G619"/>
    </row>
    <row r="620" spans="2:7">
      <c r="B620" s="7"/>
      <c r="C620"/>
      <c r="D620"/>
      <c r="E620"/>
      <c r="F620"/>
      <c r="G620"/>
    </row>
    <row r="621" spans="2:7">
      <c r="B621" s="7"/>
      <c r="C621"/>
      <c r="D621"/>
      <c r="E621"/>
      <c r="F621"/>
      <c r="G621"/>
    </row>
    <row r="622" spans="2:7">
      <c r="B622" s="7"/>
      <c r="C622"/>
      <c r="D622"/>
      <c r="E622"/>
      <c r="F622"/>
      <c r="G622"/>
    </row>
    <row r="623" spans="2:7">
      <c r="B623" s="7"/>
      <c r="C623"/>
      <c r="D623"/>
      <c r="E623"/>
      <c r="F623"/>
      <c r="G623"/>
    </row>
    <row r="624" spans="2:7">
      <c r="B624" s="7"/>
      <c r="C624"/>
      <c r="D624"/>
      <c r="E624"/>
      <c r="F624"/>
      <c r="G624"/>
    </row>
    <row r="625" spans="2:7">
      <c r="B625" s="7"/>
      <c r="C625"/>
      <c r="D625"/>
      <c r="E625"/>
      <c r="F625"/>
      <c r="G625"/>
    </row>
    <row r="626" spans="2:7">
      <c r="B626" s="7"/>
      <c r="C626"/>
      <c r="D626"/>
      <c r="E626"/>
      <c r="F626"/>
      <c r="G626"/>
    </row>
    <row r="627" spans="2:7">
      <c r="B627" s="7"/>
      <c r="C627"/>
      <c r="D627"/>
      <c r="E627"/>
      <c r="F627"/>
      <c r="G627"/>
    </row>
    <row r="628" spans="2:7">
      <c r="B628" s="7"/>
      <c r="C628"/>
      <c r="D628"/>
      <c r="E628"/>
      <c r="F628"/>
      <c r="G628"/>
    </row>
    <row r="629" spans="2:7">
      <c r="B629" s="7"/>
      <c r="C629"/>
      <c r="D629"/>
      <c r="E629"/>
      <c r="F629"/>
      <c r="G629"/>
    </row>
    <row r="630" spans="2:7">
      <c r="B630" s="7"/>
      <c r="C630"/>
      <c r="D630"/>
      <c r="E630"/>
      <c r="F630"/>
      <c r="G630"/>
    </row>
    <row r="631" spans="2:7">
      <c r="B631" s="7"/>
      <c r="C631"/>
      <c r="D631"/>
      <c r="E631"/>
      <c r="F631"/>
      <c r="G631"/>
    </row>
    <row r="632" spans="2:7">
      <c r="B632" s="7"/>
      <c r="C632"/>
      <c r="D632"/>
      <c r="E632"/>
      <c r="F632"/>
      <c r="G632"/>
    </row>
    <row r="633" spans="2:7">
      <c r="B633" s="7"/>
      <c r="C633"/>
      <c r="D633"/>
      <c r="E633"/>
      <c r="F633"/>
      <c r="G633"/>
    </row>
    <row r="634" spans="2:7">
      <c r="B634" s="7"/>
      <c r="C634"/>
      <c r="D634"/>
      <c r="E634"/>
      <c r="F634"/>
      <c r="G634"/>
    </row>
    <row r="635" spans="2:7">
      <c r="B635" s="7"/>
      <c r="C635"/>
      <c r="D635"/>
      <c r="E635"/>
      <c r="F635"/>
      <c r="G635"/>
    </row>
    <row r="636" spans="2:7">
      <c r="B636" s="7"/>
      <c r="C636"/>
      <c r="D636"/>
      <c r="E636"/>
      <c r="F636"/>
      <c r="G636"/>
    </row>
    <row r="637" spans="2:7">
      <c r="B637" s="7"/>
      <c r="C637"/>
      <c r="D637"/>
      <c r="E637"/>
      <c r="F637"/>
      <c r="G637"/>
    </row>
    <row r="638" spans="2:7">
      <c r="B638" s="7"/>
      <c r="C638"/>
      <c r="D638"/>
      <c r="E638"/>
      <c r="F638"/>
      <c r="G638"/>
    </row>
    <row r="639" spans="2:7">
      <c r="B639" s="7"/>
      <c r="C639"/>
      <c r="D639"/>
      <c r="E639"/>
      <c r="F639"/>
      <c r="G639"/>
    </row>
    <row r="640" spans="2:7">
      <c r="B640" s="7"/>
      <c r="C640"/>
      <c r="D640"/>
      <c r="E640"/>
      <c r="F640"/>
      <c r="G640"/>
    </row>
    <row r="641" spans="2:7">
      <c r="B641" s="7"/>
      <c r="C641"/>
      <c r="D641"/>
      <c r="E641"/>
      <c r="F641"/>
      <c r="G641"/>
    </row>
    <row r="642" spans="2:7">
      <c r="B642" s="7"/>
      <c r="C642"/>
      <c r="D642"/>
      <c r="E642"/>
      <c r="F642"/>
      <c r="G642"/>
    </row>
    <row r="643" spans="2:7">
      <c r="B643" s="7"/>
      <c r="C643"/>
      <c r="D643"/>
      <c r="E643"/>
      <c r="F643"/>
      <c r="G643"/>
    </row>
    <row r="644" spans="2:7">
      <c r="B644" s="7"/>
      <c r="C644"/>
      <c r="D644"/>
      <c r="E644"/>
      <c r="F644"/>
      <c r="G644"/>
    </row>
    <row r="645" spans="2:7">
      <c r="B645" s="7"/>
      <c r="C645"/>
      <c r="D645"/>
      <c r="E645"/>
      <c r="F645"/>
      <c r="G645"/>
    </row>
    <row r="646" spans="2:7">
      <c r="B646" s="7"/>
      <c r="C646"/>
      <c r="D646"/>
      <c r="E646"/>
      <c r="F646"/>
      <c r="G646"/>
    </row>
    <row r="647" spans="2:7">
      <c r="B647" s="7"/>
      <c r="C647"/>
      <c r="D647"/>
      <c r="E647"/>
      <c r="F647"/>
      <c r="G647"/>
    </row>
    <row r="648" spans="2:7">
      <c r="B648" s="7"/>
      <c r="C648"/>
      <c r="D648"/>
      <c r="E648"/>
      <c r="F648"/>
      <c r="G648"/>
    </row>
    <row r="649" spans="2:7">
      <c r="B649" s="7"/>
      <c r="C649"/>
      <c r="D649"/>
      <c r="E649"/>
      <c r="F649"/>
      <c r="G649"/>
    </row>
    <row r="650" spans="2:7">
      <c r="B650" s="7"/>
      <c r="C650"/>
      <c r="D650"/>
      <c r="E650"/>
      <c r="F650"/>
      <c r="G650"/>
    </row>
    <row r="651" spans="2:7">
      <c r="B651" s="7"/>
      <c r="C651"/>
      <c r="D651"/>
      <c r="E651"/>
      <c r="F651"/>
      <c r="G651"/>
    </row>
    <row r="652" spans="2:7">
      <c r="B652" s="7"/>
      <c r="C652"/>
      <c r="D652"/>
      <c r="E652"/>
      <c r="F652"/>
      <c r="G652"/>
    </row>
    <row r="653" spans="2:7">
      <c r="B653" s="7"/>
      <c r="C653"/>
      <c r="D653"/>
      <c r="E653"/>
      <c r="F653"/>
      <c r="G653"/>
    </row>
    <row r="654" spans="2:7">
      <c r="B654" s="7"/>
      <c r="C654"/>
      <c r="D654"/>
      <c r="E654"/>
      <c r="F654"/>
      <c r="G654"/>
    </row>
    <row r="655" spans="2:7">
      <c r="B655" s="7"/>
      <c r="C655"/>
      <c r="D655"/>
      <c r="E655"/>
      <c r="F655"/>
      <c r="G655"/>
    </row>
    <row r="656" spans="2:7">
      <c r="B656" s="7"/>
      <c r="C656"/>
      <c r="D656"/>
      <c r="E656"/>
      <c r="F656"/>
      <c r="G656"/>
    </row>
    <row r="657" spans="2:7">
      <c r="B657" s="7"/>
      <c r="C657"/>
      <c r="D657"/>
      <c r="E657"/>
      <c r="F657"/>
      <c r="G657"/>
    </row>
    <row r="658" spans="2:7">
      <c r="B658" s="7"/>
      <c r="C658"/>
      <c r="D658"/>
      <c r="E658"/>
      <c r="F658"/>
      <c r="G658"/>
    </row>
    <row r="659" spans="2:7">
      <c r="B659" s="7"/>
      <c r="C659"/>
      <c r="D659"/>
      <c r="E659"/>
      <c r="F659"/>
      <c r="G659"/>
    </row>
    <row r="660" spans="2:7">
      <c r="B660" s="7"/>
      <c r="C660"/>
      <c r="D660"/>
      <c r="E660"/>
      <c r="F660"/>
      <c r="G660"/>
    </row>
    <row r="661" spans="2:7">
      <c r="B661" s="7"/>
      <c r="C661"/>
      <c r="D661"/>
      <c r="E661"/>
      <c r="F661"/>
      <c r="G661"/>
    </row>
    <row r="662" spans="2:7">
      <c r="B662" s="7"/>
      <c r="C662"/>
      <c r="D662"/>
      <c r="E662"/>
      <c r="F662"/>
      <c r="G662"/>
    </row>
    <row r="663" spans="2:7">
      <c r="B663" s="7"/>
      <c r="C663"/>
      <c r="D663"/>
      <c r="E663"/>
      <c r="F663"/>
      <c r="G663"/>
    </row>
    <row r="664" spans="2:7">
      <c r="B664" s="7"/>
      <c r="C664"/>
      <c r="D664"/>
      <c r="E664"/>
      <c r="F664"/>
      <c r="G664"/>
    </row>
    <row r="665" spans="2:7">
      <c r="B665" s="7"/>
      <c r="C665"/>
      <c r="D665"/>
      <c r="E665"/>
      <c r="F665"/>
      <c r="G665"/>
    </row>
    <row r="666" spans="2:7">
      <c r="B666" s="7"/>
      <c r="C666"/>
      <c r="D666"/>
      <c r="E666"/>
      <c r="F666"/>
      <c r="G666"/>
    </row>
    <row r="667" spans="2:7">
      <c r="B667" s="7"/>
      <c r="C667"/>
      <c r="D667"/>
      <c r="E667"/>
      <c r="F667"/>
      <c r="G667"/>
    </row>
    <row r="668" spans="2:7">
      <c r="B668" s="7"/>
      <c r="C668"/>
      <c r="D668"/>
      <c r="E668"/>
      <c r="F668"/>
      <c r="G668"/>
    </row>
    <row r="669" spans="2:7">
      <c r="B669" s="7"/>
      <c r="C669"/>
      <c r="D669"/>
      <c r="E669"/>
      <c r="F669"/>
      <c r="G669"/>
    </row>
    <row r="670" spans="2:7">
      <c r="B670" s="7"/>
      <c r="C670"/>
      <c r="D670"/>
      <c r="E670"/>
      <c r="F670"/>
      <c r="G670"/>
    </row>
    <row r="671" spans="2:7">
      <c r="B671" s="7"/>
      <c r="C671"/>
      <c r="D671"/>
      <c r="E671"/>
      <c r="F671"/>
      <c r="G671"/>
    </row>
    <row r="672" spans="2:7">
      <c r="B672" s="7"/>
      <c r="C672"/>
      <c r="D672"/>
      <c r="E672"/>
      <c r="F672"/>
      <c r="G672"/>
    </row>
    <row r="673" spans="2:7">
      <c r="B673" s="7"/>
      <c r="C673"/>
      <c r="D673"/>
      <c r="E673"/>
      <c r="F673"/>
      <c r="G673"/>
    </row>
    <row r="674" spans="2:7">
      <c r="B674" s="7"/>
      <c r="C674"/>
      <c r="D674"/>
      <c r="E674"/>
      <c r="F674"/>
      <c r="G674"/>
    </row>
    <row r="675" spans="2:7">
      <c r="B675" s="7"/>
      <c r="C675"/>
      <c r="D675"/>
      <c r="E675"/>
      <c r="F675"/>
      <c r="G675"/>
    </row>
    <row r="676" spans="2:7">
      <c r="B676" s="7"/>
      <c r="C676"/>
      <c r="D676"/>
      <c r="E676"/>
      <c r="F676"/>
      <c r="G676"/>
    </row>
    <row r="677" spans="2:7">
      <c r="B677" s="7"/>
      <c r="C677"/>
      <c r="D677"/>
      <c r="E677"/>
      <c r="F677"/>
      <c r="G677"/>
    </row>
    <row r="678" spans="2:7">
      <c r="B678" s="7"/>
      <c r="C678"/>
      <c r="D678"/>
      <c r="E678"/>
      <c r="F678"/>
      <c r="G678"/>
    </row>
    <row r="679" spans="2:7">
      <c r="B679" s="7"/>
      <c r="C679"/>
      <c r="D679"/>
      <c r="E679"/>
      <c r="F679"/>
      <c r="G679"/>
    </row>
    <row r="680" spans="2:7">
      <c r="B680" s="7"/>
      <c r="C680"/>
      <c r="D680"/>
      <c r="E680"/>
      <c r="F680"/>
      <c r="G680"/>
    </row>
    <row r="681" spans="2:7">
      <c r="B681" s="7"/>
      <c r="C681"/>
      <c r="D681"/>
      <c r="E681"/>
      <c r="F681"/>
      <c r="G681"/>
    </row>
    <row r="682" spans="2:7">
      <c r="B682" s="7"/>
      <c r="C682"/>
      <c r="D682"/>
      <c r="E682"/>
      <c r="F682"/>
      <c r="G682"/>
    </row>
    <row r="683" spans="2:7">
      <c r="B683" s="7"/>
      <c r="C683"/>
      <c r="D683"/>
      <c r="E683"/>
      <c r="F683"/>
      <c r="G683"/>
    </row>
    <row r="684" spans="2:7">
      <c r="B684" s="7"/>
      <c r="C684"/>
      <c r="D684"/>
      <c r="E684"/>
      <c r="F684"/>
      <c r="G684"/>
    </row>
    <row r="685" spans="2:7">
      <c r="B685" s="7"/>
      <c r="C685"/>
      <c r="D685"/>
      <c r="E685"/>
      <c r="F685"/>
      <c r="G685"/>
    </row>
    <row r="686" spans="2:7">
      <c r="B686" s="7"/>
      <c r="C686"/>
      <c r="D686"/>
      <c r="E686"/>
      <c r="F686"/>
      <c r="G686"/>
    </row>
    <row r="687" spans="2:7">
      <c r="B687" s="7"/>
      <c r="C687"/>
      <c r="D687"/>
      <c r="E687"/>
      <c r="F687"/>
      <c r="G687"/>
    </row>
    <row r="688" spans="2:7">
      <c r="B688" s="7"/>
      <c r="C688"/>
      <c r="D688"/>
      <c r="E688"/>
      <c r="F688"/>
      <c r="G688"/>
    </row>
    <row r="689" spans="2:7">
      <c r="B689" s="7"/>
      <c r="C689"/>
      <c r="D689"/>
      <c r="E689"/>
      <c r="F689"/>
      <c r="G689"/>
    </row>
    <row r="690" spans="2:7">
      <c r="B690" s="7"/>
      <c r="C690"/>
      <c r="D690"/>
      <c r="E690"/>
      <c r="F690"/>
      <c r="G690"/>
    </row>
    <row r="691" spans="2:7">
      <c r="B691" s="7"/>
      <c r="C691"/>
      <c r="D691"/>
      <c r="E691"/>
      <c r="F691"/>
      <c r="G691"/>
    </row>
    <row r="692" spans="2:7">
      <c r="B692" s="7"/>
      <c r="C692"/>
      <c r="D692"/>
      <c r="E692"/>
      <c r="F692"/>
      <c r="G692"/>
    </row>
    <row r="693" spans="2:7">
      <c r="B693" s="7"/>
      <c r="C693"/>
      <c r="D693"/>
      <c r="E693"/>
      <c r="F693"/>
      <c r="G693"/>
    </row>
    <row r="694" spans="2:7">
      <c r="B694" s="7"/>
      <c r="C694"/>
      <c r="D694"/>
      <c r="E694"/>
      <c r="F694"/>
      <c r="G694"/>
    </row>
    <row r="695" spans="2:7">
      <c r="B695" s="7"/>
      <c r="C695"/>
      <c r="D695"/>
      <c r="E695"/>
      <c r="F695"/>
      <c r="G695"/>
    </row>
    <row r="696" spans="2:7">
      <c r="B696" s="7"/>
      <c r="C696"/>
      <c r="D696"/>
      <c r="E696"/>
      <c r="F696"/>
      <c r="G696"/>
    </row>
    <row r="697" spans="2:7">
      <c r="B697" s="7"/>
      <c r="C697"/>
      <c r="D697"/>
      <c r="E697"/>
      <c r="F697"/>
      <c r="G697"/>
    </row>
    <row r="698" spans="2:7">
      <c r="B698" s="7"/>
      <c r="C698"/>
      <c r="D698"/>
      <c r="E698"/>
      <c r="F698"/>
      <c r="G698"/>
    </row>
    <row r="699" spans="2:7">
      <c r="B699" s="7"/>
      <c r="C699"/>
      <c r="D699"/>
      <c r="E699"/>
      <c r="F699"/>
      <c r="G699"/>
    </row>
    <row r="700" spans="2:7">
      <c r="B700" s="7"/>
      <c r="C700"/>
      <c r="D700"/>
      <c r="E700"/>
      <c r="F700"/>
      <c r="G700"/>
    </row>
    <row r="701" spans="2:7">
      <c r="B701" s="7"/>
      <c r="C701"/>
      <c r="D701"/>
      <c r="E701"/>
      <c r="F701"/>
      <c r="G701"/>
    </row>
    <row r="702" spans="2:7">
      <c r="B702" s="7"/>
      <c r="C702"/>
      <c r="D702"/>
      <c r="E702"/>
      <c r="F702"/>
      <c r="G702"/>
    </row>
    <row r="703" spans="2:7">
      <c r="B703" s="7"/>
      <c r="C703"/>
      <c r="D703"/>
      <c r="E703"/>
      <c r="F703"/>
      <c r="G703"/>
    </row>
    <row r="704" spans="2:7">
      <c r="B704" s="7"/>
      <c r="C704"/>
      <c r="D704"/>
      <c r="E704"/>
      <c r="F704"/>
      <c r="G704"/>
    </row>
    <row r="705" spans="2:7">
      <c r="B705" s="7"/>
      <c r="C705"/>
      <c r="D705"/>
      <c r="E705"/>
      <c r="F705"/>
      <c r="G705"/>
    </row>
    <row r="706" spans="2:7">
      <c r="B706" s="7"/>
      <c r="C706"/>
      <c r="D706"/>
      <c r="E706"/>
      <c r="F706"/>
      <c r="G706"/>
    </row>
    <row r="707" spans="2:7">
      <c r="B707" s="7"/>
      <c r="C707"/>
      <c r="D707"/>
      <c r="E707"/>
      <c r="F707"/>
      <c r="G707"/>
    </row>
    <row r="708" spans="2:7">
      <c r="B708" s="7"/>
      <c r="C708"/>
      <c r="D708"/>
      <c r="E708"/>
      <c r="F708"/>
      <c r="G708"/>
    </row>
    <row r="709" spans="2:7">
      <c r="B709" s="7"/>
      <c r="C709"/>
      <c r="D709"/>
      <c r="E709"/>
      <c r="F709"/>
      <c r="G709"/>
    </row>
    <row r="710" spans="2:7">
      <c r="B710" s="7"/>
      <c r="C710"/>
      <c r="D710"/>
      <c r="E710"/>
      <c r="F710"/>
      <c r="G710"/>
    </row>
    <row r="711" spans="2:7">
      <c r="B711" s="7"/>
      <c r="C711"/>
      <c r="D711"/>
      <c r="E711"/>
      <c r="F711"/>
      <c r="G711"/>
    </row>
    <row r="712" spans="2:7">
      <c r="B712" s="7"/>
      <c r="C712"/>
      <c r="D712"/>
      <c r="E712"/>
      <c r="F712"/>
      <c r="G712"/>
    </row>
    <row r="713" spans="2:7">
      <c r="B713" s="7"/>
      <c r="C713"/>
      <c r="D713"/>
      <c r="E713"/>
      <c r="F713"/>
      <c r="G713"/>
    </row>
    <row r="714" spans="2:7">
      <c r="B714" s="7"/>
      <c r="C714"/>
      <c r="D714"/>
      <c r="E714"/>
      <c r="F714"/>
      <c r="G714"/>
    </row>
    <row r="715" spans="2:7">
      <c r="B715" s="7"/>
      <c r="C715"/>
      <c r="D715"/>
      <c r="E715"/>
      <c r="F715"/>
      <c r="G715"/>
    </row>
    <row r="716" spans="2:7">
      <c r="B716" s="7"/>
      <c r="C716"/>
      <c r="D716"/>
      <c r="E716"/>
      <c r="F716"/>
      <c r="G716"/>
    </row>
    <row r="717" spans="2:7">
      <c r="B717" s="7"/>
      <c r="C717"/>
      <c r="D717"/>
      <c r="E717"/>
      <c r="F717"/>
      <c r="G717"/>
    </row>
    <row r="718" spans="2:7">
      <c r="B718" s="7"/>
      <c r="C718"/>
      <c r="D718"/>
      <c r="E718"/>
      <c r="F718"/>
      <c r="G718"/>
    </row>
    <row r="719" spans="2:7">
      <c r="B719" s="7"/>
      <c r="C719"/>
      <c r="D719"/>
      <c r="E719"/>
      <c r="F719"/>
      <c r="G719"/>
    </row>
    <row r="720" spans="2:7">
      <c r="B720" s="7"/>
      <c r="C720"/>
      <c r="D720"/>
      <c r="E720"/>
      <c r="F720"/>
      <c r="G720"/>
    </row>
    <row r="721" spans="2:7">
      <c r="B721" s="7"/>
      <c r="C721"/>
      <c r="D721"/>
      <c r="E721"/>
      <c r="F721"/>
      <c r="G721"/>
    </row>
    <row r="722" spans="2:7">
      <c r="B722" s="7"/>
      <c r="C722"/>
      <c r="D722"/>
      <c r="E722"/>
      <c r="F722"/>
      <c r="G722"/>
    </row>
    <row r="723" spans="2:7">
      <c r="B723" s="7"/>
      <c r="C723"/>
      <c r="D723"/>
      <c r="E723"/>
      <c r="F723"/>
      <c r="G723"/>
    </row>
    <row r="724" spans="2:7">
      <c r="B724" s="7"/>
      <c r="C724"/>
      <c r="D724"/>
      <c r="E724"/>
      <c r="F724"/>
      <c r="G724"/>
    </row>
    <row r="725" spans="2:7">
      <c r="B725" s="7"/>
      <c r="C725"/>
      <c r="D725"/>
      <c r="E725"/>
      <c r="F725"/>
      <c r="G725"/>
    </row>
    <row r="726" spans="2:7">
      <c r="B726" s="7"/>
      <c r="C726"/>
      <c r="D726"/>
      <c r="E726"/>
      <c r="F726"/>
      <c r="G726"/>
    </row>
    <row r="727" spans="2:7">
      <c r="B727" s="7"/>
      <c r="C727"/>
      <c r="D727"/>
      <c r="E727"/>
      <c r="F727"/>
      <c r="G727"/>
    </row>
    <row r="728" spans="2:7">
      <c r="B728" s="7"/>
      <c r="C728"/>
      <c r="D728"/>
      <c r="E728"/>
      <c r="F728"/>
      <c r="G728"/>
    </row>
    <row r="729" spans="2:7">
      <c r="B729" s="7"/>
      <c r="C729"/>
      <c r="D729"/>
      <c r="E729"/>
      <c r="F729"/>
      <c r="G729"/>
    </row>
    <row r="730" spans="2:7">
      <c r="B730" s="7"/>
      <c r="C730"/>
      <c r="D730"/>
      <c r="E730"/>
      <c r="F730"/>
      <c r="G730"/>
    </row>
    <row r="731" spans="2:7">
      <c r="B731" s="7"/>
      <c r="C731"/>
      <c r="D731"/>
      <c r="E731"/>
      <c r="F731"/>
      <c r="G731"/>
    </row>
    <row r="732" spans="2:7">
      <c r="B732" s="7"/>
      <c r="C732"/>
      <c r="D732"/>
      <c r="E732"/>
      <c r="F732"/>
      <c r="G732"/>
    </row>
    <row r="733" spans="2:7">
      <c r="B733" s="7"/>
      <c r="C733"/>
      <c r="D733"/>
      <c r="E733"/>
      <c r="F733"/>
      <c r="G733"/>
    </row>
    <row r="734" spans="2:7">
      <c r="B734" s="7"/>
      <c r="C734"/>
      <c r="D734"/>
      <c r="E734"/>
      <c r="F734"/>
      <c r="G734"/>
    </row>
    <row r="735" spans="2:7">
      <c r="B735" s="7"/>
      <c r="C735"/>
      <c r="D735"/>
      <c r="E735"/>
      <c r="F735"/>
      <c r="G735"/>
    </row>
    <row r="736" spans="2:7">
      <c r="B736" s="7"/>
      <c r="C736"/>
      <c r="D736"/>
      <c r="E736"/>
      <c r="F736"/>
      <c r="G736"/>
    </row>
    <row r="737" spans="2:7">
      <c r="B737" s="7"/>
      <c r="C737"/>
      <c r="D737"/>
      <c r="E737"/>
      <c r="F737"/>
      <c r="G737"/>
    </row>
    <row r="738" spans="2:7">
      <c r="B738" s="7"/>
      <c r="C738"/>
      <c r="D738"/>
      <c r="E738"/>
      <c r="F738"/>
      <c r="G738"/>
    </row>
    <row r="739" spans="2:7">
      <c r="B739" s="7"/>
      <c r="C739"/>
      <c r="D739"/>
      <c r="E739"/>
      <c r="F739"/>
      <c r="G739"/>
    </row>
    <row r="740" spans="2:7">
      <c r="B740" s="7"/>
      <c r="C740"/>
      <c r="D740"/>
      <c r="E740"/>
      <c r="F740"/>
      <c r="G740"/>
    </row>
    <row r="741" spans="2:7">
      <c r="B741" s="7"/>
      <c r="C741"/>
      <c r="D741"/>
      <c r="E741"/>
      <c r="F741"/>
      <c r="G741"/>
    </row>
    <row r="742" spans="2:7">
      <c r="B742" s="7"/>
      <c r="C742"/>
      <c r="D742"/>
      <c r="E742"/>
      <c r="F742"/>
      <c r="G742"/>
    </row>
    <row r="743" spans="2:7">
      <c r="B743" s="7"/>
      <c r="C743"/>
      <c r="D743"/>
      <c r="E743"/>
      <c r="F743"/>
      <c r="G743"/>
    </row>
    <row r="744" spans="2:7">
      <c r="B744" s="7"/>
      <c r="C744"/>
      <c r="D744"/>
      <c r="E744"/>
      <c r="F744"/>
      <c r="G744"/>
    </row>
    <row r="745" spans="2:7">
      <c r="B745" s="7"/>
      <c r="C745"/>
      <c r="D745"/>
      <c r="E745"/>
      <c r="F745"/>
      <c r="G745"/>
    </row>
    <row r="746" spans="2:7">
      <c r="B746" s="7"/>
      <c r="C746"/>
      <c r="D746"/>
      <c r="E746"/>
      <c r="F746"/>
      <c r="G746"/>
    </row>
    <row r="747" spans="2:7">
      <c r="B747" s="7"/>
      <c r="C747"/>
      <c r="D747"/>
      <c r="E747"/>
      <c r="F747"/>
      <c r="G747"/>
    </row>
    <row r="748" spans="2:7">
      <c r="B748" s="7"/>
      <c r="C748"/>
      <c r="D748"/>
      <c r="E748"/>
      <c r="F748"/>
      <c r="G748"/>
    </row>
    <row r="749" spans="2:7">
      <c r="B749" s="7"/>
      <c r="C749"/>
      <c r="D749"/>
      <c r="E749"/>
      <c r="F749"/>
      <c r="G749"/>
    </row>
    <row r="750" spans="2:7">
      <c r="B750" s="7"/>
      <c r="C750"/>
      <c r="D750"/>
      <c r="E750"/>
      <c r="F750"/>
      <c r="G750"/>
    </row>
    <row r="751" spans="2:7">
      <c r="B751" s="7"/>
      <c r="C751"/>
      <c r="D751"/>
      <c r="E751"/>
      <c r="F751"/>
      <c r="G751"/>
    </row>
    <row r="752" spans="2:7">
      <c r="B752" s="7"/>
      <c r="C752"/>
      <c r="D752"/>
      <c r="E752"/>
      <c r="F752"/>
      <c r="G752"/>
    </row>
    <row r="753" spans="2:7">
      <c r="B753" s="7"/>
      <c r="C753"/>
      <c r="D753"/>
      <c r="E753"/>
      <c r="F753"/>
      <c r="G753"/>
    </row>
    <row r="754" spans="2:7">
      <c r="B754" s="7"/>
      <c r="C754"/>
      <c r="D754"/>
      <c r="E754"/>
      <c r="F754"/>
      <c r="G754"/>
    </row>
    <row r="755" spans="2:7">
      <c r="B755" s="7"/>
      <c r="C755"/>
      <c r="D755"/>
      <c r="E755"/>
      <c r="F755"/>
      <c r="G755"/>
    </row>
    <row r="756" spans="2:7">
      <c r="B756" s="7"/>
      <c r="C756"/>
      <c r="D756"/>
      <c r="E756"/>
      <c r="F756"/>
      <c r="G756"/>
    </row>
    <row r="757" spans="2:7">
      <c r="B757" s="7"/>
      <c r="C757"/>
      <c r="D757"/>
      <c r="E757"/>
      <c r="F757"/>
      <c r="G757"/>
    </row>
    <row r="758" spans="2:7">
      <c r="B758" s="7"/>
      <c r="C758"/>
      <c r="D758"/>
      <c r="E758"/>
      <c r="F758"/>
      <c r="G758"/>
    </row>
    <row r="759" spans="2:7">
      <c r="B759" s="7"/>
      <c r="C759"/>
      <c r="D759"/>
      <c r="E759"/>
      <c r="F759"/>
      <c r="G759"/>
    </row>
    <row r="760" spans="2:7">
      <c r="B760" s="7"/>
      <c r="C760"/>
      <c r="D760"/>
      <c r="E760"/>
      <c r="F760"/>
      <c r="G760"/>
    </row>
    <row r="761" spans="2:7">
      <c r="B761" s="7"/>
      <c r="C761"/>
      <c r="D761"/>
      <c r="E761"/>
      <c r="F761"/>
      <c r="G761"/>
    </row>
    <row r="762" spans="2:7">
      <c r="B762" s="7"/>
      <c r="C762"/>
      <c r="D762"/>
      <c r="E762"/>
      <c r="F762"/>
      <c r="G762"/>
    </row>
    <row r="763" spans="2:7">
      <c r="B763" s="7"/>
      <c r="C763"/>
      <c r="D763"/>
      <c r="E763"/>
      <c r="F763"/>
      <c r="G763"/>
    </row>
    <row r="764" spans="2:7">
      <c r="B764" s="7"/>
      <c r="C764"/>
      <c r="D764"/>
      <c r="E764"/>
      <c r="F764"/>
      <c r="G764"/>
    </row>
    <row r="765" spans="2:7">
      <c r="B765" s="7"/>
      <c r="C765"/>
      <c r="D765"/>
      <c r="E765"/>
      <c r="F765"/>
      <c r="G765"/>
    </row>
    <row r="766" spans="2:7">
      <c r="B766" s="7"/>
      <c r="C766"/>
      <c r="D766"/>
      <c r="E766"/>
      <c r="F766"/>
      <c r="G766"/>
    </row>
    <row r="767" spans="2:7">
      <c r="B767" s="7"/>
      <c r="C767"/>
      <c r="D767"/>
      <c r="E767"/>
      <c r="F767"/>
      <c r="G767"/>
    </row>
    <row r="768" spans="2:7">
      <c r="B768" s="7"/>
      <c r="C768"/>
      <c r="D768"/>
      <c r="E768"/>
      <c r="F768"/>
      <c r="G768"/>
    </row>
    <row r="769" spans="2:7">
      <c r="B769" s="7"/>
      <c r="C769"/>
      <c r="D769"/>
      <c r="E769"/>
      <c r="F769"/>
      <c r="G769"/>
    </row>
    <row r="770" spans="2:7">
      <c r="B770" s="7"/>
      <c r="C770"/>
      <c r="D770"/>
      <c r="E770"/>
      <c r="F770"/>
      <c r="G770"/>
    </row>
    <row r="771" spans="2:7">
      <c r="B771" s="7"/>
      <c r="C771"/>
      <c r="D771"/>
      <c r="E771"/>
      <c r="F771"/>
      <c r="G771"/>
    </row>
    <row r="772" spans="2:7">
      <c r="B772" s="7"/>
      <c r="C772"/>
      <c r="D772"/>
      <c r="E772"/>
      <c r="F772"/>
      <c r="G772"/>
    </row>
    <row r="773" spans="2:7">
      <c r="B773" s="7"/>
      <c r="C773"/>
      <c r="D773"/>
      <c r="E773"/>
      <c r="F773"/>
      <c r="G773"/>
    </row>
    <row r="774" spans="2:7">
      <c r="B774" s="7"/>
      <c r="C774"/>
      <c r="D774"/>
      <c r="E774"/>
      <c r="F774"/>
      <c r="G774"/>
    </row>
    <row r="775" spans="2:7">
      <c r="B775" s="7"/>
      <c r="C775"/>
      <c r="D775"/>
      <c r="E775"/>
      <c r="F775"/>
      <c r="G775"/>
    </row>
    <row r="776" spans="2:7">
      <c r="B776" s="7"/>
      <c r="C776"/>
      <c r="D776"/>
      <c r="E776"/>
      <c r="F776"/>
      <c r="G776"/>
    </row>
    <row r="777" spans="2:7">
      <c r="B777" s="7"/>
      <c r="C777"/>
      <c r="D777"/>
      <c r="E777"/>
      <c r="F777"/>
      <c r="G777"/>
    </row>
    <row r="778" spans="2:7">
      <c r="B778" s="7"/>
      <c r="C778"/>
      <c r="D778"/>
      <c r="E778"/>
      <c r="F778"/>
      <c r="G778"/>
    </row>
    <row r="779" spans="2:7">
      <c r="B779" s="7"/>
      <c r="C779"/>
      <c r="D779"/>
      <c r="E779"/>
      <c r="F779"/>
      <c r="G779"/>
    </row>
    <row r="780" spans="2:7">
      <c r="B780" s="7"/>
      <c r="C780"/>
      <c r="D780"/>
      <c r="E780"/>
      <c r="F780"/>
      <c r="G780"/>
    </row>
    <row r="781" spans="2:7">
      <c r="B781" s="7"/>
      <c r="C781"/>
      <c r="D781"/>
      <c r="E781"/>
      <c r="F781"/>
      <c r="G781"/>
    </row>
    <row r="782" spans="2:7">
      <c r="B782" s="7"/>
      <c r="C782"/>
      <c r="D782"/>
      <c r="E782"/>
      <c r="F782"/>
      <c r="G782"/>
    </row>
    <row r="783" spans="2:7">
      <c r="B783" s="7"/>
      <c r="C783"/>
      <c r="D783"/>
      <c r="E783"/>
      <c r="F783"/>
      <c r="G783"/>
    </row>
    <row r="784" spans="2:7">
      <c r="B784" s="7"/>
      <c r="C784"/>
      <c r="D784"/>
      <c r="E784"/>
      <c r="F784"/>
      <c r="G784"/>
    </row>
    <row r="785" spans="2:7">
      <c r="B785" s="7"/>
      <c r="C785"/>
      <c r="D785"/>
      <c r="E785"/>
      <c r="F785"/>
      <c r="G785"/>
    </row>
    <row r="786" spans="2:7">
      <c r="B786" s="7"/>
      <c r="C786"/>
      <c r="D786"/>
      <c r="E786"/>
      <c r="F786"/>
      <c r="G786"/>
    </row>
    <row r="787" spans="2:7">
      <c r="B787" s="7"/>
      <c r="C787"/>
      <c r="D787"/>
      <c r="E787"/>
      <c r="F787"/>
      <c r="G787"/>
    </row>
    <row r="788" spans="2:7">
      <c r="B788" s="7"/>
      <c r="C788"/>
      <c r="D788"/>
      <c r="E788"/>
      <c r="F788"/>
      <c r="G788"/>
    </row>
    <row r="789" spans="2:7">
      <c r="B789" s="7"/>
      <c r="C789"/>
      <c r="D789"/>
      <c r="E789"/>
      <c r="F789"/>
      <c r="G789"/>
    </row>
    <row r="790" spans="2:7">
      <c r="B790" s="7"/>
      <c r="C790"/>
      <c r="D790"/>
      <c r="E790"/>
      <c r="F790"/>
      <c r="G790"/>
    </row>
    <row r="791" spans="2:7">
      <c r="B791" s="7"/>
      <c r="C791"/>
      <c r="D791"/>
      <c r="E791"/>
      <c r="F791"/>
      <c r="G791"/>
    </row>
    <row r="792" spans="2:7">
      <c r="B792" s="7"/>
      <c r="C792"/>
      <c r="D792"/>
      <c r="E792"/>
      <c r="F792"/>
      <c r="G792"/>
    </row>
    <row r="793" spans="2:7">
      <c r="B793" s="7"/>
      <c r="C793"/>
      <c r="D793"/>
      <c r="E793"/>
      <c r="F793"/>
      <c r="G793"/>
    </row>
    <row r="794" spans="2:7">
      <c r="B794" s="7"/>
      <c r="C794"/>
      <c r="D794"/>
      <c r="E794"/>
      <c r="F794"/>
      <c r="G794"/>
    </row>
    <row r="795" spans="2:7">
      <c r="B795" s="7"/>
      <c r="C795"/>
      <c r="D795"/>
      <c r="E795"/>
      <c r="F795"/>
      <c r="G795"/>
    </row>
    <row r="796" spans="2:7">
      <c r="B796" s="7"/>
      <c r="C796"/>
      <c r="D796"/>
      <c r="E796"/>
      <c r="F796"/>
      <c r="G796"/>
    </row>
    <row r="797" spans="2:7">
      <c r="B797" s="7"/>
      <c r="C797"/>
      <c r="D797"/>
      <c r="E797"/>
      <c r="F797"/>
      <c r="G797"/>
    </row>
    <row r="798" spans="2:7">
      <c r="B798" s="7"/>
      <c r="C798"/>
      <c r="D798"/>
      <c r="E798"/>
      <c r="F798"/>
      <c r="G798"/>
    </row>
    <row r="799" spans="2:7">
      <c r="B799" s="7"/>
      <c r="C799"/>
      <c r="D799"/>
      <c r="E799"/>
      <c r="F799"/>
      <c r="G799"/>
    </row>
    <row r="800" spans="2:7">
      <c r="B800" s="7"/>
      <c r="C800"/>
      <c r="D800"/>
      <c r="E800"/>
      <c r="F800"/>
      <c r="G800"/>
    </row>
    <row r="801" spans="2:7">
      <c r="B801" s="7"/>
      <c r="C801"/>
      <c r="D801"/>
      <c r="E801"/>
      <c r="F801"/>
      <c r="G801"/>
    </row>
    <row r="802" spans="2:7">
      <c r="B802" s="7"/>
      <c r="C802"/>
      <c r="D802"/>
      <c r="E802"/>
      <c r="F802"/>
      <c r="G802"/>
    </row>
    <row r="803" spans="2:7">
      <c r="B803" s="7"/>
      <c r="C803"/>
      <c r="D803"/>
      <c r="E803"/>
      <c r="F803"/>
      <c r="G803"/>
    </row>
    <row r="804" spans="2:7">
      <c r="B804" s="7"/>
      <c r="C804"/>
      <c r="D804"/>
      <c r="E804"/>
      <c r="F804"/>
      <c r="G804"/>
    </row>
    <row r="805" spans="2:7">
      <c r="B805" s="7"/>
      <c r="C805"/>
      <c r="D805"/>
      <c r="E805"/>
      <c r="F805"/>
      <c r="G805"/>
    </row>
    <row r="806" spans="2:7">
      <c r="B806" s="7"/>
      <c r="C806"/>
      <c r="D806"/>
      <c r="E806"/>
      <c r="F806"/>
      <c r="G806"/>
    </row>
    <row r="807" spans="2:7">
      <c r="B807" s="7"/>
      <c r="C807"/>
      <c r="D807"/>
      <c r="E807"/>
      <c r="F807"/>
      <c r="G807"/>
    </row>
    <row r="808" spans="2:7">
      <c r="B808" s="7"/>
      <c r="C808"/>
      <c r="D808"/>
      <c r="E808"/>
      <c r="F808"/>
      <c r="G808"/>
    </row>
    <row r="809" spans="2:7">
      <c r="B809" s="7"/>
      <c r="C809"/>
      <c r="D809"/>
      <c r="E809"/>
      <c r="F809"/>
      <c r="G809"/>
    </row>
    <row r="810" spans="2:7">
      <c r="B810" s="7"/>
      <c r="C810"/>
      <c r="D810"/>
      <c r="E810"/>
      <c r="F810"/>
      <c r="G810"/>
    </row>
    <row r="811" spans="2:7">
      <c r="B811" s="7"/>
      <c r="C811"/>
      <c r="D811"/>
      <c r="E811"/>
      <c r="F811"/>
      <c r="G811"/>
    </row>
    <row r="812" spans="2:7">
      <c r="B812" s="7"/>
      <c r="C812"/>
      <c r="D812"/>
      <c r="E812"/>
      <c r="F812"/>
      <c r="G812"/>
    </row>
    <row r="813" spans="2:7">
      <c r="B813" s="7"/>
      <c r="C813"/>
      <c r="D813"/>
      <c r="E813"/>
      <c r="F813"/>
      <c r="G813"/>
    </row>
    <row r="814" spans="2:7">
      <c r="B814" s="7"/>
      <c r="C814"/>
      <c r="D814"/>
      <c r="E814"/>
      <c r="F814"/>
      <c r="G814"/>
    </row>
    <row r="815" spans="2:7">
      <c r="B815" s="7"/>
      <c r="C815"/>
      <c r="D815"/>
      <c r="E815"/>
      <c r="F815"/>
      <c r="G815"/>
    </row>
    <row r="816" spans="2:7">
      <c r="B816" s="7"/>
      <c r="C816"/>
      <c r="D816"/>
      <c r="E816"/>
      <c r="F816"/>
      <c r="G816"/>
    </row>
    <row r="817" spans="2:7">
      <c r="B817" s="7"/>
      <c r="C817"/>
      <c r="D817"/>
      <c r="E817"/>
      <c r="F817"/>
      <c r="G817"/>
    </row>
    <row r="818" spans="2:7">
      <c r="B818" s="7"/>
      <c r="C818"/>
      <c r="D818"/>
      <c r="E818"/>
      <c r="F818"/>
      <c r="G818"/>
    </row>
    <row r="819" spans="2:7">
      <c r="B819" s="7"/>
      <c r="C819"/>
      <c r="D819"/>
      <c r="E819"/>
      <c r="F819"/>
      <c r="G819"/>
    </row>
    <row r="820" spans="2:7">
      <c r="B820" s="7"/>
      <c r="C820"/>
      <c r="D820"/>
      <c r="E820"/>
      <c r="F820"/>
      <c r="G820"/>
    </row>
    <row r="821" spans="2:7">
      <c r="B821" s="7"/>
      <c r="C821"/>
      <c r="D821"/>
      <c r="E821"/>
      <c r="F821"/>
      <c r="G821"/>
    </row>
    <row r="822" spans="2:7">
      <c r="B822" s="7"/>
      <c r="C822"/>
      <c r="D822"/>
      <c r="E822"/>
      <c r="F822"/>
      <c r="G822"/>
    </row>
    <row r="823" spans="2:7">
      <c r="B823" s="7"/>
      <c r="C823"/>
      <c r="D823"/>
      <c r="E823"/>
      <c r="F823"/>
      <c r="G823"/>
    </row>
    <row r="824" spans="2:7">
      <c r="B824" s="7"/>
      <c r="C824"/>
      <c r="D824"/>
      <c r="E824"/>
      <c r="F824"/>
      <c r="G824"/>
    </row>
    <row r="825" spans="2:7">
      <c r="B825" s="7"/>
      <c r="C825"/>
      <c r="D825"/>
      <c r="E825"/>
      <c r="F825"/>
      <c r="G825"/>
    </row>
    <row r="826" spans="2:7">
      <c r="B826" s="7"/>
      <c r="C826"/>
      <c r="D826"/>
      <c r="E826"/>
      <c r="F826"/>
      <c r="G826"/>
    </row>
    <row r="827" spans="2:7">
      <c r="B827" s="7"/>
      <c r="C827"/>
      <c r="D827"/>
      <c r="E827"/>
      <c r="F827"/>
      <c r="G827"/>
    </row>
    <row r="828" spans="2:7">
      <c r="B828" s="7"/>
      <c r="C828"/>
      <c r="D828"/>
      <c r="E828"/>
      <c r="F828"/>
      <c r="G828"/>
    </row>
    <row r="829" spans="2:7">
      <c r="B829" s="7"/>
      <c r="C829"/>
      <c r="D829"/>
      <c r="E829"/>
      <c r="F829"/>
      <c r="G829"/>
    </row>
    <row r="830" spans="2:7">
      <c r="B830" s="7"/>
      <c r="C830"/>
      <c r="D830"/>
      <c r="E830"/>
      <c r="F830"/>
      <c r="G830"/>
    </row>
    <row r="831" spans="2:7">
      <c r="B831" s="7"/>
      <c r="C831"/>
      <c r="D831"/>
      <c r="E831"/>
      <c r="F831"/>
      <c r="G831"/>
    </row>
    <row r="832" spans="2:7">
      <c r="B832" s="7"/>
      <c r="C832"/>
      <c r="D832"/>
      <c r="E832"/>
      <c r="F832"/>
      <c r="G832"/>
    </row>
    <row r="833" spans="2:7">
      <c r="B833" s="7"/>
      <c r="C833"/>
      <c r="D833"/>
      <c r="E833"/>
      <c r="F833"/>
      <c r="G833"/>
    </row>
    <row r="834" spans="2:7">
      <c r="B834" s="7"/>
      <c r="C834"/>
      <c r="D834"/>
      <c r="E834"/>
      <c r="F834"/>
      <c r="G834"/>
    </row>
    <row r="835" spans="2:7">
      <c r="B835" s="7"/>
      <c r="C835"/>
      <c r="D835"/>
      <c r="E835"/>
      <c r="F835"/>
      <c r="G835"/>
    </row>
    <row r="836" spans="2:7">
      <c r="B836" s="7"/>
      <c r="C836"/>
      <c r="D836"/>
      <c r="E836"/>
      <c r="F836"/>
      <c r="G836"/>
    </row>
    <row r="837" spans="2:7">
      <c r="B837" s="7"/>
      <c r="C837"/>
      <c r="D837"/>
      <c r="E837"/>
      <c r="F837"/>
      <c r="G837"/>
    </row>
    <row r="838" spans="2:7">
      <c r="B838" s="7"/>
      <c r="C838"/>
      <c r="D838"/>
      <c r="E838"/>
      <c r="F838"/>
      <c r="G838"/>
    </row>
    <row r="839" spans="2:7">
      <c r="B839" s="7"/>
      <c r="C839"/>
      <c r="D839"/>
      <c r="E839"/>
      <c r="F839"/>
      <c r="G839"/>
    </row>
    <row r="840" spans="2:7">
      <c r="B840" s="7"/>
      <c r="C840"/>
      <c r="D840"/>
      <c r="E840"/>
      <c r="F840"/>
      <c r="G840"/>
    </row>
    <row r="841" spans="2:7">
      <c r="B841" s="7"/>
      <c r="C841"/>
      <c r="D841"/>
      <c r="E841"/>
      <c r="F841"/>
      <c r="G841"/>
    </row>
    <row r="842" spans="2:7">
      <c r="B842" s="7"/>
      <c r="C842"/>
      <c r="D842"/>
      <c r="E842"/>
      <c r="F842"/>
      <c r="G842"/>
    </row>
    <row r="843" spans="2:7">
      <c r="B843" s="7"/>
      <c r="C843"/>
      <c r="D843"/>
      <c r="E843"/>
      <c r="F843"/>
      <c r="G843"/>
    </row>
    <row r="844" spans="2:7">
      <c r="B844" s="7"/>
      <c r="C844"/>
      <c r="D844"/>
      <c r="E844"/>
      <c r="F844"/>
      <c r="G844"/>
    </row>
    <row r="845" spans="2:7">
      <c r="B845" s="7"/>
      <c r="C845"/>
      <c r="D845"/>
      <c r="E845"/>
      <c r="F845"/>
      <c r="G845"/>
    </row>
    <row r="846" spans="2:7">
      <c r="B846" s="7"/>
      <c r="C846"/>
      <c r="D846"/>
      <c r="E846"/>
      <c r="F846"/>
      <c r="G846"/>
    </row>
    <row r="847" spans="2:7">
      <c r="B847" s="7"/>
      <c r="C847"/>
      <c r="D847"/>
      <c r="E847"/>
      <c r="F847"/>
      <c r="G847"/>
    </row>
    <row r="848" spans="2:7">
      <c r="B848" s="7"/>
      <c r="C848"/>
      <c r="D848"/>
      <c r="E848"/>
      <c r="F848"/>
      <c r="G848"/>
    </row>
    <row r="849" spans="2:7">
      <c r="B849" s="7"/>
      <c r="C849"/>
      <c r="D849"/>
      <c r="E849"/>
      <c r="F849"/>
      <c r="G849"/>
    </row>
    <row r="850" spans="2:7">
      <c r="B850" s="7"/>
      <c r="C850"/>
      <c r="D850"/>
      <c r="E850"/>
      <c r="F850"/>
      <c r="G850"/>
    </row>
    <row r="851" spans="2:7">
      <c r="B851" s="7"/>
      <c r="C851"/>
      <c r="D851"/>
      <c r="E851"/>
      <c r="F851"/>
      <c r="G851"/>
    </row>
    <row r="852" spans="2:7">
      <c r="B852" s="7"/>
      <c r="C852"/>
      <c r="D852"/>
      <c r="E852"/>
      <c r="F852"/>
      <c r="G852"/>
    </row>
    <row r="853" spans="2:7">
      <c r="B853" s="7"/>
      <c r="C853"/>
      <c r="D853"/>
      <c r="E853"/>
      <c r="F853"/>
      <c r="G853"/>
    </row>
    <row r="854" spans="2:7">
      <c r="B854" s="7"/>
      <c r="C854"/>
      <c r="D854"/>
      <c r="E854"/>
      <c r="F854"/>
      <c r="G854"/>
    </row>
    <row r="855" spans="2:7">
      <c r="B855" s="7"/>
      <c r="C855"/>
      <c r="D855"/>
      <c r="E855"/>
      <c r="F855"/>
      <c r="G855"/>
    </row>
    <row r="856" spans="2:7">
      <c r="B856" s="7"/>
      <c r="C856"/>
      <c r="D856"/>
      <c r="E856"/>
      <c r="F856"/>
      <c r="G856"/>
    </row>
    <row r="857" spans="2:7">
      <c r="B857" s="7"/>
      <c r="C857"/>
      <c r="D857"/>
      <c r="E857"/>
      <c r="F857"/>
      <c r="G857"/>
    </row>
    <row r="858" spans="2:7">
      <c r="B858" s="7"/>
      <c r="C858"/>
      <c r="D858"/>
      <c r="E858"/>
      <c r="F858"/>
      <c r="G858"/>
    </row>
    <row r="859" spans="2:7">
      <c r="B859" s="7"/>
      <c r="C859"/>
      <c r="D859"/>
      <c r="E859"/>
      <c r="F859"/>
      <c r="G859"/>
    </row>
    <row r="860" spans="2:7">
      <c r="B860" s="7"/>
      <c r="C860"/>
      <c r="D860"/>
      <c r="E860"/>
      <c r="F860"/>
      <c r="G860"/>
    </row>
    <row r="861" spans="2:7">
      <c r="B861" s="7"/>
      <c r="C861"/>
      <c r="D861"/>
      <c r="E861"/>
      <c r="F861"/>
      <c r="G861"/>
    </row>
    <row r="862" spans="2:7">
      <c r="B862" s="7"/>
      <c r="C862"/>
      <c r="D862"/>
      <c r="E862"/>
      <c r="F862"/>
      <c r="G862"/>
    </row>
    <row r="863" spans="2:7">
      <c r="B863" s="7"/>
      <c r="C863"/>
      <c r="D863"/>
      <c r="E863"/>
      <c r="F863"/>
      <c r="G863"/>
    </row>
    <row r="864" spans="2:7">
      <c r="B864" s="7"/>
      <c r="C864"/>
      <c r="D864"/>
      <c r="E864"/>
      <c r="F864"/>
      <c r="G864"/>
    </row>
    <row r="865" spans="2:7">
      <c r="B865" s="7"/>
      <c r="C865"/>
      <c r="D865"/>
      <c r="E865"/>
      <c r="F865"/>
      <c r="G865"/>
    </row>
    <row r="866" spans="2:7">
      <c r="B866" s="7"/>
      <c r="C866"/>
      <c r="D866"/>
      <c r="E866"/>
      <c r="F866"/>
      <c r="G866"/>
    </row>
    <row r="867" spans="2:7">
      <c r="B867" s="7"/>
      <c r="C867"/>
      <c r="D867"/>
      <c r="E867"/>
      <c r="F867"/>
      <c r="G867"/>
    </row>
    <row r="868" spans="2:7">
      <c r="B868" s="7"/>
      <c r="C868"/>
      <c r="D868"/>
      <c r="E868"/>
      <c r="F868"/>
      <c r="G868"/>
    </row>
    <row r="869" spans="2:7">
      <c r="B869" s="7"/>
      <c r="C869"/>
      <c r="D869"/>
      <c r="E869"/>
      <c r="F869"/>
      <c r="G869"/>
    </row>
    <row r="870" spans="2:7">
      <c r="B870" s="7"/>
      <c r="C870"/>
      <c r="D870"/>
      <c r="E870"/>
      <c r="F870"/>
      <c r="G870"/>
    </row>
    <row r="871" spans="2:7">
      <c r="B871" s="7"/>
      <c r="C871"/>
      <c r="D871"/>
      <c r="E871"/>
      <c r="F871"/>
      <c r="G871"/>
    </row>
    <row r="872" spans="2:7">
      <c r="B872" s="7"/>
      <c r="C872"/>
      <c r="D872"/>
      <c r="E872"/>
      <c r="F872"/>
      <c r="G872"/>
    </row>
    <row r="873" spans="2:7">
      <c r="B873" s="7"/>
      <c r="C873"/>
      <c r="D873"/>
      <c r="E873"/>
      <c r="F873"/>
      <c r="G873"/>
    </row>
    <row r="874" spans="2:7">
      <c r="B874" s="7"/>
      <c r="C874"/>
      <c r="D874"/>
      <c r="E874"/>
      <c r="F874"/>
      <c r="G874"/>
    </row>
    <row r="875" spans="2:7">
      <c r="B875" s="7"/>
      <c r="C875"/>
      <c r="D875"/>
      <c r="E875"/>
      <c r="F875"/>
      <c r="G875"/>
    </row>
    <row r="876" spans="2:7">
      <c r="B876" s="7"/>
      <c r="C876"/>
      <c r="D876"/>
      <c r="E876"/>
      <c r="F876"/>
      <c r="G876"/>
    </row>
    <row r="877" spans="2:7">
      <c r="B877" s="7"/>
      <c r="C877"/>
      <c r="D877"/>
      <c r="E877"/>
      <c r="F877"/>
      <c r="G877"/>
    </row>
    <row r="878" spans="2:7">
      <c r="B878" s="7"/>
      <c r="C878"/>
      <c r="D878"/>
      <c r="E878"/>
      <c r="F878"/>
      <c r="G878"/>
    </row>
    <row r="879" spans="2:7">
      <c r="B879" s="7"/>
      <c r="C879"/>
      <c r="D879"/>
      <c r="E879"/>
      <c r="F879"/>
      <c r="G879"/>
    </row>
    <row r="880" spans="2:7">
      <c r="B880" s="7"/>
      <c r="C880"/>
      <c r="D880"/>
      <c r="E880"/>
      <c r="F880"/>
      <c r="G880"/>
    </row>
    <row r="881" spans="2:7">
      <c r="B881" s="7"/>
      <c r="C881"/>
      <c r="D881"/>
      <c r="E881"/>
      <c r="F881"/>
      <c r="G881"/>
    </row>
    <row r="882" spans="2:7">
      <c r="B882" s="7"/>
      <c r="C882"/>
      <c r="D882"/>
      <c r="E882"/>
      <c r="F882"/>
      <c r="G882"/>
    </row>
    <row r="883" spans="2:7">
      <c r="B883" s="7"/>
      <c r="C883"/>
      <c r="D883"/>
      <c r="E883"/>
      <c r="F883"/>
      <c r="G883"/>
    </row>
    <row r="884" spans="2:7">
      <c r="B884" s="7"/>
      <c r="C884"/>
      <c r="D884"/>
      <c r="E884"/>
      <c r="F884"/>
      <c r="G884"/>
    </row>
    <row r="885" spans="2:7">
      <c r="B885" s="7"/>
      <c r="C885"/>
      <c r="D885"/>
      <c r="E885"/>
      <c r="F885"/>
      <c r="G885"/>
    </row>
    <row r="886" spans="2:7">
      <c r="B886" s="7"/>
      <c r="C886"/>
      <c r="D886"/>
      <c r="E886"/>
      <c r="F886"/>
      <c r="G886"/>
    </row>
    <row r="887" spans="2:7">
      <c r="B887" s="7"/>
      <c r="C887"/>
      <c r="D887"/>
      <c r="E887"/>
      <c r="F887"/>
      <c r="G887"/>
    </row>
    <row r="888" spans="2:7">
      <c r="B888" s="7"/>
      <c r="C888"/>
      <c r="D888"/>
      <c r="E888"/>
      <c r="F888"/>
      <c r="G888"/>
    </row>
    <row r="889" spans="2:7">
      <c r="B889" s="7"/>
      <c r="C889"/>
      <c r="D889"/>
      <c r="E889"/>
      <c r="F889"/>
      <c r="G889"/>
    </row>
    <row r="890" spans="2:7">
      <c r="B890" s="7"/>
      <c r="C890"/>
      <c r="D890"/>
      <c r="E890"/>
      <c r="F890"/>
      <c r="G890"/>
    </row>
    <row r="891" spans="2:7">
      <c r="B891" s="7"/>
      <c r="C891"/>
      <c r="D891"/>
      <c r="E891"/>
      <c r="F891"/>
      <c r="G891"/>
    </row>
    <row r="892" spans="2:7">
      <c r="B892" s="7"/>
      <c r="C892"/>
      <c r="D892"/>
      <c r="E892"/>
      <c r="F892"/>
      <c r="G892"/>
    </row>
    <row r="893" spans="2:7">
      <c r="B893" s="7"/>
      <c r="C893"/>
      <c r="D893"/>
      <c r="E893"/>
      <c r="F893"/>
      <c r="G893"/>
    </row>
    <row r="894" spans="2:7">
      <c r="B894" s="7"/>
      <c r="C894"/>
      <c r="D894"/>
      <c r="E894"/>
      <c r="F894"/>
      <c r="G894"/>
    </row>
    <row r="895" spans="2:7">
      <c r="B895" s="7"/>
      <c r="C895"/>
      <c r="D895"/>
      <c r="E895"/>
      <c r="F895"/>
      <c r="G895"/>
    </row>
    <row r="896" spans="2:7">
      <c r="B896" s="7"/>
      <c r="C896"/>
      <c r="D896"/>
      <c r="E896"/>
      <c r="F896"/>
      <c r="G896"/>
    </row>
    <row r="897" spans="2:7">
      <c r="B897" s="7"/>
      <c r="C897"/>
      <c r="D897"/>
      <c r="E897"/>
      <c r="F897"/>
      <c r="G897"/>
    </row>
    <row r="898" spans="2:7">
      <c r="B898" s="7"/>
      <c r="C898"/>
      <c r="D898"/>
      <c r="E898"/>
      <c r="F898"/>
      <c r="G898"/>
    </row>
    <row r="899" spans="2:7">
      <c r="B899" s="7"/>
      <c r="C899"/>
      <c r="D899"/>
      <c r="E899"/>
      <c r="F899"/>
      <c r="G899"/>
    </row>
    <row r="900" spans="2:7">
      <c r="B900" s="7"/>
      <c r="C900"/>
      <c r="D900"/>
      <c r="E900"/>
      <c r="F900"/>
      <c r="G900"/>
    </row>
    <row r="901" spans="2:7">
      <c r="B901" s="7"/>
      <c r="C901"/>
      <c r="D901"/>
      <c r="E901"/>
      <c r="F901"/>
      <c r="G901"/>
    </row>
    <row r="902" spans="2:7">
      <c r="B902" s="7"/>
      <c r="C902"/>
      <c r="D902"/>
      <c r="E902"/>
      <c r="F902"/>
      <c r="G902"/>
    </row>
    <row r="903" spans="2:7">
      <c r="B903" s="7"/>
      <c r="C903"/>
      <c r="D903"/>
      <c r="E903"/>
      <c r="F903"/>
      <c r="G903"/>
    </row>
    <row r="904" spans="2:7">
      <c r="B904" s="7"/>
      <c r="C904"/>
      <c r="D904"/>
      <c r="E904"/>
      <c r="F904"/>
      <c r="G904"/>
    </row>
    <row r="905" spans="2:7">
      <c r="B905" s="7"/>
      <c r="C905"/>
      <c r="D905"/>
      <c r="E905"/>
      <c r="F905"/>
      <c r="G905"/>
    </row>
    <row r="906" spans="2:7">
      <c r="B906" s="7"/>
      <c r="C906"/>
      <c r="D906"/>
      <c r="E906"/>
      <c r="F906"/>
      <c r="G906"/>
    </row>
    <row r="907" spans="2:7">
      <c r="B907" s="7"/>
      <c r="C907"/>
      <c r="D907"/>
      <c r="E907"/>
      <c r="F907"/>
      <c r="G907"/>
    </row>
    <row r="908" spans="2:7">
      <c r="B908" s="7"/>
      <c r="C908"/>
      <c r="D908"/>
      <c r="E908"/>
      <c r="F908"/>
      <c r="G908"/>
    </row>
    <row r="909" spans="2:7">
      <c r="B909" s="7"/>
      <c r="C909"/>
      <c r="D909"/>
      <c r="E909"/>
      <c r="F909"/>
      <c r="G909"/>
    </row>
    <row r="910" spans="2:7">
      <c r="B910" s="7"/>
      <c r="C910"/>
      <c r="D910"/>
      <c r="E910"/>
      <c r="F910"/>
      <c r="G910"/>
    </row>
    <row r="911" spans="2:7">
      <c r="B911" s="7"/>
      <c r="C911"/>
      <c r="D911"/>
      <c r="E911"/>
      <c r="F911"/>
      <c r="G911"/>
    </row>
    <row r="912" spans="2:7">
      <c r="B912" s="7"/>
      <c r="C912"/>
      <c r="D912"/>
      <c r="E912"/>
      <c r="F912"/>
      <c r="G912"/>
    </row>
    <row r="913" spans="2:7">
      <c r="B913" s="7"/>
      <c r="C913"/>
      <c r="D913"/>
      <c r="E913"/>
      <c r="F913"/>
      <c r="G913"/>
    </row>
    <row r="914" spans="2:7">
      <c r="B914" s="7"/>
      <c r="C914"/>
      <c r="D914"/>
      <c r="E914"/>
      <c r="F914"/>
      <c r="G914"/>
    </row>
    <row r="915" spans="2:7">
      <c r="B915" s="7"/>
      <c r="C915"/>
      <c r="D915"/>
      <c r="E915"/>
      <c r="F915"/>
      <c r="G915"/>
    </row>
    <row r="916" spans="2:7">
      <c r="B916" s="7"/>
      <c r="C916"/>
      <c r="D916"/>
      <c r="E916"/>
      <c r="F916"/>
      <c r="G916"/>
    </row>
    <row r="917" spans="2:7">
      <c r="B917" s="7"/>
      <c r="C917"/>
      <c r="D917"/>
      <c r="E917"/>
      <c r="F917"/>
      <c r="G917"/>
    </row>
    <row r="918" spans="2:7">
      <c r="B918" s="7"/>
      <c r="C918"/>
      <c r="D918"/>
      <c r="E918"/>
      <c r="F918"/>
      <c r="G918"/>
    </row>
    <row r="919" spans="2:7">
      <c r="B919" s="7"/>
      <c r="C919"/>
      <c r="D919"/>
      <c r="E919"/>
      <c r="F919"/>
      <c r="G919"/>
    </row>
    <row r="920" spans="2:7">
      <c r="B920" s="7"/>
      <c r="C920"/>
      <c r="D920"/>
      <c r="E920"/>
      <c r="F920"/>
      <c r="G920"/>
    </row>
    <row r="921" spans="2:7">
      <c r="B921" s="7"/>
      <c r="C921"/>
      <c r="D921"/>
      <c r="E921"/>
      <c r="F921"/>
      <c r="G921"/>
    </row>
    <row r="922" spans="2:7">
      <c r="B922" s="7"/>
      <c r="C922"/>
      <c r="D922"/>
      <c r="E922"/>
      <c r="F922"/>
      <c r="G922"/>
    </row>
    <row r="923" spans="2:7">
      <c r="B923" s="7"/>
      <c r="C923"/>
      <c r="D923"/>
      <c r="E923"/>
      <c r="F923"/>
      <c r="G923"/>
    </row>
    <row r="924" spans="2:7">
      <c r="B924" s="7"/>
      <c r="C924"/>
      <c r="D924"/>
      <c r="E924"/>
      <c r="F924"/>
      <c r="G924"/>
    </row>
    <row r="925" spans="2:7">
      <c r="B925" s="7"/>
      <c r="C925"/>
      <c r="D925"/>
      <c r="E925"/>
      <c r="F925"/>
      <c r="G925"/>
    </row>
    <row r="926" spans="2:7">
      <c r="B926" s="7"/>
      <c r="C926"/>
      <c r="D926"/>
      <c r="E926"/>
      <c r="F926"/>
      <c r="G926"/>
    </row>
    <row r="927" spans="2:7">
      <c r="B927" s="7"/>
      <c r="C927"/>
      <c r="D927"/>
      <c r="E927"/>
      <c r="F927"/>
      <c r="G927"/>
    </row>
    <row r="928" spans="2:7">
      <c r="B928" s="7"/>
      <c r="C928"/>
      <c r="D928"/>
      <c r="E928"/>
      <c r="F928"/>
      <c r="G928"/>
    </row>
    <row r="929" spans="2:7">
      <c r="B929" s="7"/>
      <c r="C929"/>
      <c r="D929"/>
      <c r="E929"/>
      <c r="F929"/>
      <c r="G929"/>
    </row>
    <row r="930" spans="2:7">
      <c r="B930" s="7"/>
      <c r="C930"/>
      <c r="D930"/>
      <c r="E930"/>
      <c r="F930"/>
      <c r="G930"/>
    </row>
    <row r="931" spans="2:7">
      <c r="B931" s="7"/>
      <c r="C931"/>
      <c r="D931"/>
      <c r="E931"/>
      <c r="F931"/>
      <c r="G931"/>
    </row>
    <row r="932" spans="2:7">
      <c r="B932" s="7"/>
      <c r="C932"/>
      <c r="D932"/>
      <c r="E932"/>
      <c r="F932"/>
      <c r="G932"/>
    </row>
    <row r="933" spans="2:7">
      <c r="B933" s="7"/>
      <c r="C933"/>
      <c r="D933"/>
      <c r="E933"/>
      <c r="F933"/>
      <c r="G933"/>
    </row>
    <row r="934" spans="2:7">
      <c r="B934" s="7"/>
      <c r="C934"/>
      <c r="D934"/>
      <c r="E934"/>
      <c r="F934"/>
      <c r="G934"/>
    </row>
    <row r="935" spans="2:7">
      <c r="B935" s="7"/>
      <c r="C935"/>
      <c r="D935"/>
      <c r="E935"/>
      <c r="F935"/>
      <c r="G935"/>
    </row>
    <row r="936" spans="2:7">
      <c r="B936" s="7"/>
      <c r="C936"/>
      <c r="D936"/>
      <c r="E936"/>
      <c r="F936"/>
      <c r="G936"/>
    </row>
    <row r="937" spans="2:7">
      <c r="B937" s="7"/>
      <c r="C937"/>
      <c r="D937"/>
      <c r="E937"/>
      <c r="F937"/>
      <c r="G937"/>
    </row>
    <row r="938" spans="2:7">
      <c r="B938" s="7"/>
      <c r="C938"/>
      <c r="D938"/>
      <c r="E938"/>
      <c r="F938"/>
      <c r="G938"/>
    </row>
    <row r="939" spans="2:7">
      <c r="B939" s="7"/>
      <c r="C939"/>
      <c r="D939"/>
      <c r="E939"/>
      <c r="F939"/>
      <c r="G939"/>
    </row>
    <row r="940" spans="2:7">
      <c r="B940" s="7"/>
      <c r="C940"/>
      <c r="D940"/>
      <c r="E940"/>
      <c r="F940"/>
      <c r="G940"/>
    </row>
    <row r="941" spans="2:7">
      <c r="B941" s="7"/>
      <c r="C941"/>
      <c r="D941"/>
      <c r="E941"/>
      <c r="F941"/>
      <c r="G941"/>
    </row>
    <row r="942" spans="2:7">
      <c r="B942" s="7"/>
      <c r="C942"/>
      <c r="D942"/>
      <c r="E942"/>
      <c r="F942"/>
      <c r="G942"/>
    </row>
    <row r="943" spans="2:7">
      <c r="B943" s="7"/>
      <c r="C943"/>
      <c r="D943"/>
      <c r="E943"/>
      <c r="F943"/>
      <c r="G943"/>
    </row>
    <row r="944" spans="2:7">
      <c r="B944" s="7"/>
      <c r="C944"/>
      <c r="D944"/>
      <c r="E944"/>
      <c r="F944"/>
      <c r="G944"/>
    </row>
    <row r="945" spans="2:7">
      <c r="B945" s="7"/>
      <c r="C945"/>
      <c r="D945"/>
      <c r="E945"/>
      <c r="F945"/>
      <c r="G945"/>
    </row>
    <row r="946" spans="2:7">
      <c r="B946" s="7"/>
      <c r="C946"/>
      <c r="D946"/>
      <c r="E946"/>
      <c r="F946"/>
      <c r="G946"/>
    </row>
    <row r="947" spans="2:7">
      <c r="B947" s="7"/>
      <c r="C947"/>
      <c r="D947"/>
      <c r="E947"/>
      <c r="F947"/>
      <c r="G947"/>
    </row>
    <row r="948" spans="2:7">
      <c r="B948" s="7"/>
      <c r="C948"/>
      <c r="D948"/>
      <c r="E948"/>
      <c r="F948"/>
      <c r="G948"/>
    </row>
    <row r="949" spans="2:7">
      <c r="B949" s="7"/>
      <c r="C949"/>
      <c r="D949"/>
      <c r="E949"/>
      <c r="F949"/>
      <c r="G949"/>
    </row>
    <row r="950" spans="2:7">
      <c r="B950" s="7"/>
      <c r="C950"/>
      <c r="D950"/>
      <c r="E950"/>
      <c r="F950"/>
      <c r="G950"/>
    </row>
    <row r="951" spans="2:7">
      <c r="B951" s="7"/>
      <c r="C951"/>
      <c r="D951"/>
      <c r="E951"/>
      <c r="F951"/>
      <c r="G951"/>
    </row>
    <row r="952" spans="2:7">
      <c r="B952" s="7"/>
      <c r="C952"/>
      <c r="D952"/>
      <c r="E952"/>
      <c r="F952"/>
      <c r="G952"/>
    </row>
    <row r="953" spans="2:7">
      <c r="B953" s="7"/>
      <c r="C953"/>
      <c r="D953"/>
      <c r="E953"/>
      <c r="F953"/>
      <c r="G953"/>
    </row>
    <row r="954" spans="2:7">
      <c r="B954" s="7"/>
      <c r="C954"/>
      <c r="D954"/>
      <c r="E954"/>
      <c r="F954"/>
      <c r="G954"/>
    </row>
    <row r="955" spans="2:7">
      <c r="B955" s="7"/>
      <c r="C955"/>
      <c r="D955"/>
      <c r="E955"/>
      <c r="F955"/>
      <c r="G955"/>
    </row>
    <row r="956" spans="2:7">
      <c r="B956" s="7"/>
      <c r="C956"/>
      <c r="D956"/>
      <c r="E956"/>
      <c r="F956"/>
      <c r="G956"/>
    </row>
    <row r="957" spans="2:7">
      <c r="B957" s="7"/>
      <c r="C957"/>
      <c r="D957"/>
      <c r="E957"/>
      <c r="F957"/>
      <c r="G957"/>
    </row>
    <row r="958" spans="2:7">
      <c r="B958" s="7"/>
      <c r="C958"/>
      <c r="D958"/>
      <c r="E958"/>
      <c r="F958"/>
      <c r="G958"/>
    </row>
    <row r="959" spans="2:7">
      <c r="B959" s="7"/>
      <c r="C959"/>
      <c r="D959"/>
      <c r="E959"/>
      <c r="F959"/>
      <c r="G959"/>
    </row>
    <row r="960" spans="2:7">
      <c r="B960" s="7"/>
      <c r="C960"/>
      <c r="D960"/>
      <c r="E960"/>
      <c r="F960"/>
      <c r="G960"/>
    </row>
    <row r="961" spans="2:7">
      <c r="B961" s="7"/>
      <c r="C961"/>
      <c r="D961"/>
      <c r="E961"/>
      <c r="F961"/>
      <c r="G961"/>
    </row>
    <row r="962" spans="2:7">
      <c r="B962" s="7"/>
      <c r="C962"/>
      <c r="D962"/>
      <c r="E962"/>
      <c r="F962"/>
      <c r="G962"/>
    </row>
    <row r="963" spans="2:7">
      <c r="B963" s="7"/>
      <c r="C963"/>
      <c r="D963"/>
      <c r="E963"/>
      <c r="F963"/>
      <c r="G963"/>
    </row>
    <row r="964" spans="2:7">
      <c r="B964" s="7"/>
      <c r="C964"/>
      <c r="D964"/>
      <c r="E964"/>
      <c r="F964"/>
      <c r="G964"/>
    </row>
    <row r="965" spans="2:7">
      <c r="B965" s="7"/>
      <c r="C965"/>
      <c r="D965"/>
      <c r="E965"/>
      <c r="F965"/>
      <c r="G965"/>
    </row>
    <row r="966" spans="2:7">
      <c r="B966" s="7"/>
      <c r="C966"/>
      <c r="D966"/>
      <c r="E966"/>
      <c r="F966"/>
      <c r="G966"/>
    </row>
    <row r="967" spans="2:7">
      <c r="B967" s="7"/>
      <c r="C967"/>
      <c r="D967"/>
      <c r="E967"/>
      <c r="F967"/>
      <c r="G967"/>
    </row>
    <row r="968" spans="2:7">
      <c r="B968" s="7"/>
      <c r="C968"/>
      <c r="D968"/>
      <c r="E968"/>
      <c r="F968"/>
      <c r="G968"/>
    </row>
    <row r="969" spans="2:7">
      <c r="B969" s="7"/>
      <c r="C969"/>
      <c r="D969"/>
      <c r="E969"/>
      <c r="F969"/>
      <c r="G969"/>
    </row>
    <row r="970" spans="2:7">
      <c r="B970" s="7"/>
      <c r="C970"/>
      <c r="D970"/>
      <c r="E970"/>
      <c r="F970"/>
      <c r="G970"/>
    </row>
    <row r="971" spans="2:7">
      <c r="B971" s="7"/>
      <c r="C971"/>
      <c r="D971"/>
      <c r="E971"/>
      <c r="F971"/>
      <c r="G971"/>
    </row>
    <row r="972" spans="2:7">
      <c r="B972" s="7"/>
      <c r="C972"/>
      <c r="D972"/>
      <c r="E972"/>
      <c r="F972"/>
      <c r="G972"/>
    </row>
    <row r="973" spans="2:7">
      <c r="B973" s="7"/>
      <c r="C973"/>
      <c r="D973"/>
      <c r="E973"/>
      <c r="F973"/>
      <c r="G973"/>
    </row>
    <row r="974" spans="2:7">
      <c r="B974" s="7"/>
      <c r="C974"/>
      <c r="D974"/>
      <c r="E974"/>
      <c r="F974"/>
      <c r="G974"/>
    </row>
    <row r="975" spans="2:7">
      <c r="B975" s="7"/>
      <c r="C975"/>
      <c r="D975"/>
      <c r="E975"/>
      <c r="F975"/>
      <c r="G975"/>
    </row>
    <row r="976" spans="2:7">
      <c r="B976" s="7"/>
      <c r="C976"/>
      <c r="D976"/>
      <c r="E976"/>
      <c r="F976"/>
      <c r="G976"/>
    </row>
    <row r="977" spans="2:7">
      <c r="B977" s="7"/>
      <c r="C977"/>
      <c r="D977"/>
      <c r="E977"/>
      <c r="F977"/>
      <c r="G977"/>
    </row>
    <row r="978" spans="2:7">
      <c r="B978" s="7"/>
      <c r="C978"/>
      <c r="D978"/>
      <c r="E978"/>
      <c r="F978"/>
      <c r="G978"/>
    </row>
    <row r="979" spans="2:7">
      <c r="B979" s="7"/>
      <c r="C979"/>
      <c r="D979"/>
      <c r="E979"/>
      <c r="F979"/>
      <c r="G979"/>
    </row>
    <row r="980" spans="2:7">
      <c r="B980" s="7"/>
      <c r="C980"/>
      <c r="D980"/>
      <c r="E980"/>
      <c r="F980"/>
      <c r="G980"/>
    </row>
    <row r="981" spans="2:7">
      <c r="B981" s="7"/>
      <c r="C981"/>
      <c r="D981"/>
      <c r="E981"/>
      <c r="F981"/>
      <c r="G981"/>
    </row>
    <row r="982" spans="2:7">
      <c r="B982" s="7"/>
      <c r="C982"/>
      <c r="D982"/>
      <c r="E982"/>
      <c r="F982"/>
      <c r="G982"/>
    </row>
    <row r="983" spans="2:7">
      <c r="B983" s="7"/>
      <c r="C983"/>
      <c r="D983"/>
      <c r="E983"/>
      <c r="F983"/>
      <c r="G983"/>
    </row>
    <row r="984" spans="2:7">
      <c r="B984" s="7"/>
      <c r="C984"/>
      <c r="D984"/>
      <c r="E984"/>
      <c r="F984"/>
      <c r="G984"/>
    </row>
    <row r="985" spans="2:7">
      <c r="B985" s="7"/>
      <c r="C985"/>
      <c r="D985"/>
      <c r="E985"/>
      <c r="F985"/>
      <c r="G985"/>
    </row>
    <row r="986" spans="2:7">
      <c r="B986" s="7"/>
      <c r="C986"/>
      <c r="D986"/>
      <c r="E986"/>
      <c r="F986"/>
      <c r="G986"/>
    </row>
    <row r="987" spans="2:7">
      <c r="B987" s="7"/>
      <c r="C987"/>
      <c r="D987"/>
      <c r="E987"/>
      <c r="F987"/>
      <c r="G987"/>
    </row>
    <row r="988" spans="2:7">
      <c r="B988" s="7"/>
      <c r="C988"/>
      <c r="D988"/>
      <c r="E988"/>
      <c r="F988"/>
      <c r="G988"/>
    </row>
    <row r="989" spans="2:7">
      <c r="B989" s="7"/>
      <c r="C989"/>
      <c r="D989"/>
      <c r="E989"/>
      <c r="F989"/>
      <c r="G989"/>
    </row>
    <row r="990" spans="2:7">
      <c r="B990" s="7"/>
      <c r="C990"/>
      <c r="D990"/>
      <c r="E990"/>
      <c r="F990"/>
      <c r="G990"/>
    </row>
    <row r="991" spans="2:7">
      <c r="B991" s="7"/>
      <c r="C991"/>
      <c r="D991"/>
      <c r="E991"/>
      <c r="F991"/>
      <c r="G991"/>
    </row>
    <row r="992" spans="2:7">
      <c r="B992" s="7"/>
      <c r="C992"/>
      <c r="D992"/>
      <c r="E992"/>
      <c r="F992"/>
      <c r="G992"/>
    </row>
    <row r="993" spans="2:7">
      <c r="B993" s="7"/>
      <c r="C993"/>
      <c r="D993"/>
      <c r="E993"/>
      <c r="F993"/>
      <c r="G993"/>
    </row>
    <row r="994" spans="2:7">
      <c r="B994" s="7"/>
      <c r="C994"/>
      <c r="D994"/>
      <c r="E994"/>
      <c r="F994"/>
      <c r="G994"/>
    </row>
    <row r="995" spans="2:7">
      <c r="B995" s="7"/>
      <c r="C995"/>
      <c r="D995"/>
      <c r="E995"/>
      <c r="F995"/>
      <c r="G995"/>
    </row>
    <row r="996" spans="2:7">
      <c r="B996" s="7"/>
      <c r="C996"/>
      <c r="D996"/>
      <c r="E996"/>
      <c r="F996"/>
      <c r="G996"/>
    </row>
    <row r="997" spans="2:7">
      <c r="B997" s="7"/>
      <c r="C997"/>
      <c r="D997"/>
      <c r="E997"/>
      <c r="F997"/>
      <c r="G997"/>
    </row>
    <row r="998" spans="2:7">
      <c r="B998" s="7"/>
      <c r="C998"/>
      <c r="D998"/>
      <c r="E998"/>
      <c r="F998"/>
      <c r="G998"/>
    </row>
    <row r="999" spans="2:7">
      <c r="B999" s="7"/>
      <c r="C999"/>
      <c r="D999"/>
      <c r="E999"/>
      <c r="F999"/>
      <c r="G999"/>
    </row>
    <row r="1000" spans="2:7">
      <c r="B1000" s="7"/>
      <c r="C1000"/>
      <c r="D1000"/>
      <c r="E1000"/>
      <c r="F1000"/>
      <c r="G1000"/>
    </row>
    <row r="1001" spans="2:7">
      <c r="B1001" s="7"/>
      <c r="C1001"/>
      <c r="D1001"/>
      <c r="E1001"/>
      <c r="F1001"/>
      <c r="G1001"/>
    </row>
    <row r="1002" spans="2:7">
      <c r="B1002" s="7"/>
      <c r="C1002"/>
      <c r="D1002"/>
      <c r="E1002"/>
      <c r="F1002"/>
      <c r="G1002"/>
    </row>
    <row r="1003" spans="2:7">
      <c r="B1003" s="7"/>
      <c r="C1003"/>
      <c r="D1003"/>
      <c r="E1003"/>
      <c r="F1003"/>
      <c r="G1003"/>
    </row>
    <row r="1004" spans="2:7">
      <c r="B1004" s="7"/>
      <c r="C1004"/>
      <c r="D1004"/>
      <c r="E1004"/>
      <c r="F1004"/>
      <c r="G1004"/>
    </row>
    <row r="1005" spans="2:7">
      <c r="B1005" s="7"/>
      <c r="C1005"/>
      <c r="D1005"/>
      <c r="E1005"/>
      <c r="F1005"/>
      <c r="G1005"/>
    </row>
    <row r="1006" spans="2:7">
      <c r="B1006" s="7"/>
      <c r="C1006"/>
      <c r="D1006"/>
      <c r="E1006"/>
      <c r="F1006"/>
      <c r="G1006"/>
    </row>
    <row r="1007" spans="2:7">
      <c r="B1007" s="7"/>
      <c r="C1007"/>
      <c r="D1007"/>
      <c r="E1007"/>
      <c r="F1007"/>
      <c r="G1007"/>
    </row>
    <row r="1008" spans="2:7">
      <c r="B1008" s="7"/>
      <c r="C1008"/>
      <c r="D1008"/>
      <c r="E1008"/>
      <c r="F1008"/>
      <c r="G1008"/>
    </row>
    <row r="1009" spans="2:7">
      <c r="B1009" s="7"/>
      <c r="C1009"/>
      <c r="D1009"/>
      <c r="E1009"/>
      <c r="F1009"/>
      <c r="G1009"/>
    </row>
    <row r="1010" spans="2:7">
      <c r="B1010" s="7"/>
      <c r="C1010"/>
      <c r="D1010"/>
      <c r="E1010"/>
      <c r="F1010"/>
      <c r="G1010"/>
    </row>
    <row r="1011" spans="2:7">
      <c r="B1011" s="7"/>
      <c r="C1011"/>
      <c r="D1011"/>
      <c r="E1011"/>
      <c r="F1011"/>
      <c r="G1011"/>
    </row>
    <row r="1012" spans="2:7">
      <c r="B1012" s="7"/>
      <c r="C1012"/>
      <c r="D1012"/>
      <c r="E1012"/>
      <c r="F1012"/>
      <c r="G1012"/>
    </row>
    <row r="1013" spans="2:7">
      <c r="B1013" s="7"/>
      <c r="C1013"/>
      <c r="D1013"/>
      <c r="E1013"/>
      <c r="F1013"/>
      <c r="G1013"/>
    </row>
    <row r="1014" spans="2:7">
      <c r="B1014" s="7"/>
      <c r="C1014"/>
      <c r="D1014"/>
      <c r="E1014"/>
      <c r="F1014"/>
      <c r="G1014"/>
    </row>
    <row r="1015" spans="2:7">
      <c r="B1015" s="7"/>
      <c r="C1015"/>
      <c r="D1015"/>
      <c r="E1015"/>
      <c r="F1015"/>
      <c r="G1015"/>
    </row>
    <row r="1016" spans="2:7">
      <c r="B1016" s="7"/>
      <c r="C1016"/>
      <c r="D1016"/>
      <c r="E1016"/>
      <c r="F1016"/>
      <c r="G1016"/>
    </row>
    <row r="1017" spans="2:7">
      <c r="B1017" s="7"/>
      <c r="C1017"/>
      <c r="D1017"/>
      <c r="E1017"/>
      <c r="F1017"/>
      <c r="G1017"/>
    </row>
    <row r="1018" spans="2:7">
      <c r="B1018" s="7"/>
      <c r="C1018"/>
      <c r="D1018"/>
      <c r="E1018"/>
      <c r="F1018"/>
      <c r="G1018"/>
    </row>
    <row r="1019" spans="2:7">
      <c r="B1019" s="7"/>
      <c r="C1019"/>
      <c r="D1019"/>
      <c r="E1019"/>
      <c r="F1019"/>
      <c r="G1019"/>
    </row>
    <row r="1020" spans="2:7">
      <c r="B1020" s="7"/>
      <c r="C1020"/>
      <c r="D1020"/>
      <c r="E1020"/>
      <c r="F1020"/>
      <c r="G1020"/>
    </row>
    <row r="1021" spans="2:7">
      <c r="B1021" s="7"/>
      <c r="C1021"/>
      <c r="D1021"/>
      <c r="E1021"/>
      <c r="F1021"/>
      <c r="G1021"/>
    </row>
    <row r="1022" spans="2:7">
      <c r="B1022" s="7"/>
      <c r="C1022"/>
      <c r="D1022"/>
      <c r="E1022"/>
      <c r="F1022"/>
      <c r="G1022"/>
    </row>
    <row r="1023" spans="2:7">
      <c r="B1023" s="7"/>
      <c r="C1023"/>
      <c r="D1023"/>
      <c r="E1023"/>
      <c r="F1023"/>
      <c r="G1023"/>
    </row>
    <row r="1024" spans="2:7">
      <c r="B1024" s="7"/>
      <c r="C1024"/>
      <c r="D1024"/>
      <c r="E1024"/>
      <c r="F1024"/>
      <c r="G1024"/>
    </row>
    <row r="1025" spans="2:7">
      <c r="B1025" s="7"/>
      <c r="C1025"/>
      <c r="D1025"/>
      <c r="E1025"/>
      <c r="F1025"/>
      <c r="G1025"/>
    </row>
    <row r="1026" spans="2:7">
      <c r="B1026" s="7"/>
      <c r="C1026"/>
      <c r="D1026"/>
      <c r="E1026"/>
      <c r="F1026"/>
      <c r="G1026"/>
    </row>
    <row r="1027" spans="2:7">
      <c r="B1027" s="7"/>
      <c r="C1027"/>
      <c r="D1027"/>
      <c r="E1027"/>
      <c r="F1027"/>
      <c r="G1027"/>
    </row>
    <row r="1028" spans="2:7">
      <c r="B1028" s="7"/>
      <c r="C1028"/>
      <c r="D1028"/>
      <c r="E1028"/>
      <c r="F1028"/>
      <c r="G1028"/>
    </row>
    <row r="1029" spans="2:7">
      <c r="B1029" s="7"/>
      <c r="C1029"/>
      <c r="D1029"/>
      <c r="E1029"/>
      <c r="F1029"/>
      <c r="G1029"/>
    </row>
    <row r="1030" spans="2:7">
      <c r="B1030" s="7"/>
      <c r="C1030"/>
      <c r="D1030"/>
      <c r="E1030"/>
      <c r="F1030"/>
      <c r="G1030"/>
    </row>
    <row r="1031" spans="2:7">
      <c r="B1031" s="7"/>
      <c r="C1031"/>
      <c r="D1031"/>
      <c r="E1031"/>
      <c r="F1031"/>
      <c r="G1031"/>
    </row>
    <row r="1032" spans="2:7">
      <c r="B1032" s="7"/>
      <c r="C1032"/>
      <c r="D1032"/>
      <c r="E1032"/>
      <c r="F1032"/>
      <c r="G1032"/>
    </row>
    <row r="1033" spans="2:7">
      <c r="B1033" s="7"/>
      <c r="C1033"/>
      <c r="D1033"/>
      <c r="E1033"/>
      <c r="F1033"/>
      <c r="G1033"/>
    </row>
    <row r="1034" spans="2:7">
      <c r="B1034" s="7"/>
      <c r="C1034"/>
      <c r="D1034"/>
      <c r="E1034"/>
      <c r="F1034"/>
      <c r="G1034"/>
    </row>
    <row r="1035" spans="2:7">
      <c r="B1035" s="7"/>
      <c r="C1035"/>
      <c r="D1035"/>
      <c r="E1035"/>
      <c r="F1035"/>
      <c r="G1035"/>
    </row>
    <row r="1036" spans="2:7">
      <c r="B1036" s="7"/>
      <c r="C1036"/>
      <c r="D1036"/>
      <c r="E1036"/>
      <c r="F1036"/>
      <c r="G1036"/>
    </row>
    <row r="1037" spans="2:7">
      <c r="B1037" s="7"/>
      <c r="C1037"/>
      <c r="D1037"/>
      <c r="E1037"/>
      <c r="F1037"/>
      <c r="G1037"/>
    </row>
    <row r="1038" spans="2:7">
      <c r="B1038" s="7"/>
      <c r="C1038"/>
      <c r="D1038"/>
      <c r="E1038"/>
      <c r="F1038"/>
      <c r="G1038"/>
    </row>
    <row r="1039" spans="2:7">
      <c r="B1039" s="7"/>
      <c r="C1039"/>
      <c r="D1039"/>
      <c r="E1039"/>
      <c r="F1039"/>
      <c r="G1039"/>
    </row>
    <row r="1040" spans="2:7">
      <c r="B1040" s="7"/>
      <c r="C1040"/>
      <c r="D1040"/>
      <c r="E1040"/>
      <c r="F1040"/>
      <c r="G1040"/>
    </row>
    <row r="1041" spans="2:7">
      <c r="B1041" s="7"/>
      <c r="C1041"/>
      <c r="D1041"/>
      <c r="E1041"/>
      <c r="F1041"/>
      <c r="G1041"/>
    </row>
    <row r="1042" spans="2:7">
      <c r="B1042" s="7"/>
      <c r="C1042"/>
      <c r="D1042"/>
      <c r="E1042"/>
      <c r="F1042"/>
      <c r="G1042"/>
    </row>
    <row r="1043" spans="2:7">
      <c r="B1043" s="7"/>
      <c r="C1043"/>
      <c r="D1043"/>
      <c r="E1043"/>
      <c r="F1043"/>
      <c r="G1043"/>
    </row>
    <row r="1044" spans="2:7">
      <c r="B1044" s="7"/>
      <c r="C1044"/>
      <c r="D1044"/>
      <c r="E1044"/>
      <c r="F1044"/>
      <c r="G1044"/>
    </row>
    <row r="1045" spans="2:7">
      <c r="B1045" s="7"/>
      <c r="C1045"/>
      <c r="D1045"/>
      <c r="E1045"/>
      <c r="F1045"/>
      <c r="G1045"/>
    </row>
    <row r="1046" spans="2:7">
      <c r="B1046" s="7"/>
      <c r="C1046"/>
      <c r="D1046"/>
      <c r="E1046"/>
      <c r="F1046"/>
      <c r="G1046"/>
    </row>
    <row r="1047" spans="2:7">
      <c r="B1047" s="7"/>
      <c r="C1047"/>
      <c r="D1047"/>
      <c r="E1047"/>
      <c r="F1047"/>
      <c r="G1047"/>
    </row>
    <row r="1048" spans="2:7">
      <c r="B1048" s="7"/>
      <c r="C1048"/>
      <c r="D1048"/>
      <c r="E1048"/>
      <c r="F1048"/>
      <c r="G1048"/>
    </row>
    <row r="1049" spans="2:7">
      <c r="B1049" s="7"/>
      <c r="C1049"/>
      <c r="D1049"/>
      <c r="E1049"/>
      <c r="F1049"/>
      <c r="G1049"/>
    </row>
    <row r="1050" spans="2:7">
      <c r="B1050" s="7"/>
      <c r="C1050"/>
      <c r="D1050"/>
      <c r="E1050"/>
      <c r="F1050"/>
      <c r="G1050"/>
    </row>
    <row r="1051" spans="2:7">
      <c r="B1051" s="7"/>
      <c r="C1051"/>
      <c r="D1051"/>
      <c r="E1051"/>
      <c r="F1051"/>
      <c r="G1051"/>
    </row>
    <row r="1052" spans="2:7">
      <c r="B1052" s="7"/>
      <c r="C1052"/>
      <c r="D1052"/>
      <c r="E1052"/>
      <c r="F1052"/>
      <c r="G1052"/>
    </row>
    <row r="1053" spans="2:7">
      <c r="B1053" s="7"/>
      <c r="C1053"/>
      <c r="D1053"/>
      <c r="E1053"/>
      <c r="F1053"/>
      <c r="G1053"/>
    </row>
    <row r="1054" spans="2:7">
      <c r="B1054" s="7"/>
      <c r="C1054"/>
      <c r="D1054"/>
      <c r="E1054"/>
      <c r="F1054"/>
      <c r="G1054"/>
    </row>
    <row r="1055" spans="2:7">
      <c r="B1055" s="7"/>
      <c r="C1055"/>
      <c r="D1055"/>
      <c r="E1055"/>
      <c r="F1055"/>
      <c r="G1055"/>
    </row>
    <row r="1056" spans="2:7">
      <c r="B1056" s="7"/>
      <c r="C1056"/>
      <c r="D1056"/>
      <c r="E1056"/>
      <c r="F1056"/>
      <c r="G1056"/>
    </row>
    <row r="1057" spans="2:7">
      <c r="B1057" s="7"/>
      <c r="C1057"/>
      <c r="D1057"/>
      <c r="E1057"/>
      <c r="F1057"/>
      <c r="G1057"/>
    </row>
    <row r="1058" spans="2:7">
      <c r="B1058" s="7"/>
      <c r="C1058"/>
      <c r="D1058"/>
      <c r="E1058"/>
      <c r="F1058"/>
      <c r="G1058"/>
    </row>
    <row r="1059" spans="2:7">
      <c r="B1059" s="7"/>
      <c r="C1059"/>
      <c r="D1059"/>
      <c r="E1059"/>
      <c r="F1059"/>
      <c r="G1059"/>
    </row>
    <row r="1060" spans="2:7">
      <c r="B1060" s="7"/>
      <c r="C1060"/>
      <c r="D1060"/>
      <c r="E1060"/>
      <c r="F1060"/>
      <c r="G1060"/>
    </row>
    <row r="1061" spans="2:7">
      <c r="B1061" s="7"/>
      <c r="C1061"/>
      <c r="D1061"/>
      <c r="E1061"/>
      <c r="F1061"/>
      <c r="G1061"/>
    </row>
    <row r="1062" spans="2:7">
      <c r="B1062" s="7"/>
      <c r="C1062"/>
      <c r="D1062"/>
      <c r="E1062"/>
      <c r="F1062"/>
      <c r="G1062"/>
    </row>
    <row r="1063" spans="2:7">
      <c r="B1063" s="7"/>
      <c r="C1063"/>
      <c r="D1063"/>
      <c r="E1063"/>
      <c r="F1063"/>
      <c r="G1063"/>
    </row>
    <row r="1064" spans="2:7">
      <c r="B1064" s="7"/>
      <c r="C1064"/>
      <c r="D1064"/>
      <c r="E1064"/>
      <c r="F1064"/>
      <c r="G1064"/>
    </row>
    <row r="1065" spans="2:7">
      <c r="B1065" s="7"/>
      <c r="C1065"/>
      <c r="D1065"/>
      <c r="E1065"/>
      <c r="F1065"/>
      <c r="G1065"/>
    </row>
    <row r="1066" spans="2:7">
      <c r="B1066" s="7"/>
      <c r="C1066"/>
      <c r="D1066"/>
      <c r="E1066"/>
      <c r="F1066"/>
      <c r="G1066"/>
    </row>
    <row r="1067" spans="2:7">
      <c r="B1067" s="7"/>
      <c r="C1067"/>
      <c r="D1067"/>
      <c r="E1067"/>
      <c r="F1067"/>
      <c r="G1067"/>
    </row>
    <row r="1068" spans="2:7">
      <c r="B1068" s="7"/>
      <c r="C1068"/>
      <c r="D1068"/>
      <c r="E1068"/>
      <c r="F1068"/>
      <c r="G1068"/>
    </row>
    <row r="1069" spans="2:7">
      <c r="B1069" s="7"/>
      <c r="C1069"/>
      <c r="D1069"/>
      <c r="E1069"/>
      <c r="F1069"/>
      <c r="G1069"/>
    </row>
    <row r="1070" spans="2:7">
      <c r="B1070" s="7"/>
      <c r="C1070"/>
      <c r="D1070"/>
      <c r="E1070"/>
      <c r="F1070"/>
      <c r="G1070"/>
    </row>
    <row r="1071" spans="2:7">
      <c r="B1071" s="7"/>
      <c r="C1071"/>
      <c r="D1071"/>
      <c r="E1071"/>
      <c r="F1071"/>
      <c r="G1071"/>
    </row>
    <row r="1072" spans="2:7">
      <c r="B1072" s="7"/>
      <c r="C1072"/>
      <c r="D1072"/>
      <c r="E1072"/>
      <c r="F1072"/>
      <c r="G1072"/>
    </row>
    <row r="1073" spans="2:7">
      <c r="B1073" s="7"/>
      <c r="C1073"/>
      <c r="D1073"/>
      <c r="E1073"/>
      <c r="F1073"/>
      <c r="G1073"/>
    </row>
    <row r="1074" spans="2:7">
      <c r="B1074" s="7"/>
      <c r="C1074"/>
      <c r="D1074"/>
      <c r="E1074"/>
      <c r="F1074"/>
      <c r="G1074"/>
    </row>
    <row r="1075" spans="2:7">
      <c r="B1075" s="7"/>
      <c r="C1075"/>
      <c r="D1075"/>
      <c r="E1075"/>
      <c r="F1075"/>
      <c r="G1075"/>
    </row>
    <row r="1076" spans="2:7">
      <c r="B1076" s="7"/>
      <c r="C1076"/>
      <c r="D1076"/>
      <c r="E1076"/>
      <c r="F1076"/>
      <c r="G1076"/>
    </row>
    <row r="1077" spans="2:7">
      <c r="B1077" s="7"/>
      <c r="C1077"/>
      <c r="D1077"/>
      <c r="E1077"/>
      <c r="F1077"/>
      <c r="G1077"/>
    </row>
    <row r="1078" spans="2:7">
      <c r="B1078" s="7"/>
      <c r="C1078"/>
      <c r="D1078"/>
      <c r="E1078"/>
      <c r="F1078"/>
      <c r="G1078"/>
    </row>
    <row r="1079" spans="2:7">
      <c r="B1079" s="7"/>
      <c r="C1079"/>
      <c r="D1079"/>
      <c r="E1079"/>
      <c r="F1079"/>
      <c r="G1079"/>
    </row>
    <row r="1080" spans="2:7">
      <c r="B1080" s="7"/>
      <c r="C1080"/>
      <c r="D1080"/>
      <c r="E1080"/>
      <c r="F1080"/>
      <c r="G1080"/>
    </row>
    <row r="1081" spans="2:7">
      <c r="B1081" s="7"/>
      <c r="C1081"/>
      <c r="D1081"/>
      <c r="E1081"/>
      <c r="F1081"/>
      <c r="G1081"/>
    </row>
    <row r="1082" spans="2:7">
      <c r="B1082" s="7"/>
      <c r="C1082"/>
      <c r="D1082"/>
      <c r="E1082"/>
      <c r="F1082"/>
      <c r="G1082"/>
    </row>
    <row r="1083" spans="2:7">
      <c r="B1083" s="7"/>
      <c r="C1083"/>
      <c r="D1083"/>
      <c r="E1083"/>
      <c r="F1083"/>
      <c r="G1083"/>
    </row>
    <row r="1084" spans="2:7">
      <c r="B1084" s="7"/>
      <c r="C1084"/>
      <c r="D1084"/>
      <c r="E1084"/>
      <c r="F1084"/>
      <c r="G1084"/>
    </row>
    <row r="1085" spans="2:7">
      <c r="B1085" s="7"/>
      <c r="C1085"/>
      <c r="D1085"/>
      <c r="E1085"/>
      <c r="F1085"/>
      <c r="G1085"/>
    </row>
    <row r="1086" spans="2:7">
      <c r="B1086" s="7"/>
      <c r="C1086"/>
      <c r="D1086"/>
      <c r="E1086"/>
      <c r="F1086"/>
      <c r="G1086"/>
    </row>
    <row r="1087" spans="2:7">
      <c r="B1087" s="7"/>
      <c r="C1087"/>
      <c r="D1087"/>
      <c r="E1087"/>
      <c r="F1087"/>
      <c r="G1087"/>
    </row>
    <row r="1088" spans="2:7">
      <c r="B1088" s="7"/>
      <c r="C1088"/>
      <c r="D1088"/>
      <c r="E1088"/>
      <c r="F1088"/>
      <c r="G1088"/>
    </row>
  </sheetData>
  <mergeCells count="33">
    <mergeCell ref="B34:C34"/>
    <mergeCell ref="E34:F34"/>
    <mergeCell ref="B5:E5"/>
    <mergeCell ref="B7:B9"/>
    <mergeCell ref="C7:C9"/>
    <mergeCell ref="D7:F7"/>
    <mergeCell ref="D8:E8"/>
    <mergeCell ref="F8:F9"/>
    <mergeCell ref="H8:M8"/>
    <mergeCell ref="N8:S8"/>
    <mergeCell ref="T8:T9"/>
    <mergeCell ref="B33:C33"/>
    <mergeCell ref="E33:F33"/>
    <mergeCell ref="B38:C38"/>
    <mergeCell ref="E38:F38"/>
    <mergeCell ref="B35:C35"/>
    <mergeCell ref="E35:F35"/>
    <mergeCell ref="B36:C36"/>
    <mergeCell ref="E36:F36"/>
    <mergeCell ref="B37:C37"/>
    <mergeCell ref="E37:F37"/>
    <mergeCell ref="B40:C40"/>
    <mergeCell ref="E40:F40"/>
    <mergeCell ref="B41:C41"/>
    <mergeCell ref="E41:F41"/>
    <mergeCell ref="B42:C42"/>
    <mergeCell ref="E42:F42"/>
    <mergeCell ref="B43:C43"/>
    <mergeCell ref="E43:F43"/>
    <mergeCell ref="B44:C44"/>
    <mergeCell ref="E44:F44"/>
    <mergeCell ref="B45:C45"/>
    <mergeCell ref="E45:F45"/>
  </mergeCells>
  <phoneticPr fontId="2"/>
  <dataValidations count="1">
    <dataValidation type="list" allowBlank="1" showInputMessage="1" showErrorMessage="1" sqref="C10:C29" xr:uid="{00000000-0002-0000-0300-000000000000}">
      <formula1>"常勤,非常勤"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6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39997558519241921"/>
    <pageSetUpPr fitToPage="1"/>
  </sheetPr>
  <dimension ref="B2:T1082"/>
  <sheetViews>
    <sheetView zoomScaleNormal="100" workbookViewId="0">
      <pane ySplit="9" topLeftCell="A10" activePane="bottomLeft" state="frozen"/>
      <selection pane="bottomLeft" activeCell="F5" sqref="F5"/>
    </sheetView>
  </sheetViews>
  <sheetFormatPr defaultRowHeight="13"/>
  <cols>
    <col min="1" max="1" width="1.6328125" customWidth="1"/>
    <col min="2" max="2" width="8.08984375" customWidth="1"/>
    <col min="3" max="3" width="8.08984375" style="7" customWidth="1"/>
    <col min="4" max="4" width="8.08984375" style="7" bestFit="1" customWidth="1"/>
    <col min="5" max="6" width="8.08984375" style="7" customWidth="1"/>
    <col min="7" max="7" width="1.6328125" style="7" customWidth="1"/>
    <col min="8" max="19" width="4.90625" customWidth="1"/>
    <col min="20" max="20" width="9.08984375" customWidth="1"/>
  </cols>
  <sheetData>
    <row r="2" spans="2:20" ht="16.5">
      <c r="B2" s="45" t="s">
        <v>175</v>
      </c>
    </row>
    <row r="3" spans="2:20" ht="13.5" customHeight="1">
      <c r="B3" s="43"/>
      <c r="D3" s="32"/>
      <c r="E3" s="32"/>
      <c r="H3" s="20"/>
      <c r="I3" s="20"/>
      <c r="J3" s="20"/>
      <c r="K3" s="20"/>
      <c r="L3" s="20"/>
      <c r="M3" s="20"/>
      <c r="N3" s="20"/>
      <c r="O3" s="20"/>
      <c r="P3" s="96"/>
      <c r="Q3" s="96"/>
      <c r="R3" s="96"/>
      <c r="S3" s="96"/>
      <c r="T3" s="97" t="str">
        <f>基本情報!E5</f>
        <v>医療法人社団○○会　○○病院</v>
      </c>
    </row>
    <row r="4" spans="2:20" ht="13.5" customHeight="1">
      <c r="B4" s="43"/>
      <c r="D4" s="32"/>
      <c r="E4" s="32"/>
      <c r="F4" s="46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2:20" ht="15.75" customHeight="1">
      <c r="B5" s="220" t="s">
        <v>191</v>
      </c>
      <c r="C5" s="221"/>
      <c r="D5" s="221"/>
      <c r="E5" s="222"/>
      <c r="F5" s="64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spans="2:20" ht="13.5" customHeight="1">
      <c r="B6" s="43"/>
      <c r="D6" s="32"/>
      <c r="E6" s="32"/>
      <c r="F6" s="46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2:20">
      <c r="B7" s="223" t="s">
        <v>221</v>
      </c>
      <c r="C7" s="229" t="s">
        <v>223</v>
      </c>
      <c r="D7" s="214" t="s">
        <v>222</v>
      </c>
      <c r="E7" s="233"/>
      <c r="F7" s="215"/>
      <c r="H7" s="49" t="s">
        <v>207</v>
      </c>
      <c r="I7" s="6"/>
      <c r="J7" s="49"/>
      <c r="K7" s="6"/>
      <c r="L7" s="49"/>
      <c r="M7" s="6"/>
      <c r="N7" s="49"/>
      <c r="O7" s="6"/>
      <c r="P7" s="49"/>
      <c r="Q7" s="6"/>
      <c r="R7" s="49"/>
      <c r="S7" s="6"/>
      <c r="T7" s="49"/>
    </row>
    <row r="8" spans="2:20">
      <c r="B8" s="224"/>
      <c r="C8" s="230"/>
      <c r="D8" s="220" t="s">
        <v>183</v>
      </c>
      <c r="E8" s="222"/>
      <c r="F8" s="232" t="s">
        <v>174</v>
      </c>
      <c r="H8" s="226" t="s">
        <v>186</v>
      </c>
      <c r="I8" s="226"/>
      <c r="J8" s="226"/>
      <c r="K8" s="226"/>
      <c r="L8" s="226"/>
      <c r="M8" s="226"/>
      <c r="N8" s="226" t="s">
        <v>187</v>
      </c>
      <c r="O8" s="226"/>
      <c r="P8" s="226"/>
      <c r="Q8" s="226"/>
      <c r="R8" s="226"/>
      <c r="S8" s="226"/>
      <c r="T8" s="227" t="s">
        <v>192</v>
      </c>
    </row>
    <row r="9" spans="2:20">
      <c r="B9" s="225"/>
      <c r="C9" s="231"/>
      <c r="D9" s="53" t="s">
        <v>190</v>
      </c>
      <c r="E9" s="53" t="s">
        <v>189</v>
      </c>
      <c r="F9" s="228"/>
      <c r="G9" s="41"/>
      <c r="H9" s="47" t="s">
        <v>184</v>
      </c>
      <c r="I9" s="48" t="s">
        <v>185</v>
      </c>
      <c r="J9" s="47" t="s">
        <v>184</v>
      </c>
      <c r="K9" s="48" t="s">
        <v>185</v>
      </c>
      <c r="L9" s="47" t="s">
        <v>184</v>
      </c>
      <c r="M9" s="48" t="s">
        <v>185</v>
      </c>
      <c r="N9" s="47" t="s">
        <v>184</v>
      </c>
      <c r="O9" s="48" t="s">
        <v>185</v>
      </c>
      <c r="P9" s="47" t="s">
        <v>184</v>
      </c>
      <c r="Q9" s="48" t="s">
        <v>185</v>
      </c>
      <c r="R9" s="47" t="s">
        <v>184</v>
      </c>
      <c r="S9" s="48" t="s">
        <v>185</v>
      </c>
      <c r="T9" s="228"/>
    </row>
    <row r="10" spans="2:20" ht="14">
      <c r="B10" s="138"/>
      <c r="C10" s="76"/>
      <c r="D10" s="66" t="str">
        <f>IF(C10="非常勤",H10*I10+J10*K10+L10*M10,"")</f>
        <v/>
      </c>
      <c r="E10" s="66" t="str">
        <f>IF(C10="非常勤",N10*O10+P10*Q10+R10*S10,"")</f>
        <v/>
      </c>
      <c r="F10" s="78" t="str">
        <f t="shared" ref="F10:F16" si="0">IFERROR(D10/$F$5+E10/(2*$F$5),"")</f>
        <v/>
      </c>
      <c r="G10" s="42"/>
      <c r="H10" s="69"/>
      <c r="I10" s="70"/>
      <c r="J10" s="69"/>
      <c r="K10" s="70"/>
      <c r="L10" s="69"/>
      <c r="M10" s="70"/>
      <c r="N10" s="69"/>
      <c r="O10" s="70"/>
      <c r="P10" s="69"/>
      <c r="Q10" s="70"/>
      <c r="R10" s="69"/>
      <c r="S10" s="70"/>
      <c r="T10" s="50"/>
    </row>
    <row r="11" spans="2:20" ht="14">
      <c r="B11" s="138"/>
      <c r="C11" s="76"/>
      <c r="D11" s="66" t="str">
        <f>IF(C11="非常勤",H11*I11+J11*K11+L11*M11,"")</f>
        <v/>
      </c>
      <c r="E11" s="66" t="str">
        <f>IF(C11="非常勤",N11*O11+P11*Q11+R11*S11,"")</f>
        <v/>
      </c>
      <c r="F11" s="78" t="str">
        <f t="shared" si="0"/>
        <v/>
      </c>
      <c r="G11" s="42"/>
      <c r="H11" s="69"/>
      <c r="I11" s="70"/>
      <c r="J11" s="69"/>
      <c r="K11" s="70"/>
      <c r="L11" s="69"/>
      <c r="M11" s="70"/>
      <c r="N11" s="69"/>
      <c r="O11" s="70"/>
      <c r="P11" s="69"/>
      <c r="Q11" s="70"/>
      <c r="R11" s="69"/>
      <c r="S11" s="70"/>
      <c r="T11" s="3"/>
    </row>
    <row r="12" spans="2:20" ht="14">
      <c r="B12" s="138"/>
      <c r="C12" s="76"/>
      <c r="D12" s="66" t="str">
        <f>IF(C12="非常勤",H12*I12+J12*K12+L12*M12,"")</f>
        <v/>
      </c>
      <c r="E12" s="66" t="str">
        <f>IF(C12="非常勤",N12*O12+P12*Q12+R12*S12,"")</f>
        <v/>
      </c>
      <c r="F12" s="78" t="str">
        <f t="shared" si="0"/>
        <v/>
      </c>
      <c r="G12" s="42"/>
      <c r="H12" s="69"/>
      <c r="I12" s="70"/>
      <c r="J12" s="69"/>
      <c r="K12" s="70"/>
      <c r="L12" s="69"/>
      <c r="M12" s="70"/>
      <c r="N12" s="69"/>
      <c r="O12" s="70"/>
      <c r="P12" s="69"/>
      <c r="Q12" s="70"/>
      <c r="R12" s="69"/>
      <c r="S12" s="70"/>
      <c r="T12" s="3"/>
    </row>
    <row r="13" spans="2:20" ht="14">
      <c r="B13" s="138"/>
      <c r="C13" s="76"/>
      <c r="D13" s="66" t="str">
        <f>IF(C13="非常勤",H13*I13+J13*K13+L13*M13,"")</f>
        <v/>
      </c>
      <c r="E13" s="66" t="str">
        <f>IF(C13="非常勤",N13*O13+P13*Q13+R13*S13,"")</f>
        <v/>
      </c>
      <c r="F13" s="78" t="str">
        <f t="shared" si="0"/>
        <v/>
      </c>
      <c r="G13" s="42"/>
      <c r="H13" s="69"/>
      <c r="I13" s="70"/>
      <c r="J13" s="69"/>
      <c r="K13" s="70"/>
      <c r="L13" s="69"/>
      <c r="M13" s="70"/>
      <c r="N13" s="69"/>
      <c r="O13" s="70"/>
      <c r="P13" s="69"/>
      <c r="Q13" s="70"/>
      <c r="R13" s="69"/>
      <c r="S13" s="70"/>
      <c r="T13" s="3"/>
    </row>
    <row r="14" spans="2:20" ht="14">
      <c r="B14" s="77"/>
      <c r="C14" s="76"/>
      <c r="D14" s="66" t="str">
        <f t="shared" ref="D14:D16" si="1">IF(C14="非常勤",H14*I14+J14*K14+L14*M14,"")</f>
        <v/>
      </c>
      <c r="E14" s="66" t="str">
        <f t="shared" ref="E14:E16" si="2">IF(C14="非常勤",N14*O14+P14*Q14+R14*S14,"")</f>
        <v/>
      </c>
      <c r="F14" s="78" t="str">
        <f t="shared" si="0"/>
        <v/>
      </c>
      <c r="G14" s="42"/>
      <c r="H14" s="69"/>
      <c r="I14" s="70"/>
      <c r="J14" s="69"/>
      <c r="K14" s="70"/>
      <c r="L14" s="69"/>
      <c r="M14" s="70"/>
      <c r="N14" s="69"/>
      <c r="O14" s="70"/>
      <c r="P14" s="69"/>
      <c r="Q14" s="70"/>
      <c r="R14" s="69"/>
      <c r="S14" s="70"/>
      <c r="T14" s="51"/>
    </row>
    <row r="15" spans="2:20" ht="14">
      <c r="B15" s="77"/>
      <c r="C15" s="76"/>
      <c r="D15" s="66" t="str">
        <f t="shared" si="1"/>
        <v/>
      </c>
      <c r="E15" s="66" t="str">
        <f t="shared" si="2"/>
        <v/>
      </c>
      <c r="F15" s="78" t="str">
        <f t="shared" si="0"/>
        <v/>
      </c>
      <c r="G15" s="42"/>
      <c r="H15" s="69"/>
      <c r="I15" s="70"/>
      <c r="J15" s="69"/>
      <c r="K15" s="70"/>
      <c r="L15" s="69"/>
      <c r="M15" s="70"/>
      <c r="N15" s="69"/>
      <c r="O15" s="70"/>
      <c r="P15" s="69"/>
      <c r="Q15" s="70"/>
      <c r="R15" s="69"/>
      <c r="S15" s="70"/>
      <c r="T15" s="51"/>
    </row>
    <row r="16" spans="2:20" ht="14">
      <c r="B16" s="77"/>
      <c r="C16" s="76"/>
      <c r="D16" s="66" t="str">
        <f t="shared" si="1"/>
        <v/>
      </c>
      <c r="E16" s="66" t="str">
        <f t="shared" si="2"/>
        <v/>
      </c>
      <c r="F16" s="78" t="str">
        <f t="shared" si="0"/>
        <v/>
      </c>
      <c r="G16" s="42"/>
      <c r="H16" s="69"/>
      <c r="I16" s="70"/>
      <c r="J16" s="69"/>
      <c r="K16" s="70"/>
      <c r="L16" s="69"/>
      <c r="M16" s="70"/>
      <c r="N16" s="69"/>
      <c r="O16" s="70"/>
      <c r="P16" s="69"/>
      <c r="Q16" s="70"/>
      <c r="R16" s="69"/>
      <c r="S16" s="70"/>
      <c r="T16" s="51"/>
    </row>
    <row r="17" spans="2:20" ht="14">
      <c r="B17" s="138"/>
      <c r="C17" s="76"/>
      <c r="D17" s="66" t="str">
        <f>IF(C17="非常勤",H17*I17+J17*K17+L17*M17,"")</f>
        <v/>
      </c>
      <c r="E17" s="66" t="str">
        <f>IF(C17="非常勤",N17*O17+P17*Q17+R17*S17,"")</f>
        <v/>
      </c>
      <c r="F17" s="78" t="str">
        <f t="shared" ref="F17:F23" si="3">IFERROR(D17/$F$5+E17/(2*$F$5),"")</f>
        <v/>
      </c>
      <c r="G17" s="42"/>
      <c r="H17" s="69"/>
      <c r="I17" s="70"/>
      <c r="J17" s="69"/>
      <c r="K17" s="70"/>
      <c r="L17" s="69"/>
      <c r="M17" s="70"/>
      <c r="N17" s="69"/>
      <c r="O17" s="70"/>
      <c r="P17" s="69"/>
      <c r="Q17" s="70"/>
      <c r="R17" s="69"/>
      <c r="S17" s="70"/>
      <c r="T17" s="50"/>
    </row>
    <row r="18" spans="2:20" ht="14">
      <c r="B18" s="138"/>
      <c r="C18" s="76"/>
      <c r="D18" s="66" t="str">
        <f>IF(C18="非常勤",H18*I18+J18*K18+L18*M18,"")</f>
        <v/>
      </c>
      <c r="E18" s="66" t="str">
        <f>IF(C18="非常勤",N18*O18+P18*Q18+R18*S18,"")</f>
        <v/>
      </c>
      <c r="F18" s="78" t="str">
        <f t="shared" si="3"/>
        <v/>
      </c>
      <c r="G18" s="42"/>
      <c r="H18" s="69"/>
      <c r="I18" s="70"/>
      <c r="J18" s="69"/>
      <c r="K18" s="70"/>
      <c r="L18" s="69"/>
      <c r="M18" s="70"/>
      <c r="N18" s="69"/>
      <c r="O18" s="70"/>
      <c r="P18" s="69"/>
      <c r="Q18" s="70"/>
      <c r="R18" s="69"/>
      <c r="S18" s="70"/>
      <c r="T18" s="3"/>
    </row>
    <row r="19" spans="2:20" ht="14">
      <c r="B19" s="138"/>
      <c r="C19" s="76"/>
      <c r="D19" s="66" t="str">
        <f>IF(C19="非常勤",H19*I19+J19*K19+L19*M19,"")</f>
        <v/>
      </c>
      <c r="E19" s="66" t="str">
        <f>IF(C19="非常勤",N19*O19+P19*Q19+R19*S19,"")</f>
        <v/>
      </c>
      <c r="F19" s="78" t="str">
        <f t="shared" si="3"/>
        <v/>
      </c>
      <c r="G19" s="42"/>
      <c r="H19" s="69"/>
      <c r="I19" s="70"/>
      <c r="J19" s="69"/>
      <c r="K19" s="70"/>
      <c r="L19" s="69"/>
      <c r="M19" s="70"/>
      <c r="N19" s="69"/>
      <c r="O19" s="70"/>
      <c r="P19" s="69"/>
      <c r="Q19" s="70"/>
      <c r="R19" s="69"/>
      <c r="S19" s="70"/>
      <c r="T19" s="3"/>
    </row>
    <row r="20" spans="2:20" ht="14">
      <c r="B20" s="138"/>
      <c r="C20" s="76"/>
      <c r="D20" s="66" t="str">
        <f>IF(C20="非常勤",H20*I20+J20*K20+L20*M20,"")</f>
        <v/>
      </c>
      <c r="E20" s="66" t="str">
        <f>IF(C20="非常勤",N20*O20+P20*Q20+R20*S20,"")</f>
        <v/>
      </c>
      <c r="F20" s="78" t="str">
        <f t="shared" si="3"/>
        <v/>
      </c>
      <c r="G20" s="42"/>
      <c r="H20" s="69"/>
      <c r="I20" s="70"/>
      <c r="J20" s="69"/>
      <c r="K20" s="70"/>
      <c r="L20" s="69"/>
      <c r="M20" s="70"/>
      <c r="N20" s="69"/>
      <c r="O20" s="70"/>
      <c r="P20" s="69"/>
      <c r="Q20" s="70"/>
      <c r="R20" s="69"/>
      <c r="S20" s="70"/>
      <c r="T20" s="3"/>
    </row>
    <row r="21" spans="2:20" ht="14">
      <c r="B21" s="77"/>
      <c r="C21" s="76"/>
      <c r="D21" s="66" t="str">
        <f t="shared" ref="D21:D23" si="4">IF(C21="非常勤",H21*I21+J21*K21+L21*M21,"")</f>
        <v/>
      </c>
      <c r="E21" s="66" t="str">
        <f t="shared" ref="E21:E23" si="5">IF(C21="非常勤",N21*O21+P21*Q21+R21*S21,"")</f>
        <v/>
      </c>
      <c r="F21" s="78" t="str">
        <f t="shared" si="3"/>
        <v/>
      </c>
      <c r="G21" s="42"/>
      <c r="H21" s="69"/>
      <c r="I21" s="70"/>
      <c r="J21" s="69"/>
      <c r="K21" s="70"/>
      <c r="L21" s="69"/>
      <c r="M21" s="70"/>
      <c r="N21" s="69"/>
      <c r="O21" s="70"/>
      <c r="P21" s="69"/>
      <c r="Q21" s="70"/>
      <c r="R21" s="69"/>
      <c r="S21" s="70"/>
      <c r="T21" s="51"/>
    </row>
    <row r="22" spans="2:20" ht="14">
      <c r="B22" s="77"/>
      <c r="C22" s="76"/>
      <c r="D22" s="66" t="str">
        <f t="shared" si="4"/>
        <v/>
      </c>
      <c r="E22" s="66" t="str">
        <f t="shared" si="5"/>
        <v/>
      </c>
      <c r="F22" s="78" t="str">
        <f t="shared" si="3"/>
        <v/>
      </c>
      <c r="G22" s="42"/>
      <c r="H22" s="69"/>
      <c r="I22" s="70"/>
      <c r="J22" s="69"/>
      <c r="K22" s="70"/>
      <c r="L22" s="69"/>
      <c r="M22" s="70"/>
      <c r="N22" s="69"/>
      <c r="O22" s="70"/>
      <c r="P22" s="69"/>
      <c r="Q22" s="70"/>
      <c r="R22" s="69"/>
      <c r="S22" s="70"/>
      <c r="T22" s="51"/>
    </row>
    <row r="23" spans="2:20" ht="14">
      <c r="B23" s="77"/>
      <c r="C23" s="76"/>
      <c r="D23" s="66" t="str">
        <f t="shared" si="4"/>
        <v/>
      </c>
      <c r="E23" s="66" t="str">
        <f t="shared" si="5"/>
        <v/>
      </c>
      <c r="F23" s="78" t="str">
        <f t="shared" si="3"/>
        <v/>
      </c>
      <c r="G23" s="42"/>
      <c r="H23" s="69"/>
      <c r="I23" s="70"/>
      <c r="J23" s="69"/>
      <c r="K23" s="70"/>
      <c r="L23" s="69"/>
      <c r="M23" s="70"/>
      <c r="N23" s="69"/>
      <c r="O23" s="70"/>
      <c r="P23" s="69"/>
      <c r="Q23" s="70"/>
      <c r="R23" s="69"/>
      <c r="S23" s="70"/>
      <c r="T23" s="51"/>
    </row>
    <row r="24" spans="2:20" ht="14">
      <c r="B24" s="53" t="s">
        <v>152</v>
      </c>
      <c r="C24" s="79" t="s">
        <v>219</v>
      </c>
      <c r="D24" s="66">
        <f>SUM(D17:D23)</f>
        <v>0</v>
      </c>
      <c r="E24" s="66">
        <f>SUM(E17:E23)</f>
        <v>0</v>
      </c>
      <c r="F24" s="80">
        <f>SUM(F17:F23)</f>
        <v>0</v>
      </c>
      <c r="G24"/>
    </row>
    <row r="25" spans="2:20">
      <c r="B25" s="7"/>
      <c r="C25"/>
      <c r="D25"/>
      <c r="E25"/>
      <c r="F25"/>
      <c r="G25"/>
    </row>
    <row r="26" spans="2:20" ht="14">
      <c r="B26" s="52" t="s">
        <v>210</v>
      </c>
      <c r="D26"/>
      <c r="E26"/>
      <c r="F26"/>
      <c r="G26"/>
    </row>
    <row r="27" spans="2:20">
      <c r="B27" s="212"/>
      <c r="C27" s="234"/>
      <c r="D27" s="53" t="s">
        <v>173</v>
      </c>
      <c r="E27" s="214" t="s">
        <v>174</v>
      </c>
      <c r="F27" s="239"/>
      <c r="G27"/>
    </row>
    <row r="28" spans="2:20">
      <c r="B28" s="212" t="s">
        <v>193</v>
      </c>
      <c r="C28" s="234"/>
      <c r="D28" s="65">
        <f>COUNTIF( $C$10:$C$23,"常勤")</f>
        <v>0</v>
      </c>
      <c r="E28" s="235">
        <f>D28</f>
        <v>0</v>
      </c>
      <c r="F28" s="236"/>
      <c r="G28"/>
    </row>
    <row r="29" spans="2:20">
      <c r="B29" s="212" t="s">
        <v>2</v>
      </c>
      <c r="C29" s="234"/>
      <c r="D29" s="65">
        <f>COUNTIF( $C$17:$C$23,"非常勤")</f>
        <v>0</v>
      </c>
      <c r="E29" s="235">
        <f>ROUNDDOWN(F24,1)</f>
        <v>0</v>
      </c>
      <c r="F29" s="236"/>
      <c r="G29"/>
    </row>
    <row r="30" spans="2:20">
      <c r="B30" s="212" t="s">
        <v>194</v>
      </c>
      <c r="C30" s="234"/>
      <c r="D30" s="65">
        <f>D28+D29</f>
        <v>0</v>
      </c>
      <c r="E30" s="235">
        <f>E28+E29</f>
        <v>0</v>
      </c>
      <c r="F30" s="236"/>
      <c r="G30"/>
    </row>
    <row r="31" spans="2:20" ht="3.75" customHeight="1">
      <c r="B31" s="212"/>
      <c r="C31" s="234"/>
      <c r="D31" s="3"/>
      <c r="E31" s="216"/>
      <c r="F31" s="234"/>
      <c r="G31"/>
    </row>
    <row r="32" spans="2:20">
      <c r="B32" s="212" t="s">
        <v>195</v>
      </c>
      <c r="C32" s="234"/>
      <c r="D32" s="67" t="s">
        <v>154</v>
      </c>
      <c r="E32" s="216"/>
      <c r="F32" s="217"/>
      <c r="G32"/>
    </row>
    <row r="33" spans="2:7">
      <c r="B33" s="7"/>
      <c r="C33"/>
      <c r="D33"/>
      <c r="E33"/>
      <c r="F33"/>
      <c r="G33"/>
    </row>
    <row r="34" spans="2:7">
      <c r="B34" s="7"/>
      <c r="C34"/>
      <c r="D34"/>
      <c r="E34"/>
      <c r="F34"/>
      <c r="G34"/>
    </row>
    <row r="35" spans="2:7">
      <c r="B35" s="7"/>
      <c r="C35"/>
      <c r="D35"/>
      <c r="E35"/>
      <c r="F35"/>
      <c r="G35"/>
    </row>
    <row r="36" spans="2:7">
      <c r="B36" s="7"/>
      <c r="C36"/>
      <c r="D36"/>
      <c r="E36"/>
      <c r="F36"/>
      <c r="G36"/>
    </row>
    <row r="37" spans="2:7">
      <c r="B37" s="7"/>
      <c r="C37"/>
      <c r="D37"/>
      <c r="E37"/>
      <c r="F37"/>
      <c r="G37"/>
    </row>
    <row r="38" spans="2:7">
      <c r="B38" s="7"/>
      <c r="C38"/>
      <c r="D38"/>
      <c r="E38"/>
      <c r="F38"/>
      <c r="G38"/>
    </row>
    <row r="39" spans="2:7">
      <c r="B39" s="7"/>
      <c r="C39"/>
      <c r="D39"/>
      <c r="E39"/>
      <c r="F39"/>
      <c r="G39"/>
    </row>
    <row r="40" spans="2:7">
      <c r="B40" s="7"/>
      <c r="C40"/>
      <c r="D40"/>
      <c r="E40"/>
      <c r="F40"/>
      <c r="G40"/>
    </row>
    <row r="41" spans="2:7">
      <c r="B41" s="7"/>
      <c r="C41"/>
      <c r="D41"/>
      <c r="E41"/>
      <c r="F41"/>
      <c r="G41"/>
    </row>
    <row r="42" spans="2:7">
      <c r="B42" s="7"/>
      <c r="C42"/>
      <c r="D42"/>
      <c r="E42"/>
      <c r="F42"/>
      <c r="G42"/>
    </row>
    <row r="43" spans="2:7">
      <c r="B43" s="7"/>
      <c r="C43"/>
      <c r="D43"/>
      <c r="E43"/>
      <c r="F43"/>
      <c r="G43"/>
    </row>
    <row r="44" spans="2:7">
      <c r="B44" s="7"/>
      <c r="C44"/>
      <c r="D44"/>
      <c r="E44"/>
      <c r="F44"/>
      <c r="G44"/>
    </row>
    <row r="45" spans="2:7">
      <c r="B45" s="7"/>
      <c r="C45"/>
      <c r="D45"/>
      <c r="E45"/>
      <c r="F45"/>
      <c r="G45"/>
    </row>
    <row r="46" spans="2:7">
      <c r="B46" s="7"/>
      <c r="C46"/>
      <c r="D46"/>
      <c r="E46"/>
      <c r="F46"/>
      <c r="G46"/>
    </row>
    <row r="47" spans="2:7">
      <c r="B47" s="7"/>
      <c r="C47"/>
      <c r="D47"/>
      <c r="E47"/>
      <c r="F47"/>
      <c r="G47"/>
    </row>
    <row r="48" spans="2:7">
      <c r="B48" s="7"/>
      <c r="C48"/>
      <c r="D48"/>
      <c r="E48"/>
      <c r="F48"/>
      <c r="G48"/>
    </row>
    <row r="49" spans="2:7">
      <c r="B49" s="7"/>
      <c r="C49"/>
      <c r="D49"/>
      <c r="E49"/>
      <c r="F49"/>
      <c r="G49"/>
    </row>
    <row r="50" spans="2:7">
      <c r="B50" s="7"/>
      <c r="C50"/>
      <c r="D50"/>
      <c r="E50"/>
      <c r="F50"/>
      <c r="G50"/>
    </row>
    <row r="51" spans="2:7">
      <c r="B51" s="7"/>
      <c r="C51"/>
      <c r="D51"/>
      <c r="E51"/>
      <c r="F51"/>
      <c r="G51"/>
    </row>
    <row r="52" spans="2:7">
      <c r="B52" s="7"/>
      <c r="C52"/>
      <c r="D52"/>
      <c r="E52"/>
      <c r="F52"/>
      <c r="G52"/>
    </row>
    <row r="53" spans="2:7">
      <c r="B53" s="7"/>
      <c r="C53"/>
      <c r="D53"/>
      <c r="E53"/>
      <c r="F53"/>
      <c r="G53"/>
    </row>
    <row r="54" spans="2:7">
      <c r="B54" s="7"/>
      <c r="C54"/>
      <c r="D54"/>
      <c r="E54"/>
      <c r="F54"/>
      <c r="G54"/>
    </row>
    <row r="55" spans="2:7">
      <c r="B55" s="7"/>
      <c r="C55"/>
      <c r="D55"/>
      <c r="E55"/>
      <c r="F55"/>
      <c r="G55"/>
    </row>
    <row r="56" spans="2:7">
      <c r="B56" s="7"/>
      <c r="C56"/>
      <c r="D56"/>
      <c r="E56"/>
      <c r="F56"/>
      <c r="G56"/>
    </row>
    <row r="57" spans="2:7">
      <c r="B57" s="7"/>
      <c r="C57"/>
      <c r="D57"/>
      <c r="E57"/>
      <c r="F57"/>
      <c r="G57"/>
    </row>
    <row r="58" spans="2:7">
      <c r="B58" s="7"/>
      <c r="C58"/>
      <c r="D58"/>
      <c r="E58"/>
      <c r="F58"/>
      <c r="G58"/>
    </row>
    <row r="59" spans="2:7">
      <c r="B59" s="7"/>
      <c r="C59"/>
      <c r="D59"/>
      <c r="E59"/>
      <c r="F59"/>
      <c r="G59"/>
    </row>
    <row r="60" spans="2:7">
      <c r="B60" s="7"/>
      <c r="C60"/>
      <c r="D60"/>
      <c r="E60"/>
      <c r="F60"/>
      <c r="G60"/>
    </row>
    <row r="61" spans="2:7">
      <c r="B61" s="7"/>
      <c r="C61"/>
      <c r="D61"/>
      <c r="E61"/>
      <c r="F61"/>
      <c r="G61"/>
    </row>
    <row r="62" spans="2:7">
      <c r="B62" s="7"/>
      <c r="C62"/>
      <c r="D62"/>
      <c r="E62"/>
      <c r="F62"/>
      <c r="G62"/>
    </row>
    <row r="63" spans="2:7">
      <c r="B63" s="7"/>
      <c r="C63"/>
      <c r="D63"/>
      <c r="E63"/>
      <c r="F63"/>
      <c r="G63"/>
    </row>
    <row r="64" spans="2:7">
      <c r="B64" s="7"/>
      <c r="C64"/>
      <c r="D64"/>
      <c r="E64"/>
      <c r="F64"/>
      <c r="G64"/>
    </row>
    <row r="65" spans="2:7">
      <c r="B65" s="7"/>
      <c r="C65"/>
      <c r="D65"/>
      <c r="E65"/>
      <c r="F65"/>
      <c r="G65"/>
    </row>
    <row r="66" spans="2:7">
      <c r="B66" s="7"/>
      <c r="C66"/>
      <c r="D66"/>
      <c r="E66"/>
      <c r="F66"/>
      <c r="G66"/>
    </row>
    <row r="67" spans="2:7">
      <c r="B67" s="7"/>
      <c r="C67"/>
      <c r="D67"/>
      <c r="E67"/>
      <c r="F67"/>
      <c r="G67"/>
    </row>
    <row r="68" spans="2:7">
      <c r="B68" s="7"/>
      <c r="C68"/>
      <c r="D68"/>
      <c r="E68"/>
      <c r="F68"/>
      <c r="G68"/>
    </row>
    <row r="69" spans="2:7">
      <c r="B69" s="7"/>
      <c r="C69"/>
      <c r="D69"/>
      <c r="E69"/>
      <c r="F69"/>
      <c r="G69"/>
    </row>
    <row r="70" spans="2:7">
      <c r="B70" s="7"/>
      <c r="C70"/>
      <c r="D70"/>
      <c r="E70"/>
      <c r="F70"/>
      <c r="G70"/>
    </row>
    <row r="71" spans="2:7">
      <c r="B71" s="7"/>
      <c r="C71"/>
      <c r="D71"/>
      <c r="E71"/>
      <c r="F71"/>
      <c r="G71"/>
    </row>
    <row r="72" spans="2:7">
      <c r="B72" s="7"/>
      <c r="C72"/>
      <c r="D72"/>
      <c r="E72"/>
      <c r="F72"/>
      <c r="G72"/>
    </row>
    <row r="73" spans="2:7">
      <c r="B73" s="7"/>
      <c r="C73"/>
      <c r="D73"/>
      <c r="E73"/>
      <c r="F73"/>
      <c r="G73"/>
    </row>
    <row r="74" spans="2:7">
      <c r="B74" s="7"/>
      <c r="C74"/>
      <c r="D74"/>
      <c r="E74"/>
      <c r="F74"/>
      <c r="G74"/>
    </row>
    <row r="75" spans="2:7">
      <c r="B75" s="7"/>
      <c r="C75"/>
      <c r="D75"/>
      <c r="E75"/>
      <c r="F75"/>
      <c r="G75"/>
    </row>
    <row r="76" spans="2:7">
      <c r="B76" s="7"/>
      <c r="C76"/>
      <c r="D76"/>
      <c r="E76"/>
      <c r="F76"/>
      <c r="G76"/>
    </row>
    <row r="77" spans="2:7">
      <c r="B77" s="7"/>
      <c r="C77"/>
      <c r="D77"/>
      <c r="E77"/>
      <c r="F77"/>
      <c r="G77"/>
    </row>
    <row r="78" spans="2:7">
      <c r="B78" s="7"/>
      <c r="C78"/>
      <c r="D78"/>
      <c r="E78"/>
      <c r="F78"/>
      <c r="G78"/>
    </row>
    <row r="79" spans="2:7">
      <c r="B79" s="7"/>
      <c r="C79"/>
      <c r="D79"/>
      <c r="E79"/>
      <c r="F79"/>
      <c r="G79"/>
    </row>
    <row r="80" spans="2:7">
      <c r="B80" s="7"/>
      <c r="C80"/>
      <c r="D80"/>
      <c r="E80"/>
      <c r="F80"/>
      <c r="G80"/>
    </row>
    <row r="81" spans="2:7">
      <c r="B81" s="7"/>
      <c r="C81"/>
      <c r="D81"/>
      <c r="E81"/>
      <c r="F81"/>
      <c r="G81"/>
    </row>
    <row r="82" spans="2:7">
      <c r="B82" s="7"/>
      <c r="C82"/>
      <c r="D82"/>
      <c r="E82"/>
      <c r="F82"/>
      <c r="G82"/>
    </row>
    <row r="83" spans="2:7">
      <c r="B83" s="7"/>
      <c r="C83"/>
      <c r="D83"/>
      <c r="E83"/>
      <c r="F83"/>
      <c r="G83"/>
    </row>
    <row r="84" spans="2:7">
      <c r="B84" s="7"/>
      <c r="C84"/>
      <c r="D84"/>
      <c r="E84"/>
      <c r="F84"/>
      <c r="G84"/>
    </row>
    <row r="85" spans="2:7">
      <c r="B85" s="7"/>
      <c r="C85"/>
      <c r="D85"/>
      <c r="E85"/>
      <c r="F85"/>
      <c r="G85"/>
    </row>
    <row r="86" spans="2:7">
      <c r="B86" s="7"/>
      <c r="C86"/>
      <c r="D86"/>
      <c r="E86"/>
      <c r="F86"/>
      <c r="G86"/>
    </row>
    <row r="87" spans="2:7">
      <c r="B87" s="7"/>
      <c r="C87"/>
      <c r="D87"/>
      <c r="E87"/>
      <c r="F87"/>
      <c r="G87"/>
    </row>
    <row r="88" spans="2:7">
      <c r="B88" s="7"/>
      <c r="C88"/>
      <c r="D88"/>
      <c r="E88"/>
      <c r="F88"/>
      <c r="G88"/>
    </row>
    <row r="89" spans="2:7">
      <c r="B89" s="7"/>
      <c r="C89"/>
      <c r="D89"/>
      <c r="E89"/>
      <c r="F89"/>
      <c r="G89"/>
    </row>
    <row r="90" spans="2:7">
      <c r="B90" s="7"/>
      <c r="C90"/>
      <c r="D90"/>
      <c r="E90"/>
      <c r="F90"/>
      <c r="G90"/>
    </row>
    <row r="91" spans="2:7">
      <c r="B91" s="7"/>
      <c r="C91"/>
      <c r="D91"/>
      <c r="E91"/>
      <c r="F91"/>
      <c r="G91"/>
    </row>
    <row r="92" spans="2:7">
      <c r="B92" s="7"/>
      <c r="C92"/>
      <c r="D92"/>
      <c r="E92"/>
      <c r="F92"/>
      <c r="G92"/>
    </row>
    <row r="93" spans="2:7">
      <c r="B93" s="7"/>
      <c r="C93"/>
      <c r="D93"/>
      <c r="E93"/>
      <c r="F93"/>
      <c r="G93"/>
    </row>
    <row r="94" spans="2:7">
      <c r="B94" s="7"/>
      <c r="C94"/>
      <c r="D94"/>
      <c r="E94"/>
      <c r="F94"/>
      <c r="G94"/>
    </row>
    <row r="95" spans="2:7">
      <c r="B95" s="7"/>
      <c r="C95"/>
      <c r="D95"/>
      <c r="E95"/>
      <c r="F95"/>
      <c r="G95"/>
    </row>
    <row r="96" spans="2:7">
      <c r="B96" s="7"/>
      <c r="C96"/>
      <c r="D96"/>
      <c r="E96"/>
      <c r="F96"/>
      <c r="G96"/>
    </row>
    <row r="97" spans="2:7">
      <c r="B97" s="7"/>
      <c r="C97"/>
      <c r="D97"/>
      <c r="E97"/>
      <c r="F97"/>
      <c r="G97"/>
    </row>
    <row r="98" spans="2:7">
      <c r="B98" s="7"/>
      <c r="C98"/>
      <c r="D98"/>
      <c r="E98"/>
      <c r="F98"/>
      <c r="G98"/>
    </row>
    <row r="99" spans="2:7">
      <c r="B99" s="7"/>
      <c r="C99"/>
      <c r="D99"/>
      <c r="E99"/>
      <c r="F99"/>
      <c r="G99"/>
    </row>
    <row r="100" spans="2:7">
      <c r="B100" s="7"/>
      <c r="C100"/>
      <c r="D100"/>
      <c r="E100"/>
      <c r="F100"/>
      <c r="G100"/>
    </row>
    <row r="101" spans="2:7">
      <c r="B101" s="7"/>
      <c r="C101"/>
      <c r="D101"/>
      <c r="E101"/>
      <c r="F101"/>
      <c r="G101"/>
    </row>
    <row r="102" spans="2:7">
      <c r="B102" s="7"/>
      <c r="C102"/>
      <c r="D102"/>
      <c r="E102"/>
      <c r="F102"/>
      <c r="G102"/>
    </row>
    <row r="103" spans="2:7">
      <c r="B103" s="7"/>
      <c r="C103"/>
      <c r="D103"/>
      <c r="E103"/>
      <c r="F103"/>
      <c r="G103"/>
    </row>
    <row r="104" spans="2:7">
      <c r="B104" s="7"/>
      <c r="C104"/>
      <c r="D104"/>
      <c r="E104"/>
      <c r="F104"/>
      <c r="G104"/>
    </row>
    <row r="105" spans="2:7">
      <c r="B105" s="7"/>
      <c r="C105"/>
      <c r="D105"/>
      <c r="E105"/>
      <c r="F105"/>
      <c r="G105"/>
    </row>
    <row r="106" spans="2:7">
      <c r="B106" s="7"/>
      <c r="C106"/>
      <c r="D106"/>
      <c r="E106"/>
      <c r="F106"/>
      <c r="G106"/>
    </row>
    <row r="107" spans="2:7">
      <c r="B107" s="7"/>
      <c r="C107"/>
      <c r="D107"/>
      <c r="E107"/>
      <c r="F107"/>
      <c r="G107"/>
    </row>
    <row r="108" spans="2:7">
      <c r="B108" s="7"/>
      <c r="C108"/>
      <c r="D108"/>
      <c r="E108"/>
      <c r="F108"/>
      <c r="G108"/>
    </row>
    <row r="109" spans="2:7">
      <c r="B109" s="7"/>
      <c r="C109"/>
      <c r="D109"/>
      <c r="E109"/>
      <c r="F109"/>
      <c r="G109"/>
    </row>
    <row r="110" spans="2:7">
      <c r="B110" s="7"/>
      <c r="C110"/>
      <c r="D110"/>
      <c r="E110"/>
      <c r="F110"/>
      <c r="G110"/>
    </row>
    <row r="111" spans="2:7">
      <c r="B111" s="7"/>
      <c r="C111"/>
      <c r="D111"/>
      <c r="E111"/>
      <c r="F111"/>
      <c r="G111"/>
    </row>
    <row r="112" spans="2:7">
      <c r="B112" s="7"/>
      <c r="C112"/>
      <c r="D112"/>
      <c r="E112"/>
      <c r="F112"/>
      <c r="G112"/>
    </row>
    <row r="113" spans="2:7">
      <c r="B113" s="7"/>
      <c r="C113"/>
      <c r="D113"/>
      <c r="E113"/>
      <c r="F113"/>
      <c r="G113"/>
    </row>
    <row r="114" spans="2:7">
      <c r="B114" s="7"/>
      <c r="C114"/>
      <c r="D114"/>
      <c r="E114"/>
      <c r="F114"/>
      <c r="G114"/>
    </row>
    <row r="115" spans="2:7">
      <c r="B115" s="7"/>
      <c r="C115"/>
      <c r="D115"/>
      <c r="E115"/>
      <c r="F115"/>
      <c r="G115"/>
    </row>
    <row r="116" spans="2:7">
      <c r="B116" s="7"/>
      <c r="C116"/>
      <c r="D116"/>
      <c r="E116"/>
      <c r="F116"/>
      <c r="G116"/>
    </row>
    <row r="117" spans="2:7">
      <c r="B117" s="7"/>
      <c r="C117"/>
      <c r="D117"/>
      <c r="E117"/>
      <c r="F117"/>
      <c r="G117"/>
    </row>
    <row r="118" spans="2:7">
      <c r="B118" s="7"/>
      <c r="C118"/>
      <c r="D118"/>
      <c r="E118"/>
      <c r="F118"/>
      <c r="G118"/>
    </row>
    <row r="119" spans="2:7">
      <c r="B119" s="7"/>
      <c r="C119"/>
      <c r="D119"/>
      <c r="E119"/>
      <c r="F119"/>
      <c r="G119"/>
    </row>
    <row r="120" spans="2:7">
      <c r="B120" s="7"/>
      <c r="C120"/>
      <c r="D120"/>
      <c r="E120"/>
      <c r="F120"/>
      <c r="G120"/>
    </row>
    <row r="121" spans="2:7">
      <c r="B121" s="7"/>
      <c r="C121"/>
      <c r="D121"/>
      <c r="E121"/>
      <c r="F121"/>
      <c r="G121"/>
    </row>
    <row r="122" spans="2:7">
      <c r="B122" s="7"/>
      <c r="C122"/>
      <c r="D122"/>
      <c r="E122"/>
      <c r="F122"/>
      <c r="G122"/>
    </row>
    <row r="123" spans="2:7">
      <c r="B123" s="7"/>
      <c r="C123"/>
      <c r="D123"/>
      <c r="E123"/>
      <c r="F123"/>
      <c r="G123"/>
    </row>
    <row r="124" spans="2:7">
      <c r="B124" s="7"/>
      <c r="C124"/>
      <c r="D124"/>
      <c r="E124"/>
      <c r="F124"/>
      <c r="G124"/>
    </row>
    <row r="125" spans="2:7">
      <c r="B125" s="7"/>
      <c r="C125"/>
      <c r="D125"/>
      <c r="E125"/>
      <c r="F125"/>
      <c r="G125"/>
    </row>
    <row r="126" spans="2:7">
      <c r="B126" s="7"/>
      <c r="C126"/>
      <c r="D126"/>
      <c r="E126"/>
      <c r="F126"/>
      <c r="G126"/>
    </row>
    <row r="127" spans="2:7">
      <c r="B127" s="7"/>
      <c r="C127"/>
      <c r="D127"/>
      <c r="E127"/>
      <c r="F127"/>
      <c r="G127"/>
    </row>
    <row r="128" spans="2:7">
      <c r="B128" s="7"/>
      <c r="C128"/>
      <c r="D128"/>
      <c r="E128"/>
      <c r="F128"/>
      <c r="G128"/>
    </row>
    <row r="129" spans="2:7">
      <c r="B129" s="7"/>
      <c r="C129"/>
      <c r="D129"/>
      <c r="E129"/>
      <c r="F129"/>
      <c r="G129"/>
    </row>
    <row r="130" spans="2:7">
      <c r="B130" s="7"/>
      <c r="C130"/>
      <c r="D130"/>
      <c r="E130"/>
      <c r="F130"/>
      <c r="G130"/>
    </row>
    <row r="131" spans="2:7">
      <c r="B131" s="7"/>
      <c r="C131"/>
      <c r="D131"/>
      <c r="E131"/>
      <c r="F131"/>
      <c r="G131"/>
    </row>
    <row r="132" spans="2:7">
      <c r="B132" s="7"/>
      <c r="C132"/>
      <c r="D132"/>
      <c r="E132"/>
      <c r="F132"/>
      <c r="G132"/>
    </row>
    <row r="133" spans="2:7">
      <c r="B133" s="7"/>
      <c r="C133"/>
      <c r="D133"/>
      <c r="E133"/>
      <c r="F133"/>
      <c r="G133"/>
    </row>
    <row r="134" spans="2:7">
      <c r="B134" s="7"/>
      <c r="C134"/>
      <c r="D134"/>
      <c r="E134"/>
      <c r="F134"/>
      <c r="G134"/>
    </row>
    <row r="135" spans="2:7">
      <c r="B135" s="7"/>
      <c r="C135"/>
      <c r="D135"/>
      <c r="E135"/>
      <c r="F135"/>
      <c r="G135"/>
    </row>
    <row r="136" spans="2:7">
      <c r="B136" s="7"/>
      <c r="C136"/>
      <c r="D136"/>
      <c r="E136"/>
      <c r="F136"/>
      <c r="G136"/>
    </row>
    <row r="137" spans="2:7">
      <c r="B137" s="7"/>
      <c r="C137"/>
      <c r="D137"/>
      <c r="E137"/>
      <c r="F137"/>
      <c r="G137"/>
    </row>
    <row r="138" spans="2:7">
      <c r="B138" s="7"/>
      <c r="C138"/>
      <c r="D138"/>
      <c r="E138"/>
      <c r="F138"/>
      <c r="G138"/>
    </row>
    <row r="139" spans="2:7">
      <c r="B139" s="7"/>
      <c r="C139"/>
      <c r="D139"/>
      <c r="E139"/>
      <c r="F139"/>
      <c r="G139"/>
    </row>
    <row r="140" spans="2:7">
      <c r="B140" s="7"/>
      <c r="C140"/>
      <c r="D140"/>
      <c r="E140"/>
      <c r="F140"/>
      <c r="G140"/>
    </row>
    <row r="141" spans="2:7">
      <c r="B141" s="7"/>
      <c r="C141"/>
      <c r="D141"/>
      <c r="E141"/>
      <c r="F141"/>
      <c r="G141"/>
    </row>
    <row r="142" spans="2:7">
      <c r="B142" s="7"/>
      <c r="C142"/>
      <c r="D142"/>
      <c r="E142"/>
      <c r="F142"/>
      <c r="G142"/>
    </row>
    <row r="143" spans="2:7">
      <c r="B143" s="7"/>
      <c r="C143"/>
      <c r="D143"/>
      <c r="E143"/>
      <c r="F143"/>
      <c r="G143"/>
    </row>
    <row r="144" spans="2:7">
      <c r="B144" s="7"/>
      <c r="C144"/>
      <c r="D144"/>
      <c r="E144"/>
      <c r="F144"/>
      <c r="G144"/>
    </row>
    <row r="145" spans="2:7">
      <c r="B145" s="7"/>
      <c r="C145"/>
      <c r="D145"/>
      <c r="E145"/>
      <c r="F145"/>
      <c r="G145"/>
    </row>
    <row r="146" spans="2:7">
      <c r="B146" s="7"/>
      <c r="C146"/>
      <c r="D146"/>
      <c r="E146"/>
      <c r="F146"/>
      <c r="G146"/>
    </row>
    <row r="147" spans="2:7">
      <c r="B147" s="7"/>
      <c r="C147"/>
      <c r="D147"/>
      <c r="E147"/>
      <c r="F147"/>
      <c r="G147"/>
    </row>
    <row r="148" spans="2:7">
      <c r="B148" s="7"/>
      <c r="C148"/>
      <c r="D148"/>
      <c r="E148"/>
      <c r="F148"/>
      <c r="G148"/>
    </row>
    <row r="149" spans="2:7">
      <c r="B149" s="7"/>
      <c r="C149"/>
      <c r="D149"/>
      <c r="E149"/>
      <c r="F149"/>
      <c r="G149"/>
    </row>
    <row r="150" spans="2:7">
      <c r="B150" s="7"/>
      <c r="C150"/>
      <c r="D150"/>
      <c r="E150"/>
      <c r="F150"/>
      <c r="G150"/>
    </row>
    <row r="151" spans="2:7">
      <c r="B151" s="7"/>
      <c r="C151"/>
      <c r="D151"/>
      <c r="E151"/>
      <c r="F151"/>
      <c r="G151"/>
    </row>
    <row r="152" spans="2:7">
      <c r="B152" s="7"/>
      <c r="C152"/>
      <c r="D152"/>
      <c r="E152"/>
      <c r="F152"/>
      <c r="G152"/>
    </row>
    <row r="153" spans="2:7">
      <c r="B153" s="7"/>
      <c r="C153"/>
      <c r="D153"/>
      <c r="E153"/>
      <c r="F153"/>
      <c r="G153"/>
    </row>
    <row r="154" spans="2:7">
      <c r="B154" s="7"/>
      <c r="C154"/>
      <c r="D154"/>
      <c r="E154"/>
      <c r="F154"/>
      <c r="G154"/>
    </row>
    <row r="155" spans="2:7">
      <c r="B155" s="7"/>
      <c r="C155"/>
      <c r="D155"/>
      <c r="E155"/>
      <c r="F155"/>
      <c r="G155"/>
    </row>
    <row r="156" spans="2:7">
      <c r="B156" s="7"/>
      <c r="C156"/>
      <c r="D156"/>
      <c r="E156"/>
      <c r="F156"/>
      <c r="G156"/>
    </row>
    <row r="157" spans="2:7">
      <c r="B157" s="7"/>
      <c r="C157"/>
      <c r="D157"/>
      <c r="E157"/>
      <c r="F157"/>
      <c r="G157"/>
    </row>
    <row r="158" spans="2:7">
      <c r="B158" s="7"/>
      <c r="C158"/>
      <c r="D158"/>
      <c r="E158"/>
      <c r="F158"/>
      <c r="G158"/>
    </row>
    <row r="159" spans="2:7">
      <c r="B159" s="7"/>
      <c r="C159"/>
      <c r="D159"/>
      <c r="E159"/>
      <c r="F159"/>
      <c r="G159"/>
    </row>
    <row r="160" spans="2:7">
      <c r="B160" s="7"/>
      <c r="C160"/>
      <c r="D160"/>
      <c r="E160"/>
      <c r="F160"/>
      <c r="G160"/>
    </row>
    <row r="161" spans="2:7">
      <c r="B161" s="7"/>
      <c r="C161"/>
      <c r="D161"/>
      <c r="E161"/>
      <c r="F161"/>
      <c r="G161"/>
    </row>
    <row r="162" spans="2:7">
      <c r="B162" s="7"/>
      <c r="C162"/>
      <c r="D162"/>
      <c r="E162"/>
      <c r="F162"/>
      <c r="G162"/>
    </row>
    <row r="163" spans="2:7">
      <c r="B163" s="7"/>
      <c r="C163"/>
      <c r="D163"/>
      <c r="E163"/>
      <c r="F163"/>
      <c r="G163"/>
    </row>
    <row r="164" spans="2:7">
      <c r="B164" s="7"/>
      <c r="C164"/>
      <c r="D164"/>
      <c r="E164"/>
      <c r="F164"/>
      <c r="G164"/>
    </row>
    <row r="165" spans="2:7">
      <c r="B165" s="7"/>
      <c r="C165"/>
      <c r="D165"/>
      <c r="E165"/>
      <c r="F165"/>
      <c r="G165"/>
    </row>
    <row r="166" spans="2:7">
      <c r="B166" s="7"/>
      <c r="C166"/>
      <c r="D166"/>
      <c r="E166"/>
      <c r="F166"/>
      <c r="G166"/>
    </row>
    <row r="167" spans="2:7">
      <c r="B167" s="7"/>
      <c r="C167"/>
      <c r="D167"/>
      <c r="E167"/>
      <c r="F167"/>
      <c r="G167"/>
    </row>
    <row r="168" spans="2:7">
      <c r="B168" s="7"/>
      <c r="C168"/>
      <c r="D168"/>
      <c r="E168"/>
      <c r="F168"/>
      <c r="G168"/>
    </row>
    <row r="169" spans="2:7">
      <c r="B169" s="7"/>
      <c r="C169"/>
      <c r="D169"/>
      <c r="E169"/>
      <c r="F169"/>
      <c r="G169"/>
    </row>
    <row r="170" spans="2:7">
      <c r="B170" s="7"/>
      <c r="C170"/>
      <c r="D170"/>
      <c r="E170"/>
      <c r="F170"/>
      <c r="G170"/>
    </row>
    <row r="171" spans="2:7">
      <c r="B171" s="7"/>
      <c r="C171"/>
      <c r="D171"/>
      <c r="E171"/>
      <c r="F171"/>
      <c r="G171"/>
    </row>
    <row r="172" spans="2:7">
      <c r="B172" s="7"/>
      <c r="C172"/>
      <c r="D172"/>
      <c r="E172"/>
      <c r="F172"/>
      <c r="G172"/>
    </row>
    <row r="173" spans="2:7">
      <c r="B173" s="7"/>
      <c r="C173"/>
      <c r="D173"/>
      <c r="E173"/>
      <c r="F173"/>
      <c r="G173"/>
    </row>
    <row r="174" spans="2:7">
      <c r="B174" s="7"/>
      <c r="C174"/>
      <c r="D174"/>
      <c r="E174"/>
      <c r="F174"/>
      <c r="G174"/>
    </row>
    <row r="175" spans="2:7">
      <c r="B175" s="7"/>
      <c r="C175"/>
      <c r="D175"/>
      <c r="E175"/>
      <c r="F175"/>
      <c r="G175"/>
    </row>
    <row r="176" spans="2:7">
      <c r="B176" s="7"/>
      <c r="C176"/>
      <c r="D176"/>
      <c r="E176"/>
      <c r="F176"/>
      <c r="G176"/>
    </row>
    <row r="177" spans="2:7">
      <c r="B177" s="7"/>
      <c r="C177"/>
      <c r="D177"/>
      <c r="E177"/>
      <c r="F177"/>
      <c r="G177"/>
    </row>
    <row r="178" spans="2:7">
      <c r="B178" s="7"/>
      <c r="C178"/>
      <c r="D178"/>
      <c r="E178"/>
      <c r="F178"/>
      <c r="G178"/>
    </row>
    <row r="179" spans="2:7">
      <c r="B179" s="7"/>
      <c r="C179"/>
      <c r="D179"/>
      <c r="E179"/>
      <c r="F179"/>
      <c r="G179"/>
    </row>
    <row r="180" spans="2:7">
      <c r="B180" s="7"/>
      <c r="C180"/>
      <c r="D180"/>
      <c r="E180"/>
      <c r="F180"/>
      <c r="G180"/>
    </row>
    <row r="181" spans="2:7">
      <c r="B181" s="7"/>
      <c r="C181"/>
      <c r="D181"/>
      <c r="E181"/>
      <c r="F181"/>
      <c r="G181"/>
    </row>
    <row r="182" spans="2:7">
      <c r="B182" s="7"/>
      <c r="C182"/>
      <c r="D182"/>
      <c r="E182"/>
      <c r="F182"/>
      <c r="G182"/>
    </row>
    <row r="183" spans="2:7">
      <c r="B183" s="7"/>
      <c r="C183"/>
      <c r="D183"/>
      <c r="E183"/>
      <c r="F183"/>
      <c r="G183"/>
    </row>
    <row r="184" spans="2:7">
      <c r="B184" s="7"/>
      <c r="C184"/>
      <c r="D184"/>
      <c r="E184"/>
      <c r="F184"/>
      <c r="G184"/>
    </row>
    <row r="185" spans="2:7">
      <c r="B185" s="7"/>
      <c r="C185"/>
      <c r="D185"/>
      <c r="E185"/>
      <c r="F185"/>
      <c r="G185"/>
    </row>
    <row r="186" spans="2:7">
      <c r="B186" s="7"/>
      <c r="C186"/>
      <c r="D186"/>
      <c r="E186"/>
      <c r="F186"/>
      <c r="G186"/>
    </row>
    <row r="187" spans="2:7">
      <c r="B187" s="7"/>
      <c r="C187"/>
      <c r="D187"/>
      <c r="E187"/>
      <c r="F187"/>
      <c r="G187"/>
    </row>
    <row r="188" spans="2:7">
      <c r="B188" s="7"/>
      <c r="C188"/>
      <c r="D188"/>
      <c r="E188"/>
      <c r="F188"/>
      <c r="G188"/>
    </row>
    <row r="189" spans="2:7">
      <c r="B189" s="7"/>
      <c r="C189"/>
      <c r="D189"/>
      <c r="E189"/>
      <c r="F189"/>
      <c r="G189"/>
    </row>
    <row r="190" spans="2:7">
      <c r="B190" s="7"/>
      <c r="C190"/>
      <c r="D190"/>
      <c r="E190"/>
      <c r="F190"/>
      <c r="G190"/>
    </row>
    <row r="191" spans="2:7">
      <c r="B191" s="7"/>
      <c r="C191"/>
      <c r="D191"/>
      <c r="E191"/>
      <c r="F191"/>
      <c r="G191"/>
    </row>
    <row r="192" spans="2:7">
      <c r="B192" s="7"/>
      <c r="C192"/>
      <c r="D192"/>
      <c r="E192"/>
      <c r="F192"/>
      <c r="G192"/>
    </row>
    <row r="193" spans="2:7">
      <c r="B193" s="7"/>
      <c r="C193"/>
      <c r="D193"/>
      <c r="E193"/>
      <c r="F193"/>
      <c r="G193"/>
    </row>
    <row r="194" spans="2:7">
      <c r="B194" s="7"/>
      <c r="C194"/>
      <c r="D194"/>
      <c r="E194"/>
      <c r="F194"/>
      <c r="G194"/>
    </row>
    <row r="195" spans="2:7">
      <c r="B195" s="7"/>
      <c r="C195"/>
      <c r="D195"/>
      <c r="E195"/>
      <c r="F195"/>
      <c r="G195"/>
    </row>
    <row r="196" spans="2:7">
      <c r="B196" s="7"/>
      <c r="C196"/>
      <c r="D196"/>
      <c r="E196"/>
      <c r="F196"/>
      <c r="G196"/>
    </row>
    <row r="197" spans="2:7">
      <c r="B197" s="7"/>
      <c r="C197"/>
      <c r="D197"/>
      <c r="E197"/>
      <c r="F197"/>
      <c r="G197"/>
    </row>
    <row r="198" spans="2:7">
      <c r="B198" s="7"/>
      <c r="C198"/>
      <c r="D198"/>
      <c r="E198"/>
      <c r="F198"/>
      <c r="G198"/>
    </row>
    <row r="199" spans="2:7">
      <c r="B199" s="7"/>
      <c r="C199"/>
      <c r="D199"/>
      <c r="E199"/>
      <c r="F199"/>
      <c r="G199"/>
    </row>
    <row r="200" spans="2:7">
      <c r="B200" s="7"/>
      <c r="C200"/>
      <c r="D200"/>
      <c r="E200"/>
      <c r="F200"/>
      <c r="G200"/>
    </row>
    <row r="201" spans="2:7">
      <c r="B201" s="7"/>
      <c r="C201"/>
      <c r="D201"/>
      <c r="E201"/>
      <c r="F201"/>
      <c r="G201"/>
    </row>
    <row r="202" spans="2:7">
      <c r="B202" s="7"/>
      <c r="C202"/>
      <c r="D202"/>
      <c r="E202"/>
      <c r="F202"/>
      <c r="G202"/>
    </row>
    <row r="203" spans="2:7">
      <c r="B203" s="7"/>
      <c r="C203"/>
      <c r="D203"/>
      <c r="E203"/>
      <c r="F203"/>
      <c r="G203"/>
    </row>
    <row r="204" spans="2:7">
      <c r="B204" s="7"/>
      <c r="C204"/>
      <c r="D204"/>
      <c r="E204"/>
      <c r="F204"/>
      <c r="G204"/>
    </row>
    <row r="205" spans="2:7">
      <c r="B205" s="7"/>
      <c r="C205"/>
      <c r="D205"/>
      <c r="E205"/>
      <c r="F205"/>
      <c r="G205"/>
    </row>
    <row r="206" spans="2:7">
      <c r="B206" s="7"/>
      <c r="C206"/>
      <c r="D206"/>
      <c r="E206"/>
      <c r="F206"/>
      <c r="G206"/>
    </row>
    <row r="207" spans="2:7">
      <c r="B207" s="7"/>
      <c r="C207"/>
      <c r="D207"/>
      <c r="E207"/>
      <c r="F207"/>
      <c r="G207"/>
    </row>
    <row r="208" spans="2:7">
      <c r="B208" s="7"/>
      <c r="C208"/>
      <c r="D208"/>
      <c r="E208"/>
      <c r="F208"/>
      <c r="G208"/>
    </row>
    <row r="209" spans="2:7">
      <c r="B209" s="7"/>
      <c r="C209"/>
      <c r="D209"/>
      <c r="E209"/>
      <c r="F209"/>
      <c r="G209"/>
    </row>
    <row r="210" spans="2:7">
      <c r="B210" s="7"/>
      <c r="C210"/>
      <c r="D210"/>
      <c r="E210"/>
      <c r="F210"/>
      <c r="G210"/>
    </row>
    <row r="211" spans="2:7">
      <c r="B211" s="7"/>
      <c r="C211"/>
      <c r="D211"/>
      <c r="E211"/>
      <c r="F211"/>
      <c r="G211"/>
    </row>
    <row r="212" spans="2:7">
      <c r="B212" s="7"/>
      <c r="C212"/>
      <c r="D212"/>
      <c r="E212"/>
      <c r="F212"/>
      <c r="G212"/>
    </row>
    <row r="213" spans="2:7">
      <c r="B213" s="7"/>
      <c r="C213"/>
      <c r="D213"/>
      <c r="E213"/>
      <c r="F213"/>
      <c r="G213"/>
    </row>
    <row r="214" spans="2:7">
      <c r="B214" s="7"/>
      <c r="C214"/>
      <c r="D214"/>
      <c r="E214"/>
      <c r="F214"/>
      <c r="G214"/>
    </row>
    <row r="215" spans="2:7">
      <c r="B215" s="7"/>
      <c r="C215"/>
      <c r="D215"/>
      <c r="E215"/>
      <c r="F215"/>
      <c r="G215"/>
    </row>
    <row r="216" spans="2:7">
      <c r="B216" s="7"/>
      <c r="C216"/>
      <c r="D216"/>
      <c r="E216"/>
      <c r="F216"/>
      <c r="G216"/>
    </row>
    <row r="217" spans="2:7">
      <c r="B217" s="7"/>
      <c r="C217"/>
      <c r="D217"/>
      <c r="E217"/>
      <c r="F217"/>
      <c r="G217"/>
    </row>
    <row r="218" spans="2:7">
      <c r="B218" s="7"/>
      <c r="C218"/>
      <c r="D218"/>
      <c r="E218"/>
      <c r="F218"/>
      <c r="G218"/>
    </row>
    <row r="219" spans="2:7">
      <c r="B219" s="7"/>
      <c r="C219"/>
      <c r="D219"/>
      <c r="E219"/>
      <c r="F219"/>
      <c r="G219"/>
    </row>
    <row r="220" spans="2:7">
      <c r="B220" s="7"/>
      <c r="C220"/>
      <c r="D220"/>
      <c r="E220"/>
      <c r="F220"/>
      <c r="G220"/>
    </row>
    <row r="221" spans="2:7">
      <c r="B221" s="7"/>
      <c r="C221"/>
      <c r="D221"/>
      <c r="E221"/>
      <c r="F221"/>
      <c r="G221"/>
    </row>
    <row r="222" spans="2:7">
      <c r="B222" s="7"/>
      <c r="C222"/>
      <c r="D222"/>
      <c r="E222"/>
      <c r="F222"/>
      <c r="G222"/>
    </row>
    <row r="223" spans="2:7">
      <c r="B223" s="7"/>
      <c r="C223"/>
      <c r="D223"/>
      <c r="E223"/>
      <c r="F223"/>
      <c r="G223"/>
    </row>
    <row r="224" spans="2:7">
      <c r="B224" s="7"/>
      <c r="C224"/>
      <c r="D224"/>
      <c r="E224"/>
      <c r="F224"/>
      <c r="G224"/>
    </row>
    <row r="225" spans="2:7">
      <c r="B225" s="7"/>
      <c r="C225"/>
      <c r="D225"/>
      <c r="E225"/>
      <c r="F225"/>
      <c r="G225"/>
    </row>
    <row r="226" spans="2:7">
      <c r="B226" s="7"/>
      <c r="C226"/>
      <c r="D226"/>
      <c r="E226"/>
      <c r="F226"/>
      <c r="G226"/>
    </row>
    <row r="227" spans="2:7">
      <c r="B227" s="7"/>
      <c r="C227"/>
      <c r="D227"/>
      <c r="E227"/>
      <c r="F227"/>
      <c r="G227"/>
    </row>
    <row r="228" spans="2:7">
      <c r="B228" s="7"/>
      <c r="C228"/>
      <c r="D228"/>
      <c r="E228"/>
      <c r="F228"/>
      <c r="G228"/>
    </row>
    <row r="229" spans="2:7">
      <c r="B229" s="7"/>
      <c r="C229"/>
      <c r="D229"/>
      <c r="E229"/>
      <c r="F229"/>
      <c r="G229"/>
    </row>
    <row r="230" spans="2:7">
      <c r="B230" s="7"/>
      <c r="C230"/>
      <c r="D230"/>
      <c r="E230"/>
      <c r="F230"/>
      <c r="G230"/>
    </row>
    <row r="231" spans="2:7">
      <c r="B231" s="7"/>
      <c r="C231"/>
      <c r="D231"/>
      <c r="E231"/>
      <c r="F231"/>
      <c r="G231"/>
    </row>
    <row r="232" spans="2:7">
      <c r="B232" s="7"/>
      <c r="C232"/>
      <c r="D232"/>
      <c r="E232"/>
      <c r="F232"/>
      <c r="G232"/>
    </row>
    <row r="233" spans="2:7">
      <c r="B233" s="7"/>
      <c r="C233"/>
      <c r="D233"/>
      <c r="E233"/>
      <c r="F233"/>
      <c r="G233"/>
    </row>
    <row r="234" spans="2:7">
      <c r="B234" s="7"/>
      <c r="C234"/>
      <c r="D234"/>
      <c r="E234"/>
      <c r="F234"/>
      <c r="G234"/>
    </row>
    <row r="235" spans="2:7">
      <c r="B235" s="7"/>
      <c r="C235"/>
      <c r="D235"/>
      <c r="E235"/>
      <c r="F235"/>
      <c r="G235"/>
    </row>
    <row r="236" spans="2:7">
      <c r="B236" s="7"/>
      <c r="C236"/>
      <c r="D236"/>
      <c r="E236"/>
      <c r="F236"/>
      <c r="G236"/>
    </row>
    <row r="237" spans="2:7">
      <c r="B237" s="7"/>
      <c r="C237"/>
      <c r="D237"/>
      <c r="E237"/>
      <c r="F237"/>
      <c r="G237"/>
    </row>
    <row r="238" spans="2:7">
      <c r="B238" s="7"/>
      <c r="C238"/>
      <c r="D238"/>
      <c r="E238"/>
      <c r="F238"/>
      <c r="G238"/>
    </row>
    <row r="239" spans="2:7">
      <c r="B239" s="7"/>
      <c r="C239"/>
      <c r="D239"/>
      <c r="E239"/>
      <c r="F239"/>
      <c r="G239"/>
    </row>
    <row r="240" spans="2:7">
      <c r="B240" s="7"/>
      <c r="C240"/>
      <c r="D240"/>
      <c r="E240"/>
      <c r="F240"/>
      <c r="G240"/>
    </row>
    <row r="241" spans="2:7">
      <c r="B241" s="7"/>
      <c r="C241"/>
      <c r="D241"/>
      <c r="E241"/>
      <c r="F241"/>
      <c r="G241"/>
    </row>
    <row r="242" spans="2:7">
      <c r="B242" s="7"/>
      <c r="C242"/>
      <c r="D242"/>
      <c r="E242"/>
      <c r="F242"/>
      <c r="G242"/>
    </row>
    <row r="243" spans="2:7">
      <c r="B243" s="7"/>
      <c r="C243"/>
      <c r="D243"/>
      <c r="E243"/>
      <c r="F243"/>
      <c r="G243"/>
    </row>
    <row r="244" spans="2:7">
      <c r="B244" s="7"/>
      <c r="C244"/>
      <c r="D244"/>
      <c r="E244"/>
      <c r="F244"/>
      <c r="G244"/>
    </row>
    <row r="245" spans="2:7">
      <c r="B245" s="7"/>
      <c r="C245"/>
      <c r="D245"/>
      <c r="E245"/>
      <c r="F245"/>
      <c r="G245"/>
    </row>
    <row r="246" spans="2:7">
      <c r="B246" s="7"/>
      <c r="C246"/>
      <c r="D246"/>
      <c r="E246"/>
      <c r="F246"/>
      <c r="G246"/>
    </row>
    <row r="247" spans="2:7">
      <c r="B247" s="7"/>
      <c r="C247"/>
      <c r="D247"/>
      <c r="E247"/>
      <c r="F247"/>
      <c r="G247"/>
    </row>
    <row r="248" spans="2:7">
      <c r="B248" s="7"/>
      <c r="C248"/>
      <c r="D248"/>
      <c r="E248"/>
      <c r="F248"/>
      <c r="G248"/>
    </row>
    <row r="249" spans="2:7">
      <c r="B249" s="7"/>
      <c r="C249"/>
      <c r="D249"/>
      <c r="E249"/>
      <c r="F249"/>
      <c r="G249"/>
    </row>
    <row r="250" spans="2:7">
      <c r="B250" s="7"/>
      <c r="C250"/>
      <c r="D250"/>
      <c r="E250"/>
      <c r="F250"/>
      <c r="G250"/>
    </row>
    <row r="251" spans="2:7">
      <c r="B251" s="7"/>
      <c r="C251"/>
      <c r="D251"/>
      <c r="E251"/>
      <c r="F251"/>
      <c r="G251"/>
    </row>
    <row r="252" spans="2:7">
      <c r="B252" s="7"/>
      <c r="C252"/>
      <c r="D252"/>
      <c r="E252"/>
      <c r="F252"/>
      <c r="G252"/>
    </row>
    <row r="253" spans="2:7">
      <c r="B253" s="7"/>
      <c r="C253"/>
      <c r="D253"/>
      <c r="E253"/>
      <c r="F253"/>
      <c r="G253"/>
    </row>
    <row r="254" spans="2:7">
      <c r="B254" s="7"/>
      <c r="C254"/>
      <c r="D254"/>
      <c r="E254"/>
      <c r="F254"/>
      <c r="G254"/>
    </row>
    <row r="255" spans="2:7">
      <c r="B255" s="7"/>
      <c r="C255"/>
      <c r="D255"/>
      <c r="E255"/>
      <c r="F255"/>
      <c r="G255"/>
    </row>
    <row r="256" spans="2:7">
      <c r="B256" s="7"/>
      <c r="C256"/>
      <c r="D256"/>
      <c r="E256"/>
      <c r="F256"/>
      <c r="G256"/>
    </row>
    <row r="257" spans="2:7">
      <c r="B257" s="7"/>
      <c r="C257"/>
      <c r="D257"/>
      <c r="E257"/>
      <c r="F257"/>
      <c r="G257"/>
    </row>
    <row r="258" spans="2:7">
      <c r="B258" s="7"/>
      <c r="C258"/>
      <c r="D258"/>
      <c r="E258"/>
      <c r="F258"/>
      <c r="G258"/>
    </row>
    <row r="259" spans="2:7">
      <c r="B259" s="7"/>
      <c r="C259"/>
      <c r="D259"/>
      <c r="E259"/>
      <c r="F259"/>
      <c r="G259"/>
    </row>
    <row r="260" spans="2:7">
      <c r="B260" s="7"/>
      <c r="C260"/>
      <c r="D260"/>
      <c r="E260"/>
      <c r="F260"/>
      <c r="G260"/>
    </row>
    <row r="261" spans="2:7">
      <c r="B261" s="7"/>
      <c r="C261"/>
      <c r="D261"/>
      <c r="E261"/>
      <c r="F261"/>
      <c r="G261"/>
    </row>
    <row r="262" spans="2:7">
      <c r="B262" s="7"/>
      <c r="C262"/>
      <c r="D262"/>
      <c r="E262"/>
      <c r="F262"/>
      <c r="G262"/>
    </row>
    <row r="263" spans="2:7">
      <c r="B263" s="7"/>
      <c r="C263"/>
      <c r="D263"/>
      <c r="E263"/>
      <c r="F263"/>
      <c r="G263"/>
    </row>
    <row r="264" spans="2:7">
      <c r="B264" s="7"/>
      <c r="C264"/>
      <c r="D264"/>
      <c r="E264"/>
      <c r="F264"/>
      <c r="G264"/>
    </row>
    <row r="265" spans="2:7">
      <c r="B265" s="7"/>
      <c r="C265"/>
      <c r="D265"/>
      <c r="E265"/>
      <c r="F265"/>
      <c r="G265"/>
    </row>
    <row r="266" spans="2:7">
      <c r="B266" s="7"/>
      <c r="C266"/>
      <c r="D266"/>
      <c r="E266"/>
      <c r="F266"/>
      <c r="G266"/>
    </row>
    <row r="267" spans="2:7">
      <c r="B267" s="7"/>
      <c r="C267"/>
      <c r="D267"/>
      <c r="E267"/>
      <c r="F267"/>
      <c r="G267"/>
    </row>
    <row r="268" spans="2:7">
      <c r="B268" s="7"/>
      <c r="C268"/>
      <c r="D268"/>
      <c r="E268"/>
      <c r="F268"/>
      <c r="G268"/>
    </row>
    <row r="269" spans="2:7">
      <c r="B269" s="7"/>
      <c r="C269"/>
      <c r="D269"/>
      <c r="E269"/>
      <c r="F269"/>
      <c r="G269"/>
    </row>
    <row r="270" spans="2:7">
      <c r="B270" s="7"/>
      <c r="C270"/>
      <c r="D270"/>
      <c r="E270"/>
      <c r="F270"/>
      <c r="G270"/>
    </row>
    <row r="271" spans="2:7">
      <c r="B271" s="7"/>
      <c r="C271"/>
      <c r="D271"/>
      <c r="E271"/>
      <c r="F271"/>
      <c r="G271"/>
    </row>
    <row r="272" spans="2:7">
      <c r="B272" s="7"/>
      <c r="C272"/>
      <c r="D272"/>
      <c r="E272"/>
      <c r="F272"/>
      <c r="G272"/>
    </row>
    <row r="273" spans="2:7">
      <c r="B273" s="7"/>
      <c r="C273"/>
      <c r="D273"/>
      <c r="E273"/>
      <c r="F273"/>
      <c r="G273"/>
    </row>
    <row r="274" spans="2:7">
      <c r="B274" s="7"/>
      <c r="C274"/>
      <c r="D274"/>
      <c r="E274"/>
      <c r="F274"/>
      <c r="G274"/>
    </row>
    <row r="275" spans="2:7">
      <c r="B275" s="7"/>
      <c r="C275"/>
      <c r="D275"/>
      <c r="E275"/>
      <c r="F275"/>
      <c r="G275"/>
    </row>
    <row r="276" spans="2:7">
      <c r="B276" s="7"/>
      <c r="C276"/>
      <c r="D276"/>
      <c r="E276"/>
      <c r="F276"/>
      <c r="G276"/>
    </row>
    <row r="277" spans="2:7">
      <c r="B277" s="7"/>
      <c r="C277"/>
      <c r="D277"/>
      <c r="E277"/>
      <c r="F277"/>
      <c r="G277"/>
    </row>
    <row r="278" spans="2:7">
      <c r="B278" s="7"/>
      <c r="C278"/>
      <c r="D278"/>
      <c r="E278"/>
      <c r="F278"/>
      <c r="G278"/>
    </row>
    <row r="279" spans="2:7">
      <c r="B279" s="7"/>
      <c r="C279"/>
      <c r="D279"/>
      <c r="E279"/>
      <c r="F279"/>
      <c r="G279"/>
    </row>
    <row r="280" spans="2:7">
      <c r="B280" s="7"/>
      <c r="C280"/>
      <c r="D280"/>
      <c r="E280"/>
      <c r="F280"/>
      <c r="G280"/>
    </row>
    <row r="281" spans="2:7">
      <c r="B281" s="7"/>
      <c r="C281"/>
      <c r="D281"/>
      <c r="E281"/>
      <c r="F281"/>
      <c r="G281"/>
    </row>
    <row r="282" spans="2:7">
      <c r="B282" s="7"/>
      <c r="C282"/>
      <c r="D282"/>
      <c r="E282"/>
      <c r="F282"/>
      <c r="G282"/>
    </row>
    <row r="283" spans="2:7">
      <c r="B283" s="7"/>
      <c r="C283"/>
      <c r="D283"/>
      <c r="E283"/>
      <c r="F283"/>
      <c r="G283"/>
    </row>
    <row r="284" spans="2:7">
      <c r="B284" s="7"/>
      <c r="C284"/>
      <c r="D284"/>
      <c r="E284"/>
      <c r="F284"/>
      <c r="G284"/>
    </row>
    <row r="285" spans="2:7">
      <c r="B285" s="7"/>
      <c r="C285"/>
      <c r="D285"/>
      <c r="E285"/>
      <c r="F285"/>
      <c r="G285"/>
    </row>
    <row r="286" spans="2:7">
      <c r="B286" s="7"/>
      <c r="C286"/>
      <c r="D286"/>
      <c r="E286"/>
      <c r="F286"/>
      <c r="G286"/>
    </row>
    <row r="287" spans="2:7">
      <c r="B287" s="7"/>
      <c r="C287"/>
      <c r="D287"/>
      <c r="E287"/>
      <c r="F287"/>
      <c r="G287"/>
    </row>
    <row r="288" spans="2:7">
      <c r="B288" s="7"/>
      <c r="C288"/>
      <c r="D288"/>
      <c r="E288"/>
      <c r="F288"/>
      <c r="G288"/>
    </row>
    <row r="289" spans="2:7">
      <c r="B289" s="7"/>
      <c r="C289"/>
      <c r="D289"/>
      <c r="E289"/>
      <c r="F289"/>
      <c r="G289"/>
    </row>
    <row r="290" spans="2:7">
      <c r="B290" s="7"/>
      <c r="C290"/>
      <c r="D290"/>
      <c r="E290"/>
      <c r="F290"/>
      <c r="G290"/>
    </row>
    <row r="291" spans="2:7">
      <c r="B291" s="7"/>
      <c r="C291"/>
      <c r="D291"/>
      <c r="E291"/>
      <c r="F291"/>
      <c r="G291"/>
    </row>
    <row r="292" spans="2:7">
      <c r="B292" s="7"/>
      <c r="C292"/>
      <c r="D292"/>
      <c r="E292"/>
      <c r="F292"/>
      <c r="G292"/>
    </row>
    <row r="293" spans="2:7">
      <c r="B293" s="7"/>
      <c r="C293"/>
      <c r="D293"/>
      <c r="E293"/>
      <c r="F293"/>
      <c r="G293"/>
    </row>
    <row r="294" spans="2:7">
      <c r="B294" s="7"/>
      <c r="C294"/>
      <c r="D294"/>
      <c r="E294"/>
      <c r="F294"/>
      <c r="G294"/>
    </row>
    <row r="295" spans="2:7">
      <c r="B295" s="7"/>
      <c r="C295"/>
      <c r="D295"/>
      <c r="E295"/>
      <c r="F295"/>
      <c r="G295"/>
    </row>
    <row r="296" spans="2:7">
      <c r="B296" s="7"/>
      <c r="C296"/>
      <c r="D296"/>
      <c r="E296"/>
      <c r="F296"/>
      <c r="G296"/>
    </row>
    <row r="297" spans="2:7">
      <c r="B297" s="7"/>
      <c r="C297"/>
      <c r="D297"/>
      <c r="E297"/>
      <c r="F297"/>
      <c r="G297"/>
    </row>
    <row r="298" spans="2:7">
      <c r="B298" s="7"/>
      <c r="C298"/>
      <c r="D298"/>
      <c r="E298"/>
      <c r="F298"/>
      <c r="G298"/>
    </row>
    <row r="299" spans="2:7">
      <c r="B299" s="7"/>
      <c r="C299"/>
      <c r="D299"/>
      <c r="E299"/>
      <c r="F299"/>
      <c r="G299"/>
    </row>
    <row r="300" spans="2:7">
      <c r="B300" s="7"/>
      <c r="C300"/>
      <c r="D300"/>
      <c r="E300"/>
      <c r="F300"/>
      <c r="G300"/>
    </row>
    <row r="301" spans="2:7">
      <c r="B301" s="7"/>
      <c r="C301"/>
      <c r="D301"/>
      <c r="E301"/>
      <c r="F301"/>
      <c r="G301"/>
    </row>
    <row r="302" spans="2:7">
      <c r="B302" s="7"/>
      <c r="C302"/>
      <c r="D302"/>
      <c r="E302"/>
      <c r="F302"/>
      <c r="G302"/>
    </row>
    <row r="303" spans="2:7">
      <c r="B303" s="7"/>
      <c r="C303"/>
      <c r="D303"/>
      <c r="E303"/>
      <c r="F303"/>
      <c r="G303"/>
    </row>
    <row r="304" spans="2:7">
      <c r="B304" s="7"/>
      <c r="C304"/>
      <c r="D304"/>
      <c r="E304"/>
      <c r="F304"/>
      <c r="G304"/>
    </row>
    <row r="305" spans="2:7">
      <c r="B305" s="7"/>
      <c r="C305"/>
      <c r="D305"/>
      <c r="E305"/>
      <c r="F305"/>
      <c r="G305"/>
    </row>
    <row r="306" spans="2:7">
      <c r="B306" s="7"/>
      <c r="C306"/>
      <c r="D306"/>
      <c r="E306"/>
      <c r="F306"/>
      <c r="G306"/>
    </row>
    <row r="307" spans="2:7">
      <c r="B307" s="7"/>
      <c r="C307"/>
      <c r="D307"/>
      <c r="E307"/>
      <c r="F307"/>
      <c r="G307"/>
    </row>
    <row r="308" spans="2:7">
      <c r="B308" s="7"/>
      <c r="C308"/>
      <c r="D308"/>
      <c r="E308"/>
      <c r="F308"/>
      <c r="G308"/>
    </row>
    <row r="309" spans="2:7">
      <c r="B309" s="7"/>
      <c r="C309"/>
      <c r="D309"/>
      <c r="E309"/>
      <c r="F309"/>
      <c r="G309"/>
    </row>
    <row r="310" spans="2:7">
      <c r="B310" s="7"/>
      <c r="C310"/>
      <c r="D310"/>
      <c r="E310"/>
      <c r="F310"/>
      <c r="G310"/>
    </row>
    <row r="311" spans="2:7">
      <c r="B311" s="7"/>
      <c r="C311"/>
      <c r="D311"/>
      <c r="E311"/>
      <c r="F311"/>
      <c r="G311"/>
    </row>
    <row r="312" spans="2:7">
      <c r="B312" s="7"/>
      <c r="C312"/>
      <c r="D312"/>
      <c r="E312"/>
      <c r="F312"/>
      <c r="G312"/>
    </row>
    <row r="313" spans="2:7">
      <c r="B313" s="7"/>
      <c r="C313"/>
      <c r="D313"/>
      <c r="E313"/>
      <c r="F313"/>
      <c r="G313"/>
    </row>
    <row r="314" spans="2:7">
      <c r="B314" s="7"/>
      <c r="C314"/>
      <c r="D314"/>
      <c r="E314"/>
      <c r="F314"/>
      <c r="G314"/>
    </row>
    <row r="315" spans="2:7">
      <c r="B315" s="7"/>
      <c r="C315"/>
      <c r="D315"/>
      <c r="E315"/>
      <c r="F315"/>
      <c r="G315"/>
    </row>
    <row r="316" spans="2:7">
      <c r="B316" s="7"/>
      <c r="C316"/>
      <c r="D316"/>
      <c r="E316"/>
      <c r="F316"/>
      <c r="G316"/>
    </row>
    <row r="317" spans="2:7">
      <c r="B317" s="7"/>
      <c r="C317"/>
      <c r="D317"/>
      <c r="E317"/>
      <c r="F317"/>
      <c r="G317"/>
    </row>
    <row r="318" spans="2:7">
      <c r="B318" s="7"/>
      <c r="C318"/>
      <c r="D318"/>
      <c r="E318"/>
      <c r="F318"/>
      <c r="G318"/>
    </row>
    <row r="319" spans="2:7">
      <c r="B319" s="7"/>
      <c r="C319"/>
      <c r="D319"/>
      <c r="E319"/>
      <c r="F319"/>
      <c r="G319"/>
    </row>
    <row r="320" spans="2:7">
      <c r="B320" s="7"/>
      <c r="C320"/>
      <c r="D320"/>
      <c r="E320"/>
      <c r="F320"/>
      <c r="G320"/>
    </row>
    <row r="321" spans="2:7">
      <c r="B321" s="7"/>
      <c r="C321"/>
      <c r="D321"/>
      <c r="E321"/>
      <c r="F321"/>
      <c r="G321"/>
    </row>
    <row r="322" spans="2:7">
      <c r="B322" s="7"/>
      <c r="C322"/>
      <c r="D322"/>
      <c r="E322"/>
      <c r="F322"/>
      <c r="G322"/>
    </row>
    <row r="323" spans="2:7">
      <c r="B323" s="7"/>
      <c r="C323"/>
      <c r="D323"/>
      <c r="E323"/>
      <c r="F323"/>
      <c r="G323"/>
    </row>
    <row r="324" spans="2:7">
      <c r="B324" s="7"/>
      <c r="C324"/>
      <c r="D324"/>
      <c r="E324"/>
      <c r="F324"/>
      <c r="G324"/>
    </row>
    <row r="325" spans="2:7">
      <c r="B325" s="7"/>
      <c r="C325"/>
      <c r="D325"/>
      <c r="E325"/>
      <c r="F325"/>
      <c r="G325"/>
    </row>
    <row r="326" spans="2:7">
      <c r="B326" s="7"/>
      <c r="C326"/>
      <c r="D326"/>
      <c r="E326"/>
      <c r="F326"/>
      <c r="G326"/>
    </row>
    <row r="327" spans="2:7">
      <c r="B327" s="7"/>
      <c r="C327"/>
      <c r="D327"/>
      <c r="E327"/>
      <c r="F327"/>
      <c r="G327"/>
    </row>
    <row r="328" spans="2:7">
      <c r="B328" s="7"/>
      <c r="C328"/>
      <c r="D328"/>
      <c r="E328"/>
      <c r="F328"/>
      <c r="G328"/>
    </row>
    <row r="329" spans="2:7">
      <c r="B329" s="7"/>
      <c r="C329"/>
      <c r="D329"/>
      <c r="E329"/>
      <c r="F329"/>
      <c r="G329"/>
    </row>
    <row r="330" spans="2:7">
      <c r="B330" s="7"/>
      <c r="C330"/>
      <c r="D330"/>
      <c r="E330"/>
      <c r="F330"/>
      <c r="G330"/>
    </row>
    <row r="331" spans="2:7">
      <c r="B331" s="7"/>
      <c r="C331"/>
      <c r="D331"/>
      <c r="E331"/>
      <c r="F331"/>
      <c r="G331"/>
    </row>
    <row r="332" spans="2:7">
      <c r="B332" s="7"/>
      <c r="C332"/>
      <c r="D332"/>
      <c r="E332"/>
      <c r="F332"/>
      <c r="G332"/>
    </row>
    <row r="333" spans="2:7">
      <c r="B333" s="7"/>
      <c r="C333"/>
      <c r="D333"/>
      <c r="E333"/>
      <c r="F333"/>
      <c r="G333"/>
    </row>
    <row r="334" spans="2:7">
      <c r="B334" s="7"/>
      <c r="C334"/>
      <c r="D334"/>
      <c r="E334"/>
      <c r="F334"/>
      <c r="G334"/>
    </row>
    <row r="335" spans="2:7">
      <c r="B335" s="7"/>
      <c r="C335"/>
      <c r="D335"/>
      <c r="E335"/>
      <c r="F335"/>
      <c r="G335"/>
    </row>
    <row r="336" spans="2:7">
      <c r="B336" s="7"/>
      <c r="C336"/>
      <c r="D336"/>
      <c r="E336"/>
      <c r="F336"/>
      <c r="G336"/>
    </row>
    <row r="337" spans="2:7">
      <c r="B337" s="7"/>
      <c r="C337"/>
      <c r="D337"/>
      <c r="E337"/>
      <c r="F337"/>
      <c r="G337"/>
    </row>
    <row r="338" spans="2:7">
      <c r="B338" s="7"/>
      <c r="C338"/>
      <c r="D338"/>
      <c r="E338"/>
      <c r="F338"/>
      <c r="G338"/>
    </row>
    <row r="339" spans="2:7">
      <c r="B339" s="7"/>
      <c r="C339"/>
      <c r="D339"/>
      <c r="E339"/>
      <c r="F339"/>
      <c r="G339"/>
    </row>
    <row r="340" spans="2:7">
      <c r="B340" s="7"/>
      <c r="C340"/>
      <c r="D340"/>
      <c r="E340"/>
      <c r="F340"/>
      <c r="G340"/>
    </row>
    <row r="341" spans="2:7">
      <c r="B341" s="7"/>
      <c r="C341"/>
      <c r="D341"/>
      <c r="E341"/>
      <c r="F341"/>
      <c r="G341"/>
    </row>
    <row r="342" spans="2:7">
      <c r="B342" s="7"/>
      <c r="C342"/>
      <c r="D342"/>
      <c r="E342"/>
      <c r="F342"/>
      <c r="G342"/>
    </row>
    <row r="343" spans="2:7">
      <c r="B343" s="7"/>
      <c r="C343"/>
      <c r="D343"/>
      <c r="E343"/>
      <c r="F343"/>
      <c r="G343"/>
    </row>
    <row r="344" spans="2:7">
      <c r="B344" s="7"/>
      <c r="C344"/>
      <c r="D344"/>
      <c r="E344"/>
      <c r="F344"/>
      <c r="G344"/>
    </row>
    <row r="345" spans="2:7">
      <c r="B345" s="7"/>
      <c r="C345"/>
      <c r="D345"/>
      <c r="E345"/>
      <c r="F345"/>
      <c r="G345"/>
    </row>
    <row r="346" spans="2:7">
      <c r="B346" s="7"/>
      <c r="C346"/>
      <c r="D346"/>
      <c r="E346"/>
      <c r="F346"/>
      <c r="G346"/>
    </row>
    <row r="347" spans="2:7">
      <c r="B347" s="7"/>
      <c r="C347"/>
      <c r="D347"/>
      <c r="E347"/>
      <c r="F347"/>
      <c r="G347"/>
    </row>
    <row r="348" spans="2:7">
      <c r="B348" s="7"/>
      <c r="C348"/>
      <c r="D348"/>
      <c r="E348"/>
      <c r="F348"/>
      <c r="G348"/>
    </row>
    <row r="349" spans="2:7">
      <c r="B349" s="7"/>
      <c r="C349"/>
      <c r="D349"/>
      <c r="E349"/>
      <c r="F349"/>
      <c r="G349"/>
    </row>
    <row r="350" spans="2:7">
      <c r="B350" s="7"/>
      <c r="C350"/>
      <c r="D350"/>
      <c r="E350"/>
      <c r="F350"/>
      <c r="G350"/>
    </row>
    <row r="351" spans="2:7">
      <c r="B351" s="7"/>
      <c r="C351"/>
      <c r="D351"/>
      <c r="E351"/>
      <c r="F351"/>
      <c r="G351"/>
    </row>
    <row r="352" spans="2:7">
      <c r="B352" s="7"/>
      <c r="C352"/>
      <c r="D352"/>
      <c r="E352"/>
      <c r="F352"/>
      <c r="G352"/>
    </row>
    <row r="353" spans="2:7">
      <c r="B353" s="7"/>
      <c r="C353"/>
      <c r="D353"/>
      <c r="E353"/>
      <c r="F353"/>
      <c r="G353"/>
    </row>
    <row r="354" spans="2:7">
      <c r="B354" s="7"/>
      <c r="C354"/>
      <c r="D354"/>
      <c r="E354"/>
      <c r="F354"/>
      <c r="G354"/>
    </row>
    <row r="355" spans="2:7">
      <c r="B355" s="7"/>
      <c r="C355"/>
      <c r="D355"/>
      <c r="E355"/>
      <c r="F355"/>
      <c r="G355"/>
    </row>
    <row r="356" spans="2:7">
      <c r="B356" s="7"/>
      <c r="C356"/>
      <c r="D356"/>
      <c r="E356"/>
      <c r="F356"/>
      <c r="G356"/>
    </row>
    <row r="357" spans="2:7">
      <c r="B357" s="7"/>
      <c r="C357"/>
      <c r="D357"/>
      <c r="E357"/>
      <c r="F357"/>
      <c r="G357"/>
    </row>
    <row r="358" spans="2:7">
      <c r="B358" s="7"/>
      <c r="C358"/>
      <c r="D358"/>
      <c r="E358"/>
      <c r="F358"/>
      <c r="G358"/>
    </row>
    <row r="359" spans="2:7">
      <c r="B359" s="7"/>
      <c r="C359"/>
      <c r="D359"/>
      <c r="E359"/>
      <c r="F359"/>
      <c r="G359"/>
    </row>
    <row r="360" spans="2:7">
      <c r="B360" s="7"/>
      <c r="C360"/>
      <c r="D360"/>
      <c r="E360"/>
      <c r="F360"/>
      <c r="G360"/>
    </row>
    <row r="361" spans="2:7">
      <c r="B361" s="7"/>
      <c r="C361"/>
      <c r="D361"/>
      <c r="E361"/>
      <c r="F361"/>
      <c r="G361"/>
    </row>
    <row r="362" spans="2:7">
      <c r="B362" s="7"/>
      <c r="C362"/>
      <c r="D362"/>
      <c r="E362"/>
      <c r="F362"/>
      <c r="G362"/>
    </row>
    <row r="363" spans="2:7">
      <c r="B363" s="7"/>
      <c r="C363"/>
      <c r="D363"/>
      <c r="E363"/>
      <c r="F363"/>
      <c r="G363"/>
    </row>
    <row r="364" spans="2:7">
      <c r="B364" s="7"/>
      <c r="C364"/>
      <c r="D364"/>
      <c r="E364"/>
      <c r="F364"/>
      <c r="G364"/>
    </row>
    <row r="365" spans="2:7">
      <c r="B365" s="7"/>
      <c r="C365"/>
      <c r="D365"/>
      <c r="E365"/>
      <c r="F365"/>
      <c r="G365"/>
    </row>
    <row r="366" spans="2:7">
      <c r="B366" s="7"/>
      <c r="C366"/>
      <c r="D366"/>
      <c r="E366"/>
      <c r="F366"/>
      <c r="G366"/>
    </row>
    <row r="367" spans="2:7">
      <c r="B367" s="7"/>
      <c r="C367"/>
      <c r="D367"/>
      <c r="E367"/>
      <c r="F367"/>
      <c r="G367"/>
    </row>
    <row r="368" spans="2:7">
      <c r="B368" s="7"/>
      <c r="C368"/>
      <c r="D368"/>
      <c r="E368"/>
      <c r="F368"/>
      <c r="G368"/>
    </row>
    <row r="369" spans="2:7">
      <c r="B369" s="7"/>
      <c r="C369"/>
      <c r="D369"/>
      <c r="E369"/>
      <c r="F369"/>
      <c r="G369"/>
    </row>
    <row r="370" spans="2:7">
      <c r="B370" s="7"/>
      <c r="C370"/>
      <c r="D370"/>
      <c r="E370"/>
      <c r="F370"/>
      <c r="G370"/>
    </row>
    <row r="371" spans="2:7">
      <c r="B371" s="7"/>
      <c r="C371"/>
      <c r="D371"/>
      <c r="E371"/>
      <c r="F371"/>
      <c r="G371"/>
    </row>
    <row r="372" spans="2:7">
      <c r="B372" s="7"/>
      <c r="C372"/>
      <c r="D372"/>
      <c r="E372"/>
      <c r="F372"/>
      <c r="G372"/>
    </row>
    <row r="373" spans="2:7">
      <c r="B373" s="7"/>
      <c r="C373"/>
      <c r="D373"/>
      <c r="E373"/>
      <c r="F373"/>
      <c r="G373"/>
    </row>
    <row r="374" spans="2:7">
      <c r="B374" s="7"/>
      <c r="C374"/>
      <c r="D374"/>
      <c r="E374"/>
      <c r="F374"/>
      <c r="G374"/>
    </row>
    <row r="375" spans="2:7">
      <c r="B375" s="7"/>
      <c r="C375"/>
      <c r="D375"/>
      <c r="E375"/>
      <c r="F375"/>
      <c r="G375"/>
    </row>
    <row r="376" spans="2:7">
      <c r="B376" s="7"/>
      <c r="C376"/>
      <c r="D376"/>
      <c r="E376"/>
      <c r="F376"/>
      <c r="G376"/>
    </row>
    <row r="377" spans="2:7">
      <c r="B377" s="7"/>
      <c r="C377"/>
      <c r="D377"/>
      <c r="E377"/>
      <c r="F377"/>
      <c r="G377"/>
    </row>
    <row r="378" spans="2:7">
      <c r="B378" s="7"/>
      <c r="C378"/>
      <c r="D378"/>
      <c r="E378"/>
      <c r="F378"/>
      <c r="G378"/>
    </row>
    <row r="379" spans="2:7">
      <c r="B379" s="7"/>
      <c r="C379"/>
      <c r="D379"/>
      <c r="E379"/>
      <c r="F379"/>
      <c r="G379"/>
    </row>
    <row r="380" spans="2:7">
      <c r="B380" s="7"/>
      <c r="C380"/>
      <c r="D380"/>
      <c r="E380"/>
      <c r="F380"/>
      <c r="G380"/>
    </row>
    <row r="381" spans="2:7">
      <c r="B381" s="7"/>
      <c r="C381"/>
      <c r="D381"/>
      <c r="E381"/>
      <c r="F381"/>
      <c r="G381"/>
    </row>
    <row r="382" spans="2:7">
      <c r="B382" s="7"/>
      <c r="C382"/>
      <c r="D382"/>
      <c r="E382"/>
      <c r="F382"/>
      <c r="G382"/>
    </row>
    <row r="383" spans="2:7">
      <c r="B383" s="7"/>
      <c r="C383"/>
      <c r="D383"/>
      <c r="E383"/>
      <c r="F383"/>
      <c r="G383"/>
    </row>
    <row r="384" spans="2:7">
      <c r="B384" s="7"/>
      <c r="C384"/>
      <c r="D384"/>
      <c r="E384"/>
      <c r="F384"/>
      <c r="G384"/>
    </row>
    <row r="385" spans="2:7">
      <c r="B385" s="7"/>
      <c r="C385"/>
      <c r="D385"/>
      <c r="E385"/>
      <c r="F385"/>
      <c r="G385"/>
    </row>
    <row r="386" spans="2:7">
      <c r="B386" s="7"/>
      <c r="C386"/>
      <c r="D386"/>
      <c r="E386"/>
      <c r="F386"/>
      <c r="G386"/>
    </row>
    <row r="387" spans="2:7">
      <c r="B387" s="7"/>
      <c r="C387"/>
      <c r="D387"/>
      <c r="E387"/>
      <c r="F387"/>
      <c r="G387"/>
    </row>
    <row r="388" spans="2:7">
      <c r="B388" s="7"/>
      <c r="C388"/>
      <c r="D388"/>
      <c r="E388"/>
      <c r="F388"/>
      <c r="G388"/>
    </row>
    <row r="389" spans="2:7">
      <c r="B389" s="7"/>
      <c r="C389"/>
      <c r="D389"/>
      <c r="E389"/>
      <c r="F389"/>
      <c r="G389"/>
    </row>
    <row r="390" spans="2:7">
      <c r="B390" s="7"/>
      <c r="C390"/>
      <c r="D390"/>
      <c r="E390"/>
      <c r="F390"/>
      <c r="G390"/>
    </row>
    <row r="391" spans="2:7">
      <c r="B391" s="7"/>
      <c r="C391"/>
      <c r="D391"/>
      <c r="E391"/>
      <c r="F391"/>
      <c r="G391"/>
    </row>
    <row r="392" spans="2:7">
      <c r="B392" s="7"/>
      <c r="C392"/>
      <c r="D392"/>
      <c r="E392"/>
      <c r="F392"/>
      <c r="G392"/>
    </row>
    <row r="393" spans="2:7">
      <c r="B393" s="7"/>
      <c r="C393"/>
      <c r="D393"/>
      <c r="E393"/>
      <c r="F393"/>
      <c r="G393"/>
    </row>
    <row r="394" spans="2:7">
      <c r="B394" s="7"/>
      <c r="C394"/>
      <c r="D394"/>
      <c r="E394"/>
      <c r="F394"/>
      <c r="G394"/>
    </row>
    <row r="395" spans="2:7">
      <c r="B395" s="7"/>
      <c r="C395"/>
      <c r="D395"/>
      <c r="E395"/>
      <c r="F395"/>
      <c r="G395"/>
    </row>
    <row r="396" spans="2:7">
      <c r="B396" s="7"/>
      <c r="C396"/>
      <c r="D396"/>
      <c r="E396"/>
      <c r="F396"/>
      <c r="G396"/>
    </row>
    <row r="397" spans="2:7">
      <c r="B397" s="7"/>
      <c r="C397"/>
      <c r="D397"/>
      <c r="E397"/>
      <c r="F397"/>
      <c r="G397"/>
    </row>
    <row r="398" spans="2:7">
      <c r="B398" s="7"/>
      <c r="C398"/>
      <c r="D398"/>
      <c r="E398"/>
      <c r="F398"/>
      <c r="G398"/>
    </row>
    <row r="399" spans="2:7">
      <c r="B399" s="7"/>
      <c r="C399"/>
      <c r="D399"/>
      <c r="E399"/>
      <c r="F399"/>
      <c r="G399"/>
    </row>
    <row r="400" spans="2:7">
      <c r="B400" s="7"/>
      <c r="C400"/>
      <c r="D400"/>
      <c r="E400"/>
      <c r="F400"/>
      <c r="G400"/>
    </row>
    <row r="401" spans="2:7">
      <c r="B401" s="7"/>
      <c r="C401"/>
      <c r="D401"/>
      <c r="E401"/>
      <c r="F401"/>
      <c r="G401"/>
    </row>
    <row r="402" spans="2:7">
      <c r="B402" s="7"/>
      <c r="C402"/>
      <c r="D402"/>
      <c r="E402"/>
      <c r="F402"/>
      <c r="G402"/>
    </row>
    <row r="403" spans="2:7">
      <c r="B403" s="7"/>
      <c r="C403"/>
      <c r="D403"/>
      <c r="E403"/>
      <c r="F403"/>
      <c r="G403"/>
    </row>
    <row r="404" spans="2:7">
      <c r="B404" s="7"/>
      <c r="C404"/>
      <c r="D404"/>
      <c r="E404"/>
      <c r="F404"/>
      <c r="G404"/>
    </row>
    <row r="405" spans="2:7">
      <c r="B405" s="7"/>
      <c r="C405"/>
      <c r="D405"/>
      <c r="E405"/>
      <c r="F405"/>
      <c r="G405"/>
    </row>
    <row r="406" spans="2:7">
      <c r="B406" s="7"/>
      <c r="C406"/>
      <c r="D406"/>
      <c r="E406"/>
      <c r="F406"/>
      <c r="G406"/>
    </row>
    <row r="407" spans="2:7">
      <c r="B407" s="7"/>
      <c r="C407"/>
      <c r="D407"/>
      <c r="E407"/>
      <c r="F407"/>
      <c r="G407"/>
    </row>
    <row r="408" spans="2:7">
      <c r="B408" s="7"/>
      <c r="C408"/>
      <c r="D408"/>
      <c r="E408"/>
      <c r="F408"/>
      <c r="G408"/>
    </row>
    <row r="409" spans="2:7">
      <c r="B409" s="7"/>
      <c r="C409"/>
      <c r="D409"/>
      <c r="E409"/>
      <c r="F409"/>
      <c r="G409"/>
    </row>
    <row r="410" spans="2:7">
      <c r="B410" s="7"/>
      <c r="C410"/>
      <c r="D410"/>
      <c r="E410"/>
      <c r="F410"/>
      <c r="G410"/>
    </row>
    <row r="411" spans="2:7">
      <c r="B411" s="7"/>
      <c r="C411"/>
      <c r="D411"/>
      <c r="E411"/>
      <c r="F411"/>
      <c r="G411"/>
    </row>
    <row r="412" spans="2:7">
      <c r="B412" s="7"/>
      <c r="C412"/>
      <c r="D412"/>
      <c r="E412"/>
      <c r="F412"/>
      <c r="G412"/>
    </row>
    <row r="413" spans="2:7">
      <c r="B413" s="7"/>
      <c r="C413"/>
      <c r="D413"/>
      <c r="E413"/>
      <c r="F413"/>
      <c r="G413"/>
    </row>
    <row r="414" spans="2:7">
      <c r="B414" s="7"/>
      <c r="C414"/>
      <c r="D414"/>
      <c r="E414"/>
      <c r="F414"/>
      <c r="G414"/>
    </row>
    <row r="415" spans="2:7">
      <c r="B415" s="7"/>
      <c r="C415"/>
      <c r="D415"/>
      <c r="E415"/>
      <c r="F415"/>
      <c r="G415"/>
    </row>
    <row r="416" spans="2:7">
      <c r="B416" s="7"/>
      <c r="C416"/>
      <c r="D416"/>
      <c r="E416"/>
      <c r="F416"/>
      <c r="G416"/>
    </row>
    <row r="417" spans="2:7">
      <c r="B417" s="7"/>
      <c r="C417"/>
      <c r="D417"/>
      <c r="E417"/>
      <c r="F417"/>
      <c r="G417"/>
    </row>
    <row r="418" spans="2:7">
      <c r="B418" s="7"/>
      <c r="C418"/>
      <c r="D418"/>
      <c r="E418"/>
      <c r="F418"/>
      <c r="G418"/>
    </row>
    <row r="419" spans="2:7">
      <c r="B419" s="7"/>
      <c r="C419"/>
      <c r="D419"/>
      <c r="E419"/>
      <c r="F419"/>
      <c r="G419"/>
    </row>
    <row r="420" spans="2:7">
      <c r="B420" s="7"/>
      <c r="C420"/>
      <c r="D420"/>
      <c r="E420"/>
      <c r="F420"/>
      <c r="G420"/>
    </row>
    <row r="421" spans="2:7">
      <c r="B421" s="7"/>
      <c r="C421"/>
      <c r="D421"/>
      <c r="E421"/>
      <c r="F421"/>
      <c r="G421"/>
    </row>
    <row r="422" spans="2:7">
      <c r="B422" s="7"/>
      <c r="C422"/>
      <c r="D422"/>
      <c r="E422"/>
      <c r="F422"/>
      <c r="G422"/>
    </row>
    <row r="423" spans="2:7">
      <c r="B423" s="7"/>
      <c r="C423"/>
      <c r="D423"/>
      <c r="E423"/>
      <c r="F423"/>
      <c r="G423"/>
    </row>
    <row r="424" spans="2:7">
      <c r="B424" s="7"/>
      <c r="C424"/>
      <c r="D424"/>
      <c r="E424"/>
      <c r="F424"/>
      <c r="G424"/>
    </row>
    <row r="425" spans="2:7">
      <c r="B425" s="7"/>
      <c r="C425"/>
      <c r="D425"/>
      <c r="E425"/>
      <c r="F425"/>
      <c r="G425"/>
    </row>
    <row r="426" spans="2:7">
      <c r="B426" s="7"/>
      <c r="C426"/>
      <c r="D426"/>
      <c r="E426"/>
      <c r="F426"/>
      <c r="G426"/>
    </row>
    <row r="427" spans="2:7">
      <c r="B427" s="7"/>
      <c r="C427"/>
      <c r="D427"/>
      <c r="E427"/>
      <c r="F427"/>
      <c r="G427"/>
    </row>
    <row r="428" spans="2:7">
      <c r="B428" s="7"/>
      <c r="C428"/>
      <c r="D428"/>
      <c r="E428"/>
      <c r="F428"/>
      <c r="G428"/>
    </row>
    <row r="429" spans="2:7">
      <c r="B429" s="7"/>
      <c r="C429"/>
      <c r="D429"/>
      <c r="E429"/>
      <c r="F429"/>
      <c r="G429"/>
    </row>
    <row r="430" spans="2:7">
      <c r="B430" s="7"/>
      <c r="C430"/>
      <c r="D430"/>
      <c r="E430"/>
      <c r="F430"/>
      <c r="G430"/>
    </row>
    <row r="431" spans="2:7">
      <c r="B431" s="7"/>
      <c r="C431"/>
      <c r="D431"/>
      <c r="E431"/>
      <c r="F431"/>
      <c r="G431"/>
    </row>
    <row r="432" spans="2:7">
      <c r="B432" s="7"/>
      <c r="C432"/>
      <c r="D432"/>
      <c r="E432"/>
      <c r="F432"/>
      <c r="G432"/>
    </row>
    <row r="433" spans="2:7">
      <c r="B433" s="7"/>
      <c r="C433"/>
      <c r="D433"/>
      <c r="E433"/>
      <c r="F433"/>
      <c r="G433"/>
    </row>
    <row r="434" spans="2:7">
      <c r="B434" s="7"/>
      <c r="C434"/>
      <c r="D434"/>
      <c r="E434"/>
      <c r="F434"/>
      <c r="G434"/>
    </row>
    <row r="435" spans="2:7">
      <c r="B435" s="7"/>
      <c r="C435"/>
      <c r="D435"/>
      <c r="E435"/>
      <c r="F435"/>
      <c r="G435"/>
    </row>
    <row r="436" spans="2:7">
      <c r="B436" s="7"/>
      <c r="C436"/>
      <c r="D436"/>
      <c r="E436"/>
      <c r="F436"/>
      <c r="G436"/>
    </row>
    <row r="437" spans="2:7">
      <c r="B437" s="7"/>
      <c r="C437"/>
      <c r="D437"/>
      <c r="E437"/>
      <c r="F437"/>
      <c r="G437"/>
    </row>
    <row r="438" spans="2:7">
      <c r="B438" s="7"/>
      <c r="C438"/>
      <c r="D438"/>
      <c r="E438"/>
      <c r="F438"/>
      <c r="G438"/>
    </row>
    <row r="439" spans="2:7">
      <c r="B439" s="7"/>
      <c r="C439"/>
      <c r="D439"/>
      <c r="E439"/>
      <c r="F439"/>
      <c r="G439"/>
    </row>
    <row r="440" spans="2:7">
      <c r="B440" s="7"/>
      <c r="C440"/>
      <c r="D440"/>
      <c r="E440"/>
      <c r="F440"/>
      <c r="G440"/>
    </row>
    <row r="441" spans="2:7">
      <c r="B441" s="7"/>
      <c r="C441"/>
      <c r="D441"/>
      <c r="E441"/>
      <c r="F441"/>
      <c r="G441"/>
    </row>
    <row r="442" spans="2:7">
      <c r="B442" s="7"/>
      <c r="C442"/>
      <c r="D442"/>
      <c r="E442"/>
      <c r="F442"/>
      <c r="G442"/>
    </row>
    <row r="443" spans="2:7">
      <c r="B443" s="7"/>
      <c r="C443"/>
      <c r="D443"/>
      <c r="E443"/>
      <c r="F443"/>
      <c r="G443"/>
    </row>
    <row r="444" spans="2:7">
      <c r="B444" s="7"/>
      <c r="C444"/>
      <c r="D444"/>
      <c r="E444"/>
      <c r="F444"/>
      <c r="G444"/>
    </row>
    <row r="445" spans="2:7">
      <c r="B445" s="7"/>
      <c r="C445"/>
      <c r="D445"/>
      <c r="E445"/>
      <c r="F445"/>
      <c r="G445"/>
    </row>
    <row r="446" spans="2:7">
      <c r="B446" s="7"/>
      <c r="C446"/>
      <c r="D446"/>
      <c r="E446"/>
      <c r="F446"/>
      <c r="G446"/>
    </row>
    <row r="447" spans="2:7">
      <c r="B447" s="7"/>
      <c r="C447"/>
      <c r="D447"/>
      <c r="E447"/>
      <c r="F447"/>
      <c r="G447"/>
    </row>
    <row r="448" spans="2:7">
      <c r="B448" s="7"/>
      <c r="C448"/>
      <c r="D448"/>
      <c r="E448"/>
      <c r="F448"/>
      <c r="G448"/>
    </row>
    <row r="449" spans="2:7">
      <c r="B449" s="7"/>
      <c r="C449"/>
      <c r="D449"/>
      <c r="E449"/>
      <c r="F449"/>
      <c r="G449"/>
    </row>
    <row r="450" spans="2:7">
      <c r="B450" s="7"/>
      <c r="C450"/>
      <c r="D450"/>
      <c r="E450"/>
      <c r="F450"/>
      <c r="G450"/>
    </row>
    <row r="451" spans="2:7">
      <c r="B451" s="7"/>
      <c r="C451"/>
      <c r="D451"/>
      <c r="E451"/>
      <c r="F451"/>
      <c r="G451"/>
    </row>
    <row r="452" spans="2:7">
      <c r="B452" s="7"/>
      <c r="C452"/>
      <c r="D452"/>
      <c r="E452"/>
      <c r="F452"/>
      <c r="G452"/>
    </row>
    <row r="453" spans="2:7">
      <c r="B453" s="7"/>
      <c r="C453"/>
      <c r="D453"/>
      <c r="E453"/>
      <c r="F453"/>
      <c r="G453"/>
    </row>
    <row r="454" spans="2:7">
      <c r="B454" s="7"/>
      <c r="C454"/>
      <c r="D454"/>
      <c r="E454"/>
      <c r="F454"/>
      <c r="G454"/>
    </row>
    <row r="455" spans="2:7">
      <c r="B455" s="7"/>
      <c r="C455"/>
      <c r="D455"/>
      <c r="E455"/>
      <c r="F455"/>
      <c r="G455"/>
    </row>
    <row r="456" spans="2:7">
      <c r="B456" s="7"/>
      <c r="C456"/>
      <c r="D456"/>
      <c r="E456"/>
      <c r="F456"/>
      <c r="G456"/>
    </row>
    <row r="457" spans="2:7">
      <c r="B457" s="7"/>
      <c r="C457"/>
      <c r="D457"/>
      <c r="E457"/>
      <c r="F457"/>
      <c r="G457"/>
    </row>
    <row r="458" spans="2:7">
      <c r="B458" s="7"/>
      <c r="C458"/>
      <c r="D458"/>
      <c r="E458"/>
      <c r="F458"/>
      <c r="G458"/>
    </row>
    <row r="459" spans="2:7">
      <c r="B459" s="7"/>
      <c r="C459"/>
      <c r="D459"/>
      <c r="E459"/>
      <c r="F459"/>
      <c r="G459"/>
    </row>
    <row r="460" spans="2:7">
      <c r="B460" s="7"/>
      <c r="C460"/>
      <c r="D460"/>
      <c r="E460"/>
      <c r="F460"/>
      <c r="G460"/>
    </row>
    <row r="461" spans="2:7">
      <c r="B461" s="7"/>
      <c r="C461"/>
      <c r="D461"/>
      <c r="E461"/>
      <c r="F461"/>
      <c r="G461"/>
    </row>
    <row r="462" spans="2:7">
      <c r="B462" s="7"/>
      <c r="C462"/>
      <c r="D462"/>
      <c r="E462"/>
      <c r="F462"/>
      <c r="G462"/>
    </row>
    <row r="463" spans="2:7">
      <c r="B463" s="7"/>
      <c r="C463"/>
      <c r="D463"/>
      <c r="E463"/>
      <c r="F463"/>
      <c r="G463"/>
    </row>
    <row r="464" spans="2:7">
      <c r="B464" s="7"/>
      <c r="C464"/>
      <c r="D464"/>
      <c r="E464"/>
      <c r="F464"/>
      <c r="G464"/>
    </row>
    <row r="465" spans="2:7">
      <c r="B465" s="7"/>
      <c r="C465"/>
      <c r="D465"/>
      <c r="E465"/>
      <c r="F465"/>
      <c r="G465"/>
    </row>
    <row r="466" spans="2:7">
      <c r="B466" s="7"/>
      <c r="C466"/>
      <c r="D466"/>
      <c r="E466"/>
      <c r="F466"/>
      <c r="G466"/>
    </row>
    <row r="467" spans="2:7">
      <c r="B467" s="7"/>
      <c r="C467"/>
      <c r="D467"/>
      <c r="E467"/>
      <c r="F467"/>
      <c r="G467"/>
    </row>
    <row r="468" spans="2:7">
      <c r="B468" s="7"/>
      <c r="C468"/>
      <c r="D468"/>
      <c r="E468"/>
      <c r="F468"/>
      <c r="G468"/>
    </row>
    <row r="469" spans="2:7">
      <c r="B469" s="7"/>
      <c r="C469"/>
      <c r="D469"/>
      <c r="E469"/>
      <c r="F469"/>
      <c r="G469"/>
    </row>
    <row r="470" spans="2:7">
      <c r="B470" s="7"/>
      <c r="C470"/>
      <c r="D470"/>
      <c r="E470"/>
      <c r="F470"/>
      <c r="G470"/>
    </row>
    <row r="471" spans="2:7">
      <c r="B471" s="7"/>
      <c r="C471"/>
      <c r="D471"/>
      <c r="E471"/>
      <c r="F471"/>
      <c r="G471"/>
    </row>
    <row r="472" spans="2:7">
      <c r="B472" s="7"/>
      <c r="C472"/>
      <c r="D472"/>
      <c r="E472"/>
      <c r="F472"/>
      <c r="G472"/>
    </row>
    <row r="473" spans="2:7">
      <c r="B473" s="7"/>
      <c r="C473"/>
      <c r="D473"/>
      <c r="E473"/>
      <c r="F473"/>
      <c r="G473"/>
    </row>
    <row r="474" spans="2:7">
      <c r="B474" s="7"/>
      <c r="C474"/>
      <c r="D474"/>
      <c r="E474"/>
      <c r="F474"/>
      <c r="G474"/>
    </row>
    <row r="475" spans="2:7">
      <c r="B475" s="7"/>
      <c r="C475"/>
      <c r="D475"/>
      <c r="E475"/>
      <c r="F475"/>
      <c r="G475"/>
    </row>
    <row r="476" spans="2:7">
      <c r="B476" s="7"/>
      <c r="C476"/>
      <c r="D476"/>
      <c r="E476"/>
      <c r="F476"/>
      <c r="G476"/>
    </row>
    <row r="477" spans="2:7">
      <c r="B477" s="7"/>
      <c r="C477"/>
      <c r="D477"/>
      <c r="E477"/>
      <c r="F477"/>
      <c r="G477"/>
    </row>
    <row r="478" spans="2:7">
      <c r="B478" s="7"/>
      <c r="C478"/>
      <c r="D478"/>
      <c r="E478"/>
      <c r="F478"/>
      <c r="G478"/>
    </row>
    <row r="479" spans="2:7">
      <c r="B479" s="7"/>
      <c r="C479"/>
      <c r="D479"/>
      <c r="E479"/>
      <c r="F479"/>
      <c r="G479"/>
    </row>
    <row r="480" spans="2:7">
      <c r="B480" s="7"/>
      <c r="C480"/>
      <c r="D480"/>
      <c r="E480"/>
      <c r="F480"/>
      <c r="G480"/>
    </row>
    <row r="481" spans="2:7">
      <c r="B481" s="7"/>
      <c r="C481"/>
      <c r="D481"/>
      <c r="E481"/>
      <c r="F481"/>
      <c r="G481"/>
    </row>
    <row r="482" spans="2:7">
      <c r="B482" s="7"/>
      <c r="C482"/>
      <c r="D482"/>
      <c r="E482"/>
      <c r="F482"/>
      <c r="G482"/>
    </row>
    <row r="483" spans="2:7">
      <c r="B483" s="7"/>
      <c r="C483"/>
      <c r="D483"/>
      <c r="E483"/>
      <c r="F483"/>
      <c r="G483"/>
    </row>
    <row r="484" spans="2:7">
      <c r="B484" s="7"/>
      <c r="C484"/>
      <c r="D484"/>
      <c r="E484"/>
      <c r="F484"/>
      <c r="G484"/>
    </row>
    <row r="485" spans="2:7">
      <c r="B485" s="7"/>
      <c r="C485"/>
      <c r="D485"/>
      <c r="E485"/>
      <c r="F485"/>
      <c r="G485"/>
    </row>
    <row r="486" spans="2:7">
      <c r="B486" s="7"/>
      <c r="C486"/>
      <c r="D486"/>
      <c r="E486"/>
      <c r="F486"/>
      <c r="G486"/>
    </row>
    <row r="487" spans="2:7">
      <c r="B487" s="7"/>
      <c r="C487"/>
      <c r="D487"/>
      <c r="E487"/>
      <c r="F487"/>
      <c r="G487"/>
    </row>
    <row r="488" spans="2:7">
      <c r="B488" s="7"/>
      <c r="C488"/>
      <c r="D488"/>
      <c r="E488"/>
      <c r="F488"/>
      <c r="G488"/>
    </row>
    <row r="489" spans="2:7">
      <c r="B489" s="7"/>
      <c r="C489"/>
      <c r="D489"/>
      <c r="E489"/>
      <c r="F489"/>
      <c r="G489"/>
    </row>
    <row r="490" spans="2:7">
      <c r="B490" s="7"/>
      <c r="C490"/>
      <c r="D490"/>
      <c r="E490"/>
      <c r="F490"/>
      <c r="G490"/>
    </row>
    <row r="491" spans="2:7">
      <c r="B491" s="7"/>
      <c r="C491"/>
      <c r="D491"/>
      <c r="E491"/>
      <c r="F491"/>
      <c r="G491"/>
    </row>
    <row r="492" spans="2:7">
      <c r="B492" s="7"/>
      <c r="C492"/>
      <c r="D492"/>
      <c r="E492"/>
      <c r="F492"/>
      <c r="G492"/>
    </row>
    <row r="493" spans="2:7">
      <c r="B493" s="7"/>
      <c r="C493"/>
      <c r="D493"/>
      <c r="E493"/>
      <c r="F493"/>
      <c r="G493"/>
    </row>
    <row r="494" spans="2:7">
      <c r="B494" s="7"/>
      <c r="C494"/>
      <c r="D494"/>
      <c r="E494"/>
      <c r="F494"/>
      <c r="G494"/>
    </row>
    <row r="495" spans="2:7">
      <c r="B495" s="7"/>
      <c r="C495"/>
      <c r="D495"/>
      <c r="E495"/>
      <c r="F495"/>
      <c r="G495"/>
    </row>
    <row r="496" spans="2:7">
      <c r="B496" s="7"/>
      <c r="C496"/>
      <c r="D496"/>
      <c r="E496"/>
      <c r="F496"/>
      <c r="G496"/>
    </row>
    <row r="497" spans="2:7">
      <c r="B497" s="7"/>
      <c r="C497"/>
      <c r="D497"/>
      <c r="E497"/>
      <c r="F497"/>
      <c r="G497"/>
    </row>
    <row r="498" spans="2:7">
      <c r="B498" s="7"/>
      <c r="C498"/>
      <c r="D498"/>
      <c r="E498"/>
      <c r="F498"/>
      <c r="G498"/>
    </row>
    <row r="499" spans="2:7">
      <c r="B499" s="7"/>
      <c r="C499"/>
      <c r="D499"/>
      <c r="E499"/>
      <c r="F499"/>
      <c r="G499"/>
    </row>
    <row r="500" spans="2:7">
      <c r="B500" s="7"/>
      <c r="C500"/>
      <c r="D500"/>
      <c r="E500"/>
      <c r="F500"/>
      <c r="G500"/>
    </row>
    <row r="501" spans="2:7">
      <c r="B501" s="7"/>
      <c r="C501"/>
      <c r="D501"/>
      <c r="E501"/>
      <c r="F501"/>
      <c r="G501"/>
    </row>
    <row r="502" spans="2:7">
      <c r="B502" s="7"/>
      <c r="C502"/>
      <c r="D502"/>
      <c r="E502"/>
      <c r="F502"/>
      <c r="G502"/>
    </row>
    <row r="503" spans="2:7">
      <c r="B503" s="7"/>
      <c r="C503"/>
      <c r="D503"/>
      <c r="E503"/>
      <c r="F503"/>
      <c r="G503"/>
    </row>
    <row r="504" spans="2:7">
      <c r="B504" s="7"/>
      <c r="C504"/>
      <c r="D504"/>
      <c r="E504"/>
      <c r="F504"/>
      <c r="G504"/>
    </row>
    <row r="505" spans="2:7">
      <c r="B505" s="7"/>
      <c r="C505"/>
      <c r="D505"/>
      <c r="E505"/>
      <c r="F505"/>
      <c r="G505"/>
    </row>
    <row r="506" spans="2:7">
      <c r="B506" s="7"/>
      <c r="C506"/>
      <c r="D506"/>
      <c r="E506"/>
      <c r="F506"/>
      <c r="G506"/>
    </row>
    <row r="507" spans="2:7">
      <c r="B507" s="7"/>
      <c r="C507"/>
      <c r="D507"/>
      <c r="E507"/>
      <c r="F507"/>
      <c r="G507"/>
    </row>
    <row r="508" spans="2:7">
      <c r="B508" s="7"/>
      <c r="C508"/>
      <c r="D508"/>
      <c r="E508"/>
      <c r="F508"/>
      <c r="G508"/>
    </row>
    <row r="509" spans="2:7">
      <c r="B509" s="7"/>
      <c r="C509"/>
      <c r="D509"/>
      <c r="E509"/>
      <c r="F509"/>
      <c r="G509"/>
    </row>
    <row r="510" spans="2:7">
      <c r="B510" s="7"/>
      <c r="C510"/>
      <c r="D510"/>
      <c r="E510"/>
      <c r="F510"/>
      <c r="G510"/>
    </row>
    <row r="511" spans="2:7">
      <c r="B511" s="7"/>
      <c r="C511"/>
      <c r="D511"/>
      <c r="E511"/>
      <c r="F511"/>
      <c r="G511"/>
    </row>
    <row r="512" spans="2:7">
      <c r="B512" s="7"/>
      <c r="C512"/>
      <c r="D512"/>
      <c r="E512"/>
      <c r="F512"/>
      <c r="G512"/>
    </row>
    <row r="513" spans="2:7">
      <c r="B513" s="7"/>
      <c r="C513"/>
      <c r="D513"/>
      <c r="E513"/>
      <c r="F513"/>
      <c r="G513"/>
    </row>
    <row r="514" spans="2:7">
      <c r="B514" s="7"/>
      <c r="C514"/>
      <c r="D514"/>
      <c r="E514"/>
      <c r="F514"/>
      <c r="G514"/>
    </row>
    <row r="515" spans="2:7">
      <c r="B515" s="7"/>
      <c r="C515"/>
      <c r="D515"/>
      <c r="E515"/>
      <c r="F515"/>
      <c r="G515"/>
    </row>
    <row r="516" spans="2:7">
      <c r="B516" s="7"/>
      <c r="C516"/>
      <c r="D516"/>
      <c r="E516"/>
      <c r="F516"/>
      <c r="G516"/>
    </row>
    <row r="517" spans="2:7">
      <c r="B517" s="7"/>
      <c r="C517"/>
      <c r="D517"/>
      <c r="E517"/>
      <c r="F517"/>
      <c r="G517"/>
    </row>
    <row r="518" spans="2:7">
      <c r="B518" s="7"/>
      <c r="C518"/>
      <c r="D518"/>
      <c r="E518"/>
      <c r="F518"/>
      <c r="G518"/>
    </row>
    <row r="519" spans="2:7">
      <c r="B519" s="7"/>
      <c r="C519"/>
      <c r="D519"/>
      <c r="E519"/>
      <c r="F519"/>
      <c r="G519"/>
    </row>
    <row r="520" spans="2:7">
      <c r="B520" s="7"/>
      <c r="C520"/>
      <c r="D520"/>
      <c r="E520"/>
      <c r="F520"/>
      <c r="G520"/>
    </row>
    <row r="521" spans="2:7">
      <c r="B521" s="7"/>
      <c r="C521"/>
      <c r="D521"/>
      <c r="E521"/>
      <c r="F521"/>
      <c r="G521"/>
    </row>
    <row r="522" spans="2:7">
      <c r="B522" s="7"/>
      <c r="C522"/>
      <c r="D522"/>
      <c r="E522"/>
      <c r="F522"/>
      <c r="G522"/>
    </row>
    <row r="523" spans="2:7">
      <c r="B523" s="7"/>
      <c r="C523"/>
      <c r="D523"/>
      <c r="E523"/>
      <c r="F523"/>
      <c r="G523"/>
    </row>
    <row r="524" spans="2:7">
      <c r="B524" s="7"/>
      <c r="C524"/>
      <c r="D524"/>
      <c r="E524"/>
      <c r="F524"/>
      <c r="G524"/>
    </row>
    <row r="525" spans="2:7">
      <c r="B525" s="7"/>
      <c r="C525"/>
      <c r="D525"/>
      <c r="E525"/>
      <c r="F525"/>
      <c r="G525"/>
    </row>
    <row r="526" spans="2:7">
      <c r="B526" s="7"/>
      <c r="C526"/>
      <c r="D526"/>
      <c r="E526"/>
      <c r="F526"/>
      <c r="G526"/>
    </row>
    <row r="527" spans="2:7">
      <c r="B527" s="7"/>
      <c r="C527"/>
      <c r="D527"/>
      <c r="E527"/>
      <c r="F527"/>
      <c r="G527"/>
    </row>
    <row r="528" spans="2:7">
      <c r="B528" s="7"/>
      <c r="C528"/>
      <c r="D528"/>
      <c r="E528"/>
      <c r="F528"/>
      <c r="G528"/>
    </row>
    <row r="529" spans="2:7">
      <c r="B529" s="7"/>
      <c r="C529"/>
      <c r="D529"/>
      <c r="E529"/>
      <c r="F529"/>
      <c r="G529"/>
    </row>
    <row r="530" spans="2:7">
      <c r="B530" s="7"/>
      <c r="C530"/>
      <c r="D530"/>
      <c r="E530"/>
      <c r="F530"/>
      <c r="G530"/>
    </row>
    <row r="531" spans="2:7">
      <c r="B531" s="7"/>
      <c r="C531"/>
      <c r="D531"/>
      <c r="E531"/>
      <c r="F531"/>
      <c r="G531"/>
    </row>
    <row r="532" spans="2:7">
      <c r="B532" s="7"/>
      <c r="C532"/>
      <c r="D532"/>
      <c r="E532"/>
      <c r="F532"/>
      <c r="G532"/>
    </row>
    <row r="533" spans="2:7">
      <c r="B533" s="7"/>
      <c r="C533"/>
      <c r="D533"/>
      <c r="E533"/>
      <c r="F533"/>
      <c r="G533"/>
    </row>
    <row r="534" spans="2:7">
      <c r="B534" s="7"/>
      <c r="C534"/>
      <c r="D534"/>
      <c r="E534"/>
      <c r="F534"/>
      <c r="G534"/>
    </row>
    <row r="535" spans="2:7">
      <c r="B535" s="7"/>
      <c r="C535"/>
      <c r="D535"/>
      <c r="E535"/>
      <c r="F535"/>
      <c r="G535"/>
    </row>
    <row r="536" spans="2:7">
      <c r="B536" s="7"/>
      <c r="C536"/>
      <c r="D536"/>
      <c r="E536"/>
      <c r="F536"/>
      <c r="G536"/>
    </row>
    <row r="537" spans="2:7">
      <c r="B537" s="7"/>
      <c r="C537"/>
      <c r="D537"/>
      <c r="E537"/>
      <c r="F537"/>
      <c r="G537"/>
    </row>
    <row r="538" spans="2:7">
      <c r="B538" s="7"/>
      <c r="C538"/>
      <c r="D538"/>
      <c r="E538"/>
      <c r="F538"/>
      <c r="G538"/>
    </row>
    <row r="539" spans="2:7">
      <c r="B539" s="7"/>
      <c r="C539"/>
      <c r="D539"/>
      <c r="E539"/>
      <c r="F539"/>
      <c r="G539"/>
    </row>
    <row r="540" spans="2:7">
      <c r="B540" s="7"/>
      <c r="C540"/>
      <c r="D540"/>
      <c r="E540"/>
      <c r="F540"/>
      <c r="G540"/>
    </row>
    <row r="541" spans="2:7">
      <c r="B541" s="7"/>
      <c r="C541"/>
      <c r="D541"/>
      <c r="E541"/>
      <c r="F541"/>
      <c r="G541"/>
    </row>
    <row r="542" spans="2:7">
      <c r="B542" s="7"/>
      <c r="C542"/>
      <c r="D542"/>
      <c r="E542"/>
      <c r="F542"/>
      <c r="G542"/>
    </row>
    <row r="543" spans="2:7">
      <c r="B543" s="7"/>
      <c r="C543"/>
      <c r="D543"/>
      <c r="E543"/>
      <c r="F543"/>
      <c r="G543"/>
    </row>
    <row r="544" spans="2:7">
      <c r="B544" s="7"/>
      <c r="C544"/>
      <c r="D544"/>
      <c r="E544"/>
      <c r="F544"/>
      <c r="G544"/>
    </row>
    <row r="545" spans="2:7">
      <c r="B545" s="7"/>
      <c r="C545"/>
      <c r="D545"/>
      <c r="E545"/>
      <c r="F545"/>
      <c r="G545"/>
    </row>
    <row r="546" spans="2:7">
      <c r="B546" s="7"/>
      <c r="C546"/>
      <c r="D546"/>
      <c r="E546"/>
      <c r="F546"/>
      <c r="G546"/>
    </row>
    <row r="547" spans="2:7">
      <c r="B547" s="7"/>
      <c r="C547"/>
      <c r="D547"/>
      <c r="E547"/>
      <c r="F547"/>
      <c r="G547"/>
    </row>
    <row r="548" spans="2:7">
      <c r="B548" s="7"/>
      <c r="C548"/>
      <c r="D548"/>
      <c r="E548"/>
      <c r="F548"/>
      <c r="G548"/>
    </row>
    <row r="549" spans="2:7">
      <c r="B549" s="7"/>
      <c r="C549"/>
      <c r="D549"/>
      <c r="E549"/>
      <c r="F549"/>
      <c r="G549"/>
    </row>
    <row r="550" spans="2:7">
      <c r="B550" s="7"/>
      <c r="C550"/>
      <c r="D550"/>
      <c r="E550"/>
      <c r="F550"/>
      <c r="G550"/>
    </row>
    <row r="551" spans="2:7">
      <c r="B551" s="7"/>
      <c r="C551"/>
      <c r="D551"/>
      <c r="E551"/>
      <c r="F551"/>
      <c r="G551"/>
    </row>
    <row r="552" spans="2:7">
      <c r="B552" s="7"/>
      <c r="C552"/>
      <c r="D552"/>
      <c r="E552"/>
      <c r="F552"/>
      <c r="G552"/>
    </row>
    <row r="553" spans="2:7">
      <c r="B553" s="7"/>
      <c r="C553"/>
      <c r="D553"/>
      <c r="E553"/>
      <c r="F553"/>
      <c r="G553"/>
    </row>
    <row r="554" spans="2:7">
      <c r="B554" s="7"/>
      <c r="C554"/>
      <c r="D554"/>
      <c r="E554"/>
      <c r="F554"/>
      <c r="G554"/>
    </row>
    <row r="555" spans="2:7">
      <c r="B555" s="7"/>
      <c r="C555"/>
      <c r="D555"/>
      <c r="E555"/>
      <c r="F555"/>
      <c r="G555"/>
    </row>
    <row r="556" spans="2:7">
      <c r="B556" s="7"/>
      <c r="C556"/>
      <c r="D556"/>
      <c r="E556"/>
      <c r="F556"/>
      <c r="G556"/>
    </row>
    <row r="557" spans="2:7">
      <c r="B557" s="7"/>
      <c r="C557"/>
      <c r="D557"/>
      <c r="E557"/>
      <c r="F557"/>
      <c r="G557"/>
    </row>
    <row r="558" spans="2:7">
      <c r="B558" s="7"/>
      <c r="C558"/>
      <c r="D558"/>
      <c r="E558"/>
      <c r="F558"/>
      <c r="G558"/>
    </row>
    <row r="559" spans="2:7">
      <c r="B559" s="7"/>
      <c r="C559"/>
      <c r="D559"/>
      <c r="E559"/>
      <c r="F559"/>
      <c r="G559"/>
    </row>
    <row r="560" spans="2:7">
      <c r="B560" s="7"/>
      <c r="C560"/>
      <c r="D560"/>
      <c r="E560"/>
      <c r="F560"/>
      <c r="G560"/>
    </row>
    <row r="561" spans="2:7">
      <c r="B561" s="7"/>
      <c r="C561"/>
      <c r="D561"/>
      <c r="E561"/>
      <c r="F561"/>
      <c r="G561"/>
    </row>
    <row r="562" spans="2:7">
      <c r="B562" s="7"/>
      <c r="C562"/>
      <c r="D562"/>
      <c r="E562"/>
      <c r="F562"/>
      <c r="G562"/>
    </row>
    <row r="563" spans="2:7">
      <c r="B563" s="7"/>
      <c r="C563"/>
      <c r="D563"/>
      <c r="E563"/>
      <c r="F563"/>
      <c r="G563"/>
    </row>
    <row r="564" spans="2:7">
      <c r="B564" s="7"/>
      <c r="C564"/>
      <c r="D564"/>
      <c r="E564"/>
      <c r="F564"/>
      <c r="G564"/>
    </row>
    <row r="565" spans="2:7">
      <c r="B565" s="7"/>
      <c r="C565"/>
      <c r="D565"/>
      <c r="E565"/>
      <c r="F565"/>
      <c r="G565"/>
    </row>
    <row r="566" spans="2:7">
      <c r="B566" s="7"/>
      <c r="C566"/>
      <c r="D566"/>
      <c r="E566"/>
      <c r="F566"/>
      <c r="G566"/>
    </row>
    <row r="567" spans="2:7">
      <c r="B567" s="7"/>
      <c r="C567"/>
      <c r="D567"/>
      <c r="E567"/>
      <c r="F567"/>
      <c r="G567"/>
    </row>
    <row r="568" spans="2:7">
      <c r="B568" s="7"/>
      <c r="C568"/>
      <c r="D568"/>
      <c r="E568"/>
      <c r="F568"/>
      <c r="G568"/>
    </row>
    <row r="569" spans="2:7">
      <c r="B569" s="7"/>
      <c r="C569"/>
      <c r="D569"/>
      <c r="E569"/>
      <c r="F569"/>
      <c r="G569"/>
    </row>
    <row r="570" spans="2:7">
      <c r="B570" s="7"/>
      <c r="C570"/>
      <c r="D570"/>
      <c r="E570"/>
      <c r="F570"/>
      <c r="G570"/>
    </row>
    <row r="571" spans="2:7">
      <c r="B571" s="7"/>
      <c r="C571"/>
      <c r="D571"/>
      <c r="E571"/>
      <c r="F571"/>
      <c r="G571"/>
    </row>
    <row r="572" spans="2:7">
      <c r="B572" s="7"/>
      <c r="C572"/>
      <c r="D572"/>
      <c r="E572"/>
      <c r="F572"/>
      <c r="G572"/>
    </row>
    <row r="573" spans="2:7">
      <c r="B573" s="7"/>
      <c r="C573"/>
      <c r="D573"/>
      <c r="E573"/>
      <c r="F573"/>
      <c r="G573"/>
    </row>
    <row r="574" spans="2:7">
      <c r="B574" s="7"/>
      <c r="C574"/>
      <c r="D574"/>
      <c r="E574"/>
      <c r="F574"/>
      <c r="G574"/>
    </row>
    <row r="575" spans="2:7">
      <c r="B575" s="7"/>
      <c r="C575"/>
      <c r="D575"/>
      <c r="E575"/>
      <c r="F575"/>
      <c r="G575"/>
    </row>
    <row r="576" spans="2:7">
      <c r="B576" s="7"/>
      <c r="C576"/>
      <c r="D576"/>
      <c r="E576"/>
      <c r="F576"/>
      <c r="G576"/>
    </row>
    <row r="577" spans="2:7">
      <c r="B577" s="7"/>
      <c r="C577"/>
      <c r="D577"/>
      <c r="E577"/>
      <c r="F577"/>
      <c r="G577"/>
    </row>
    <row r="578" spans="2:7">
      <c r="B578" s="7"/>
      <c r="C578"/>
      <c r="D578"/>
      <c r="E578"/>
      <c r="F578"/>
      <c r="G578"/>
    </row>
    <row r="579" spans="2:7">
      <c r="B579" s="7"/>
      <c r="C579"/>
      <c r="D579"/>
      <c r="E579"/>
      <c r="F579"/>
      <c r="G579"/>
    </row>
    <row r="580" spans="2:7">
      <c r="B580" s="7"/>
      <c r="C580"/>
      <c r="D580"/>
      <c r="E580"/>
      <c r="F580"/>
      <c r="G580"/>
    </row>
    <row r="581" spans="2:7">
      <c r="B581" s="7"/>
      <c r="C581"/>
      <c r="D581"/>
      <c r="E581"/>
      <c r="F581"/>
      <c r="G581"/>
    </row>
    <row r="582" spans="2:7">
      <c r="B582" s="7"/>
      <c r="C582"/>
      <c r="D582"/>
      <c r="E582"/>
      <c r="F582"/>
      <c r="G582"/>
    </row>
    <row r="583" spans="2:7">
      <c r="B583" s="7"/>
      <c r="C583"/>
      <c r="D583"/>
      <c r="E583"/>
      <c r="F583"/>
      <c r="G583"/>
    </row>
    <row r="584" spans="2:7">
      <c r="B584" s="7"/>
      <c r="C584"/>
      <c r="D584"/>
      <c r="E584"/>
      <c r="F584"/>
      <c r="G584"/>
    </row>
    <row r="585" spans="2:7">
      <c r="B585" s="7"/>
      <c r="C585"/>
      <c r="D585"/>
      <c r="E585"/>
      <c r="F585"/>
      <c r="G585"/>
    </row>
    <row r="586" spans="2:7">
      <c r="B586" s="7"/>
      <c r="C586"/>
      <c r="D586"/>
      <c r="E586"/>
      <c r="F586"/>
      <c r="G586"/>
    </row>
    <row r="587" spans="2:7">
      <c r="B587" s="7"/>
      <c r="C587"/>
      <c r="D587"/>
      <c r="E587"/>
      <c r="F587"/>
      <c r="G587"/>
    </row>
    <row r="588" spans="2:7">
      <c r="B588" s="7"/>
      <c r="C588"/>
      <c r="D588"/>
      <c r="E588"/>
      <c r="F588"/>
      <c r="G588"/>
    </row>
    <row r="589" spans="2:7">
      <c r="B589" s="7"/>
      <c r="C589"/>
      <c r="D589"/>
      <c r="E589"/>
      <c r="F589"/>
      <c r="G589"/>
    </row>
    <row r="590" spans="2:7">
      <c r="B590" s="7"/>
      <c r="C590"/>
      <c r="D590"/>
      <c r="E590"/>
      <c r="F590"/>
      <c r="G590"/>
    </row>
    <row r="591" spans="2:7">
      <c r="B591" s="7"/>
      <c r="C591"/>
      <c r="D591"/>
      <c r="E591"/>
      <c r="F591"/>
      <c r="G591"/>
    </row>
    <row r="592" spans="2:7">
      <c r="B592" s="7"/>
      <c r="C592"/>
      <c r="D592"/>
      <c r="E592"/>
      <c r="F592"/>
      <c r="G592"/>
    </row>
    <row r="593" spans="2:7">
      <c r="B593" s="7"/>
      <c r="C593"/>
      <c r="D593"/>
      <c r="E593"/>
      <c r="F593"/>
      <c r="G593"/>
    </row>
    <row r="594" spans="2:7">
      <c r="B594" s="7"/>
      <c r="C594"/>
      <c r="D594"/>
      <c r="E594"/>
      <c r="F594"/>
      <c r="G594"/>
    </row>
    <row r="595" spans="2:7">
      <c r="B595" s="7"/>
      <c r="C595"/>
      <c r="D595"/>
      <c r="E595"/>
      <c r="F595"/>
      <c r="G595"/>
    </row>
    <row r="596" spans="2:7">
      <c r="B596" s="7"/>
      <c r="C596"/>
      <c r="D596"/>
      <c r="E596"/>
      <c r="F596"/>
      <c r="G596"/>
    </row>
    <row r="597" spans="2:7">
      <c r="B597" s="7"/>
      <c r="C597"/>
      <c r="D597"/>
      <c r="E597"/>
      <c r="F597"/>
      <c r="G597"/>
    </row>
    <row r="598" spans="2:7">
      <c r="B598" s="7"/>
      <c r="C598"/>
      <c r="D598"/>
      <c r="E598"/>
      <c r="F598"/>
      <c r="G598"/>
    </row>
    <row r="599" spans="2:7">
      <c r="B599" s="7"/>
      <c r="C599"/>
      <c r="D599"/>
      <c r="E599"/>
      <c r="F599"/>
      <c r="G599"/>
    </row>
    <row r="600" spans="2:7">
      <c r="B600" s="7"/>
      <c r="C600"/>
      <c r="D600"/>
      <c r="E600"/>
      <c r="F600"/>
      <c r="G600"/>
    </row>
    <row r="601" spans="2:7">
      <c r="B601" s="7"/>
      <c r="C601"/>
      <c r="D601"/>
      <c r="E601"/>
      <c r="F601"/>
      <c r="G601"/>
    </row>
    <row r="602" spans="2:7">
      <c r="B602" s="7"/>
      <c r="C602"/>
      <c r="D602"/>
      <c r="E602"/>
      <c r="F602"/>
      <c r="G602"/>
    </row>
    <row r="603" spans="2:7">
      <c r="B603" s="7"/>
      <c r="C603"/>
      <c r="D603"/>
      <c r="E603"/>
      <c r="F603"/>
      <c r="G603"/>
    </row>
    <row r="604" spans="2:7">
      <c r="B604" s="7"/>
      <c r="C604"/>
      <c r="D604"/>
      <c r="E604"/>
      <c r="F604"/>
      <c r="G604"/>
    </row>
    <row r="605" spans="2:7">
      <c r="B605" s="7"/>
      <c r="C605"/>
      <c r="D605"/>
      <c r="E605"/>
      <c r="F605"/>
      <c r="G605"/>
    </row>
    <row r="606" spans="2:7">
      <c r="B606" s="7"/>
      <c r="C606"/>
      <c r="D606"/>
      <c r="E606"/>
      <c r="F606"/>
      <c r="G606"/>
    </row>
    <row r="607" spans="2:7">
      <c r="B607" s="7"/>
      <c r="C607"/>
      <c r="D607"/>
      <c r="E607"/>
      <c r="F607"/>
      <c r="G607"/>
    </row>
    <row r="608" spans="2:7">
      <c r="B608" s="7"/>
      <c r="C608"/>
      <c r="D608"/>
      <c r="E608"/>
      <c r="F608"/>
      <c r="G608"/>
    </row>
    <row r="609" spans="2:7">
      <c r="B609" s="7"/>
      <c r="C609"/>
      <c r="D609"/>
      <c r="E609"/>
      <c r="F609"/>
      <c r="G609"/>
    </row>
    <row r="610" spans="2:7">
      <c r="B610" s="7"/>
      <c r="C610"/>
      <c r="D610"/>
      <c r="E610"/>
      <c r="F610"/>
      <c r="G610"/>
    </row>
    <row r="611" spans="2:7">
      <c r="B611" s="7"/>
      <c r="C611"/>
      <c r="D611"/>
      <c r="E611"/>
      <c r="F611"/>
      <c r="G611"/>
    </row>
    <row r="612" spans="2:7">
      <c r="B612" s="7"/>
      <c r="C612"/>
      <c r="D612"/>
      <c r="E612"/>
      <c r="F612"/>
      <c r="G612"/>
    </row>
    <row r="613" spans="2:7">
      <c r="B613" s="7"/>
      <c r="C613"/>
      <c r="D613"/>
      <c r="E613"/>
      <c r="F613"/>
      <c r="G613"/>
    </row>
    <row r="614" spans="2:7">
      <c r="B614" s="7"/>
      <c r="C614"/>
      <c r="D614"/>
      <c r="E614"/>
      <c r="F614"/>
      <c r="G614"/>
    </row>
    <row r="615" spans="2:7">
      <c r="B615" s="7"/>
      <c r="C615"/>
      <c r="D615"/>
      <c r="E615"/>
      <c r="F615"/>
      <c r="G615"/>
    </row>
    <row r="616" spans="2:7">
      <c r="B616" s="7"/>
      <c r="C616"/>
      <c r="D616"/>
      <c r="E616"/>
      <c r="F616"/>
      <c r="G616"/>
    </row>
    <row r="617" spans="2:7">
      <c r="B617" s="7"/>
      <c r="C617"/>
      <c r="D617"/>
      <c r="E617"/>
      <c r="F617"/>
      <c r="G617"/>
    </row>
    <row r="618" spans="2:7">
      <c r="B618" s="7"/>
      <c r="C618"/>
      <c r="D618"/>
      <c r="E618"/>
      <c r="F618"/>
      <c r="G618"/>
    </row>
    <row r="619" spans="2:7">
      <c r="B619" s="7"/>
      <c r="C619"/>
      <c r="D619"/>
      <c r="E619"/>
      <c r="F619"/>
      <c r="G619"/>
    </row>
    <row r="620" spans="2:7">
      <c r="B620" s="7"/>
      <c r="C620"/>
      <c r="D620"/>
      <c r="E620"/>
      <c r="F620"/>
      <c r="G620"/>
    </row>
    <row r="621" spans="2:7">
      <c r="B621" s="7"/>
      <c r="C621"/>
      <c r="D621"/>
      <c r="E621"/>
      <c r="F621"/>
      <c r="G621"/>
    </row>
    <row r="622" spans="2:7">
      <c r="B622" s="7"/>
      <c r="C622"/>
      <c r="D622"/>
      <c r="E622"/>
      <c r="F622"/>
      <c r="G622"/>
    </row>
    <row r="623" spans="2:7">
      <c r="B623" s="7"/>
      <c r="C623"/>
      <c r="D623"/>
      <c r="E623"/>
      <c r="F623"/>
      <c r="G623"/>
    </row>
    <row r="624" spans="2:7">
      <c r="B624" s="7"/>
      <c r="C624"/>
      <c r="D624"/>
      <c r="E624"/>
      <c r="F624"/>
      <c r="G624"/>
    </row>
    <row r="625" spans="2:7">
      <c r="B625" s="7"/>
      <c r="C625"/>
      <c r="D625"/>
      <c r="E625"/>
      <c r="F625"/>
      <c r="G625"/>
    </row>
    <row r="626" spans="2:7">
      <c r="B626" s="7"/>
      <c r="C626"/>
      <c r="D626"/>
      <c r="E626"/>
      <c r="F626"/>
      <c r="G626"/>
    </row>
    <row r="627" spans="2:7">
      <c r="B627" s="7"/>
      <c r="C627"/>
      <c r="D627"/>
      <c r="E627"/>
      <c r="F627"/>
      <c r="G627"/>
    </row>
    <row r="628" spans="2:7">
      <c r="B628" s="7"/>
      <c r="C628"/>
      <c r="D628"/>
      <c r="E628"/>
      <c r="F628"/>
      <c r="G628"/>
    </row>
    <row r="629" spans="2:7">
      <c r="B629" s="7"/>
      <c r="C629"/>
      <c r="D629"/>
      <c r="E629"/>
      <c r="F629"/>
      <c r="G629"/>
    </row>
    <row r="630" spans="2:7">
      <c r="B630" s="7"/>
      <c r="C630"/>
      <c r="D630"/>
      <c r="E630"/>
      <c r="F630"/>
      <c r="G630"/>
    </row>
    <row r="631" spans="2:7">
      <c r="B631" s="7"/>
      <c r="C631"/>
      <c r="D631"/>
      <c r="E631"/>
      <c r="F631"/>
      <c r="G631"/>
    </row>
    <row r="632" spans="2:7">
      <c r="B632" s="7"/>
      <c r="C632"/>
      <c r="D632"/>
      <c r="E632"/>
      <c r="F632"/>
      <c r="G632"/>
    </row>
    <row r="633" spans="2:7">
      <c r="B633" s="7"/>
      <c r="C633"/>
      <c r="D633"/>
      <c r="E633"/>
      <c r="F633"/>
      <c r="G633"/>
    </row>
    <row r="634" spans="2:7">
      <c r="B634" s="7"/>
      <c r="C634"/>
      <c r="D634"/>
      <c r="E634"/>
      <c r="F634"/>
      <c r="G634"/>
    </row>
    <row r="635" spans="2:7">
      <c r="B635" s="7"/>
      <c r="C635"/>
      <c r="D635"/>
      <c r="E635"/>
      <c r="F635"/>
      <c r="G635"/>
    </row>
    <row r="636" spans="2:7">
      <c r="B636" s="7"/>
      <c r="C636"/>
      <c r="D636"/>
      <c r="E636"/>
      <c r="F636"/>
      <c r="G636"/>
    </row>
    <row r="637" spans="2:7">
      <c r="B637" s="7"/>
      <c r="C637"/>
      <c r="D637"/>
      <c r="E637"/>
      <c r="F637"/>
      <c r="G637"/>
    </row>
    <row r="638" spans="2:7">
      <c r="B638" s="7"/>
      <c r="C638"/>
      <c r="D638"/>
      <c r="E638"/>
      <c r="F638"/>
      <c r="G638"/>
    </row>
    <row r="639" spans="2:7">
      <c r="B639" s="7"/>
      <c r="C639"/>
      <c r="D639"/>
      <c r="E639"/>
      <c r="F639"/>
      <c r="G639"/>
    </row>
    <row r="640" spans="2:7">
      <c r="B640" s="7"/>
      <c r="C640"/>
      <c r="D640"/>
      <c r="E640"/>
      <c r="F640"/>
      <c r="G640"/>
    </row>
    <row r="641" spans="2:7">
      <c r="B641" s="7"/>
      <c r="C641"/>
      <c r="D641"/>
      <c r="E641"/>
      <c r="F641"/>
      <c r="G641"/>
    </row>
    <row r="642" spans="2:7">
      <c r="B642" s="7"/>
      <c r="C642"/>
      <c r="D642"/>
      <c r="E642"/>
      <c r="F642"/>
      <c r="G642"/>
    </row>
    <row r="643" spans="2:7">
      <c r="B643" s="7"/>
      <c r="C643"/>
      <c r="D643"/>
      <c r="E643"/>
      <c r="F643"/>
      <c r="G643"/>
    </row>
    <row r="644" spans="2:7">
      <c r="B644" s="7"/>
      <c r="C644"/>
      <c r="D644"/>
      <c r="E644"/>
      <c r="F644"/>
      <c r="G644"/>
    </row>
    <row r="645" spans="2:7">
      <c r="B645" s="7"/>
      <c r="C645"/>
      <c r="D645"/>
      <c r="E645"/>
      <c r="F645"/>
      <c r="G645"/>
    </row>
    <row r="646" spans="2:7">
      <c r="B646" s="7"/>
      <c r="C646"/>
      <c r="D646"/>
      <c r="E646"/>
      <c r="F646"/>
      <c r="G646"/>
    </row>
    <row r="647" spans="2:7">
      <c r="B647" s="7"/>
      <c r="C647"/>
      <c r="D647"/>
      <c r="E647"/>
      <c r="F647"/>
      <c r="G647"/>
    </row>
    <row r="648" spans="2:7">
      <c r="B648" s="7"/>
      <c r="C648"/>
      <c r="D648"/>
      <c r="E648"/>
      <c r="F648"/>
      <c r="G648"/>
    </row>
    <row r="649" spans="2:7">
      <c r="B649" s="7"/>
      <c r="C649"/>
      <c r="D649"/>
      <c r="E649"/>
      <c r="F649"/>
      <c r="G649"/>
    </row>
    <row r="650" spans="2:7">
      <c r="B650" s="7"/>
      <c r="C650"/>
      <c r="D650"/>
      <c r="E650"/>
      <c r="F650"/>
      <c r="G650"/>
    </row>
    <row r="651" spans="2:7">
      <c r="B651" s="7"/>
      <c r="C651"/>
      <c r="D651"/>
      <c r="E651"/>
      <c r="F651"/>
      <c r="G651"/>
    </row>
    <row r="652" spans="2:7">
      <c r="B652" s="7"/>
      <c r="C652"/>
      <c r="D652"/>
      <c r="E652"/>
      <c r="F652"/>
      <c r="G652"/>
    </row>
    <row r="653" spans="2:7">
      <c r="B653" s="7"/>
      <c r="C653"/>
      <c r="D653"/>
      <c r="E653"/>
      <c r="F653"/>
      <c r="G653"/>
    </row>
    <row r="654" spans="2:7">
      <c r="B654" s="7"/>
      <c r="C654"/>
      <c r="D654"/>
      <c r="E654"/>
      <c r="F654"/>
      <c r="G654"/>
    </row>
    <row r="655" spans="2:7">
      <c r="B655" s="7"/>
      <c r="C655"/>
      <c r="D655"/>
      <c r="E655"/>
      <c r="F655"/>
      <c r="G655"/>
    </row>
    <row r="656" spans="2:7">
      <c r="B656" s="7"/>
      <c r="C656"/>
      <c r="D656"/>
      <c r="E656"/>
      <c r="F656"/>
      <c r="G656"/>
    </row>
    <row r="657" spans="2:7">
      <c r="B657" s="7"/>
      <c r="C657"/>
      <c r="D657"/>
      <c r="E657"/>
      <c r="F657"/>
      <c r="G657"/>
    </row>
    <row r="658" spans="2:7">
      <c r="B658" s="7"/>
      <c r="C658"/>
      <c r="D658"/>
      <c r="E658"/>
      <c r="F658"/>
      <c r="G658"/>
    </row>
    <row r="659" spans="2:7">
      <c r="B659" s="7"/>
      <c r="C659"/>
      <c r="D659"/>
      <c r="E659"/>
      <c r="F659"/>
      <c r="G659"/>
    </row>
    <row r="660" spans="2:7">
      <c r="B660" s="7"/>
      <c r="C660"/>
      <c r="D660"/>
      <c r="E660"/>
      <c r="F660"/>
      <c r="G660"/>
    </row>
    <row r="661" spans="2:7">
      <c r="B661" s="7"/>
      <c r="C661"/>
      <c r="D661"/>
      <c r="E661"/>
      <c r="F661"/>
      <c r="G661"/>
    </row>
    <row r="662" spans="2:7">
      <c r="B662" s="7"/>
      <c r="C662"/>
      <c r="D662"/>
      <c r="E662"/>
      <c r="F662"/>
      <c r="G662"/>
    </row>
    <row r="663" spans="2:7">
      <c r="B663" s="7"/>
      <c r="C663"/>
      <c r="D663"/>
      <c r="E663"/>
      <c r="F663"/>
      <c r="G663"/>
    </row>
    <row r="664" spans="2:7">
      <c r="B664" s="7"/>
      <c r="C664"/>
      <c r="D664"/>
      <c r="E664"/>
      <c r="F664"/>
      <c r="G664"/>
    </row>
    <row r="665" spans="2:7">
      <c r="B665" s="7"/>
      <c r="C665"/>
      <c r="D665"/>
      <c r="E665"/>
      <c r="F665"/>
      <c r="G665"/>
    </row>
    <row r="666" spans="2:7">
      <c r="B666" s="7"/>
      <c r="C666"/>
      <c r="D666"/>
      <c r="E666"/>
      <c r="F666"/>
      <c r="G666"/>
    </row>
    <row r="667" spans="2:7">
      <c r="B667" s="7"/>
      <c r="C667"/>
      <c r="D667"/>
      <c r="E667"/>
      <c r="F667"/>
      <c r="G667"/>
    </row>
    <row r="668" spans="2:7">
      <c r="B668" s="7"/>
      <c r="C668"/>
      <c r="D668"/>
      <c r="E668"/>
      <c r="F668"/>
      <c r="G668"/>
    </row>
    <row r="669" spans="2:7">
      <c r="B669" s="7"/>
      <c r="C669"/>
      <c r="D669"/>
      <c r="E669"/>
      <c r="F669"/>
      <c r="G669"/>
    </row>
    <row r="670" spans="2:7">
      <c r="B670" s="7"/>
      <c r="C670"/>
      <c r="D670"/>
      <c r="E670"/>
      <c r="F670"/>
      <c r="G670"/>
    </row>
    <row r="671" spans="2:7">
      <c r="B671" s="7"/>
      <c r="C671"/>
      <c r="D671"/>
      <c r="E671"/>
      <c r="F671"/>
      <c r="G671"/>
    </row>
    <row r="672" spans="2:7">
      <c r="B672" s="7"/>
      <c r="C672"/>
      <c r="D672"/>
      <c r="E672"/>
      <c r="F672"/>
      <c r="G672"/>
    </row>
    <row r="673" spans="2:7">
      <c r="B673" s="7"/>
      <c r="C673"/>
      <c r="D673"/>
      <c r="E673"/>
      <c r="F673"/>
      <c r="G673"/>
    </row>
    <row r="674" spans="2:7">
      <c r="B674" s="7"/>
      <c r="C674"/>
      <c r="D674"/>
      <c r="E674"/>
      <c r="F674"/>
      <c r="G674"/>
    </row>
    <row r="675" spans="2:7">
      <c r="B675" s="7"/>
      <c r="C675"/>
      <c r="D675"/>
      <c r="E675"/>
      <c r="F675"/>
      <c r="G675"/>
    </row>
    <row r="676" spans="2:7">
      <c r="B676" s="7"/>
      <c r="C676"/>
      <c r="D676"/>
      <c r="E676"/>
      <c r="F676"/>
      <c r="G676"/>
    </row>
    <row r="677" spans="2:7">
      <c r="B677" s="7"/>
      <c r="C677"/>
      <c r="D677"/>
      <c r="E677"/>
      <c r="F677"/>
      <c r="G677"/>
    </row>
    <row r="678" spans="2:7">
      <c r="B678" s="7"/>
      <c r="C678"/>
      <c r="D678"/>
      <c r="E678"/>
      <c r="F678"/>
      <c r="G678"/>
    </row>
    <row r="679" spans="2:7">
      <c r="B679" s="7"/>
      <c r="C679"/>
      <c r="D679"/>
      <c r="E679"/>
      <c r="F679"/>
      <c r="G679"/>
    </row>
    <row r="680" spans="2:7">
      <c r="B680" s="7"/>
      <c r="C680"/>
      <c r="D680"/>
      <c r="E680"/>
      <c r="F680"/>
      <c r="G680"/>
    </row>
    <row r="681" spans="2:7">
      <c r="B681" s="7"/>
      <c r="C681"/>
      <c r="D681"/>
      <c r="E681"/>
      <c r="F681"/>
      <c r="G681"/>
    </row>
    <row r="682" spans="2:7">
      <c r="B682" s="7"/>
      <c r="C682"/>
      <c r="D682"/>
      <c r="E682"/>
      <c r="F682"/>
      <c r="G682"/>
    </row>
    <row r="683" spans="2:7">
      <c r="B683" s="7"/>
      <c r="C683"/>
      <c r="D683"/>
      <c r="E683"/>
      <c r="F683"/>
      <c r="G683"/>
    </row>
    <row r="684" spans="2:7">
      <c r="B684" s="7"/>
      <c r="C684"/>
      <c r="D684"/>
      <c r="E684"/>
      <c r="F684"/>
      <c r="G684"/>
    </row>
    <row r="685" spans="2:7">
      <c r="B685" s="7"/>
      <c r="C685"/>
      <c r="D685"/>
      <c r="E685"/>
      <c r="F685"/>
      <c r="G685"/>
    </row>
    <row r="686" spans="2:7">
      <c r="B686" s="7"/>
      <c r="C686"/>
      <c r="D686"/>
      <c r="E686"/>
      <c r="F686"/>
      <c r="G686"/>
    </row>
    <row r="687" spans="2:7">
      <c r="B687" s="7"/>
      <c r="C687"/>
      <c r="D687"/>
      <c r="E687"/>
      <c r="F687"/>
      <c r="G687"/>
    </row>
    <row r="688" spans="2:7">
      <c r="B688" s="7"/>
      <c r="C688"/>
      <c r="D688"/>
      <c r="E688"/>
      <c r="F688"/>
      <c r="G688"/>
    </row>
    <row r="689" spans="2:7">
      <c r="B689" s="7"/>
      <c r="C689"/>
      <c r="D689"/>
      <c r="E689"/>
      <c r="F689"/>
      <c r="G689"/>
    </row>
    <row r="690" spans="2:7">
      <c r="B690" s="7"/>
      <c r="C690"/>
      <c r="D690"/>
      <c r="E690"/>
      <c r="F690"/>
      <c r="G690"/>
    </row>
    <row r="691" spans="2:7">
      <c r="B691" s="7"/>
      <c r="C691"/>
      <c r="D691"/>
      <c r="E691"/>
      <c r="F691"/>
      <c r="G691"/>
    </row>
    <row r="692" spans="2:7">
      <c r="B692" s="7"/>
      <c r="C692"/>
      <c r="D692"/>
      <c r="E692"/>
      <c r="F692"/>
      <c r="G692"/>
    </row>
    <row r="693" spans="2:7">
      <c r="B693" s="7"/>
      <c r="C693"/>
      <c r="D693"/>
      <c r="E693"/>
      <c r="F693"/>
      <c r="G693"/>
    </row>
    <row r="694" spans="2:7">
      <c r="B694" s="7"/>
      <c r="C694"/>
      <c r="D694"/>
      <c r="E694"/>
      <c r="F694"/>
      <c r="G694"/>
    </row>
    <row r="695" spans="2:7">
      <c r="B695" s="7"/>
      <c r="C695"/>
      <c r="D695"/>
      <c r="E695"/>
      <c r="F695"/>
      <c r="G695"/>
    </row>
    <row r="696" spans="2:7">
      <c r="B696" s="7"/>
      <c r="C696"/>
      <c r="D696"/>
      <c r="E696"/>
      <c r="F696"/>
      <c r="G696"/>
    </row>
    <row r="697" spans="2:7">
      <c r="B697" s="7"/>
      <c r="C697"/>
      <c r="D697"/>
      <c r="E697"/>
      <c r="F697"/>
      <c r="G697"/>
    </row>
    <row r="698" spans="2:7">
      <c r="B698" s="7"/>
      <c r="C698"/>
      <c r="D698"/>
      <c r="E698"/>
      <c r="F698"/>
      <c r="G698"/>
    </row>
    <row r="699" spans="2:7">
      <c r="B699" s="7"/>
      <c r="C699"/>
      <c r="D699"/>
      <c r="E699"/>
      <c r="F699"/>
      <c r="G699"/>
    </row>
    <row r="700" spans="2:7">
      <c r="B700" s="7"/>
      <c r="C700"/>
      <c r="D700"/>
      <c r="E700"/>
      <c r="F700"/>
      <c r="G700"/>
    </row>
    <row r="701" spans="2:7">
      <c r="B701" s="7"/>
      <c r="C701"/>
      <c r="D701"/>
      <c r="E701"/>
      <c r="F701"/>
      <c r="G701"/>
    </row>
    <row r="702" spans="2:7">
      <c r="B702" s="7"/>
      <c r="C702"/>
      <c r="D702"/>
      <c r="E702"/>
      <c r="F702"/>
      <c r="G702"/>
    </row>
    <row r="703" spans="2:7">
      <c r="B703" s="7"/>
      <c r="C703"/>
      <c r="D703"/>
      <c r="E703"/>
      <c r="F703"/>
      <c r="G703"/>
    </row>
    <row r="704" spans="2:7">
      <c r="B704" s="7"/>
      <c r="C704"/>
      <c r="D704"/>
      <c r="E704"/>
      <c r="F704"/>
      <c r="G704"/>
    </row>
    <row r="705" spans="2:7">
      <c r="B705" s="7"/>
      <c r="C705"/>
      <c r="D705"/>
      <c r="E705"/>
      <c r="F705"/>
      <c r="G705"/>
    </row>
    <row r="706" spans="2:7">
      <c r="B706" s="7"/>
      <c r="C706"/>
      <c r="D706"/>
      <c r="E706"/>
      <c r="F706"/>
      <c r="G706"/>
    </row>
    <row r="707" spans="2:7">
      <c r="B707" s="7"/>
      <c r="C707"/>
      <c r="D707"/>
      <c r="E707"/>
      <c r="F707"/>
      <c r="G707"/>
    </row>
    <row r="708" spans="2:7">
      <c r="B708" s="7"/>
      <c r="C708"/>
      <c r="D708"/>
      <c r="E708"/>
      <c r="F708"/>
      <c r="G708"/>
    </row>
    <row r="709" spans="2:7">
      <c r="B709" s="7"/>
      <c r="C709"/>
      <c r="D709"/>
      <c r="E709"/>
      <c r="F709"/>
      <c r="G709"/>
    </row>
    <row r="710" spans="2:7">
      <c r="B710" s="7"/>
      <c r="C710"/>
      <c r="D710"/>
      <c r="E710"/>
      <c r="F710"/>
      <c r="G710"/>
    </row>
    <row r="711" spans="2:7">
      <c r="B711" s="7"/>
      <c r="C711"/>
      <c r="D711"/>
      <c r="E711"/>
      <c r="F711"/>
      <c r="G711"/>
    </row>
    <row r="712" spans="2:7">
      <c r="B712" s="7"/>
      <c r="C712"/>
      <c r="D712"/>
      <c r="E712"/>
      <c r="F712"/>
      <c r="G712"/>
    </row>
    <row r="713" spans="2:7">
      <c r="B713" s="7"/>
      <c r="C713"/>
      <c r="D713"/>
      <c r="E713"/>
      <c r="F713"/>
      <c r="G713"/>
    </row>
    <row r="714" spans="2:7">
      <c r="B714" s="7"/>
      <c r="C714"/>
      <c r="D714"/>
      <c r="E714"/>
      <c r="F714"/>
      <c r="G714"/>
    </row>
    <row r="715" spans="2:7">
      <c r="B715" s="7"/>
      <c r="C715"/>
      <c r="D715"/>
      <c r="E715"/>
      <c r="F715"/>
      <c r="G715"/>
    </row>
    <row r="716" spans="2:7">
      <c r="B716" s="7"/>
      <c r="C716"/>
      <c r="D716"/>
      <c r="E716"/>
      <c r="F716"/>
      <c r="G716"/>
    </row>
    <row r="717" spans="2:7">
      <c r="B717" s="7"/>
      <c r="C717"/>
      <c r="D717"/>
      <c r="E717"/>
      <c r="F717"/>
      <c r="G717"/>
    </row>
    <row r="718" spans="2:7">
      <c r="B718" s="7"/>
      <c r="C718"/>
      <c r="D718"/>
      <c r="E718"/>
      <c r="F718"/>
      <c r="G718"/>
    </row>
    <row r="719" spans="2:7">
      <c r="B719" s="7"/>
      <c r="C719"/>
      <c r="D719"/>
      <c r="E719"/>
      <c r="F719"/>
      <c r="G719"/>
    </row>
    <row r="720" spans="2:7">
      <c r="B720" s="7"/>
      <c r="C720"/>
      <c r="D720"/>
      <c r="E720"/>
      <c r="F720"/>
      <c r="G720"/>
    </row>
    <row r="721" spans="2:7">
      <c r="B721" s="7"/>
      <c r="C721"/>
      <c r="D721"/>
      <c r="E721"/>
      <c r="F721"/>
      <c r="G721"/>
    </row>
    <row r="722" spans="2:7">
      <c r="B722" s="7"/>
      <c r="C722"/>
      <c r="D722"/>
      <c r="E722"/>
      <c r="F722"/>
      <c r="G722"/>
    </row>
    <row r="723" spans="2:7">
      <c r="B723" s="7"/>
      <c r="C723"/>
      <c r="D723"/>
      <c r="E723"/>
      <c r="F723"/>
      <c r="G723"/>
    </row>
    <row r="724" spans="2:7">
      <c r="B724" s="7"/>
      <c r="C724"/>
      <c r="D724"/>
      <c r="E724"/>
      <c r="F724"/>
      <c r="G724"/>
    </row>
    <row r="725" spans="2:7">
      <c r="B725" s="7"/>
      <c r="C725"/>
      <c r="D725"/>
      <c r="E725"/>
      <c r="F725"/>
      <c r="G725"/>
    </row>
    <row r="726" spans="2:7">
      <c r="B726" s="7"/>
      <c r="C726"/>
      <c r="D726"/>
      <c r="E726"/>
      <c r="F726"/>
      <c r="G726"/>
    </row>
    <row r="727" spans="2:7">
      <c r="B727" s="7"/>
      <c r="C727"/>
      <c r="D727"/>
      <c r="E727"/>
      <c r="F727"/>
      <c r="G727"/>
    </row>
    <row r="728" spans="2:7">
      <c r="B728" s="7"/>
      <c r="C728"/>
      <c r="D728"/>
      <c r="E728"/>
      <c r="F728"/>
      <c r="G728"/>
    </row>
    <row r="729" spans="2:7">
      <c r="B729" s="7"/>
      <c r="C729"/>
      <c r="D729"/>
      <c r="E729"/>
      <c r="F729"/>
      <c r="G729"/>
    </row>
    <row r="730" spans="2:7">
      <c r="B730" s="7"/>
      <c r="C730"/>
      <c r="D730"/>
      <c r="E730"/>
      <c r="F730"/>
      <c r="G730"/>
    </row>
    <row r="731" spans="2:7">
      <c r="B731" s="7"/>
      <c r="C731"/>
      <c r="D731"/>
      <c r="E731"/>
      <c r="F731"/>
      <c r="G731"/>
    </row>
    <row r="732" spans="2:7">
      <c r="B732" s="7"/>
      <c r="C732"/>
      <c r="D732"/>
      <c r="E732"/>
      <c r="F732"/>
      <c r="G732"/>
    </row>
    <row r="733" spans="2:7">
      <c r="B733" s="7"/>
      <c r="C733"/>
      <c r="D733"/>
      <c r="E733"/>
      <c r="F733"/>
      <c r="G733"/>
    </row>
    <row r="734" spans="2:7">
      <c r="B734" s="7"/>
      <c r="C734"/>
      <c r="D734"/>
      <c r="E734"/>
      <c r="F734"/>
      <c r="G734"/>
    </row>
    <row r="735" spans="2:7">
      <c r="B735" s="7"/>
      <c r="C735"/>
      <c r="D735"/>
      <c r="E735"/>
      <c r="F735"/>
      <c r="G735"/>
    </row>
    <row r="736" spans="2:7">
      <c r="B736" s="7"/>
      <c r="C736"/>
      <c r="D736"/>
      <c r="E736"/>
      <c r="F736"/>
      <c r="G736"/>
    </row>
    <row r="737" spans="2:7">
      <c r="B737" s="7"/>
      <c r="C737"/>
      <c r="D737"/>
      <c r="E737"/>
      <c r="F737"/>
      <c r="G737"/>
    </row>
    <row r="738" spans="2:7">
      <c r="B738" s="7"/>
      <c r="C738"/>
      <c r="D738"/>
      <c r="E738"/>
      <c r="F738"/>
      <c r="G738"/>
    </row>
    <row r="739" spans="2:7">
      <c r="B739" s="7"/>
      <c r="C739"/>
      <c r="D739"/>
      <c r="E739"/>
      <c r="F739"/>
      <c r="G739"/>
    </row>
    <row r="740" spans="2:7">
      <c r="B740" s="7"/>
      <c r="C740"/>
      <c r="D740"/>
      <c r="E740"/>
      <c r="F740"/>
      <c r="G740"/>
    </row>
    <row r="741" spans="2:7">
      <c r="B741" s="7"/>
      <c r="C741"/>
      <c r="D741"/>
      <c r="E741"/>
      <c r="F741"/>
      <c r="G741"/>
    </row>
    <row r="742" spans="2:7">
      <c r="B742" s="7"/>
      <c r="C742"/>
      <c r="D742"/>
      <c r="E742"/>
      <c r="F742"/>
      <c r="G742"/>
    </row>
    <row r="743" spans="2:7">
      <c r="B743" s="7"/>
      <c r="C743"/>
      <c r="D743"/>
      <c r="E743"/>
      <c r="F743"/>
      <c r="G743"/>
    </row>
    <row r="744" spans="2:7">
      <c r="B744" s="7"/>
      <c r="C744"/>
      <c r="D744"/>
      <c r="E744"/>
      <c r="F744"/>
      <c r="G744"/>
    </row>
    <row r="745" spans="2:7">
      <c r="B745" s="7"/>
      <c r="C745"/>
      <c r="D745"/>
      <c r="E745"/>
      <c r="F745"/>
      <c r="G745"/>
    </row>
    <row r="746" spans="2:7">
      <c r="B746" s="7"/>
      <c r="C746"/>
      <c r="D746"/>
      <c r="E746"/>
      <c r="F746"/>
      <c r="G746"/>
    </row>
    <row r="747" spans="2:7">
      <c r="B747" s="7"/>
      <c r="C747"/>
      <c r="D747"/>
      <c r="E747"/>
      <c r="F747"/>
      <c r="G747"/>
    </row>
    <row r="748" spans="2:7">
      <c r="B748" s="7"/>
      <c r="C748"/>
      <c r="D748"/>
      <c r="E748"/>
      <c r="F748"/>
      <c r="G748"/>
    </row>
    <row r="749" spans="2:7">
      <c r="B749" s="7"/>
      <c r="C749"/>
      <c r="D749"/>
      <c r="E749"/>
      <c r="F749"/>
      <c r="G749"/>
    </row>
    <row r="750" spans="2:7">
      <c r="B750" s="7"/>
      <c r="C750"/>
      <c r="D750"/>
      <c r="E750"/>
      <c r="F750"/>
      <c r="G750"/>
    </row>
    <row r="751" spans="2:7">
      <c r="B751" s="7"/>
      <c r="C751"/>
      <c r="D751"/>
      <c r="E751"/>
      <c r="F751"/>
      <c r="G751"/>
    </row>
    <row r="752" spans="2:7">
      <c r="B752" s="7"/>
      <c r="C752"/>
      <c r="D752"/>
      <c r="E752"/>
      <c r="F752"/>
      <c r="G752"/>
    </row>
    <row r="753" spans="2:7">
      <c r="B753" s="7"/>
      <c r="C753"/>
      <c r="D753"/>
      <c r="E753"/>
      <c r="F753"/>
      <c r="G753"/>
    </row>
    <row r="754" spans="2:7">
      <c r="B754" s="7"/>
      <c r="C754"/>
      <c r="D754"/>
      <c r="E754"/>
      <c r="F754"/>
      <c r="G754"/>
    </row>
    <row r="755" spans="2:7">
      <c r="B755" s="7"/>
      <c r="C755"/>
      <c r="D755"/>
      <c r="E755"/>
      <c r="F755"/>
      <c r="G755"/>
    </row>
    <row r="756" spans="2:7">
      <c r="B756" s="7"/>
      <c r="C756"/>
      <c r="D756"/>
      <c r="E756"/>
      <c r="F756"/>
      <c r="G756"/>
    </row>
    <row r="757" spans="2:7">
      <c r="B757" s="7"/>
      <c r="C757"/>
      <c r="D757"/>
      <c r="E757"/>
      <c r="F757"/>
      <c r="G757"/>
    </row>
    <row r="758" spans="2:7">
      <c r="B758" s="7"/>
      <c r="C758"/>
      <c r="D758"/>
      <c r="E758"/>
      <c r="F758"/>
      <c r="G758"/>
    </row>
    <row r="759" spans="2:7">
      <c r="B759" s="7"/>
      <c r="C759"/>
      <c r="D759"/>
      <c r="E759"/>
      <c r="F759"/>
      <c r="G759"/>
    </row>
    <row r="760" spans="2:7">
      <c r="B760" s="7"/>
      <c r="C760"/>
      <c r="D760"/>
      <c r="E760"/>
      <c r="F760"/>
      <c r="G760"/>
    </row>
    <row r="761" spans="2:7">
      <c r="B761" s="7"/>
      <c r="C761"/>
      <c r="D761"/>
      <c r="E761"/>
      <c r="F761"/>
      <c r="G761"/>
    </row>
    <row r="762" spans="2:7">
      <c r="B762" s="7"/>
      <c r="C762"/>
      <c r="D762"/>
      <c r="E762"/>
      <c r="F762"/>
      <c r="G762"/>
    </row>
    <row r="763" spans="2:7">
      <c r="B763" s="7"/>
      <c r="C763"/>
      <c r="D763"/>
      <c r="E763"/>
      <c r="F763"/>
      <c r="G763"/>
    </row>
    <row r="764" spans="2:7">
      <c r="B764" s="7"/>
      <c r="C764"/>
      <c r="D764"/>
      <c r="E764"/>
      <c r="F764"/>
      <c r="G764"/>
    </row>
    <row r="765" spans="2:7">
      <c r="B765" s="7"/>
      <c r="C765"/>
      <c r="D765"/>
      <c r="E765"/>
      <c r="F765"/>
      <c r="G765"/>
    </row>
    <row r="766" spans="2:7">
      <c r="B766" s="7"/>
      <c r="C766"/>
      <c r="D766"/>
      <c r="E766"/>
      <c r="F766"/>
      <c r="G766"/>
    </row>
    <row r="767" spans="2:7">
      <c r="B767" s="7"/>
      <c r="C767"/>
      <c r="D767"/>
      <c r="E767"/>
      <c r="F767"/>
      <c r="G767"/>
    </row>
    <row r="768" spans="2:7">
      <c r="B768" s="7"/>
      <c r="C768"/>
      <c r="D768"/>
      <c r="E768"/>
      <c r="F768"/>
      <c r="G768"/>
    </row>
    <row r="769" spans="2:7">
      <c r="B769" s="7"/>
      <c r="C769"/>
      <c r="D769"/>
      <c r="E769"/>
      <c r="F769"/>
      <c r="G769"/>
    </row>
    <row r="770" spans="2:7">
      <c r="B770" s="7"/>
      <c r="C770"/>
      <c r="D770"/>
      <c r="E770"/>
      <c r="F770"/>
      <c r="G770"/>
    </row>
    <row r="771" spans="2:7">
      <c r="B771" s="7"/>
      <c r="C771"/>
      <c r="D771"/>
      <c r="E771"/>
      <c r="F771"/>
      <c r="G771"/>
    </row>
    <row r="772" spans="2:7">
      <c r="B772" s="7"/>
      <c r="C772"/>
      <c r="D772"/>
      <c r="E772"/>
      <c r="F772"/>
      <c r="G772"/>
    </row>
    <row r="773" spans="2:7">
      <c r="B773" s="7"/>
      <c r="C773"/>
      <c r="D773"/>
      <c r="E773"/>
      <c r="F773"/>
      <c r="G773"/>
    </row>
    <row r="774" spans="2:7">
      <c r="B774" s="7"/>
      <c r="C774"/>
      <c r="D774"/>
      <c r="E774"/>
      <c r="F774"/>
      <c r="G774"/>
    </row>
    <row r="775" spans="2:7">
      <c r="B775" s="7"/>
      <c r="C775"/>
      <c r="D775"/>
      <c r="E775"/>
      <c r="F775"/>
      <c r="G775"/>
    </row>
    <row r="776" spans="2:7">
      <c r="B776" s="7"/>
      <c r="C776"/>
      <c r="D776"/>
      <c r="E776"/>
      <c r="F776"/>
      <c r="G776"/>
    </row>
    <row r="777" spans="2:7">
      <c r="B777" s="7"/>
      <c r="C777"/>
      <c r="D777"/>
      <c r="E777"/>
      <c r="F777"/>
      <c r="G777"/>
    </row>
    <row r="778" spans="2:7">
      <c r="B778" s="7"/>
      <c r="C778"/>
      <c r="D778"/>
      <c r="E778"/>
      <c r="F778"/>
      <c r="G778"/>
    </row>
    <row r="779" spans="2:7">
      <c r="B779" s="7"/>
      <c r="C779"/>
      <c r="D779"/>
      <c r="E779"/>
      <c r="F779"/>
      <c r="G779"/>
    </row>
    <row r="780" spans="2:7">
      <c r="B780" s="7"/>
      <c r="C780"/>
      <c r="D780"/>
      <c r="E780"/>
      <c r="F780"/>
      <c r="G780"/>
    </row>
    <row r="781" spans="2:7">
      <c r="B781" s="7"/>
      <c r="C781"/>
      <c r="D781"/>
      <c r="E781"/>
      <c r="F781"/>
      <c r="G781"/>
    </row>
    <row r="782" spans="2:7">
      <c r="B782" s="7"/>
      <c r="C782"/>
      <c r="D782"/>
      <c r="E782"/>
      <c r="F782"/>
      <c r="G782"/>
    </row>
    <row r="783" spans="2:7">
      <c r="B783" s="7"/>
      <c r="C783"/>
      <c r="D783"/>
      <c r="E783"/>
      <c r="F783"/>
      <c r="G783"/>
    </row>
    <row r="784" spans="2:7">
      <c r="B784" s="7"/>
      <c r="C784"/>
      <c r="D784"/>
      <c r="E784"/>
      <c r="F784"/>
      <c r="G784"/>
    </row>
    <row r="785" spans="2:7">
      <c r="B785" s="7"/>
      <c r="C785"/>
      <c r="D785"/>
      <c r="E785"/>
      <c r="F785"/>
      <c r="G785"/>
    </row>
    <row r="786" spans="2:7">
      <c r="B786" s="7"/>
      <c r="C786"/>
      <c r="D786"/>
      <c r="E786"/>
      <c r="F786"/>
      <c r="G786"/>
    </row>
    <row r="787" spans="2:7">
      <c r="B787" s="7"/>
      <c r="C787"/>
      <c r="D787"/>
      <c r="E787"/>
      <c r="F787"/>
      <c r="G787"/>
    </row>
    <row r="788" spans="2:7">
      <c r="B788" s="7"/>
      <c r="C788"/>
      <c r="D788"/>
      <c r="E788"/>
      <c r="F788"/>
      <c r="G788"/>
    </row>
    <row r="789" spans="2:7">
      <c r="B789" s="7"/>
      <c r="C789"/>
      <c r="D789"/>
      <c r="E789"/>
      <c r="F789"/>
      <c r="G789"/>
    </row>
    <row r="790" spans="2:7">
      <c r="B790" s="7"/>
      <c r="C790"/>
      <c r="D790"/>
      <c r="E790"/>
      <c r="F790"/>
      <c r="G790"/>
    </row>
    <row r="791" spans="2:7">
      <c r="B791" s="7"/>
      <c r="C791"/>
      <c r="D791"/>
      <c r="E791"/>
      <c r="F791"/>
      <c r="G791"/>
    </row>
    <row r="792" spans="2:7">
      <c r="B792" s="7"/>
      <c r="C792"/>
      <c r="D792"/>
      <c r="E792"/>
      <c r="F792"/>
      <c r="G792"/>
    </row>
    <row r="793" spans="2:7">
      <c r="B793" s="7"/>
      <c r="C793"/>
      <c r="D793"/>
      <c r="E793"/>
      <c r="F793"/>
      <c r="G793"/>
    </row>
    <row r="794" spans="2:7">
      <c r="B794" s="7"/>
      <c r="C794"/>
      <c r="D794"/>
      <c r="E794"/>
      <c r="F794"/>
      <c r="G794"/>
    </row>
    <row r="795" spans="2:7">
      <c r="B795" s="7"/>
      <c r="C795"/>
      <c r="D795"/>
      <c r="E795"/>
      <c r="F795"/>
      <c r="G795"/>
    </row>
    <row r="796" spans="2:7">
      <c r="B796" s="7"/>
      <c r="C796"/>
      <c r="D796"/>
      <c r="E796"/>
      <c r="F796"/>
      <c r="G796"/>
    </row>
    <row r="797" spans="2:7">
      <c r="B797" s="7"/>
      <c r="C797"/>
      <c r="D797"/>
      <c r="E797"/>
      <c r="F797"/>
      <c r="G797"/>
    </row>
    <row r="798" spans="2:7">
      <c r="B798" s="7"/>
      <c r="C798"/>
      <c r="D798"/>
      <c r="E798"/>
      <c r="F798"/>
      <c r="G798"/>
    </row>
    <row r="799" spans="2:7">
      <c r="B799" s="7"/>
      <c r="C799"/>
      <c r="D799"/>
      <c r="E799"/>
      <c r="F799"/>
      <c r="G799"/>
    </row>
    <row r="800" spans="2:7">
      <c r="B800" s="7"/>
      <c r="C800"/>
      <c r="D800"/>
      <c r="E800"/>
      <c r="F800"/>
      <c r="G800"/>
    </row>
    <row r="801" spans="2:7">
      <c r="B801" s="7"/>
      <c r="C801"/>
      <c r="D801"/>
      <c r="E801"/>
      <c r="F801"/>
      <c r="G801"/>
    </row>
    <row r="802" spans="2:7">
      <c r="B802" s="7"/>
      <c r="C802"/>
      <c r="D802"/>
      <c r="E802"/>
      <c r="F802"/>
      <c r="G802"/>
    </row>
    <row r="803" spans="2:7">
      <c r="B803" s="7"/>
      <c r="C803"/>
      <c r="D803"/>
      <c r="E803"/>
      <c r="F803"/>
      <c r="G803"/>
    </row>
    <row r="804" spans="2:7">
      <c r="B804" s="7"/>
      <c r="C804"/>
      <c r="D804"/>
      <c r="E804"/>
      <c r="F804"/>
      <c r="G804"/>
    </row>
    <row r="805" spans="2:7">
      <c r="B805" s="7"/>
      <c r="C805"/>
      <c r="D805"/>
      <c r="E805"/>
      <c r="F805"/>
      <c r="G805"/>
    </row>
    <row r="806" spans="2:7">
      <c r="B806" s="7"/>
      <c r="C806"/>
      <c r="D806"/>
      <c r="E806"/>
      <c r="F806"/>
      <c r="G806"/>
    </row>
    <row r="807" spans="2:7">
      <c r="B807" s="7"/>
      <c r="C807"/>
      <c r="D807"/>
      <c r="E807"/>
      <c r="F807"/>
      <c r="G807"/>
    </row>
    <row r="808" spans="2:7">
      <c r="B808" s="7"/>
      <c r="C808"/>
      <c r="D808"/>
      <c r="E808"/>
      <c r="F808"/>
      <c r="G808"/>
    </row>
    <row r="809" spans="2:7">
      <c r="B809" s="7"/>
      <c r="C809"/>
      <c r="D809"/>
      <c r="E809"/>
      <c r="F809"/>
      <c r="G809"/>
    </row>
    <row r="810" spans="2:7">
      <c r="B810" s="7"/>
      <c r="C810"/>
      <c r="D810"/>
      <c r="E810"/>
      <c r="F810"/>
      <c r="G810"/>
    </row>
    <row r="811" spans="2:7">
      <c r="B811" s="7"/>
      <c r="C811"/>
      <c r="D811"/>
      <c r="E811"/>
      <c r="F811"/>
      <c r="G811"/>
    </row>
    <row r="812" spans="2:7">
      <c r="B812" s="7"/>
      <c r="C812"/>
      <c r="D812"/>
      <c r="E812"/>
      <c r="F812"/>
      <c r="G812"/>
    </row>
    <row r="813" spans="2:7">
      <c r="B813" s="7"/>
      <c r="C813"/>
      <c r="D813"/>
      <c r="E813"/>
      <c r="F813"/>
      <c r="G813"/>
    </row>
    <row r="814" spans="2:7">
      <c r="B814" s="7"/>
      <c r="C814"/>
      <c r="D814"/>
      <c r="E814"/>
      <c r="F814"/>
      <c r="G814"/>
    </row>
    <row r="815" spans="2:7">
      <c r="B815" s="7"/>
      <c r="C815"/>
      <c r="D815"/>
      <c r="E815"/>
      <c r="F815"/>
      <c r="G815"/>
    </row>
    <row r="816" spans="2:7">
      <c r="B816" s="7"/>
      <c r="C816"/>
      <c r="D816"/>
      <c r="E816"/>
      <c r="F816"/>
      <c r="G816"/>
    </row>
    <row r="817" spans="2:7">
      <c r="B817" s="7"/>
      <c r="C817"/>
      <c r="D817"/>
      <c r="E817"/>
      <c r="F817"/>
      <c r="G817"/>
    </row>
    <row r="818" spans="2:7">
      <c r="B818" s="7"/>
      <c r="C818"/>
      <c r="D818"/>
      <c r="E818"/>
      <c r="F818"/>
      <c r="G818"/>
    </row>
    <row r="819" spans="2:7">
      <c r="B819" s="7"/>
      <c r="C819"/>
      <c r="D819"/>
      <c r="E819"/>
      <c r="F819"/>
      <c r="G819"/>
    </row>
    <row r="820" spans="2:7">
      <c r="B820" s="7"/>
      <c r="C820"/>
      <c r="D820"/>
      <c r="E820"/>
      <c r="F820"/>
      <c r="G820"/>
    </row>
    <row r="821" spans="2:7">
      <c r="B821" s="7"/>
      <c r="C821"/>
      <c r="D821"/>
      <c r="E821"/>
      <c r="F821"/>
      <c r="G821"/>
    </row>
    <row r="822" spans="2:7">
      <c r="B822" s="7"/>
      <c r="C822"/>
      <c r="D822"/>
      <c r="E822"/>
      <c r="F822"/>
      <c r="G822"/>
    </row>
    <row r="823" spans="2:7">
      <c r="B823" s="7"/>
      <c r="C823"/>
      <c r="D823"/>
      <c r="E823"/>
      <c r="F823"/>
      <c r="G823"/>
    </row>
    <row r="824" spans="2:7">
      <c r="B824" s="7"/>
      <c r="C824"/>
      <c r="D824"/>
      <c r="E824"/>
      <c r="F824"/>
      <c r="G824"/>
    </row>
    <row r="825" spans="2:7">
      <c r="B825" s="7"/>
      <c r="C825"/>
      <c r="D825"/>
      <c r="E825"/>
      <c r="F825"/>
      <c r="G825"/>
    </row>
    <row r="826" spans="2:7">
      <c r="B826" s="7"/>
      <c r="C826"/>
      <c r="D826"/>
      <c r="E826"/>
      <c r="F826"/>
      <c r="G826"/>
    </row>
    <row r="827" spans="2:7">
      <c r="B827" s="7"/>
      <c r="C827"/>
      <c r="D827"/>
      <c r="E827"/>
      <c r="F827"/>
      <c r="G827"/>
    </row>
    <row r="828" spans="2:7">
      <c r="B828" s="7"/>
      <c r="C828"/>
      <c r="D828"/>
      <c r="E828"/>
      <c r="F828"/>
      <c r="G828"/>
    </row>
    <row r="829" spans="2:7">
      <c r="B829" s="7"/>
      <c r="C829"/>
      <c r="D829"/>
      <c r="E829"/>
      <c r="F829"/>
      <c r="G829"/>
    </row>
    <row r="830" spans="2:7">
      <c r="B830" s="7"/>
      <c r="C830"/>
      <c r="D830"/>
      <c r="E830"/>
      <c r="F830"/>
      <c r="G830"/>
    </row>
    <row r="831" spans="2:7">
      <c r="B831" s="7"/>
      <c r="C831"/>
      <c r="D831"/>
      <c r="E831"/>
      <c r="F831"/>
      <c r="G831"/>
    </row>
    <row r="832" spans="2:7">
      <c r="B832" s="7"/>
      <c r="C832"/>
      <c r="D832"/>
      <c r="E832"/>
      <c r="F832"/>
      <c r="G832"/>
    </row>
    <row r="833" spans="2:7">
      <c r="B833" s="7"/>
      <c r="C833"/>
      <c r="D833"/>
      <c r="E833"/>
      <c r="F833"/>
      <c r="G833"/>
    </row>
    <row r="834" spans="2:7">
      <c r="B834" s="7"/>
      <c r="C834"/>
      <c r="D834"/>
      <c r="E834"/>
      <c r="F834"/>
      <c r="G834"/>
    </row>
    <row r="835" spans="2:7">
      <c r="B835" s="7"/>
      <c r="C835"/>
      <c r="D835"/>
      <c r="E835"/>
      <c r="F835"/>
      <c r="G835"/>
    </row>
    <row r="836" spans="2:7">
      <c r="B836" s="7"/>
      <c r="C836"/>
      <c r="D836"/>
      <c r="E836"/>
      <c r="F836"/>
      <c r="G836"/>
    </row>
    <row r="837" spans="2:7">
      <c r="B837" s="7"/>
      <c r="C837"/>
      <c r="D837"/>
      <c r="E837"/>
      <c r="F837"/>
      <c r="G837"/>
    </row>
    <row r="838" spans="2:7">
      <c r="B838" s="7"/>
      <c r="C838"/>
      <c r="D838"/>
      <c r="E838"/>
      <c r="F838"/>
      <c r="G838"/>
    </row>
    <row r="839" spans="2:7">
      <c r="B839" s="7"/>
      <c r="C839"/>
      <c r="D839"/>
      <c r="E839"/>
      <c r="F839"/>
      <c r="G839"/>
    </row>
    <row r="840" spans="2:7">
      <c r="B840" s="7"/>
      <c r="C840"/>
      <c r="D840"/>
      <c r="E840"/>
      <c r="F840"/>
      <c r="G840"/>
    </row>
    <row r="841" spans="2:7">
      <c r="B841" s="7"/>
      <c r="C841"/>
      <c r="D841"/>
      <c r="E841"/>
      <c r="F841"/>
      <c r="G841"/>
    </row>
    <row r="842" spans="2:7">
      <c r="B842" s="7"/>
      <c r="C842"/>
      <c r="D842"/>
      <c r="E842"/>
      <c r="F842"/>
      <c r="G842"/>
    </row>
    <row r="843" spans="2:7">
      <c r="B843" s="7"/>
      <c r="C843"/>
      <c r="D843"/>
      <c r="E843"/>
      <c r="F843"/>
      <c r="G843"/>
    </row>
    <row r="844" spans="2:7">
      <c r="B844" s="7"/>
      <c r="C844"/>
      <c r="D844"/>
      <c r="E844"/>
      <c r="F844"/>
      <c r="G844"/>
    </row>
    <row r="845" spans="2:7">
      <c r="B845" s="7"/>
      <c r="C845"/>
      <c r="D845"/>
      <c r="E845"/>
      <c r="F845"/>
      <c r="G845"/>
    </row>
    <row r="846" spans="2:7">
      <c r="B846" s="7"/>
      <c r="C846"/>
      <c r="D846"/>
      <c r="E846"/>
      <c r="F846"/>
      <c r="G846"/>
    </row>
    <row r="847" spans="2:7">
      <c r="B847" s="7"/>
      <c r="C847"/>
      <c r="D847"/>
      <c r="E847"/>
      <c r="F847"/>
      <c r="G847"/>
    </row>
    <row r="848" spans="2:7">
      <c r="B848" s="7"/>
      <c r="C848"/>
      <c r="D848"/>
      <c r="E848"/>
      <c r="F848"/>
      <c r="G848"/>
    </row>
    <row r="849" spans="2:7">
      <c r="B849" s="7"/>
      <c r="C849"/>
      <c r="D849"/>
      <c r="E849"/>
      <c r="F849"/>
      <c r="G849"/>
    </row>
    <row r="850" spans="2:7">
      <c r="B850" s="7"/>
      <c r="C850"/>
      <c r="D850"/>
      <c r="E850"/>
      <c r="F850"/>
      <c r="G850"/>
    </row>
    <row r="851" spans="2:7">
      <c r="B851" s="7"/>
      <c r="C851"/>
      <c r="D851"/>
      <c r="E851"/>
      <c r="F851"/>
      <c r="G851"/>
    </row>
    <row r="852" spans="2:7">
      <c r="B852" s="7"/>
      <c r="C852"/>
      <c r="D852"/>
      <c r="E852"/>
      <c r="F852"/>
      <c r="G852"/>
    </row>
    <row r="853" spans="2:7">
      <c r="B853" s="7"/>
      <c r="C853"/>
      <c r="D853"/>
      <c r="E853"/>
      <c r="F853"/>
      <c r="G853"/>
    </row>
    <row r="854" spans="2:7">
      <c r="B854" s="7"/>
      <c r="C854"/>
      <c r="D854"/>
      <c r="E854"/>
      <c r="F854"/>
      <c r="G854"/>
    </row>
    <row r="855" spans="2:7">
      <c r="B855" s="7"/>
      <c r="C855"/>
      <c r="D855"/>
      <c r="E855"/>
      <c r="F855"/>
      <c r="G855"/>
    </row>
    <row r="856" spans="2:7">
      <c r="B856" s="7"/>
      <c r="C856"/>
      <c r="D856"/>
      <c r="E856"/>
      <c r="F856"/>
      <c r="G856"/>
    </row>
    <row r="857" spans="2:7">
      <c r="B857" s="7"/>
      <c r="C857"/>
      <c r="D857"/>
      <c r="E857"/>
      <c r="F857"/>
      <c r="G857"/>
    </row>
    <row r="858" spans="2:7">
      <c r="B858" s="7"/>
      <c r="C858"/>
      <c r="D858"/>
      <c r="E858"/>
      <c r="F858"/>
      <c r="G858"/>
    </row>
    <row r="859" spans="2:7">
      <c r="B859" s="7"/>
      <c r="C859"/>
      <c r="D859"/>
      <c r="E859"/>
      <c r="F859"/>
      <c r="G859"/>
    </row>
    <row r="860" spans="2:7">
      <c r="B860" s="7"/>
      <c r="C860"/>
      <c r="D860"/>
      <c r="E860"/>
      <c r="F860"/>
      <c r="G860"/>
    </row>
    <row r="861" spans="2:7">
      <c r="B861" s="7"/>
      <c r="C861"/>
      <c r="D861"/>
      <c r="E861"/>
      <c r="F861"/>
      <c r="G861"/>
    </row>
    <row r="862" spans="2:7">
      <c r="B862" s="7"/>
      <c r="C862"/>
      <c r="D862"/>
      <c r="E862"/>
      <c r="F862"/>
      <c r="G862"/>
    </row>
    <row r="863" spans="2:7">
      <c r="B863" s="7"/>
      <c r="C863"/>
      <c r="D863"/>
      <c r="E863"/>
      <c r="F863"/>
      <c r="G863"/>
    </row>
    <row r="864" spans="2:7">
      <c r="B864" s="7"/>
      <c r="C864"/>
      <c r="D864"/>
      <c r="E864"/>
      <c r="F864"/>
      <c r="G864"/>
    </row>
    <row r="865" spans="2:7">
      <c r="B865" s="7"/>
      <c r="C865"/>
      <c r="D865"/>
      <c r="E865"/>
      <c r="F865"/>
      <c r="G865"/>
    </row>
    <row r="866" spans="2:7">
      <c r="B866" s="7"/>
      <c r="C866"/>
      <c r="D866"/>
      <c r="E866"/>
      <c r="F866"/>
      <c r="G866"/>
    </row>
    <row r="867" spans="2:7">
      <c r="B867" s="7"/>
      <c r="C867"/>
      <c r="D867"/>
      <c r="E867"/>
      <c r="F867"/>
      <c r="G867"/>
    </row>
    <row r="868" spans="2:7">
      <c r="B868" s="7"/>
      <c r="C868"/>
      <c r="D868"/>
      <c r="E868"/>
      <c r="F868"/>
      <c r="G868"/>
    </row>
    <row r="869" spans="2:7">
      <c r="B869" s="7"/>
      <c r="C869"/>
      <c r="D869"/>
      <c r="E869"/>
      <c r="F869"/>
      <c r="G869"/>
    </row>
    <row r="870" spans="2:7">
      <c r="B870" s="7"/>
      <c r="C870"/>
      <c r="D870"/>
      <c r="E870"/>
      <c r="F870"/>
      <c r="G870"/>
    </row>
    <row r="871" spans="2:7">
      <c r="B871" s="7"/>
      <c r="C871"/>
      <c r="D871"/>
      <c r="E871"/>
      <c r="F871"/>
      <c r="G871"/>
    </row>
    <row r="872" spans="2:7">
      <c r="B872" s="7"/>
      <c r="C872"/>
      <c r="D872"/>
      <c r="E872"/>
      <c r="F872"/>
      <c r="G872"/>
    </row>
    <row r="873" spans="2:7">
      <c r="B873" s="7"/>
      <c r="C873"/>
      <c r="D873"/>
      <c r="E873"/>
      <c r="F873"/>
      <c r="G873"/>
    </row>
    <row r="874" spans="2:7">
      <c r="B874" s="7"/>
      <c r="C874"/>
      <c r="D874"/>
      <c r="E874"/>
      <c r="F874"/>
      <c r="G874"/>
    </row>
    <row r="875" spans="2:7">
      <c r="B875" s="7"/>
      <c r="C875"/>
      <c r="D875"/>
      <c r="E875"/>
      <c r="F875"/>
      <c r="G875"/>
    </row>
    <row r="876" spans="2:7">
      <c r="B876" s="7"/>
      <c r="C876"/>
      <c r="D876"/>
      <c r="E876"/>
      <c r="F876"/>
      <c r="G876"/>
    </row>
    <row r="877" spans="2:7">
      <c r="B877" s="7"/>
      <c r="C877"/>
      <c r="D877"/>
      <c r="E877"/>
      <c r="F877"/>
      <c r="G877"/>
    </row>
    <row r="878" spans="2:7">
      <c r="B878" s="7"/>
      <c r="C878"/>
      <c r="D878"/>
      <c r="E878"/>
      <c r="F878"/>
      <c r="G878"/>
    </row>
    <row r="879" spans="2:7">
      <c r="B879" s="7"/>
      <c r="C879"/>
      <c r="D879"/>
      <c r="E879"/>
      <c r="F879"/>
      <c r="G879"/>
    </row>
    <row r="880" spans="2:7">
      <c r="B880" s="7"/>
      <c r="C880"/>
      <c r="D880"/>
      <c r="E880"/>
      <c r="F880"/>
      <c r="G880"/>
    </row>
    <row r="881" spans="2:7">
      <c r="B881" s="7"/>
      <c r="C881"/>
      <c r="D881"/>
      <c r="E881"/>
      <c r="F881"/>
      <c r="G881"/>
    </row>
    <row r="882" spans="2:7">
      <c r="B882" s="7"/>
      <c r="C882"/>
      <c r="D882"/>
      <c r="E882"/>
      <c r="F882"/>
      <c r="G882"/>
    </row>
    <row r="883" spans="2:7">
      <c r="B883" s="7"/>
      <c r="C883"/>
      <c r="D883"/>
      <c r="E883"/>
      <c r="F883"/>
      <c r="G883"/>
    </row>
    <row r="884" spans="2:7">
      <c r="B884" s="7"/>
      <c r="C884"/>
      <c r="D884"/>
      <c r="E884"/>
      <c r="F884"/>
      <c r="G884"/>
    </row>
    <row r="885" spans="2:7">
      <c r="B885" s="7"/>
      <c r="C885"/>
      <c r="D885"/>
      <c r="E885"/>
      <c r="F885"/>
      <c r="G885"/>
    </row>
    <row r="886" spans="2:7">
      <c r="B886" s="7"/>
      <c r="C886"/>
      <c r="D886"/>
      <c r="E886"/>
      <c r="F886"/>
      <c r="G886"/>
    </row>
    <row r="887" spans="2:7">
      <c r="B887" s="7"/>
      <c r="C887"/>
      <c r="D887"/>
      <c r="E887"/>
      <c r="F887"/>
      <c r="G887"/>
    </row>
    <row r="888" spans="2:7">
      <c r="B888" s="7"/>
      <c r="C888"/>
      <c r="D888"/>
      <c r="E888"/>
      <c r="F888"/>
      <c r="G888"/>
    </row>
    <row r="889" spans="2:7">
      <c r="B889" s="7"/>
      <c r="C889"/>
      <c r="D889"/>
      <c r="E889"/>
      <c r="F889"/>
      <c r="G889"/>
    </row>
    <row r="890" spans="2:7">
      <c r="B890" s="7"/>
      <c r="C890"/>
      <c r="D890"/>
      <c r="E890"/>
      <c r="F890"/>
      <c r="G890"/>
    </row>
    <row r="891" spans="2:7">
      <c r="B891" s="7"/>
      <c r="C891"/>
      <c r="D891"/>
      <c r="E891"/>
      <c r="F891"/>
      <c r="G891"/>
    </row>
    <row r="892" spans="2:7">
      <c r="B892" s="7"/>
      <c r="C892"/>
      <c r="D892"/>
      <c r="E892"/>
      <c r="F892"/>
      <c r="G892"/>
    </row>
    <row r="893" spans="2:7">
      <c r="B893" s="7"/>
      <c r="C893"/>
      <c r="D893"/>
      <c r="E893"/>
      <c r="F893"/>
      <c r="G893"/>
    </row>
    <row r="894" spans="2:7">
      <c r="B894" s="7"/>
      <c r="C894"/>
      <c r="D894"/>
      <c r="E894"/>
      <c r="F894"/>
      <c r="G894"/>
    </row>
    <row r="895" spans="2:7">
      <c r="B895" s="7"/>
      <c r="C895"/>
      <c r="D895"/>
      <c r="E895"/>
      <c r="F895"/>
      <c r="G895"/>
    </row>
    <row r="896" spans="2:7">
      <c r="B896" s="7"/>
      <c r="C896"/>
      <c r="D896"/>
      <c r="E896"/>
      <c r="F896"/>
      <c r="G896"/>
    </row>
    <row r="897" spans="2:7">
      <c r="B897" s="7"/>
      <c r="C897"/>
      <c r="D897"/>
      <c r="E897"/>
      <c r="F897"/>
      <c r="G897"/>
    </row>
    <row r="898" spans="2:7">
      <c r="B898" s="7"/>
      <c r="C898"/>
      <c r="D898"/>
      <c r="E898"/>
      <c r="F898"/>
      <c r="G898"/>
    </row>
    <row r="899" spans="2:7">
      <c r="B899" s="7"/>
      <c r="C899"/>
      <c r="D899"/>
      <c r="E899"/>
      <c r="F899"/>
      <c r="G899"/>
    </row>
    <row r="900" spans="2:7">
      <c r="B900" s="7"/>
      <c r="C900"/>
      <c r="D900"/>
      <c r="E900"/>
      <c r="F900"/>
      <c r="G900"/>
    </row>
    <row r="901" spans="2:7">
      <c r="B901" s="7"/>
      <c r="C901"/>
      <c r="D901"/>
      <c r="E901"/>
      <c r="F901"/>
      <c r="G901"/>
    </row>
    <row r="902" spans="2:7">
      <c r="B902" s="7"/>
      <c r="C902"/>
      <c r="D902"/>
      <c r="E902"/>
      <c r="F902"/>
      <c r="G902"/>
    </row>
    <row r="903" spans="2:7">
      <c r="B903" s="7"/>
      <c r="C903"/>
      <c r="D903"/>
      <c r="E903"/>
      <c r="F903"/>
      <c r="G903"/>
    </row>
    <row r="904" spans="2:7">
      <c r="B904" s="7"/>
      <c r="C904"/>
      <c r="D904"/>
      <c r="E904"/>
      <c r="F904"/>
      <c r="G904"/>
    </row>
    <row r="905" spans="2:7">
      <c r="B905" s="7"/>
      <c r="C905"/>
      <c r="D905"/>
      <c r="E905"/>
      <c r="F905"/>
      <c r="G905"/>
    </row>
    <row r="906" spans="2:7">
      <c r="B906" s="7"/>
      <c r="C906"/>
      <c r="D906"/>
      <c r="E906"/>
      <c r="F906"/>
      <c r="G906"/>
    </row>
    <row r="907" spans="2:7">
      <c r="B907" s="7"/>
      <c r="C907"/>
      <c r="D907"/>
      <c r="E907"/>
      <c r="F907"/>
      <c r="G907"/>
    </row>
    <row r="908" spans="2:7">
      <c r="B908" s="7"/>
      <c r="C908"/>
      <c r="D908"/>
      <c r="E908"/>
      <c r="F908"/>
      <c r="G908"/>
    </row>
    <row r="909" spans="2:7">
      <c r="B909" s="7"/>
      <c r="C909"/>
      <c r="D909"/>
      <c r="E909"/>
      <c r="F909"/>
      <c r="G909"/>
    </row>
    <row r="910" spans="2:7">
      <c r="B910" s="7"/>
      <c r="C910"/>
      <c r="D910"/>
      <c r="E910"/>
      <c r="F910"/>
      <c r="G910"/>
    </row>
    <row r="911" spans="2:7">
      <c r="B911" s="7"/>
      <c r="C911"/>
      <c r="D911"/>
      <c r="E911"/>
      <c r="F911"/>
      <c r="G911"/>
    </row>
    <row r="912" spans="2:7">
      <c r="B912" s="7"/>
      <c r="C912"/>
      <c r="D912"/>
      <c r="E912"/>
      <c r="F912"/>
      <c r="G912"/>
    </row>
    <row r="913" spans="2:7">
      <c r="B913" s="7"/>
      <c r="C913"/>
      <c r="D913"/>
      <c r="E913"/>
      <c r="F913"/>
      <c r="G913"/>
    </row>
    <row r="914" spans="2:7">
      <c r="B914" s="7"/>
      <c r="C914"/>
      <c r="D914"/>
      <c r="E914"/>
      <c r="F914"/>
      <c r="G914"/>
    </row>
    <row r="915" spans="2:7">
      <c r="B915" s="7"/>
      <c r="C915"/>
      <c r="D915"/>
      <c r="E915"/>
      <c r="F915"/>
      <c r="G915"/>
    </row>
    <row r="916" spans="2:7">
      <c r="B916" s="7"/>
      <c r="C916"/>
      <c r="D916"/>
      <c r="E916"/>
      <c r="F916"/>
      <c r="G916"/>
    </row>
    <row r="917" spans="2:7">
      <c r="B917" s="7"/>
      <c r="C917"/>
      <c r="D917"/>
      <c r="E917"/>
      <c r="F917"/>
      <c r="G917"/>
    </row>
    <row r="918" spans="2:7">
      <c r="B918" s="7"/>
      <c r="C918"/>
      <c r="D918"/>
      <c r="E918"/>
      <c r="F918"/>
      <c r="G918"/>
    </row>
    <row r="919" spans="2:7">
      <c r="B919" s="7"/>
      <c r="C919"/>
      <c r="D919"/>
      <c r="E919"/>
      <c r="F919"/>
      <c r="G919"/>
    </row>
    <row r="920" spans="2:7">
      <c r="B920" s="7"/>
      <c r="C920"/>
      <c r="D920"/>
      <c r="E920"/>
      <c r="F920"/>
      <c r="G920"/>
    </row>
    <row r="921" spans="2:7">
      <c r="B921" s="7"/>
      <c r="C921"/>
      <c r="D921"/>
      <c r="E921"/>
      <c r="F921"/>
      <c r="G921"/>
    </row>
    <row r="922" spans="2:7">
      <c r="B922" s="7"/>
      <c r="C922"/>
      <c r="D922"/>
      <c r="E922"/>
      <c r="F922"/>
      <c r="G922"/>
    </row>
    <row r="923" spans="2:7">
      <c r="B923" s="7"/>
      <c r="C923"/>
      <c r="D923"/>
      <c r="E923"/>
      <c r="F923"/>
      <c r="G923"/>
    </row>
    <row r="924" spans="2:7">
      <c r="B924" s="7"/>
      <c r="C924"/>
      <c r="D924"/>
      <c r="E924"/>
      <c r="F924"/>
      <c r="G924"/>
    </row>
    <row r="925" spans="2:7">
      <c r="B925" s="7"/>
      <c r="C925"/>
      <c r="D925"/>
      <c r="E925"/>
      <c r="F925"/>
      <c r="G925"/>
    </row>
    <row r="926" spans="2:7">
      <c r="B926" s="7"/>
      <c r="C926"/>
      <c r="D926"/>
      <c r="E926"/>
      <c r="F926"/>
      <c r="G926"/>
    </row>
    <row r="927" spans="2:7">
      <c r="B927" s="7"/>
      <c r="C927"/>
      <c r="D927"/>
      <c r="E927"/>
      <c r="F927"/>
      <c r="G927"/>
    </row>
    <row r="928" spans="2:7">
      <c r="B928" s="7"/>
      <c r="C928"/>
      <c r="D928"/>
      <c r="E928"/>
      <c r="F928"/>
      <c r="G928"/>
    </row>
    <row r="929" spans="2:7">
      <c r="B929" s="7"/>
      <c r="C929"/>
      <c r="D929"/>
      <c r="E929"/>
      <c r="F929"/>
      <c r="G929"/>
    </row>
    <row r="930" spans="2:7">
      <c r="B930" s="7"/>
      <c r="C930"/>
      <c r="D930"/>
      <c r="E930"/>
      <c r="F930"/>
      <c r="G930"/>
    </row>
    <row r="931" spans="2:7">
      <c r="B931" s="7"/>
      <c r="C931"/>
      <c r="D931"/>
      <c r="E931"/>
      <c r="F931"/>
      <c r="G931"/>
    </row>
    <row r="932" spans="2:7">
      <c r="B932" s="7"/>
      <c r="C932"/>
      <c r="D932"/>
      <c r="E932"/>
      <c r="F932"/>
      <c r="G932"/>
    </row>
    <row r="933" spans="2:7">
      <c r="B933" s="7"/>
      <c r="C933"/>
      <c r="D933"/>
      <c r="E933"/>
      <c r="F933"/>
      <c r="G933"/>
    </row>
    <row r="934" spans="2:7">
      <c r="B934" s="7"/>
      <c r="C934"/>
      <c r="D934"/>
      <c r="E934"/>
      <c r="F934"/>
      <c r="G934"/>
    </row>
    <row r="935" spans="2:7">
      <c r="B935" s="7"/>
      <c r="C935"/>
      <c r="D935"/>
      <c r="E935"/>
      <c r="F935"/>
      <c r="G935"/>
    </row>
    <row r="936" spans="2:7">
      <c r="B936" s="7"/>
      <c r="C936"/>
      <c r="D936"/>
      <c r="E936"/>
      <c r="F936"/>
      <c r="G936"/>
    </row>
    <row r="937" spans="2:7">
      <c r="B937" s="7"/>
      <c r="C937"/>
      <c r="D937"/>
      <c r="E937"/>
      <c r="F937"/>
      <c r="G937"/>
    </row>
    <row r="938" spans="2:7">
      <c r="B938" s="7"/>
      <c r="C938"/>
      <c r="D938"/>
      <c r="E938"/>
      <c r="F938"/>
      <c r="G938"/>
    </row>
    <row r="939" spans="2:7">
      <c r="B939" s="7"/>
      <c r="C939"/>
      <c r="D939"/>
      <c r="E939"/>
      <c r="F939"/>
      <c r="G939"/>
    </row>
    <row r="940" spans="2:7">
      <c r="B940" s="7"/>
      <c r="C940"/>
      <c r="D940"/>
      <c r="E940"/>
      <c r="F940"/>
      <c r="G940"/>
    </row>
    <row r="941" spans="2:7">
      <c r="B941" s="7"/>
      <c r="C941"/>
      <c r="D941"/>
      <c r="E941"/>
      <c r="F941"/>
      <c r="G941"/>
    </row>
    <row r="942" spans="2:7">
      <c r="B942" s="7"/>
      <c r="C942"/>
      <c r="D942"/>
      <c r="E942"/>
      <c r="F942"/>
      <c r="G942"/>
    </row>
    <row r="943" spans="2:7">
      <c r="B943" s="7"/>
      <c r="C943"/>
      <c r="D943"/>
      <c r="E943"/>
      <c r="F943"/>
      <c r="G943"/>
    </row>
    <row r="944" spans="2:7">
      <c r="B944" s="7"/>
      <c r="C944"/>
      <c r="D944"/>
      <c r="E944"/>
      <c r="F944"/>
      <c r="G944"/>
    </row>
    <row r="945" spans="2:7">
      <c r="B945" s="7"/>
      <c r="C945"/>
      <c r="D945"/>
      <c r="E945"/>
      <c r="F945"/>
      <c r="G945"/>
    </row>
    <row r="946" spans="2:7">
      <c r="B946" s="7"/>
      <c r="C946"/>
      <c r="D946"/>
      <c r="E946"/>
      <c r="F946"/>
      <c r="G946"/>
    </row>
    <row r="947" spans="2:7">
      <c r="B947" s="7"/>
      <c r="C947"/>
      <c r="D947"/>
      <c r="E947"/>
      <c r="F947"/>
      <c r="G947"/>
    </row>
    <row r="948" spans="2:7">
      <c r="B948" s="7"/>
      <c r="C948"/>
      <c r="D948"/>
      <c r="E948"/>
      <c r="F948"/>
      <c r="G948"/>
    </row>
    <row r="949" spans="2:7">
      <c r="B949" s="7"/>
      <c r="C949"/>
      <c r="D949"/>
      <c r="E949"/>
      <c r="F949"/>
      <c r="G949"/>
    </row>
    <row r="950" spans="2:7">
      <c r="B950" s="7"/>
      <c r="C950"/>
      <c r="D950"/>
      <c r="E950"/>
      <c r="F950"/>
      <c r="G950"/>
    </row>
    <row r="951" spans="2:7">
      <c r="B951" s="7"/>
      <c r="C951"/>
      <c r="D951"/>
      <c r="E951"/>
      <c r="F951"/>
      <c r="G951"/>
    </row>
    <row r="952" spans="2:7">
      <c r="B952" s="7"/>
      <c r="C952"/>
      <c r="D952"/>
      <c r="E952"/>
      <c r="F952"/>
      <c r="G952"/>
    </row>
    <row r="953" spans="2:7">
      <c r="B953" s="7"/>
      <c r="C953"/>
      <c r="D953"/>
      <c r="E953"/>
      <c r="F953"/>
      <c r="G953"/>
    </row>
    <row r="954" spans="2:7">
      <c r="B954" s="7"/>
      <c r="C954"/>
      <c r="D954"/>
      <c r="E954"/>
      <c r="F954"/>
      <c r="G954"/>
    </row>
    <row r="955" spans="2:7">
      <c r="B955" s="7"/>
      <c r="C955"/>
      <c r="D955"/>
      <c r="E955"/>
      <c r="F955"/>
      <c r="G955"/>
    </row>
    <row r="956" spans="2:7">
      <c r="B956" s="7"/>
      <c r="C956"/>
      <c r="D956"/>
      <c r="E956"/>
      <c r="F956"/>
      <c r="G956"/>
    </row>
    <row r="957" spans="2:7">
      <c r="B957" s="7"/>
      <c r="C957"/>
      <c r="D957"/>
      <c r="E957"/>
      <c r="F957"/>
      <c r="G957"/>
    </row>
    <row r="958" spans="2:7">
      <c r="B958" s="7"/>
      <c r="C958"/>
      <c r="D958"/>
      <c r="E958"/>
      <c r="F958"/>
      <c r="G958"/>
    </row>
    <row r="959" spans="2:7">
      <c r="B959" s="7"/>
      <c r="C959"/>
      <c r="D959"/>
      <c r="E959"/>
      <c r="F959"/>
      <c r="G959"/>
    </row>
    <row r="960" spans="2:7">
      <c r="B960" s="7"/>
      <c r="C960"/>
      <c r="D960"/>
      <c r="E960"/>
      <c r="F960"/>
      <c r="G960"/>
    </row>
    <row r="961" spans="2:7">
      <c r="B961" s="7"/>
      <c r="C961"/>
      <c r="D961"/>
      <c r="E961"/>
      <c r="F961"/>
      <c r="G961"/>
    </row>
    <row r="962" spans="2:7">
      <c r="B962" s="7"/>
      <c r="C962"/>
      <c r="D962"/>
      <c r="E962"/>
      <c r="F962"/>
      <c r="G962"/>
    </row>
    <row r="963" spans="2:7">
      <c r="B963" s="7"/>
      <c r="C963"/>
      <c r="D963"/>
      <c r="E963"/>
      <c r="F963"/>
      <c r="G963"/>
    </row>
    <row r="964" spans="2:7">
      <c r="B964" s="7"/>
      <c r="C964"/>
      <c r="D964"/>
      <c r="E964"/>
      <c r="F964"/>
      <c r="G964"/>
    </row>
    <row r="965" spans="2:7">
      <c r="B965" s="7"/>
      <c r="C965"/>
      <c r="D965"/>
      <c r="E965"/>
      <c r="F965"/>
      <c r="G965"/>
    </row>
    <row r="966" spans="2:7">
      <c r="B966" s="7"/>
      <c r="C966"/>
      <c r="D966"/>
      <c r="E966"/>
      <c r="F966"/>
      <c r="G966"/>
    </row>
    <row r="967" spans="2:7">
      <c r="B967" s="7"/>
      <c r="C967"/>
      <c r="D967"/>
      <c r="E967"/>
      <c r="F967"/>
      <c r="G967"/>
    </row>
    <row r="968" spans="2:7">
      <c r="B968" s="7"/>
      <c r="C968"/>
      <c r="D968"/>
      <c r="E968"/>
      <c r="F968"/>
      <c r="G968"/>
    </row>
    <row r="969" spans="2:7">
      <c r="B969" s="7"/>
      <c r="C969"/>
      <c r="D969"/>
      <c r="E969"/>
      <c r="F969"/>
      <c r="G969"/>
    </row>
    <row r="970" spans="2:7">
      <c r="B970" s="7"/>
      <c r="C970"/>
      <c r="D970"/>
      <c r="E970"/>
      <c r="F970"/>
      <c r="G970"/>
    </row>
    <row r="971" spans="2:7">
      <c r="B971" s="7"/>
      <c r="C971"/>
      <c r="D971"/>
      <c r="E971"/>
      <c r="F971"/>
      <c r="G971"/>
    </row>
    <row r="972" spans="2:7">
      <c r="B972" s="7"/>
      <c r="C972"/>
      <c r="D972"/>
      <c r="E972"/>
      <c r="F972"/>
      <c r="G972"/>
    </row>
    <row r="973" spans="2:7">
      <c r="B973" s="7"/>
      <c r="C973"/>
      <c r="D973"/>
      <c r="E973"/>
      <c r="F973"/>
      <c r="G973"/>
    </row>
    <row r="974" spans="2:7">
      <c r="B974" s="7"/>
      <c r="C974"/>
      <c r="D974"/>
      <c r="E974"/>
      <c r="F974"/>
      <c r="G974"/>
    </row>
    <row r="975" spans="2:7">
      <c r="B975" s="7"/>
      <c r="C975"/>
      <c r="D975"/>
      <c r="E975"/>
      <c r="F975"/>
      <c r="G975"/>
    </row>
    <row r="976" spans="2:7">
      <c r="B976" s="7"/>
      <c r="C976"/>
      <c r="D976"/>
      <c r="E976"/>
      <c r="F976"/>
      <c r="G976"/>
    </row>
    <row r="977" spans="2:7">
      <c r="B977" s="7"/>
      <c r="C977"/>
      <c r="D977"/>
      <c r="E977"/>
      <c r="F977"/>
      <c r="G977"/>
    </row>
    <row r="978" spans="2:7">
      <c r="B978" s="7"/>
      <c r="C978"/>
      <c r="D978"/>
      <c r="E978"/>
      <c r="F978"/>
      <c r="G978"/>
    </row>
    <row r="979" spans="2:7">
      <c r="B979" s="7"/>
      <c r="C979"/>
      <c r="D979"/>
      <c r="E979"/>
      <c r="F979"/>
      <c r="G979"/>
    </row>
    <row r="980" spans="2:7">
      <c r="B980" s="7"/>
      <c r="C980"/>
      <c r="D980"/>
      <c r="E980"/>
      <c r="F980"/>
      <c r="G980"/>
    </row>
    <row r="981" spans="2:7">
      <c r="B981" s="7"/>
      <c r="C981"/>
      <c r="D981"/>
      <c r="E981"/>
      <c r="F981"/>
      <c r="G981"/>
    </row>
    <row r="982" spans="2:7">
      <c r="B982" s="7"/>
      <c r="C982"/>
      <c r="D982"/>
      <c r="E982"/>
      <c r="F982"/>
      <c r="G982"/>
    </row>
    <row r="983" spans="2:7">
      <c r="B983" s="7"/>
      <c r="C983"/>
      <c r="D983"/>
      <c r="E983"/>
      <c r="F983"/>
      <c r="G983"/>
    </row>
    <row r="984" spans="2:7">
      <c r="B984" s="7"/>
      <c r="C984"/>
      <c r="D984"/>
      <c r="E984"/>
      <c r="F984"/>
      <c r="G984"/>
    </row>
    <row r="985" spans="2:7">
      <c r="B985" s="7"/>
      <c r="C985"/>
      <c r="D985"/>
      <c r="E985"/>
      <c r="F985"/>
      <c r="G985"/>
    </row>
    <row r="986" spans="2:7">
      <c r="B986" s="7"/>
      <c r="C986"/>
      <c r="D986"/>
      <c r="E986"/>
      <c r="F986"/>
      <c r="G986"/>
    </row>
    <row r="987" spans="2:7">
      <c r="B987" s="7"/>
      <c r="C987"/>
      <c r="D987"/>
      <c r="E987"/>
      <c r="F987"/>
      <c r="G987"/>
    </row>
    <row r="988" spans="2:7">
      <c r="B988" s="7"/>
      <c r="C988"/>
      <c r="D988"/>
      <c r="E988"/>
      <c r="F988"/>
      <c r="G988"/>
    </row>
    <row r="989" spans="2:7">
      <c r="B989" s="7"/>
      <c r="C989"/>
      <c r="D989"/>
      <c r="E989"/>
      <c r="F989"/>
      <c r="G989"/>
    </row>
    <row r="990" spans="2:7">
      <c r="B990" s="7"/>
      <c r="C990"/>
      <c r="D990"/>
      <c r="E990"/>
      <c r="F990"/>
      <c r="G990"/>
    </row>
    <row r="991" spans="2:7">
      <c r="B991" s="7"/>
      <c r="C991"/>
      <c r="D991"/>
      <c r="E991"/>
      <c r="F991"/>
      <c r="G991"/>
    </row>
    <row r="992" spans="2:7">
      <c r="B992" s="7"/>
      <c r="C992"/>
      <c r="D992"/>
      <c r="E992"/>
      <c r="F992"/>
      <c r="G992"/>
    </row>
    <row r="993" spans="2:7">
      <c r="B993" s="7"/>
      <c r="C993"/>
      <c r="D993"/>
      <c r="E993"/>
      <c r="F993"/>
      <c r="G993"/>
    </row>
    <row r="994" spans="2:7">
      <c r="B994" s="7"/>
      <c r="C994"/>
      <c r="D994"/>
      <c r="E994"/>
      <c r="F994"/>
      <c r="G994"/>
    </row>
    <row r="995" spans="2:7">
      <c r="B995" s="7"/>
      <c r="C995"/>
      <c r="D995"/>
      <c r="E995"/>
      <c r="F995"/>
      <c r="G995"/>
    </row>
    <row r="996" spans="2:7">
      <c r="B996" s="7"/>
      <c r="C996"/>
      <c r="D996"/>
      <c r="E996"/>
      <c r="F996"/>
      <c r="G996"/>
    </row>
    <row r="997" spans="2:7">
      <c r="B997" s="7"/>
      <c r="C997"/>
      <c r="D997"/>
      <c r="E997"/>
      <c r="F997"/>
      <c r="G997"/>
    </row>
    <row r="998" spans="2:7">
      <c r="B998" s="7"/>
      <c r="C998"/>
      <c r="D998"/>
      <c r="E998"/>
      <c r="F998"/>
      <c r="G998"/>
    </row>
    <row r="999" spans="2:7">
      <c r="B999" s="7"/>
      <c r="C999"/>
      <c r="D999"/>
      <c r="E999"/>
      <c r="F999"/>
      <c r="G999"/>
    </row>
    <row r="1000" spans="2:7">
      <c r="B1000" s="7"/>
      <c r="C1000"/>
      <c r="D1000"/>
      <c r="E1000"/>
      <c r="F1000"/>
      <c r="G1000"/>
    </row>
    <row r="1001" spans="2:7">
      <c r="B1001" s="7"/>
      <c r="C1001"/>
      <c r="D1001"/>
      <c r="E1001"/>
      <c r="F1001"/>
      <c r="G1001"/>
    </row>
    <row r="1002" spans="2:7">
      <c r="B1002" s="7"/>
      <c r="C1002"/>
      <c r="D1002"/>
      <c r="E1002"/>
      <c r="F1002"/>
      <c r="G1002"/>
    </row>
    <row r="1003" spans="2:7">
      <c r="B1003" s="7"/>
      <c r="C1003"/>
      <c r="D1003"/>
      <c r="E1003"/>
      <c r="F1003"/>
      <c r="G1003"/>
    </row>
    <row r="1004" spans="2:7">
      <c r="B1004" s="7"/>
      <c r="C1004"/>
      <c r="D1004"/>
      <c r="E1004"/>
      <c r="F1004"/>
      <c r="G1004"/>
    </row>
    <row r="1005" spans="2:7">
      <c r="B1005" s="7"/>
      <c r="C1005"/>
      <c r="D1005"/>
      <c r="E1005"/>
      <c r="F1005"/>
      <c r="G1005"/>
    </row>
    <row r="1006" spans="2:7">
      <c r="B1006" s="7"/>
      <c r="C1006"/>
      <c r="D1006"/>
      <c r="E1006"/>
      <c r="F1006"/>
      <c r="G1006"/>
    </row>
    <row r="1007" spans="2:7">
      <c r="B1007" s="7"/>
      <c r="C1007"/>
      <c r="D1007"/>
      <c r="E1007"/>
      <c r="F1007"/>
      <c r="G1007"/>
    </row>
    <row r="1008" spans="2:7">
      <c r="B1008" s="7"/>
      <c r="C1008"/>
      <c r="D1008"/>
      <c r="E1008"/>
      <c r="F1008"/>
      <c r="G1008"/>
    </row>
    <row r="1009" spans="2:7">
      <c r="B1009" s="7"/>
      <c r="C1009"/>
      <c r="D1009"/>
      <c r="E1009"/>
      <c r="F1009"/>
      <c r="G1009"/>
    </row>
    <row r="1010" spans="2:7">
      <c r="B1010" s="7"/>
      <c r="C1010"/>
      <c r="D1010"/>
      <c r="E1010"/>
      <c r="F1010"/>
      <c r="G1010"/>
    </row>
    <row r="1011" spans="2:7">
      <c r="B1011" s="7"/>
      <c r="C1011"/>
      <c r="D1011"/>
      <c r="E1011"/>
      <c r="F1011"/>
      <c r="G1011"/>
    </row>
    <row r="1012" spans="2:7">
      <c r="B1012" s="7"/>
      <c r="C1012"/>
      <c r="D1012"/>
      <c r="E1012"/>
      <c r="F1012"/>
      <c r="G1012"/>
    </row>
    <row r="1013" spans="2:7">
      <c r="B1013" s="7"/>
      <c r="C1013"/>
      <c r="D1013"/>
      <c r="E1013"/>
      <c r="F1013"/>
      <c r="G1013"/>
    </row>
    <row r="1014" spans="2:7">
      <c r="B1014" s="7"/>
      <c r="C1014"/>
      <c r="D1014"/>
      <c r="E1014"/>
      <c r="F1014"/>
      <c r="G1014"/>
    </row>
    <row r="1015" spans="2:7">
      <c r="B1015" s="7"/>
      <c r="C1015"/>
      <c r="D1015"/>
      <c r="E1015"/>
      <c r="F1015"/>
      <c r="G1015"/>
    </row>
    <row r="1016" spans="2:7">
      <c r="B1016" s="7"/>
      <c r="C1016"/>
      <c r="D1016"/>
      <c r="E1016"/>
      <c r="F1016"/>
      <c r="G1016"/>
    </row>
    <row r="1017" spans="2:7">
      <c r="B1017" s="7"/>
      <c r="C1017"/>
      <c r="D1017"/>
      <c r="E1017"/>
      <c r="F1017"/>
      <c r="G1017"/>
    </row>
    <row r="1018" spans="2:7">
      <c r="B1018" s="7"/>
      <c r="C1018"/>
      <c r="D1018"/>
      <c r="E1018"/>
      <c r="F1018"/>
      <c r="G1018"/>
    </row>
    <row r="1019" spans="2:7">
      <c r="B1019" s="7"/>
      <c r="C1019"/>
      <c r="D1019"/>
      <c r="E1019"/>
      <c r="F1019"/>
      <c r="G1019"/>
    </row>
    <row r="1020" spans="2:7">
      <c r="B1020" s="7"/>
      <c r="C1020"/>
      <c r="D1020"/>
      <c r="E1020"/>
      <c r="F1020"/>
      <c r="G1020"/>
    </row>
    <row r="1021" spans="2:7">
      <c r="B1021" s="7"/>
      <c r="C1021"/>
      <c r="D1021"/>
      <c r="E1021"/>
      <c r="F1021"/>
      <c r="G1021"/>
    </row>
    <row r="1022" spans="2:7">
      <c r="B1022" s="7"/>
      <c r="C1022"/>
      <c r="D1022"/>
      <c r="E1022"/>
      <c r="F1022"/>
      <c r="G1022"/>
    </row>
    <row r="1023" spans="2:7">
      <c r="B1023" s="7"/>
      <c r="C1023"/>
      <c r="D1023"/>
      <c r="E1023"/>
      <c r="F1023"/>
      <c r="G1023"/>
    </row>
    <row r="1024" spans="2:7">
      <c r="B1024" s="7"/>
      <c r="C1024"/>
      <c r="D1024"/>
      <c r="E1024"/>
      <c r="F1024"/>
      <c r="G1024"/>
    </row>
    <row r="1025" spans="2:7">
      <c r="B1025" s="7"/>
      <c r="C1025"/>
      <c r="D1025"/>
      <c r="E1025"/>
      <c r="F1025"/>
      <c r="G1025"/>
    </row>
    <row r="1026" spans="2:7">
      <c r="B1026" s="7"/>
      <c r="C1026"/>
      <c r="D1026"/>
      <c r="E1026"/>
      <c r="F1026"/>
      <c r="G1026"/>
    </row>
    <row r="1027" spans="2:7">
      <c r="B1027" s="7"/>
      <c r="C1027"/>
      <c r="D1027"/>
      <c r="E1027"/>
      <c r="F1027"/>
      <c r="G1027"/>
    </row>
    <row r="1028" spans="2:7">
      <c r="B1028" s="7"/>
      <c r="C1028"/>
      <c r="D1028"/>
      <c r="E1028"/>
      <c r="F1028"/>
      <c r="G1028"/>
    </row>
    <row r="1029" spans="2:7">
      <c r="B1029" s="7"/>
      <c r="C1029"/>
      <c r="D1029"/>
      <c r="E1029"/>
      <c r="F1029"/>
      <c r="G1029"/>
    </row>
    <row r="1030" spans="2:7">
      <c r="B1030" s="7"/>
      <c r="C1030"/>
      <c r="D1030"/>
      <c r="E1030"/>
      <c r="F1030"/>
      <c r="G1030"/>
    </row>
    <row r="1031" spans="2:7">
      <c r="B1031" s="7"/>
      <c r="C1031"/>
      <c r="D1031"/>
      <c r="E1031"/>
      <c r="F1031"/>
      <c r="G1031"/>
    </row>
    <row r="1032" spans="2:7">
      <c r="B1032" s="7"/>
      <c r="C1032"/>
      <c r="D1032"/>
      <c r="E1032"/>
      <c r="F1032"/>
      <c r="G1032"/>
    </row>
    <row r="1033" spans="2:7">
      <c r="B1033" s="7"/>
      <c r="C1033"/>
      <c r="D1033"/>
      <c r="E1033"/>
      <c r="F1033"/>
      <c r="G1033"/>
    </row>
    <row r="1034" spans="2:7">
      <c r="B1034" s="7"/>
      <c r="C1034"/>
      <c r="D1034"/>
      <c r="E1034"/>
      <c r="F1034"/>
      <c r="G1034"/>
    </row>
    <row r="1035" spans="2:7">
      <c r="B1035" s="7"/>
      <c r="C1035"/>
      <c r="D1035"/>
      <c r="E1035"/>
      <c r="F1035"/>
      <c r="G1035"/>
    </row>
    <row r="1036" spans="2:7">
      <c r="B1036" s="7"/>
      <c r="C1036"/>
      <c r="D1036"/>
      <c r="E1036"/>
      <c r="F1036"/>
      <c r="G1036"/>
    </row>
    <row r="1037" spans="2:7">
      <c r="B1037" s="7"/>
      <c r="C1037"/>
      <c r="D1037"/>
      <c r="E1037"/>
      <c r="F1037"/>
      <c r="G1037"/>
    </row>
    <row r="1038" spans="2:7">
      <c r="B1038" s="7"/>
      <c r="C1038"/>
      <c r="D1038"/>
      <c r="E1038"/>
      <c r="F1038"/>
      <c r="G1038"/>
    </row>
    <row r="1039" spans="2:7">
      <c r="B1039" s="7"/>
      <c r="C1039"/>
      <c r="D1039"/>
      <c r="E1039"/>
      <c r="F1039"/>
      <c r="G1039"/>
    </row>
    <row r="1040" spans="2:7">
      <c r="B1040" s="7"/>
      <c r="C1040"/>
      <c r="D1040"/>
      <c r="E1040"/>
      <c r="F1040"/>
      <c r="G1040"/>
    </row>
    <row r="1041" spans="2:7">
      <c r="B1041" s="7"/>
      <c r="C1041"/>
      <c r="D1041"/>
      <c r="E1041"/>
      <c r="F1041"/>
      <c r="G1041"/>
    </row>
    <row r="1042" spans="2:7">
      <c r="B1042" s="7"/>
      <c r="C1042"/>
      <c r="D1042"/>
      <c r="E1042"/>
      <c r="F1042"/>
      <c r="G1042"/>
    </row>
    <row r="1043" spans="2:7">
      <c r="B1043" s="7"/>
      <c r="C1043"/>
      <c r="D1043"/>
      <c r="E1043"/>
      <c r="F1043"/>
      <c r="G1043"/>
    </row>
    <row r="1044" spans="2:7">
      <c r="B1044" s="7"/>
      <c r="C1044"/>
      <c r="D1044"/>
      <c r="E1044"/>
      <c r="F1044"/>
      <c r="G1044"/>
    </row>
    <row r="1045" spans="2:7">
      <c r="B1045" s="7"/>
      <c r="C1045"/>
      <c r="D1045"/>
      <c r="E1045"/>
      <c r="F1045"/>
      <c r="G1045"/>
    </row>
    <row r="1046" spans="2:7">
      <c r="B1046" s="7"/>
      <c r="C1046"/>
      <c r="D1046"/>
      <c r="E1046"/>
      <c r="F1046"/>
      <c r="G1046"/>
    </row>
    <row r="1047" spans="2:7">
      <c r="B1047" s="7"/>
      <c r="C1047"/>
      <c r="D1047"/>
      <c r="E1047"/>
      <c r="F1047"/>
      <c r="G1047"/>
    </row>
    <row r="1048" spans="2:7">
      <c r="B1048" s="7"/>
      <c r="C1048"/>
      <c r="D1048"/>
      <c r="E1048"/>
      <c r="F1048"/>
      <c r="G1048"/>
    </row>
    <row r="1049" spans="2:7">
      <c r="B1049" s="7"/>
      <c r="C1049"/>
      <c r="D1049"/>
      <c r="E1049"/>
      <c r="F1049"/>
      <c r="G1049"/>
    </row>
    <row r="1050" spans="2:7">
      <c r="B1050" s="7"/>
      <c r="C1050"/>
      <c r="D1050"/>
      <c r="E1050"/>
      <c r="F1050"/>
      <c r="G1050"/>
    </row>
    <row r="1051" spans="2:7">
      <c r="B1051" s="7"/>
      <c r="C1051"/>
      <c r="D1051"/>
      <c r="E1051"/>
      <c r="F1051"/>
      <c r="G1051"/>
    </row>
    <row r="1052" spans="2:7">
      <c r="B1052" s="7"/>
      <c r="C1052"/>
      <c r="D1052"/>
      <c r="E1052"/>
      <c r="F1052"/>
      <c r="G1052"/>
    </row>
    <row r="1053" spans="2:7">
      <c r="B1053" s="7"/>
      <c r="C1053"/>
      <c r="D1053"/>
      <c r="E1053"/>
      <c r="F1053"/>
      <c r="G1053"/>
    </row>
    <row r="1054" spans="2:7">
      <c r="B1054" s="7"/>
      <c r="C1054"/>
      <c r="D1054"/>
      <c r="E1054"/>
      <c r="F1054"/>
      <c r="G1054"/>
    </row>
    <row r="1055" spans="2:7">
      <c r="B1055" s="7"/>
      <c r="C1055"/>
      <c r="D1055"/>
      <c r="E1055"/>
      <c r="F1055"/>
      <c r="G1055"/>
    </row>
    <row r="1056" spans="2:7">
      <c r="B1056" s="7"/>
      <c r="C1056"/>
      <c r="D1056"/>
      <c r="E1056"/>
      <c r="F1056"/>
      <c r="G1056"/>
    </row>
    <row r="1057" spans="2:7">
      <c r="B1057" s="7"/>
      <c r="C1057"/>
      <c r="D1057"/>
      <c r="E1057"/>
      <c r="F1057"/>
      <c r="G1057"/>
    </row>
    <row r="1058" spans="2:7">
      <c r="B1058" s="7"/>
      <c r="C1058"/>
      <c r="D1058"/>
      <c r="E1058"/>
      <c r="F1058"/>
      <c r="G1058"/>
    </row>
    <row r="1059" spans="2:7">
      <c r="B1059" s="7"/>
      <c r="C1059"/>
      <c r="D1059"/>
      <c r="E1059"/>
      <c r="F1059"/>
      <c r="G1059"/>
    </row>
    <row r="1060" spans="2:7">
      <c r="B1060" s="7"/>
      <c r="C1060"/>
      <c r="D1060"/>
      <c r="E1060"/>
      <c r="F1060"/>
      <c r="G1060"/>
    </row>
    <row r="1061" spans="2:7">
      <c r="B1061" s="7"/>
      <c r="C1061"/>
      <c r="D1061"/>
      <c r="E1061"/>
      <c r="F1061"/>
      <c r="G1061"/>
    </row>
    <row r="1062" spans="2:7">
      <c r="B1062" s="7"/>
      <c r="C1062"/>
      <c r="D1062"/>
      <c r="E1062"/>
      <c r="F1062"/>
      <c r="G1062"/>
    </row>
    <row r="1063" spans="2:7">
      <c r="B1063" s="7"/>
      <c r="C1063"/>
      <c r="D1063"/>
      <c r="E1063"/>
      <c r="F1063"/>
      <c r="G1063"/>
    </row>
    <row r="1064" spans="2:7">
      <c r="B1064" s="7"/>
      <c r="C1064"/>
      <c r="D1064"/>
      <c r="E1064"/>
      <c r="F1064"/>
      <c r="G1064"/>
    </row>
    <row r="1065" spans="2:7">
      <c r="B1065" s="7"/>
      <c r="C1065"/>
      <c r="D1065"/>
      <c r="E1065"/>
      <c r="F1065"/>
      <c r="G1065"/>
    </row>
    <row r="1066" spans="2:7">
      <c r="B1066" s="7"/>
      <c r="C1066"/>
      <c r="D1066"/>
      <c r="E1066"/>
      <c r="F1066"/>
      <c r="G1066"/>
    </row>
    <row r="1067" spans="2:7">
      <c r="B1067" s="7"/>
      <c r="C1067"/>
      <c r="D1067"/>
      <c r="E1067"/>
      <c r="F1067"/>
      <c r="G1067"/>
    </row>
    <row r="1068" spans="2:7">
      <c r="B1068" s="7"/>
      <c r="C1068"/>
      <c r="D1068"/>
      <c r="E1068"/>
      <c r="F1068"/>
      <c r="G1068"/>
    </row>
    <row r="1069" spans="2:7">
      <c r="B1069" s="7"/>
      <c r="C1069"/>
      <c r="D1069"/>
      <c r="E1069"/>
      <c r="F1069"/>
      <c r="G1069"/>
    </row>
    <row r="1070" spans="2:7">
      <c r="B1070" s="7"/>
      <c r="C1070"/>
      <c r="D1070"/>
      <c r="E1070"/>
      <c r="F1070"/>
      <c r="G1070"/>
    </row>
    <row r="1071" spans="2:7">
      <c r="B1071" s="7"/>
      <c r="C1071"/>
      <c r="D1071"/>
      <c r="E1071"/>
      <c r="F1071"/>
      <c r="G1071"/>
    </row>
    <row r="1072" spans="2:7">
      <c r="B1072" s="7"/>
      <c r="C1072"/>
      <c r="D1072"/>
      <c r="E1072"/>
      <c r="F1072"/>
      <c r="G1072"/>
    </row>
    <row r="1073" spans="2:7">
      <c r="B1073" s="7"/>
      <c r="C1073"/>
      <c r="D1073"/>
      <c r="E1073"/>
      <c r="F1073"/>
      <c r="G1073"/>
    </row>
    <row r="1074" spans="2:7">
      <c r="B1074" s="7"/>
      <c r="C1074"/>
      <c r="D1074"/>
      <c r="E1074"/>
      <c r="F1074"/>
      <c r="G1074"/>
    </row>
    <row r="1075" spans="2:7">
      <c r="B1075" s="7"/>
      <c r="C1075"/>
      <c r="D1075"/>
      <c r="E1075"/>
      <c r="F1075"/>
      <c r="G1075"/>
    </row>
    <row r="1076" spans="2:7">
      <c r="B1076" s="7"/>
      <c r="C1076"/>
      <c r="D1076"/>
      <c r="E1076"/>
      <c r="F1076"/>
      <c r="G1076"/>
    </row>
    <row r="1077" spans="2:7">
      <c r="B1077" s="7"/>
      <c r="C1077"/>
      <c r="D1077"/>
      <c r="E1077"/>
      <c r="F1077"/>
      <c r="G1077"/>
    </row>
    <row r="1078" spans="2:7">
      <c r="B1078" s="7"/>
      <c r="C1078"/>
      <c r="D1078"/>
      <c r="E1078"/>
      <c r="F1078"/>
      <c r="G1078"/>
    </row>
    <row r="1079" spans="2:7">
      <c r="B1079" s="7"/>
      <c r="C1079"/>
      <c r="D1079"/>
      <c r="E1079"/>
      <c r="F1079"/>
      <c r="G1079"/>
    </row>
    <row r="1080" spans="2:7">
      <c r="B1080" s="7"/>
      <c r="C1080"/>
      <c r="D1080"/>
      <c r="E1080"/>
      <c r="F1080"/>
      <c r="G1080"/>
    </row>
    <row r="1081" spans="2:7">
      <c r="B1081" s="7"/>
      <c r="C1081"/>
      <c r="D1081"/>
      <c r="E1081"/>
      <c r="F1081"/>
      <c r="G1081"/>
    </row>
    <row r="1082" spans="2:7">
      <c r="B1082" s="7"/>
      <c r="C1082"/>
      <c r="D1082"/>
      <c r="E1082"/>
      <c r="F1082"/>
      <c r="G1082"/>
    </row>
  </sheetData>
  <mergeCells count="21">
    <mergeCell ref="B28:C28"/>
    <mergeCell ref="E28:F28"/>
    <mergeCell ref="B5:E5"/>
    <mergeCell ref="B7:B9"/>
    <mergeCell ref="C7:C9"/>
    <mergeCell ref="D7:F7"/>
    <mergeCell ref="D8:E8"/>
    <mergeCell ref="F8:F9"/>
    <mergeCell ref="H8:M8"/>
    <mergeCell ref="N8:S8"/>
    <mergeCell ref="T8:T9"/>
    <mergeCell ref="B27:C27"/>
    <mergeCell ref="E27:F27"/>
    <mergeCell ref="B32:C32"/>
    <mergeCell ref="E32:F32"/>
    <mergeCell ref="B29:C29"/>
    <mergeCell ref="E29:F29"/>
    <mergeCell ref="B30:C30"/>
    <mergeCell ref="E30:F30"/>
    <mergeCell ref="B31:C31"/>
    <mergeCell ref="E31:F31"/>
  </mergeCells>
  <phoneticPr fontId="2"/>
  <dataValidations count="1">
    <dataValidation type="list" allowBlank="1" showInputMessage="1" showErrorMessage="1" sqref="C10:C23" xr:uid="{00000000-0002-0000-0400-000000000000}">
      <formula1>"常勤,非常勤"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8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39997558519241921"/>
    <pageSetUpPr fitToPage="1"/>
  </sheetPr>
  <dimension ref="B1:U141"/>
  <sheetViews>
    <sheetView workbookViewId="0">
      <pane ySplit="9" topLeftCell="A10" activePane="bottomLeft" state="frozen"/>
      <selection pane="bottomLeft" activeCell="B5" sqref="B5:E5"/>
    </sheetView>
  </sheetViews>
  <sheetFormatPr defaultColWidth="9" defaultRowHeight="13"/>
  <cols>
    <col min="1" max="1" width="1.6328125" style="24" customWidth="1"/>
    <col min="2" max="5" width="8.08984375" style="24" customWidth="1"/>
    <col min="6" max="7" width="8.1796875" style="24" customWidth="1"/>
    <col min="8" max="8" width="1.6328125" style="24" customWidth="1"/>
    <col min="9" max="20" width="4.90625" customWidth="1"/>
    <col min="21" max="22" width="9" style="24"/>
    <col min="23" max="23" width="5.81640625" style="24" bestFit="1" customWidth="1"/>
    <col min="24" max="16384" width="9" style="24"/>
  </cols>
  <sheetData>
    <row r="1" spans="2:21" ht="13.5" customHeight="1"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2:21" ht="16.5">
      <c r="B2" s="45" t="s">
        <v>160</v>
      </c>
      <c r="C2" s="25"/>
      <c r="I2" s="35"/>
      <c r="K2" s="35"/>
      <c r="N2" s="35"/>
      <c r="O2" s="35"/>
      <c r="Q2" s="35"/>
      <c r="S2" s="35"/>
    </row>
    <row r="3" spans="2:21" ht="13.5" customHeight="1">
      <c r="B3" s="25"/>
      <c r="C3" s="25"/>
      <c r="E3" s="25"/>
      <c r="I3" s="35"/>
      <c r="K3" s="35"/>
      <c r="N3" s="35"/>
      <c r="O3" s="35"/>
      <c r="Q3" s="98"/>
      <c r="R3" s="99"/>
      <c r="S3" s="98"/>
      <c r="T3" s="99"/>
      <c r="U3" s="94" t="str">
        <f>基本情報!E5</f>
        <v>医療法人社団○○会　○○病院</v>
      </c>
    </row>
    <row r="4" spans="2:21" ht="13.5" customHeight="1">
      <c r="I4" s="35"/>
      <c r="K4" s="35"/>
      <c r="N4" s="35"/>
      <c r="O4" s="35"/>
      <c r="Q4" s="35"/>
      <c r="S4" s="35"/>
      <c r="U4" s="60"/>
    </row>
    <row r="5" spans="2:21" ht="15.75" customHeight="1">
      <c r="B5" s="220" t="s">
        <v>191</v>
      </c>
      <c r="C5" s="221"/>
      <c r="D5" s="221"/>
      <c r="E5" s="221"/>
      <c r="F5" s="64"/>
      <c r="I5" s="35"/>
      <c r="K5" s="35"/>
      <c r="N5" s="35"/>
      <c r="O5" s="35"/>
      <c r="Q5" s="35"/>
      <c r="S5" s="35"/>
    </row>
    <row r="6" spans="2:21">
      <c r="B6" s="25"/>
      <c r="C6" s="25"/>
      <c r="I6" s="35"/>
      <c r="K6" s="35"/>
      <c r="N6" s="35"/>
      <c r="O6" s="35"/>
      <c r="Q6" s="35"/>
      <c r="S6" s="35"/>
    </row>
    <row r="7" spans="2:21" ht="18.75" customHeight="1">
      <c r="B7" s="223" t="s">
        <v>221</v>
      </c>
      <c r="C7" s="223" t="s">
        <v>137</v>
      </c>
      <c r="D7" s="229" t="s">
        <v>223</v>
      </c>
      <c r="E7" s="214" t="s">
        <v>222</v>
      </c>
      <c r="F7" s="233"/>
      <c r="G7" s="215"/>
      <c r="H7" s="61"/>
      <c r="I7" s="49" t="s">
        <v>225</v>
      </c>
      <c r="J7" s="6"/>
      <c r="K7" s="49"/>
      <c r="L7" s="6"/>
      <c r="M7" s="49"/>
      <c r="N7" s="6"/>
      <c r="O7" s="49"/>
      <c r="P7" s="6"/>
      <c r="Q7" s="49"/>
      <c r="R7" s="6"/>
      <c r="S7" s="49"/>
      <c r="T7" s="6"/>
      <c r="U7" s="49"/>
    </row>
    <row r="8" spans="2:21">
      <c r="B8" s="224"/>
      <c r="C8" s="224"/>
      <c r="D8" s="230"/>
      <c r="E8" s="220" t="s">
        <v>183</v>
      </c>
      <c r="F8" s="222"/>
      <c r="G8" s="232" t="s">
        <v>174</v>
      </c>
      <c r="H8" s="57"/>
      <c r="I8" s="226" t="s">
        <v>186</v>
      </c>
      <c r="J8" s="226"/>
      <c r="K8" s="226"/>
      <c r="L8" s="226"/>
      <c r="M8" s="226"/>
      <c r="N8" s="226"/>
      <c r="O8" s="226" t="s">
        <v>187</v>
      </c>
      <c r="P8" s="226"/>
      <c r="Q8" s="226"/>
      <c r="R8" s="226"/>
      <c r="S8" s="226"/>
      <c r="T8" s="226"/>
      <c r="U8" s="227" t="s">
        <v>192</v>
      </c>
    </row>
    <row r="9" spans="2:21">
      <c r="B9" s="225"/>
      <c r="C9" s="225"/>
      <c r="D9" s="231"/>
      <c r="E9" s="53" t="s">
        <v>190</v>
      </c>
      <c r="F9" s="53" t="s">
        <v>189</v>
      </c>
      <c r="G9" s="228"/>
      <c r="H9" s="32"/>
      <c r="I9" s="47" t="s">
        <v>184</v>
      </c>
      <c r="J9" s="48" t="s">
        <v>185</v>
      </c>
      <c r="K9" s="47" t="s">
        <v>184</v>
      </c>
      <c r="L9" s="48" t="s">
        <v>185</v>
      </c>
      <c r="M9" s="47" t="s">
        <v>184</v>
      </c>
      <c r="N9" s="48" t="s">
        <v>185</v>
      </c>
      <c r="O9" s="47" t="s">
        <v>184</v>
      </c>
      <c r="P9" s="48" t="s">
        <v>185</v>
      </c>
      <c r="Q9" s="47" t="s">
        <v>184</v>
      </c>
      <c r="R9" s="48" t="s">
        <v>185</v>
      </c>
      <c r="S9" s="47" t="s">
        <v>184</v>
      </c>
      <c r="T9" s="48" t="s">
        <v>185</v>
      </c>
      <c r="U9" s="228"/>
    </row>
    <row r="10" spans="2:21" ht="13.5" customHeight="1">
      <c r="B10" s="138"/>
      <c r="C10" s="74"/>
      <c r="D10" s="76"/>
      <c r="E10" s="66" t="str">
        <f t="shared" ref="E10:E32" si="0">IF(D10="非常勤",I10*J10+K10*L10+M10*N10,"")</f>
        <v/>
      </c>
      <c r="F10" s="66" t="str">
        <f t="shared" ref="F10:F32" si="1">IF(D10="非常勤",O10*P10+Q10*R10+S10*T10,"")</f>
        <v/>
      </c>
      <c r="G10" s="80" t="str">
        <f t="shared" ref="G10:G32" si="2">IFERROR((E10/$F$5+F10/($F$5*2)),"")</f>
        <v/>
      </c>
      <c r="H10" s="36"/>
      <c r="I10" s="69"/>
      <c r="J10" s="70"/>
      <c r="K10" s="69"/>
      <c r="L10" s="70"/>
      <c r="M10" s="69"/>
      <c r="N10" s="70"/>
      <c r="O10" s="69"/>
      <c r="P10" s="70"/>
      <c r="Q10" s="69"/>
      <c r="R10" s="70"/>
      <c r="S10" s="69"/>
      <c r="T10" s="70"/>
      <c r="U10" s="37"/>
    </row>
    <row r="11" spans="2:21" ht="14">
      <c r="B11" s="138"/>
      <c r="C11" s="74"/>
      <c r="D11" s="76"/>
      <c r="E11" s="66" t="str">
        <f t="shared" si="0"/>
        <v/>
      </c>
      <c r="F11" s="66" t="str">
        <f t="shared" si="1"/>
        <v/>
      </c>
      <c r="G11" s="80" t="str">
        <f t="shared" si="2"/>
        <v/>
      </c>
      <c r="H11" s="36"/>
      <c r="I11" s="69"/>
      <c r="J11" s="70"/>
      <c r="K11" s="69"/>
      <c r="L11" s="70"/>
      <c r="M11" s="69"/>
      <c r="N11" s="70"/>
      <c r="O11" s="69"/>
      <c r="P11" s="70"/>
      <c r="Q11" s="69"/>
      <c r="R11" s="70"/>
      <c r="S11" s="69"/>
      <c r="T11" s="70"/>
      <c r="U11" s="37"/>
    </row>
    <row r="12" spans="2:21" ht="14">
      <c r="B12" s="138"/>
      <c r="C12" s="74"/>
      <c r="D12" s="76"/>
      <c r="E12" s="66" t="str">
        <f t="shared" si="0"/>
        <v/>
      </c>
      <c r="F12" s="66" t="str">
        <f t="shared" si="1"/>
        <v/>
      </c>
      <c r="G12" s="80" t="str">
        <f t="shared" si="2"/>
        <v/>
      </c>
      <c r="H12" s="36"/>
      <c r="I12" s="69"/>
      <c r="J12" s="70"/>
      <c r="K12" s="69"/>
      <c r="L12" s="70"/>
      <c r="M12" s="69"/>
      <c r="N12" s="70"/>
      <c r="O12" s="69"/>
      <c r="P12" s="70"/>
      <c r="Q12" s="69"/>
      <c r="R12" s="70"/>
      <c r="S12" s="69"/>
      <c r="T12" s="70"/>
      <c r="U12" s="37"/>
    </row>
    <row r="13" spans="2:21" ht="14">
      <c r="B13" s="138"/>
      <c r="C13" s="74"/>
      <c r="D13" s="76"/>
      <c r="E13" s="66" t="str">
        <f t="shared" si="0"/>
        <v/>
      </c>
      <c r="F13" s="66" t="str">
        <f t="shared" si="1"/>
        <v/>
      </c>
      <c r="G13" s="80" t="str">
        <f t="shared" si="2"/>
        <v/>
      </c>
      <c r="H13" s="36"/>
      <c r="I13" s="69"/>
      <c r="J13" s="70"/>
      <c r="K13" s="69"/>
      <c r="L13" s="70"/>
      <c r="M13" s="69"/>
      <c r="N13" s="70"/>
      <c r="O13" s="69"/>
      <c r="P13" s="70"/>
      <c r="Q13" s="69"/>
      <c r="R13" s="70"/>
      <c r="S13" s="69"/>
      <c r="T13" s="70"/>
      <c r="U13" s="37"/>
    </row>
    <row r="14" spans="2:21" ht="14">
      <c r="B14" s="138"/>
      <c r="C14" s="74"/>
      <c r="D14" s="76"/>
      <c r="E14" s="66" t="str">
        <f t="shared" si="0"/>
        <v/>
      </c>
      <c r="F14" s="66" t="str">
        <f t="shared" si="1"/>
        <v/>
      </c>
      <c r="G14" s="80" t="str">
        <f t="shared" si="2"/>
        <v/>
      </c>
      <c r="H14" s="36"/>
      <c r="I14" s="69"/>
      <c r="J14" s="70"/>
      <c r="K14" s="69"/>
      <c r="L14" s="70"/>
      <c r="M14" s="69"/>
      <c r="N14" s="70"/>
      <c r="O14" s="69"/>
      <c r="P14" s="70"/>
      <c r="Q14" s="69"/>
      <c r="R14" s="70"/>
      <c r="S14" s="69"/>
      <c r="T14" s="70"/>
      <c r="U14" s="37"/>
    </row>
    <row r="15" spans="2:21" ht="14">
      <c r="B15" s="138"/>
      <c r="C15" s="74"/>
      <c r="D15" s="76"/>
      <c r="E15" s="66" t="str">
        <f t="shared" si="0"/>
        <v/>
      </c>
      <c r="F15" s="66" t="str">
        <f t="shared" si="1"/>
        <v/>
      </c>
      <c r="G15" s="80" t="str">
        <f t="shared" si="2"/>
        <v/>
      </c>
      <c r="H15" s="36"/>
      <c r="I15" s="69"/>
      <c r="J15" s="70"/>
      <c r="K15" s="69"/>
      <c r="L15" s="70"/>
      <c r="M15" s="69"/>
      <c r="N15" s="70"/>
      <c r="O15" s="69"/>
      <c r="P15" s="70"/>
      <c r="Q15" s="69"/>
      <c r="R15" s="70"/>
      <c r="S15" s="69"/>
      <c r="T15" s="70"/>
      <c r="U15" s="37"/>
    </row>
    <row r="16" spans="2:21" ht="14">
      <c r="B16" s="138"/>
      <c r="C16" s="74"/>
      <c r="D16" s="76"/>
      <c r="E16" s="66" t="str">
        <f t="shared" si="0"/>
        <v/>
      </c>
      <c r="F16" s="66" t="str">
        <f t="shared" si="1"/>
        <v/>
      </c>
      <c r="G16" s="80" t="str">
        <f t="shared" si="2"/>
        <v/>
      </c>
      <c r="H16" s="36"/>
      <c r="I16" s="69"/>
      <c r="J16" s="70"/>
      <c r="K16" s="69"/>
      <c r="L16" s="70"/>
      <c r="M16" s="69"/>
      <c r="N16" s="70"/>
      <c r="O16" s="69"/>
      <c r="P16" s="70"/>
      <c r="Q16" s="69"/>
      <c r="R16" s="70"/>
      <c r="S16" s="69"/>
      <c r="T16" s="70"/>
      <c r="U16" s="37"/>
    </row>
    <row r="17" spans="2:21" ht="14">
      <c r="B17" s="138"/>
      <c r="C17" s="74"/>
      <c r="D17" s="76"/>
      <c r="E17" s="66" t="str">
        <f t="shared" si="0"/>
        <v/>
      </c>
      <c r="F17" s="66" t="str">
        <f t="shared" si="1"/>
        <v/>
      </c>
      <c r="G17" s="80" t="str">
        <f t="shared" si="2"/>
        <v/>
      </c>
      <c r="H17" s="36"/>
      <c r="I17" s="69"/>
      <c r="J17" s="70"/>
      <c r="K17" s="69"/>
      <c r="L17" s="70"/>
      <c r="M17" s="69"/>
      <c r="N17" s="70"/>
      <c r="O17" s="69"/>
      <c r="P17" s="70"/>
      <c r="Q17" s="69"/>
      <c r="R17" s="70"/>
      <c r="S17" s="69"/>
      <c r="T17" s="70"/>
      <c r="U17" s="37"/>
    </row>
    <row r="18" spans="2:21" ht="14">
      <c r="B18" s="138"/>
      <c r="C18" s="74"/>
      <c r="D18" s="76"/>
      <c r="E18" s="66" t="str">
        <f t="shared" si="0"/>
        <v/>
      </c>
      <c r="F18" s="66" t="str">
        <f t="shared" si="1"/>
        <v/>
      </c>
      <c r="G18" s="80" t="str">
        <f t="shared" si="2"/>
        <v/>
      </c>
      <c r="H18" s="36"/>
      <c r="I18" s="69"/>
      <c r="J18" s="70"/>
      <c r="K18" s="69"/>
      <c r="L18" s="70"/>
      <c r="M18" s="69"/>
      <c r="N18" s="70"/>
      <c r="O18" s="69"/>
      <c r="P18" s="70"/>
      <c r="Q18" s="69"/>
      <c r="R18" s="70"/>
      <c r="S18" s="69"/>
      <c r="T18" s="70"/>
      <c r="U18" s="37"/>
    </row>
    <row r="19" spans="2:21" ht="14">
      <c r="B19" s="138"/>
      <c r="C19" s="74"/>
      <c r="D19" s="76"/>
      <c r="E19" s="66" t="str">
        <f t="shared" si="0"/>
        <v/>
      </c>
      <c r="F19" s="66" t="str">
        <f t="shared" si="1"/>
        <v/>
      </c>
      <c r="G19" s="80" t="str">
        <f t="shared" si="2"/>
        <v/>
      </c>
      <c r="H19" s="36"/>
      <c r="I19" s="69"/>
      <c r="J19" s="70"/>
      <c r="K19" s="69"/>
      <c r="L19" s="70"/>
      <c r="M19" s="69"/>
      <c r="N19" s="70"/>
      <c r="O19" s="69"/>
      <c r="P19" s="70"/>
      <c r="Q19" s="69"/>
      <c r="R19" s="70"/>
      <c r="S19" s="69"/>
      <c r="T19" s="70"/>
      <c r="U19" s="37"/>
    </row>
    <row r="20" spans="2:21" ht="14">
      <c r="B20" s="138"/>
      <c r="C20" s="74"/>
      <c r="D20" s="76"/>
      <c r="E20" s="66" t="str">
        <f t="shared" si="0"/>
        <v/>
      </c>
      <c r="F20" s="66" t="str">
        <f t="shared" si="1"/>
        <v/>
      </c>
      <c r="G20" s="80" t="str">
        <f t="shared" si="2"/>
        <v/>
      </c>
      <c r="H20" s="36"/>
      <c r="I20" s="69"/>
      <c r="J20" s="70"/>
      <c r="K20" s="69"/>
      <c r="L20" s="70"/>
      <c r="M20" s="69"/>
      <c r="N20" s="70"/>
      <c r="O20" s="69"/>
      <c r="P20" s="70"/>
      <c r="Q20" s="69"/>
      <c r="R20" s="70"/>
      <c r="S20" s="69"/>
      <c r="T20" s="70"/>
      <c r="U20" s="37"/>
    </row>
    <row r="21" spans="2:21" ht="13.5" customHeight="1">
      <c r="B21" s="138"/>
      <c r="C21" s="74"/>
      <c r="D21" s="76"/>
      <c r="E21" s="66" t="str">
        <f t="shared" ref="E21:E31" si="3">IF(D21="非常勤",I21*J21+K21*L21+M21*N21,"")</f>
        <v/>
      </c>
      <c r="F21" s="66" t="str">
        <f t="shared" ref="F21:F31" si="4">IF(D21="非常勤",O21*P21+Q21*R21+S21*T21,"")</f>
        <v/>
      </c>
      <c r="G21" s="80" t="str">
        <f t="shared" ref="G21:G31" si="5">IFERROR((E21/$F$5+F21/($F$5*2)),"")</f>
        <v/>
      </c>
      <c r="H21" s="36"/>
      <c r="I21" s="69"/>
      <c r="J21" s="70"/>
      <c r="K21" s="69"/>
      <c r="L21" s="70"/>
      <c r="M21" s="69"/>
      <c r="N21" s="70"/>
      <c r="O21" s="69"/>
      <c r="P21" s="70"/>
      <c r="Q21" s="69"/>
      <c r="R21" s="70"/>
      <c r="S21" s="69"/>
      <c r="T21" s="70"/>
      <c r="U21" s="37"/>
    </row>
    <row r="22" spans="2:21" ht="14">
      <c r="B22" s="138"/>
      <c r="C22" s="74"/>
      <c r="D22" s="76"/>
      <c r="E22" s="66" t="str">
        <f t="shared" si="3"/>
        <v/>
      </c>
      <c r="F22" s="66" t="str">
        <f t="shared" si="4"/>
        <v/>
      </c>
      <c r="G22" s="80" t="str">
        <f t="shared" si="5"/>
        <v/>
      </c>
      <c r="H22" s="36"/>
      <c r="I22" s="69"/>
      <c r="J22" s="70"/>
      <c r="K22" s="69"/>
      <c r="L22" s="70"/>
      <c r="M22" s="69"/>
      <c r="N22" s="70"/>
      <c r="O22" s="69"/>
      <c r="P22" s="70"/>
      <c r="Q22" s="69"/>
      <c r="R22" s="70"/>
      <c r="S22" s="69"/>
      <c r="T22" s="70"/>
      <c r="U22" s="37"/>
    </row>
    <row r="23" spans="2:21" ht="14">
      <c r="B23" s="138"/>
      <c r="C23" s="74"/>
      <c r="D23" s="76"/>
      <c r="E23" s="66" t="str">
        <f t="shared" si="3"/>
        <v/>
      </c>
      <c r="F23" s="66" t="str">
        <f t="shared" si="4"/>
        <v/>
      </c>
      <c r="G23" s="80" t="str">
        <f t="shared" si="5"/>
        <v/>
      </c>
      <c r="H23" s="36"/>
      <c r="I23" s="69"/>
      <c r="J23" s="70"/>
      <c r="K23" s="69"/>
      <c r="L23" s="70"/>
      <c r="M23" s="69"/>
      <c r="N23" s="70"/>
      <c r="O23" s="69"/>
      <c r="P23" s="70"/>
      <c r="Q23" s="69"/>
      <c r="R23" s="70"/>
      <c r="S23" s="69"/>
      <c r="T23" s="70"/>
      <c r="U23" s="37"/>
    </row>
    <row r="24" spans="2:21" ht="14">
      <c r="B24" s="138"/>
      <c r="C24" s="74"/>
      <c r="D24" s="76"/>
      <c r="E24" s="66" t="str">
        <f t="shared" si="3"/>
        <v/>
      </c>
      <c r="F24" s="66" t="str">
        <f t="shared" si="4"/>
        <v/>
      </c>
      <c r="G24" s="80" t="str">
        <f t="shared" si="5"/>
        <v/>
      </c>
      <c r="H24" s="36"/>
      <c r="I24" s="69"/>
      <c r="J24" s="70"/>
      <c r="K24" s="69"/>
      <c r="L24" s="70"/>
      <c r="M24" s="69"/>
      <c r="N24" s="70"/>
      <c r="O24" s="69"/>
      <c r="P24" s="70"/>
      <c r="Q24" s="69"/>
      <c r="R24" s="70"/>
      <c r="S24" s="69"/>
      <c r="T24" s="70"/>
      <c r="U24" s="37"/>
    </row>
    <row r="25" spans="2:21" ht="14">
      <c r="B25" s="138"/>
      <c r="C25" s="74"/>
      <c r="D25" s="76"/>
      <c r="E25" s="66" t="str">
        <f t="shared" si="3"/>
        <v/>
      </c>
      <c r="F25" s="66" t="str">
        <f t="shared" si="4"/>
        <v/>
      </c>
      <c r="G25" s="80" t="str">
        <f t="shared" si="5"/>
        <v/>
      </c>
      <c r="H25" s="36"/>
      <c r="I25" s="69"/>
      <c r="J25" s="70"/>
      <c r="K25" s="69"/>
      <c r="L25" s="70"/>
      <c r="M25" s="69"/>
      <c r="N25" s="70"/>
      <c r="O25" s="69"/>
      <c r="P25" s="70"/>
      <c r="Q25" s="69"/>
      <c r="R25" s="70"/>
      <c r="S25" s="69"/>
      <c r="T25" s="70"/>
      <c r="U25" s="37"/>
    </row>
    <row r="26" spans="2:21" ht="14">
      <c r="B26" s="138"/>
      <c r="C26" s="74"/>
      <c r="D26" s="76"/>
      <c r="E26" s="66" t="str">
        <f t="shared" si="3"/>
        <v/>
      </c>
      <c r="F26" s="66" t="str">
        <f t="shared" si="4"/>
        <v/>
      </c>
      <c r="G26" s="80" t="str">
        <f t="shared" si="5"/>
        <v/>
      </c>
      <c r="H26" s="36"/>
      <c r="I26" s="69"/>
      <c r="J26" s="70"/>
      <c r="K26" s="69"/>
      <c r="L26" s="70"/>
      <c r="M26" s="69"/>
      <c r="N26" s="70"/>
      <c r="O26" s="69"/>
      <c r="P26" s="70"/>
      <c r="Q26" s="69"/>
      <c r="R26" s="70"/>
      <c r="S26" s="69"/>
      <c r="T26" s="70"/>
      <c r="U26" s="37"/>
    </row>
    <row r="27" spans="2:21" ht="14">
      <c r="B27" s="138"/>
      <c r="C27" s="74"/>
      <c r="D27" s="76"/>
      <c r="E27" s="66" t="str">
        <f t="shared" si="3"/>
        <v/>
      </c>
      <c r="F27" s="66" t="str">
        <f t="shared" si="4"/>
        <v/>
      </c>
      <c r="G27" s="80" t="str">
        <f t="shared" si="5"/>
        <v/>
      </c>
      <c r="H27" s="36"/>
      <c r="I27" s="69"/>
      <c r="J27" s="70"/>
      <c r="K27" s="69"/>
      <c r="L27" s="70"/>
      <c r="M27" s="69"/>
      <c r="N27" s="70"/>
      <c r="O27" s="69"/>
      <c r="P27" s="70"/>
      <c r="Q27" s="69"/>
      <c r="R27" s="70"/>
      <c r="S27" s="69"/>
      <c r="T27" s="70"/>
      <c r="U27" s="37"/>
    </row>
    <row r="28" spans="2:21" ht="14">
      <c r="B28" s="138"/>
      <c r="C28" s="74"/>
      <c r="D28" s="76"/>
      <c r="E28" s="66" t="str">
        <f t="shared" si="3"/>
        <v/>
      </c>
      <c r="F28" s="66" t="str">
        <f t="shared" si="4"/>
        <v/>
      </c>
      <c r="G28" s="80" t="str">
        <f t="shared" si="5"/>
        <v/>
      </c>
      <c r="H28" s="36"/>
      <c r="I28" s="69"/>
      <c r="J28" s="70"/>
      <c r="K28" s="69"/>
      <c r="L28" s="70"/>
      <c r="M28" s="69"/>
      <c r="N28" s="70"/>
      <c r="O28" s="69"/>
      <c r="P28" s="70"/>
      <c r="Q28" s="69"/>
      <c r="R28" s="70"/>
      <c r="S28" s="69"/>
      <c r="T28" s="70"/>
      <c r="U28" s="37"/>
    </row>
    <row r="29" spans="2:21" ht="14">
      <c r="B29" s="138"/>
      <c r="C29" s="74"/>
      <c r="D29" s="76"/>
      <c r="E29" s="66" t="str">
        <f t="shared" si="3"/>
        <v/>
      </c>
      <c r="F29" s="66" t="str">
        <f t="shared" si="4"/>
        <v/>
      </c>
      <c r="G29" s="80" t="str">
        <f t="shared" si="5"/>
        <v/>
      </c>
      <c r="H29" s="36"/>
      <c r="I29" s="69"/>
      <c r="J29" s="70"/>
      <c r="K29" s="69"/>
      <c r="L29" s="70"/>
      <c r="M29" s="69"/>
      <c r="N29" s="70"/>
      <c r="O29" s="69"/>
      <c r="P29" s="70"/>
      <c r="Q29" s="69"/>
      <c r="R29" s="70"/>
      <c r="S29" s="69"/>
      <c r="T29" s="70"/>
      <c r="U29" s="37"/>
    </row>
    <row r="30" spans="2:21" ht="14">
      <c r="B30" s="138"/>
      <c r="C30" s="74"/>
      <c r="D30" s="76"/>
      <c r="E30" s="66" t="str">
        <f t="shared" si="3"/>
        <v/>
      </c>
      <c r="F30" s="66" t="str">
        <f t="shared" si="4"/>
        <v/>
      </c>
      <c r="G30" s="80" t="str">
        <f t="shared" si="5"/>
        <v/>
      </c>
      <c r="H30" s="36"/>
      <c r="I30" s="69"/>
      <c r="J30" s="70"/>
      <c r="K30" s="69"/>
      <c r="L30" s="70"/>
      <c r="M30" s="69"/>
      <c r="N30" s="70"/>
      <c r="O30" s="69"/>
      <c r="P30" s="70"/>
      <c r="Q30" s="69"/>
      <c r="R30" s="70"/>
      <c r="S30" s="69"/>
      <c r="T30" s="70"/>
      <c r="U30" s="37"/>
    </row>
    <row r="31" spans="2:21" ht="14">
      <c r="B31" s="138"/>
      <c r="C31" s="74"/>
      <c r="D31" s="76"/>
      <c r="E31" s="66" t="str">
        <f t="shared" si="3"/>
        <v/>
      </c>
      <c r="F31" s="66" t="str">
        <f t="shared" si="4"/>
        <v/>
      </c>
      <c r="G31" s="80" t="str">
        <f t="shared" si="5"/>
        <v/>
      </c>
      <c r="H31" s="36"/>
      <c r="I31" s="69"/>
      <c r="J31" s="70"/>
      <c r="K31" s="69"/>
      <c r="L31" s="70"/>
      <c r="M31" s="69"/>
      <c r="N31" s="70"/>
      <c r="O31" s="69"/>
      <c r="P31" s="70"/>
      <c r="Q31" s="69"/>
      <c r="R31" s="70"/>
      <c r="S31" s="69"/>
      <c r="T31" s="70"/>
      <c r="U31" s="37"/>
    </row>
    <row r="32" spans="2:21" ht="14">
      <c r="B32" s="138"/>
      <c r="C32" s="74"/>
      <c r="D32" s="76"/>
      <c r="E32" s="66" t="str">
        <f t="shared" si="0"/>
        <v/>
      </c>
      <c r="F32" s="66" t="str">
        <f t="shared" si="1"/>
        <v/>
      </c>
      <c r="G32" s="80" t="str">
        <f t="shared" si="2"/>
        <v/>
      </c>
      <c r="H32" s="36"/>
      <c r="I32" s="69"/>
      <c r="J32" s="70"/>
      <c r="K32" s="69"/>
      <c r="L32" s="70"/>
      <c r="M32" s="69"/>
      <c r="N32" s="70"/>
      <c r="O32" s="69"/>
      <c r="P32" s="70"/>
      <c r="Q32" s="69"/>
      <c r="R32" s="70"/>
      <c r="S32" s="69"/>
      <c r="T32" s="70"/>
      <c r="U32" s="37"/>
    </row>
    <row r="33" spans="2:21" ht="13.5" customHeight="1">
      <c r="B33" s="138"/>
      <c r="C33" s="74"/>
      <c r="D33" s="76"/>
      <c r="E33" s="66" t="str">
        <f t="shared" ref="E33" si="6">IF(D33="非常勤",I33*J33+K33*L33+M33*N33,"")</f>
        <v/>
      </c>
      <c r="F33" s="66" t="str">
        <f t="shared" ref="F33" si="7">IF(D33="非常勤",O33*P33+Q33*R33+S33*T33,"")</f>
        <v/>
      </c>
      <c r="G33" s="80" t="str">
        <f t="shared" ref="G33" si="8">IFERROR((E33/$F$5+F33/($F$5*2)),"")</f>
        <v/>
      </c>
      <c r="H33" s="36"/>
      <c r="I33" s="69"/>
      <c r="J33" s="70"/>
      <c r="K33" s="69"/>
      <c r="L33" s="70"/>
      <c r="M33" s="69"/>
      <c r="N33" s="70"/>
      <c r="O33" s="69"/>
      <c r="P33" s="70"/>
      <c r="Q33" s="69"/>
      <c r="R33" s="70"/>
      <c r="S33" s="69"/>
      <c r="T33" s="70"/>
      <c r="U33" s="37"/>
    </row>
    <row r="34" spans="2:21" ht="14">
      <c r="B34" s="138"/>
      <c r="C34" s="74"/>
      <c r="D34" s="76"/>
      <c r="E34" s="66" t="str">
        <f t="shared" ref="E34:E109" si="9">IF(D34="非常勤",I34*J34+K34*L34+M34*N34,"")</f>
        <v/>
      </c>
      <c r="F34" s="66" t="str">
        <f t="shared" ref="F34:F42" si="10">IF(D34="非常勤",O34*P34+Q34*R34+S34*T34,"")</f>
        <v/>
      </c>
      <c r="G34" s="80" t="str">
        <f t="shared" ref="G34:G42" si="11">IFERROR((E34/$F$5+F34/($F$5*2)),"")</f>
        <v/>
      </c>
      <c r="H34" s="36"/>
      <c r="I34" s="69"/>
      <c r="J34" s="70"/>
      <c r="K34" s="69"/>
      <c r="L34" s="70"/>
      <c r="M34" s="69"/>
      <c r="N34" s="70"/>
      <c r="O34" s="69"/>
      <c r="P34" s="70"/>
      <c r="Q34" s="69"/>
      <c r="R34" s="70"/>
      <c r="S34" s="69"/>
      <c r="T34" s="70"/>
      <c r="U34" s="37"/>
    </row>
    <row r="35" spans="2:21" ht="14">
      <c r="B35" s="138"/>
      <c r="C35" s="74"/>
      <c r="D35" s="76"/>
      <c r="E35" s="66" t="str">
        <f t="shared" si="9"/>
        <v/>
      </c>
      <c r="F35" s="66" t="str">
        <f t="shared" si="10"/>
        <v/>
      </c>
      <c r="G35" s="80" t="str">
        <f t="shared" si="11"/>
        <v/>
      </c>
      <c r="H35" s="36"/>
      <c r="I35" s="69"/>
      <c r="J35" s="70"/>
      <c r="K35" s="69"/>
      <c r="L35" s="70"/>
      <c r="M35" s="69"/>
      <c r="N35" s="70"/>
      <c r="O35" s="69"/>
      <c r="P35" s="70"/>
      <c r="Q35" s="69"/>
      <c r="R35" s="70"/>
      <c r="S35" s="69"/>
      <c r="T35" s="70"/>
      <c r="U35" s="37"/>
    </row>
    <row r="36" spans="2:21" ht="14">
      <c r="B36" s="138"/>
      <c r="C36" s="74"/>
      <c r="D36" s="76"/>
      <c r="E36" s="66" t="str">
        <f t="shared" si="9"/>
        <v/>
      </c>
      <c r="F36" s="66" t="str">
        <f t="shared" si="10"/>
        <v/>
      </c>
      <c r="G36" s="80" t="str">
        <f t="shared" si="11"/>
        <v/>
      </c>
      <c r="H36" s="36"/>
      <c r="I36" s="69"/>
      <c r="J36" s="70"/>
      <c r="K36" s="69"/>
      <c r="L36" s="70"/>
      <c r="M36" s="69"/>
      <c r="N36" s="70"/>
      <c r="O36" s="69"/>
      <c r="P36" s="70"/>
      <c r="Q36" s="69"/>
      <c r="R36" s="70"/>
      <c r="S36" s="69"/>
      <c r="T36" s="70"/>
      <c r="U36" s="37"/>
    </row>
    <row r="37" spans="2:21" ht="14">
      <c r="B37" s="138"/>
      <c r="C37" s="74"/>
      <c r="D37" s="76"/>
      <c r="E37" s="66" t="str">
        <f t="shared" si="9"/>
        <v/>
      </c>
      <c r="F37" s="66" t="str">
        <f t="shared" si="10"/>
        <v/>
      </c>
      <c r="G37" s="80" t="str">
        <f t="shared" si="11"/>
        <v/>
      </c>
      <c r="H37" s="36"/>
      <c r="I37" s="69"/>
      <c r="J37" s="70"/>
      <c r="K37" s="69"/>
      <c r="L37" s="70"/>
      <c r="M37" s="69"/>
      <c r="N37" s="70"/>
      <c r="O37" s="69"/>
      <c r="P37" s="70"/>
      <c r="Q37" s="69"/>
      <c r="R37" s="70"/>
      <c r="S37" s="69"/>
      <c r="T37" s="70"/>
      <c r="U37" s="37"/>
    </row>
    <row r="38" spans="2:21" ht="14">
      <c r="B38" s="138"/>
      <c r="C38" s="74"/>
      <c r="D38" s="76"/>
      <c r="E38" s="66" t="str">
        <f t="shared" si="9"/>
        <v/>
      </c>
      <c r="F38" s="66" t="str">
        <f t="shared" si="10"/>
        <v/>
      </c>
      <c r="G38" s="80" t="str">
        <f t="shared" si="11"/>
        <v/>
      </c>
      <c r="H38" s="36"/>
      <c r="I38" s="69"/>
      <c r="J38" s="70"/>
      <c r="K38" s="69"/>
      <c r="L38" s="70"/>
      <c r="M38" s="69"/>
      <c r="N38" s="70"/>
      <c r="O38" s="69"/>
      <c r="P38" s="70"/>
      <c r="Q38" s="69"/>
      <c r="R38" s="70"/>
      <c r="S38" s="69"/>
      <c r="T38" s="70"/>
      <c r="U38" s="37"/>
    </row>
    <row r="39" spans="2:21" ht="14">
      <c r="B39" s="138"/>
      <c r="C39" s="74"/>
      <c r="D39" s="76"/>
      <c r="E39" s="66" t="str">
        <f t="shared" si="9"/>
        <v/>
      </c>
      <c r="F39" s="66" t="str">
        <f t="shared" si="10"/>
        <v/>
      </c>
      <c r="G39" s="80" t="str">
        <f t="shared" si="11"/>
        <v/>
      </c>
      <c r="H39" s="36"/>
      <c r="I39" s="69"/>
      <c r="J39" s="70"/>
      <c r="K39" s="69"/>
      <c r="L39" s="70"/>
      <c r="M39" s="69"/>
      <c r="N39" s="70"/>
      <c r="O39" s="69"/>
      <c r="P39" s="70"/>
      <c r="Q39" s="69"/>
      <c r="R39" s="70"/>
      <c r="S39" s="69"/>
      <c r="T39" s="70"/>
      <c r="U39" s="37"/>
    </row>
    <row r="40" spans="2:21" ht="14">
      <c r="B40" s="138"/>
      <c r="C40" s="74"/>
      <c r="D40" s="76"/>
      <c r="E40" s="66" t="str">
        <f t="shared" si="9"/>
        <v/>
      </c>
      <c r="F40" s="66" t="str">
        <f t="shared" si="10"/>
        <v/>
      </c>
      <c r="G40" s="80" t="str">
        <f t="shared" si="11"/>
        <v/>
      </c>
      <c r="H40" s="36"/>
      <c r="I40" s="69"/>
      <c r="J40" s="70"/>
      <c r="K40" s="69"/>
      <c r="L40" s="70"/>
      <c r="M40" s="69"/>
      <c r="N40" s="70"/>
      <c r="O40" s="69"/>
      <c r="P40" s="70"/>
      <c r="Q40" s="69"/>
      <c r="R40" s="70"/>
      <c r="S40" s="69"/>
      <c r="T40" s="70"/>
      <c r="U40" s="37"/>
    </row>
    <row r="41" spans="2:21" ht="14">
      <c r="B41" s="138"/>
      <c r="C41" s="74"/>
      <c r="D41" s="76"/>
      <c r="E41" s="66" t="str">
        <f t="shared" si="9"/>
        <v/>
      </c>
      <c r="F41" s="66" t="str">
        <f t="shared" si="10"/>
        <v/>
      </c>
      <c r="G41" s="80" t="str">
        <f t="shared" si="11"/>
        <v/>
      </c>
      <c r="H41" s="36"/>
      <c r="I41" s="69"/>
      <c r="J41" s="70"/>
      <c r="K41" s="69"/>
      <c r="L41" s="70"/>
      <c r="M41" s="69"/>
      <c r="N41" s="70"/>
      <c r="O41" s="69"/>
      <c r="P41" s="70"/>
      <c r="Q41" s="69"/>
      <c r="R41" s="70"/>
      <c r="S41" s="69"/>
      <c r="T41" s="70"/>
      <c r="U41" s="37"/>
    </row>
    <row r="42" spans="2:21" ht="14">
      <c r="B42" s="138"/>
      <c r="C42" s="74"/>
      <c r="D42" s="76"/>
      <c r="E42" s="66" t="str">
        <f t="shared" si="9"/>
        <v/>
      </c>
      <c r="F42" s="66" t="str">
        <f t="shared" si="10"/>
        <v/>
      </c>
      <c r="G42" s="80" t="str">
        <f t="shared" si="11"/>
        <v/>
      </c>
      <c r="H42" s="36"/>
      <c r="I42" s="69"/>
      <c r="J42" s="70"/>
      <c r="K42" s="69"/>
      <c r="L42" s="70"/>
      <c r="M42" s="69"/>
      <c r="N42" s="70"/>
      <c r="O42" s="69"/>
      <c r="P42" s="70"/>
      <c r="Q42" s="69"/>
      <c r="R42" s="70"/>
      <c r="S42" s="69"/>
      <c r="T42" s="70"/>
      <c r="U42" s="37"/>
    </row>
    <row r="43" spans="2:21" ht="14">
      <c r="B43" s="138"/>
      <c r="C43" s="74"/>
      <c r="D43" s="76"/>
      <c r="E43" s="66" t="str">
        <f t="shared" si="9"/>
        <v/>
      </c>
      <c r="F43" s="66" t="str">
        <f t="shared" ref="F43:F109" si="12">IF(D43="非常勤",O43*P43+Q43*R43+S43*T43,"")</f>
        <v/>
      </c>
      <c r="G43" s="80" t="str">
        <f t="shared" ref="G43:G109" si="13">IFERROR((E43/$F$5+F43/($F$5*2)),"")</f>
        <v/>
      </c>
      <c r="H43" s="36"/>
      <c r="I43" s="69"/>
      <c r="J43" s="70"/>
      <c r="K43" s="69"/>
      <c r="L43" s="70"/>
      <c r="M43" s="69"/>
      <c r="N43" s="70"/>
      <c r="O43" s="69"/>
      <c r="P43" s="70"/>
      <c r="Q43" s="69"/>
      <c r="R43" s="70"/>
      <c r="S43" s="69"/>
      <c r="T43" s="70"/>
      <c r="U43" s="37"/>
    </row>
    <row r="44" spans="2:21" ht="14">
      <c r="B44" s="138"/>
      <c r="C44" s="74"/>
      <c r="D44" s="76"/>
      <c r="E44" s="66" t="str">
        <f t="shared" si="9"/>
        <v/>
      </c>
      <c r="F44" s="66" t="str">
        <f t="shared" si="12"/>
        <v/>
      </c>
      <c r="G44" s="80" t="str">
        <f t="shared" si="13"/>
        <v/>
      </c>
      <c r="H44" s="36"/>
      <c r="I44" s="69"/>
      <c r="J44" s="70"/>
      <c r="K44" s="69"/>
      <c r="L44" s="70"/>
      <c r="M44" s="69"/>
      <c r="N44" s="70"/>
      <c r="O44" s="69"/>
      <c r="P44" s="70"/>
      <c r="Q44" s="69"/>
      <c r="R44" s="70"/>
      <c r="S44" s="69"/>
      <c r="T44" s="70"/>
      <c r="U44" s="37"/>
    </row>
    <row r="45" spans="2:21" ht="14">
      <c r="B45" s="138"/>
      <c r="C45" s="74"/>
      <c r="D45" s="76"/>
      <c r="E45" s="66" t="str">
        <f t="shared" si="9"/>
        <v/>
      </c>
      <c r="F45" s="66" t="str">
        <f t="shared" si="12"/>
        <v/>
      </c>
      <c r="G45" s="80" t="str">
        <f t="shared" si="13"/>
        <v/>
      </c>
      <c r="H45" s="36"/>
      <c r="I45" s="69"/>
      <c r="J45" s="70"/>
      <c r="K45" s="69"/>
      <c r="L45" s="70"/>
      <c r="M45" s="69"/>
      <c r="N45" s="70"/>
      <c r="O45" s="69"/>
      <c r="P45" s="70"/>
      <c r="Q45" s="69"/>
      <c r="R45" s="70"/>
      <c r="S45" s="69"/>
      <c r="T45" s="70"/>
      <c r="U45" s="37"/>
    </row>
    <row r="46" spans="2:21" ht="14">
      <c r="B46" s="138"/>
      <c r="C46" s="74"/>
      <c r="D46" s="76"/>
      <c r="E46" s="66" t="str">
        <f t="shared" si="9"/>
        <v/>
      </c>
      <c r="F46" s="66" t="str">
        <f t="shared" si="12"/>
        <v/>
      </c>
      <c r="G46" s="80" t="str">
        <f t="shared" si="13"/>
        <v/>
      </c>
      <c r="H46" s="36"/>
      <c r="I46" s="69"/>
      <c r="J46" s="70"/>
      <c r="K46" s="69"/>
      <c r="L46" s="70"/>
      <c r="M46" s="69"/>
      <c r="N46" s="70"/>
      <c r="O46" s="69"/>
      <c r="P46" s="70"/>
      <c r="Q46" s="69"/>
      <c r="R46" s="70"/>
      <c r="S46" s="69"/>
      <c r="T46" s="70"/>
      <c r="U46" s="37"/>
    </row>
    <row r="47" spans="2:21" ht="14">
      <c r="B47" s="138"/>
      <c r="C47" s="74"/>
      <c r="D47" s="76"/>
      <c r="E47" s="66" t="str">
        <f t="shared" si="9"/>
        <v/>
      </c>
      <c r="F47" s="66" t="str">
        <f t="shared" si="12"/>
        <v/>
      </c>
      <c r="G47" s="80" t="str">
        <f t="shared" si="13"/>
        <v/>
      </c>
      <c r="H47" s="36"/>
      <c r="I47" s="69"/>
      <c r="J47" s="70"/>
      <c r="K47" s="69"/>
      <c r="L47" s="70"/>
      <c r="M47" s="69"/>
      <c r="N47" s="70"/>
      <c r="O47" s="69"/>
      <c r="P47" s="70"/>
      <c r="Q47" s="69"/>
      <c r="R47" s="70"/>
      <c r="S47" s="69"/>
      <c r="T47" s="70"/>
      <c r="U47" s="37"/>
    </row>
    <row r="48" spans="2:21" ht="14">
      <c r="B48" s="138"/>
      <c r="C48" s="74"/>
      <c r="D48" s="76"/>
      <c r="E48" s="66" t="str">
        <f t="shared" si="9"/>
        <v/>
      </c>
      <c r="F48" s="66" t="str">
        <f t="shared" si="12"/>
        <v/>
      </c>
      <c r="G48" s="80" t="str">
        <f t="shared" si="13"/>
        <v/>
      </c>
      <c r="H48" s="36"/>
      <c r="I48" s="69"/>
      <c r="J48" s="70"/>
      <c r="K48" s="69"/>
      <c r="L48" s="70"/>
      <c r="M48" s="69"/>
      <c r="N48" s="70"/>
      <c r="O48" s="69"/>
      <c r="P48" s="70"/>
      <c r="Q48" s="69"/>
      <c r="R48" s="70"/>
      <c r="S48" s="69"/>
      <c r="T48" s="70"/>
      <c r="U48" s="37"/>
    </row>
    <row r="49" spans="2:21" ht="14">
      <c r="B49" s="138"/>
      <c r="C49" s="74"/>
      <c r="D49" s="76"/>
      <c r="E49" s="66" t="str">
        <f t="shared" ref="E49:E108" si="14">IF(D49="非常勤",I49*J49+K49*L49+M49*N49,"")</f>
        <v/>
      </c>
      <c r="F49" s="66" t="str">
        <f t="shared" ref="F49:F108" si="15">IF(D49="非常勤",O49*P49+Q49*R49+S49*T49,"")</f>
        <v/>
      </c>
      <c r="G49" s="80" t="str">
        <f t="shared" ref="G49:G108" si="16">IFERROR((E49/$F$5+F49/($F$5*2)),"")</f>
        <v/>
      </c>
      <c r="H49" s="36"/>
      <c r="I49" s="69"/>
      <c r="J49" s="70"/>
      <c r="K49" s="69"/>
      <c r="L49" s="70"/>
      <c r="M49" s="69"/>
      <c r="N49" s="70"/>
      <c r="O49" s="69"/>
      <c r="P49" s="70"/>
      <c r="Q49" s="69"/>
      <c r="R49" s="70"/>
      <c r="S49" s="69"/>
      <c r="T49" s="70"/>
      <c r="U49" s="37"/>
    </row>
    <row r="50" spans="2:21" ht="14">
      <c r="B50" s="138"/>
      <c r="C50" s="74"/>
      <c r="D50" s="76"/>
      <c r="E50" s="66" t="str">
        <f t="shared" si="14"/>
        <v/>
      </c>
      <c r="F50" s="66" t="str">
        <f t="shared" si="15"/>
        <v/>
      </c>
      <c r="G50" s="80" t="str">
        <f t="shared" si="16"/>
        <v/>
      </c>
      <c r="H50" s="36"/>
      <c r="I50" s="69"/>
      <c r="J50" s="70"/>
      <c r="K50" s="69"/>
      <c r="L50" s="70"/>
      <c r="M50" s="69"/>
      <c r="N50" s="70"/>
      <c r="O50" s="69"/>
      <c r="P50" s="70"/>
      <c r="Q50" s="69"/>
      <c r="R50" s="70"/>
      <c r="S50" s="69"/>
      <c r="T50" s="70"/>
      <c r="U50" s="145"/>
    </row>
    <row r="51" spans="2:21" ht="13.5" customHeight="1">
      <c r="B51" s="138"/>
      <c r="C51" s="74"/>
      <c r="D51" s="76"/>
      <c r="E51" s="66" t="str">
        <f t="shared" si="14"/>
        <v/>
      </c>
      <c r="F51" s="66" t="str">
        <f t="shared" si="15"/>
        <v/>
      </c>
      <c r="G51" s="80" t="str">
        <f t="shared" si="16"/>
        <v/>
      </c>
      <c r="H51" s="36"/>
      <c r="I51" s="69"/>
      <c r="J51" s="70"/>
      <c r="K51" s="69"/>
      <c r="L51" s="70"/>
      <c r="M51" s="69"/>
      <c r="N51" s="70"/>
      <c r="O51" s="69"/>
      <c r="P51" s="70"/>
      <c r="Q51" s="69"/>
      <c r="R51" s="70"/>
      <c r="S51" s="69"/>
      <c r="T51" s="70"/>
      <c r="U51" s="37"/>
    </row>
    <row r="52" spans="2:21" ht="14">
      <c r="B52" s="138"/>
      <c r="C52" s="74"/>
      <c r="D52" s="76"/>
      <c r="E52" s="66" t="str">
        <f t="shared" si="14"/>
        <v/>
      </c>
      <c r="F52" s="66" t="str">
        <f t="shared" si="15"/>
        <v/>
      </c>
      <c r="G52" s="80" t="str">
        <f t="shared" si="16"/>
        <v/>
      </c>
      <c r="H52" s="36"/>
      <c r="I52" s="69"/>
      <c r="J52" s="70"/>
      <c r="K52" s="69"/>
      <c r="L52" s="70"/>
      <c r="M52" s="69"/>
      <c r="N52" s="70"/>
      <c r="O52" s="69"/>
      <c r="P52" s="70"/>
      <c r="Q52" s="69"/>
      <c r="R52" s="70"/>
      <c r="S52" s="69"/>
      <c r="T52" s="70"/>
      <c r="U52" s="37"/>
    </row>
    <row r="53" spans="2:21" ht="14">
      <c r="B53" s="138"/>
      <c r="C53" s="74"/>
      <c r="D53" s="76"/>
      <c r="E53" s="66" t="str">
        <f t="shared" si="14"/>
        <v/>
      </c>
      <c r="F53" s="66" t="str">
        <f t="shared" si="15"/>
        <v/>
      </c>
      <c r="G53" s="80" t="str">
        <f t="shared" si="16"/>
        <v/>
      </c>
      <c r="H53" s="36"/>
      <c r="I53" s="69"/>
      <c r="J53" s="70"/>
      <c r="K53" s="69"/>
      <c r="L53" s="70"/>
      <c r="M53" s="69"/>
      <c r="N53" s="70"/>
      <c r="O53" s="69"/>
      <c r="P53" s="70"/>
      <c r="Q53" s="69"/>
      <c r="R53" s="70"/>
      <c r="S53" s="69"/>
      <c r="T53" s="70"/>
      <c r="U53" s="37"/>
    </row>
    <row r="54" spans="2:21" ht="14">
      <c r="B54" s="138"/>
      <c r="C54" s="74"/>
      <c r="D54" s="76"/>
      <c r="E54" s="66" t="str">
        <f t="shared" si="14"/>
        <v/>
      </c>
      <c r="F54" s="66" t="str">
        <f t="shared" si="15"/>
        <v/>
      </c>
      <c r="G54" s="80" t="str">
        <f t="shared" si="16"/>
        <v/>
      </c>
      <c r="H54" s="36"/>
      <c r="I54" s="69"/>
      <c r="J54" s="70"/>
      <c r="K54" s="69"/>
      <c r="L54" s="70"/>
      <c r="M54" s="69"/>
      <c r="N54" s="70"/>
      <c r="O54" s="69"/>
      <c r="P54" s="70"/>
      <c r="Q54" s="69"/>
      <c r="R54" s="70"/>
      <c r="S54" s="69"/>
      <c r="T54" s="70"/>
      <c r="U54" s="37"/>
    </row>
    <row r="55" spans="2:21" ht="14">
      <c r="B55" s="138"/>
      <c r="C55" s="74"/>
      <c r="D55" s="76"/>
      <c r="E55" s="66" t="str">
        <f t="shared" si="14"/>
        <v/>
      </c>
      <c r="F55" s="66" t="str">
        <f t="shared" si="15"/>
        <v/>
      </c>
      <c r="G55" s="80" t="str">
        <f t="shared" si="16"/>
        <v/>
      </c>
      <c r="H55" s="36"/>
      <c r="I55" s="69"/>
      <c r="J55" s="70"/>
      <c r="K55" s="69"/>
      <c r="L55" s="70"/>
      <c r="M55" s="69"/>
      <c r="N55" s="70"/>
      <c r="O55" s="69"/>
      <c r="P55" s="70"/>
      <c r="Q55" s="69"/>
      <c r="R55" s="70"/>
      <c r="S55" s="69"/>
      <c r="T55" s="70"/>
      <c r="U55" s="37"/>
    </row>
    <row r="56" spans="2:21" ht="14">
      <c r="B56" s="138"/>
      <c r="C56" s="74"/>
      <c r="D56" s="76"/>
      <c r="E56" s="66" t="str">
        <f t="shared" si="14"/>
        <v/>
      </c>
      <c r="F56" s="66" t="str">
        <f t="shared" si="15"/>
        <v/>
      </c>
      <c r="G56" s="80" t="str">
        <f t="shared" si="16"/>
        <v/>
      </c>
      <c r="H56" s="36"/>
      <c r="I56" s="69"/>
      <c r="J56" s="70"/>
      <c r="K56" s="69"/>
      <c r="L56" s="70"/>
      <c r="M56" s="69"/>
      <c r="N56" s="70"/>
      <c r="O56" s="69"/>
      <c r="P56" s="70"/>
      <c r="Q56" s="69"/>
      <c r="R56" s="70"/>
      <c r="S56" s="69"/>
      <c r="T56" s="70"/>
      <c r="U56" s="37"/>
    </row>
    <row r="57" spans="2:21" ht="14">
      <c r="B57" s="138"/>
      <c r="C57" s="74"/>
      <c r="D57" s="76"/>
      <c r="E57" s="66" t="str">
        <f t="shared" si="14"/>
        <v/>
      </c>
      <c r="F57" s="66" t="str">
        <f t="shared" si="15"/>
        <v/>
      </c>
      <c r="G57" s="80" t="str">
        <f t="shared" si="16"/>
        <v/>
      </c>
      <c r="H57" s="36"/>
      <c r="I57" s="69"/>
      <c r="J57" s="70"/>
      <c r="K57" s="69"/>
      <c r="L57" s="70"/>
      <c r="M57" s="69"/>
      <c r="N57" s="70"/>
      <c r="O57" s="69"/>
      <c r="P57" s="70"/>
      <c r="Q57" s="69"/>
      <c r="R57" s="70"/>
      <c r="S57" s="69"/>
      <c r="T57" s="70"/>
      <c r="U57" s="37"/>
    </row>
    <row r="58" spans="2:21" ht="14">
      <c r="B58" s="138"/>
      <c r="C58" s="74"/>
      <c r="D58" s="76"/>
      <c r="E58" s="66" t="str">
        <f t="shared" si="14"/>
        <v/>
      </c>
      <c r="F58" s="66" t="str">
        <f t="shared" si="15"/>
        <v/>
      </c>
      <c r="G58" s="80" t="str">
        <f t="shared" si="16"/>
        <v/>
      </c>
      <c r="H58" s="36"/>
      <c r="I58" s="69"/>
      <c r="J58" s="70"/>
      <c r="K58" s="69"/>
      <c r="L58" s="70"/>
      <c r="M58" s="69"/>
      <c r="N58" s="70"/>
      <c r="O58" s="69"/>
      <c r="P58" s="70"/>
      <c r="Q58" s="69"/>
      <c r="R58" s="70"/>
      <c r="S58" s="69"/>
      <c r="T58" s="70"/>
      <c r="U58" s="37"/>
    </row>
    <row r="59" spans="2:21" ht="14">
      <c r="B59" s="138"/>
      <c r="C59" s="74"/>
      <c r="D59" s="76"/>
      <c r="E59" s="66" t="str">
        <f t="shared" si="14"/>
        <v/>
      </c>
      <c r="F59" s="66" t="str">
        <f t="shared" si="15"/>
        <v/>
      </c>
      <c r="G59" s="80" t="str">
        <f t="shared" si="16"/>
        <v/>
      </c>
      <c r="H59" s="36"/>
      <c r="I59" s="69"/>
      <c r="J59" s="70"/>
      <c r="K59" s="69"/>
      <c r="L59" s="70"/>
      <c r="M59" s="69"/>
      <c r="N59" s="70"/>
      <c r="O59" s="69"/>
      <c r="P59" s="70"/>
      <c r="Q59" s="69"/>
      <c r="R59" s="70"/>
      <c r="S59" s="69"/>
      <c r="T59" s="70"/>
      <c r="U59" s="37"/>
    </row>
    <row r="60" spans="2:21" ht="14">
      <c r="B60" s="138"/>
      <c r="C60" s="74"/>
      <c r="D60" s="76"/>
      <c r="E60" s="66" t="str">
        <f t="shared" si="14"/>
        <v/>
      </c>
      <c r="F60" s="66" t="str">
        <f t="shared" si="15"/>
        <v/>
      </c>
      <c r="G60" s="80" t="str">
        <f t="shared" si="16"/>
        <v/>
      </c>
      <c r="H60" s="36"/>
      <c r="I60" s="69"/>
      <c r="J60" s="70"/>
      <c r="K60" s="69"/>
      <c r="L60" s="70"/>
      <c r="M60" s="69"/>
      <c r="N60" s="70"/>
      <c r="O60" s="69"/>
      <c r="P60" s="70"/>
      <c r="Q60" s="69"/>
      <c r="R60" s="70"/>
      <c r="S60" s="69"/>
      <c r="T60" s="70"/>
      <c r="U60" s="37"/>
    </row>
    <row r="61" spans="2:21" ht="14">
      <c r="B61" s="138"/>
      <c r="C61" s="74"/>
      <c r="D61" s="76"/>
      <c r="E61" s="66" t="str">
        <f t="shared" si="14"/>
        <v/>
      </c>
      <c r="F61" s="66" t="str">
        <f t="shared" si="15"/>
        <v/>
      </c>
      <c r="G61" s="80" t="str">
        <f t="shared" si="16"/>
        <v/>
      </c>
      <c r="H61" s="36"/>
      <c r="I61" s="69"/>
      <c r="J61" s="70"/>
      <c r="K61" s="69"/>
      <c r="L61" s="70"/>
      <c r="M61" s="69"/>
      <c r="N61" s="70"/>
      <c r="O61" s="69"/>
      <c r="P61" s="70"/>
      <c r="Q61" s="69"/>
      <c r="R61" s="70"/>
      <c r="S61" s="69"/>
      <c r="T61" s="70"/>
      <c r="U61" s="37"/>
    </row>
    <row r="62" spans="2:21" ht="13.5" customHeight="1">
      <c r="B62" s="138"/>
      <c r="C62" s="74"/>
      <c r="D62" s="76"/>
      <c r="E62" s="66" t="str">
        <f t="shared" si="14"/>
        <v/>
      </c>
      <c r="F62" s="66" t="str">
        <f t="shared" si="15"/>
        <v/>
      </c>
      <c r="G62" s="80" t="str">
        <f t="shared" si="16"/>
        <v/>
      </c>
      <c r="H62" s="36"/>
      <c r="I62" s="69"/>
      <c r="J62" s="70"/>
      <c r="K62" s="69"/>
      <c r="L62" s="70"/>
      <c r="M62" s="69"/>
      <c r="N62" s="70"/>
      <c r="O62" s="69"/>
      <c r="P62" s="70"/>
      <c r="Q62" s="69"/>
      <c r="R62" s="70"/>
      <c r="S62" s="69"/>
      <c r="T62" s="70"/>
      <c r="U62" s="37"/>
    </row>
    <row r="63" spans="2:21" ht="14">
      <c r="B63" s="138"/>
      <c r="C63" s="74"/>
      <c r="D63" s="76"/>
      <c r="E63" s="66" t="str">
        <f t="shared" si="14"/>
        <v/>
      </c>
      <c r="F63" s="66" t="str">
        <f t="shared" si="15"/>
        <v/>
      </c>
      <c r="G63" s="80" t="str">
        <f t="shared" si="16"/>
        <v/>
      </c>
      <c r="H63" s="36"/>
      <c r="I63" s="69"/>
      <c r="J63" s="70"/>
      <c r="K63" s="69"/>
      <c r="L63" s="70"/>
      <c r="M63" s="69"/>
      <c r="N63" s="70"/>
      <c r="O63" s="69"/>
      <c r="P63" s="70"/>
      <c r="Q63" s="69"/>
      <c r="R63" s="70"/>
      <c r="S63" s="69"/>
      <c r="T63" s="70"/>
      <c r="U63" s="37"/>
    </row>
    <row r="64" spans="2:21" ht="14">
      <c r="B64" s="138"/>
      <c r="C64" s="74"/>
      <c r="D64" s="76"/>
      <c r="E64" s="66" t="str">
        <f t="shared" si="14"/>
        <v/>
      </c>
      <c r="F64" s="66" t="str">
        <f t="shared" si="15"/>
        <v/>
      </c>
      <c r="G64" s="80" t="str">
        <f t="shared" si="16"/>
        <v/>
      </c>
      <c r="H64" s="36"/>
      <c r="I64" s="69"/>
      <c r="J64" s="70"/>
      <c r="K64" s="69"/>
      <c r="L64" s="70"/>
      <c r="M64" s="69"/>
      <c r="N64" s="70"/>
      <c r="O64" s="69"/>
      <c r="P64" s="70"/>
      <c r="Q64" s="69"/>
      <c r="R64" s="70"/>
      <c r="S64" s="69"/>
      <c r="T64" s="70"/>
      <c r="U64" s="37"/>
    </row>
    <row r="65" spans="2:21" ht="14">
      <c r="B65" s="138"/>
      <c r="C65" s="74"/>
      <c r="D65" s="76"/>
      <c r="E65" s="66" t="str">
        <f t="shared" si="14"/>
        <v/>
      </c>
      <c r="F65" s="66" t="str">
        <f t="shared" si="15"/>
        <v/>
      </c>
      <c r="G65" s="80" t="str">
        <f t="shared" si="16"/>
        <v/>
      </c>
      <c r="H65" s="36"/>
      <c r="I65" s="69"/>
      <c r="J65" s="70"/>
      <c r="K65" s="69"/>
      <c r="L65" s="70"/>
      <c r="M65" s="69"/>
      <c r="N65" s="70"/>
      <c r="O65" s="69"/>
      <c r="P65" s="70"/>
      <c r="Q65" s="69"/>
      <c r="R65" s="70"/>
      <c r="S65" s="69"/>
      <c r="T65" s="70"/>
      <c r="U65" s="37"/>
    </row>
    <row r="66" spans="2:21" ht="14">
      <c r="B66" s="138"/>
      <c r="C66" s="74"/>
      <c r="D66" s="76"/>
      <c r="E66" s="66" t="str">
        <f t="shared" si="14"/>
        <v/>
      </c>
      <c r="F66" s="66" t="str">
        <f t="shared" si="15"/>
        <v/>
      </c>
      <c r="G66" s="80" t="str">
        <f t="shared" si="16"/>
        <v/>
      </c>
      <c r="H66" s="36"/>
      <c r="I66" s="69"/>
      <c r="J66" s="70"/>
      <c r="K66" s="69"/>
      <c r="L66" s="70"/>
      <c r="M66" s="69"/>
      <c r="N66" s="70"/>
      <c r="O66" s="69"/>
      <c r="P66" s="70"/>
      <c r="Q66" s="69"/>
      <c r="R66" s="70"/>
      <c r="S66" s="69"/>
      <c r="T66" s="70"/>
      <c r="U66" s="37"/>
    </row>
    <row r="67" spans="2:21" ht="14">
      <c r="B67" s="138"/>
      <c r="C67" s="74"/>
      <c r="D67" s="76"/>
      <c r="E67" s="66" t="str">
        <f t="shared" si="14"/>
        <v/>
      </c>
      <c r="F67" s="66" t="str">
        <f t="shared" si="15"/>
        <v/>
      </c>
      <c r="G67" s="80" t="str">
        <f t="shared" si="16"/>
        <v/>
      </c>
      <c r="H67" s="36"/>
      <c r="I67" s="69"/>
      <c r="J67" s="70"/>
      <c r="K67" s="69"/>
      <c r="L67" s="70"/>
      <c r="M67" s="69"/>
      <c r="N67" s="70"/>
      <c r="O67" s="69"/>
      <c r="P67" s="70"/>
      <c r="Q67" s="69"/>
      <c r="R67" s="70"/>
      <c r="S67" s="69"/>
      <c r="T67" s="70"/>
      <c r="U67" s="37"/>
    </row>
    <row r="68" spans="2:21" ht="14">
      <c r="B68" s="138"/>
      <c r="C68" s="74"/>
      <c r="D68" s="76"/>
      <c r="E68" s="66" t="str">
        <f t="shared" si="14"/>
        <v/>
      </c>
      <c r="F68" s="66" t="str">
        <f t="shared" si="15"/>
        <v/>
      </c>
      <c r="G68" s="80" t="str">
        <f t="shared" si="16"/>
        <v/>
      </c>
      <c r="H68" s="36"/>
      <c r="I68" s="69"/>
      <c r="J68" s="70"/>
      <c r="K68" s="69"/>
      <c r="L68" s="70"/>
      <c r="M68" s="69"/>
      <c r="N68" s="70"/>
      <c r="O68" s="69"/>
      <c r="P68" s="70"/>
      <c r="Q68" s="69"/>
      <c r="R68" s="70"/>
      <c r="S68" s="69"/>
      <c r="T68" s="70"/>
      <c r="U68" s="37"/>
    </row>
    <row r="69" spans="2:21" ht="14">
      <c r="B69" s="138"/>
      <c r="C69" s="74"/>
      <c r="D69" s="76"/>
      <c r="E69" s="66" t="str">
        <f t="shared" si="14"/>
        <v/>
      </c>
      <c r="F69" s="66" t="str">
        <f t="shared" si="15"/>
        <v/>
      </c>
      <c r="G69" s="80" t="str">
        <f t="shared" si="16"/>
        <v/>
      </c>
      <c r="H69" s="36"/>
      <c r="I69" s="69"/>
      <c r="J69" s="70"/>
      <c r="K69" s="69"/>
      <c r="L69" s="70"/>
      <c r="M69" s="69"/>
      <c r="N69" s="70"/>
      <c r="O69" s="69"/>
      <c r="P69" s="70"/>
      <c r="Q69" s="69"/>
      <c r="R69" s="70"/>
      <c r="S69" s="69"/>
      <c r="T69" s="70"/>
      <c r="U69" s="37"/>
    </row>
    <row r="70" spans="2:21" ht="14">
      <c r="B70" s="138"/>
      <c r="C70" s="74"/>
      <c r="D70" s="76"/>
      <c r="E70" s="66" t="str">
        <f t="shared" si="14"/>
        <v/>
      </c>
      <c r="F70" s="66" t="str">
        <f t="shared" si="15"/>
        <v/>
      </c>
      <c r="G70" s="80" t="str">
        <f t="shared" si="16"/>
        <v/>
      </c>
      <c r="H70" s="36"/>
      <c r="I70" s="69"/>
      <c r="J70" s="70"/>
      <c r="K70" s="69"/>
      <c r="L70" s="70"/>
      <c r="M70" s="69"/>
      <c r="N70" s="70"/>
      <c r="O70" s="69"/>
      <c r="P70" s="70"/>
      <c r="Q70" s="69"/>
      <c r="R70" s="70"/>
      <c r="S70" s="69"/>
      <c r="T70" s="70"/>
      <c r="U70" s="37"/>
    </row>
    <row r="71" spans="2:21" ht="14">
      <c r="B71" s="138"/>
      <c r="C71" s="74"/>
      <c r="D71" s="76"/>
      <c r="E71" s="66" t="str">
        <f t="shared" si="14"/>
        <v/>
      </c>
      <c r="F71" s="66" t="str">
        <f t="shared" si="15"/>
        <v/>
      </c>
      <c r="G71" s="80" t="str">
        <f t="shared" si="16"/>
        <v/>
      </c>
      <c r="H71" s="36"/>
      <c r="I71" s="69"/>
      <c r="J71" s="70"/>
      <c r="K71" s="69"/>
      <c r="L71" s="70"/>
      <c r="M71" s="69"/>
      <c r="N71" s="70"/>
      <c r="O71" s="69"/>
      <c r="P71" s="70"/>
      <c r="Q71" s="69"/>
      <c r="R71" s="70"/>
      <c r="S71" s="69"/>
      <c r="T71" s="70"/>
      <c r="U71" s="37"/>
    </row>
    <row r="72" spans="2:21" ht="14">
      <c r="B72" s="138"/>
      <c r="C72" s="74"/>
      <c r="D72" s="76"/>
      <c r="E72" s="66" t="str">
        <f t="shared" si="14"/>
        <v/>
      </c>
      <c r="F72" s="66" t="str">
        <f t="shared" si="15"/>
        <v/>
      </c>
      <c r="G72" s="80" t="str">
        <f t="shared" si="16"/>
        <v/>
      </c>
      <c r="H72" s="36"/>
      <c r="I72" s="69"/>
      <c r="J72" s="70"/>
      <c r="K72" s="69"/>
      <c r="L72" s="70"/>
      <c r="M72" s="69"/>
      <c r="N72" s="70"/>
      <c r="O72" s="69"/>
      <c r="P72" s="70"/>
      <c r="Q72" s="69"/>
      <c r="R72" s="70"/>
      <c r="S72" s="69"/>
      <c r="T72" s="70"/>
      <c r="U72" s="37"/>
    </row>
    <row r="73" spans="2:21" ht="14">
      <c r="B73" s="138"/>
      <c r="C73" s="74"/>
      <c r="D73" s="76"/>
      <c r="E73" s="66" t="str">
        <f t="shared" si="14"/>
        <v/>
      </c>
      <c r="F73" s="66" t="str">
        <f t="shared" si="15"/>
        <v/>
      </c>
      <c r="G73" s="80" t="str">
        <f t="shared" si="16"/>
        <v/>
      </c>
      <c r="H73" s="36"/>
      <c r="I73" s="69"/>
      <c r="J73" s="70"/>
      <c r="K73" s="69"/>
      <c r="L73" s="70"/>
      <c r="M73" s="69"/>
      <c r="N73" s="70"/>
      <c r="O73" s="69"/>
      <c r="P73" s="70"/>
      <c r="Q73" s="69"/>
      <c r="R73" s="70"/>
      <c r="S73" s="69"/>
      <c r="T73" s="70"/>
      <c r="U73" s="37"/>
    </row>
    <row r="74" spans="2:21" ht="13.5" customHeight="1">
      <c r="B74" s="138"/>
      <c r="C74" s="74"/>
      <c r="D74" s="76"/>
      <c r="E74" s="66" t="str">
        <f t="shared" si="14"/>
        <v/>
      </c>
      <c r="F74" s="66" t="str">
        <f t="shared" si="15"/>
        <v/>
      </c>
      <c r="G74" s="80" t="str">
        <f t="shared" si="16"/>
        <v/>
      </c>
      <c r="H74" s="36"/>
      <c r="I74" s="69"/>
      <c r="J74" s="70"/>
      <c r="K74" s="69"/>
      <c r="L74" s="70"/>
      <c r="M74" s="69"/>
      <c r="N74" s="70"/>
      <c r="O74" s="69"/>
      <c r="P74" s="70"/>
      <c r="Q74" s="69"/>
      <c r="R74" s="70"/>
      <c r="S74" s="69"/>
      <c r="T74" s="70"/>
      <c r="U74" s="37"/>
    </row>
    <row r="75" spans="2:21" ht="14">
      <c r="B75" s="138"/>
      <c r="C75" s="74"/>
      <c r="D75" s="76"/>
      <c r="E75" s="66" t="str">
        <f t="shared" si="14"/>
        <v/>
      </c>
      <c r="F75" s="66" t="str">
        <f t="shared" si="15"/>
        <v/>
      </c>
      <c r="G75" s="80" t="str">
        <f t="shared" si="16"/>
        <v/>
      </c>
      <c r="H75" s="36"/>
      <c r="I75" s="69"/>
      <c r="J75" s="70"/>
      <c r="K75" s="69"/>
      <c r="L75" s="70"/>
      <c r="M75" s="69"/>
      <c r="N75" s="70"/>
      <c r="O75" s="69"/>
      <c r="P75" s="70"/>
      <c r="Q75" s="69"/>
      <c r="R75" s="70"/>
      <c r="S75" s="69"/>
      <c r="T75" s="70"/>
      <c r="U75" s="37"/>
    </row>
    <row r="76" spans="2:21" ht="14">
      <c r="B76" s="138"/>
      <c r="C76" s="74"/>
      <c r="D76" s="76"/>
      <c r="E76" s="66" t="str">
        <f t="shared" si="14"/>
        <v/>
      </c>
      <c r="F76" s="66" t="str">
        <f t="shared" si="15"/>
        <v/>
      </c>
      <c r="G76" s="80" t="str">
        <f t="shared" si="16"/>
        <v/>
      </c>
      <c r="H76" s="36"/>
      <c r="I76" s="69"/>
      <c r="J76" s="70"/>
      <c r="K76" s="69"/>
      <c r="L76" s="70"/>
      <c r="M76" s="69"/>
      <c r="N76" s="70"/>
      <c r="O76" s="69"/>
      <c r="P76" s="70"/>
      <c r="Q76" s="69"/>
      <c r="R76" s="70"/>
      <c r="S76" s="69"/>
      <c r="T76" s="70"/>
      <c r="U76" s="37"/>
    </row>
    <row r="77" spans="2:21" ht="14">
      <c r="B77" s="138"/>
      <c r="C77" s="74"/>
      <c r="D77" s="76"/>
      <c r="E77" s="66" t="str">
        <f t="shared" si="14"/>
        <v/>
      </c>
      <c r="F77" s="66" t="str">
        <f t="shared" si="15"/>
        <v/>
      </c>
      <c r="G77" s="80" t="str">
        <f t="shared" si="16"/>
        <v/>
      </c>
      <c r="H77" s="36"/>
      <c r="I77" s="69"/>
      <c r="J77" s="70"/>
      <c r="K77" s="69"/>
      <c r="L77" s="70"/>
      <c r="M77" s="69"/>
      <c r="N77" s="70"/>
      <c r="O77" s="69"/>
      <c r="P77" s="70"/>
      <c r="Q77" s="69"/>
      <c r="R77" s="70"/>
      <c r="S77" s="69"/>
      <c r="T77" s="70"/>
      <c r="U77" s="37"/>
    </row>
    <row r="78" spans="2:21" ht="14">
      <c r="B78" s="138"/>
      <c r="C78" s="74"/>
      <c r="D78" s="76"/>
      <c r="E78" s="66" t="str">
        <f t="shared" si="14"/>
        <v/>
      </c>
      <c r="F78" s="66" t="str">
        <f t="shared" si="15"/>
        <v/>
      </c>
      <c r="G78" s="80" t="str">
        <f t="shared" si="16"/>
        <v/>
      </c>
      <c r="H78" s="36"/>
      <c r="I78" s="69"/>
      <c r="J78" s="70"/>
      <c r="K78" s="69"/>
      <c r="L78" s="70"/>
      <c r="M78" s="69"/>
      <c r="N78" s="70"/>
      <c r="O78" s="69"/>
      <c r="P78" s="70"/>
      <c r="Q78" s="69"/>
      <c r="R78" s="70"/>
      <c r="S78" s="69"/>
      <c r="T78" s="70"/>
      <c r="U78" s="37"/>
    </row>
    <row r="79" spans="2:21" ht="14">
      <c r="B79" s="138"/>
      <c r="C79" s="74"/>
      <c r="D79" s="76"/>
      <c r="E79" s="66" t="str">
        <f t="shared" si="14"/>
        <v/>
      </c>
      <c r="F79" s="66" t="str">
        <f t="shared" si="15"/>
        <v/>
      </c>
      <c r="G79" s="80" t="str">
        <f t="shared" si="16"/>
        <v/>
      </c>
      <c r="H79" s="36"/>
      <c r="I79" s="69"/>
      <c r="J79" s="70"/>
      <c r="K79" s="69"/>
      <c r="L79" s="70"/>
      <c r="M79" s="69"/>
      <c r="N79" s="70"/>
      <c r="O79" s="69"/>
      <c r="P79" s="70"/>
      <c r="Q79" s="69"/>
      <c r="R79" s="70"/>
      <c r="S79" s="69"/>
      <c r="T79" s="70"/>
      <c r="U79" s="37"/>
    </row>
    <row r="80" spans="2:21" ht="14">
      <c r="B80" s="138"/>
      <c r="C80" s="74"/>
      <c r="D80" s="76"/>
      <c r="E80" s="66" t="str">
        <f t="shared" si="14"/>
        <v/>
      </c>
      <c r="F80" s="66" t="str">
        <f t="shared" si="15"/>
        <v/>
      </c>
      <c r="G80" s="80" t="str">
        <f t="shared" si="16"/>
        <v/>
      </c>
      <c r="H80" s="36"/>
      <c r="I80" s="69"/>
      <c r="J80" s="70"/>
      <c r="K80" s="69"/>
      <c r="L80" s="70"/>
      <c r="M80" s="69"/>
      <c r="N80" s="70"/>
      <c r="O80" s="69"/>
      <c r="P80" s="70"/>
      <c r="Q80" s="69"/>
      <c r="R80" s="70"/>
      <c r="S80" s="69"/>
      <c r="T80" s="70"/>
      <c r="U80" s="37"/>
    </row>
    <row r="81" spans="2:21" ht="14">
      <c r="B81" s="138"/>
      <c r="C81" s="74"/>
      <c r="D81" s="76"/>
      <c r="E81" s="66" t="str">
        <f t="shared" si="14"/>
        <v/>
      </c>
      <c r="F81" s="66" t="str">
        <f t="shared" si="15"/>
        <v/>
      </c>
      <c r="G81" s="80" t="str">
        <f t="shared" si="16"/>
        <v/>
      </c>
      <c r="H81" s="36"/>
      <c r="I81" s="69"/>
      <c r="J81" s="70"/>
      <c r="K81" s="69"/>
      <c r="L81" s="70"/>
      <c r="M81" s="69"/>
      <c r="N81" s="70"/>
      <c r="O81" s="69"/>
      <c r="P81" s="70"/>
      <c r="Q81" s="69"/>
      <c r="R81" s="70"/>
      <c r="S81" s="69"/>
      <c r="T81" s="70"/>
      <c r="U81" s="37"/>
    </row>
    <row r="82" spans="2:21" ht="14">
      <c r="B82" s="138"/>
      <c r="C82" s="74"/>
      <c r="D82" s="76"/>
      <c r="E82" s="66" t="str">
        <f t="shared" si="14"/>
        <v/>
      </c>
      <c r="F82" s="66" t="str">
        <f t="shared" si="15"/>
        <v/>
      </c>
      <c r="G82" s="80" t="str">
        <f t="shared" si="16"/>
        <v/>
      </c>
      <c r="H82" s="36"/>
      <c r="I82" s="69"/>
      <c r="J82" s="70"/>
      <c r="K82" s="69"/>
      <c r="L82" s="70"/>
      <c r="M82" s="69"/>
      <c r="N82" s="70"/>
      <c r="O82" s="69"/>
      <c r="P82" s="70"/>
      <c r="Q82" s="69"/>
      <c r="R82" s="70"/>
      <c r="S82" s="69"/>
      <c r="T82" s="70"/>
      <c r="U82" s="37"/>
    </row>
    <row r="83" spans="2:21" ht="14">
      <c r="B83" s="138"/>
      <c r="C83" s="74"/>
      <c r="D83" s="76"/>
      <c r="E83" s="66" t="str">
        <f t="shared" si="14"/>
        <v/>
      </c>
      <c r="F83" s="66" t="str">
        <f t="shared" si="15"/>
        <v/>
      </c>
      <c r="G83" s="80" t="str">
        <f t="shared" si="16"/>
        <v/>
      </c>
      <c r="H83" s="36"/>
      <c r="I83" s="69"/>
      <c r="J83" s="70"/>
      <c r="K83" s="69"/>
      <c r="L83" s="70"/>
      <c r="M83" s="69"/>
      <c r="N83" s="70"/>
      <c r="O83" s="69"/>
      <c r="P83" s="70"/>
      <c r="Q83" s="69"/>
      <c r="R83" s="70"/>
      <c r="S83" s="69"/>
      <c r="T83" s="70"/>
      <c r="U83" s="37"/>
    </row>
    <row r="84" spans="2:21" ht="14">
      <c r="B84" s="138"/>
      <c r="C84" s="74"/>
      <c r="D84" s="76"/>
      <c r="E84" s="66" t="str">
        <f t="shared" si="14"/>
        <v/>
      </c>
      <c r="F84" s="66" t="str">
        <f t="shared" si="15"/>
        <v/>
      </c>
      <c r="G84" s="80" t="str">
        <f t="shared" si="16"/>
        <v/>
      </c>
      <c r="H84" s="36"/>
      <c r="I84" s="69"/>
      <c r="J84" s="70"/>
      <c r="K84" s="69"/>
      <c r="L84" s="70"/>
      <c r="M84" s="69"/>
      <c r="N84" s="70"/>
      <c r="O84" s="69"/>
      <c r="P84" s="70"/>
      <c r="Q84" s="69"/>
      <c r="R84" s="70"/>
      <c r="S84" s="69"/>
      <c r="T84" s="70"/>
      <c r="U84" s="37"/>
    </row>
    <row r="85" spans="2:21" ht="14">
      <c r="B85" s="138"/>
      <c r="C85" s="74"/>
      <c r="D85" s="76"/>
      <c r="E85" s="66" t="str">
        <f t="shared" si="14"/>
        <v/>
      </c>
      <c r="F85" s="66" t="str">
        <f t="shared" si="15"/>
        <v/>
      </c>
      <c r="G85" s="80" t="str">
        <f t="shared" si="16"/>
        <v/>
      </c>
      <c r="H85" s="36"/>
      <c r="I85" s="69"/>
      <c r="J85" s="70"/>
      <c r="K85" s="69"/>
      <c r="L85" s="70"/>
      <c r="M85" s="69"/>
      <c r="N85" s="70"/>
      <c r="O85" s="69"/>
      <c r="P85" s="70"/>
      <c r="Q85" s="69"/>
      <c r="R85" s="70"/>
      <c r="S85" s="69"/>
      <c r="T85" s="70"/>
      <c r="U85" s="37"/>
    </row>
    <row r="86" spans="2:21" ht="14">
      <c r="B86" s="138"/>
      <c r="C86" s="74"/>
      <c r="D86" s="76"/>
      <c r="E86" s="66" t="str">
        <f t="shared" si="14"/>
        <v/>
      </c>
      <c r="F86" s="66" t="str">
        <f t="shared" si="15"/>
        <v/>
      </c>
      <c r="G86" s="80" t="str">
        <f t="shared" si="16"/>
        <v/>
      </c>
      <c r="H86" s="36"/>
      <c r="I86" s="69"/>
      <c r="J86" s="70"/>
      <c r="K86" s="69"/>
      <c r="L86" s="70"/>
      <c r="M86" s="69"/>
      <c r="N86" s="70"/>
      <c r="O86" s="69"/>
      <c r="P86" s="70"/>
      <c r="Q86" s="69"/>
      <c r="R86" s="70"/>
      <c r="S86" s="69"/>
      <c r="T86" s="70"/>
      <c r="U86" s="37"/>
    </row>
    <row r="87" spans="2:21" ht="14">
      <c r="B87" s="138"/>
      <c r="C87" s="74"/>
      <c r="D87" s="76"/>
      <c r="E87" s="66" t="str">
        <f t="shared" si="14"/>
        <v/>
      </c>
      <c r="F87" s="66" t="str">
        <f t="shared" si="15"/>
        <v/>
      </c>
      <c r="G87" s="80" t="str">
        <f t="shared" si="16"/>
        <v/>
      </c>
      <c r="H87" s="36"/>
      <c r="I87" s="69"/>
      <c r="J87" s="70"/>
      <c r="K87" s="69"/>
      <c r="L87" s="70"/>
      <c r="M87" s="69"/>
      <c r="N87" s="70"/>
      <c r="O87" s="69"/>
      <c r="P87" s="70"/>
      <c r="Q87" s="69"/>
      <c r="R87" s="70"/>
      <c r="S87" s="69"/>
      <c r="T87" s="70"/>
      <c r="U87" s="37"/>
    </row>
    <row r="88" spans="2:21" ht="14">
      <c r="B88" s="138"/>
      <c r="C88" s="74"/>
      <c r="D88" s="76"/>
      <c r="E88" s="66" t="str">
        <f t="shared" si="14"/>
        <v/>
      </c>
      <c r="F88" s="66" t="str">
        <f t="shared" si="15"/>
        <v/>
      </c>
      <c r="G88" s="80" t="str">
        <f t="shared" si="16"/>
        <v/>
      </c>
      <c r="H88" s="36"/>
      <c r="I88" s="69"/>
      <c r="J88" s="70"/>
      <c r="K88" s="69"/>
      <c r="L88" s="70"/>
      <c r="M88" s="69"/>
      <c r="N88" s="70"/>
      <c r="O88" s="69"/>
      <c r="P88" s="70"/>
      <c r="Q88" s="69"/>
      <c r="R88" s="70"/>
      <c r="S88" s="69"/>
      <c r="T88" s="70"/>
      <c r="U88" s="37"/>
    </row>
    <row r="89" spans="2:21" ht="14">
      <c r="B89" s="138"/>
      <c r="C89" s="74"/>
      <c r="D89" s="76"/>
      <c r="E89" s="66" t="str">
        <f t="shared" si="14"/>
        <v/>
      </c>
      <c r="F89" s="66" t="str">
        <f t="shared" si="15"/>
        <v/>
      </c>
      <c r="G89" s="80" t="str">
        <f t="shared" si="16"/>
        <v/>
      </c>
      <c r="H89" s="36"/>
      <c r="I89" s="69"/>
      <c r="J89" s="70"/>
      <c r="K89" s="69"/>
      <c r="L89" s="70"/>
      <c r="M89" s="69"/>
      <c r="N89" s="70"/>
      <c r="O89" s="69"/>
      <c r="P89" s="70"/>
      <c r="Q89" s="69"/>
      <c r="R89" s="70"/>
      <c r="S89" s="69"/>
      <c r="T89" s="70"/>
      <c r="U89" s="37"/>
    </row>
    <row r="90" spans="2:21" ht="14">
      <c r="B90" s="138"/>
      <c r="C90" s="74"/>
      <c r="D90" s="76"/>
      <c r="E90" s="66" t="str">
        <f t="shared" ref="E90:E91" si="17">IF(D90="非常勤",I90*J90+K90*L90+M90*N90,"")</f>
        <v/>
      </c>
      <c r="F90" s="66" t="str">
        <f t="shared" ref="F90:F91" si="18">IF(D90="非常勤",O90*P90+Q90*R90+S90*T90,"")</f>
        <v/>
      </c>
      <c r="G90" s="80" t="str">
        <f t="shared" ref="G90:G91" si="19">IFERROR((E90/$F$5+F90/($F$5*2)),"")</f>
        <v/>
      </c>
      <c r="H90" s="36"/>
      <c r="I90" s="69"/>
      <c r="J90" s="70"/>
      <c r="K90" s="69"/>
      <c r="L90" s="70"/>
      <c r="M90" s="69"/>
      <c r="N90" s="70"/>
      <c r="O90" s="69"/>
      <c r="P90" s="70"/>
      <c r="Q90" s="69"/>
      <c r="R90" s="70"/>
      <c r="S90" s="69"/>
      <c r="T90" s="70"/>
      <c r="U90" s="37"/>
    </row>
    <row r="91" spans="2:21" ht="14">
      <c r="B91" s="138"/>
      <c r="C91" s="74"/>
      <c r="D91" s="76"/>
      <c r="E91" s="66" t="str">
        <f t="shared" si="17"/>
        <v/>
      </c>
      <c r="F91" s="66" t="str">
        <f t="shared" si="18"/>
        <v/>
      </c>
      <c r="G91" s="80" t="str">
        <f t="shared" si="19"/>
        <v/>
      </c>
      <c r="H91" s="36"/>
      <c r="I91" s="69"/>
      <c r="J91" s="70"/>
      <c r="K91" s="69"/>
      <c r="L91" s="70"/>
      <c r="M91" s="69"/>
      <c r="N91" s="70"/>
      <c r="O91" s="69"/>
      <c r="P91" s="70"/>
      <c r="Q91" s="69"/>
      <c r="R91" s="70"/>
      <c r="S91" s="69"/>
      <c r="T91" s="70"/>
      <c r="U91" s="145"/>
    </row>
    <row r="92" spans="2:21" ht="14">
      <c r="B92" s="138"/>
      <c r="C92" s="74"/>
      <c r="D92" s="76"/>
      <c r="E92" s="66" t="str">
        <f t="shared" si="14"/>
        <v/>
      </c>
      <c r="F92" s="66" t="str">
        <f t="shared" si="15"/>
        <v/>
      </c>
      <c r="G92" s="80" t="str">
        <f t="shared" si="16"/>
        <v/>
      </c>
      <c r="H92" s="36"/>
      <c r="I92" s="69"/>
      <c r="J92" s="70"/>
      <c r="K92" s="69"/>
      <c r="L92" s="70"/>
      <c r="M92" s="69"/>
      <c r="N92" s="70"/>
      <c r="O92" s="69"/>
      <c r="P92" s="70"/>
      <c r="Q92" s="69"/>
      <c r="R92" s="70"/>
      <c r="S92" s="69"/>
      <c r="T92" s="70"/>
      <c r="U92" s="37"/>
    </row>
    <row r="93" spans="2:21" ht="14">
      <c r="B93" s="138"/>
      <c r="C93" s="74"/>
      <c r="D93" s="76"/>
      <c r="E93" s="66" t="str">
        <f t="shared" si="14"/>
        <v/>
      </c>
      <c r="F93" s="66" t="str">
        <f t="shared" si="15"/>
        <v/>
      </c>
      <c r="G93" s="80" t="str">
        <f t="shared" si="16"/>
        <v/>
      </c>
      <c r="H93" s="36"/>
      <c r="I93" s="69"/>
      <c r="J93" s="70"/>
      <c r="K93" s="69"/>
      <c r="L93" s="70"/>
      <c r="M93" s="69"/>
      <c r="N93" s="70"/>
      <c r="O93" s="69"/>
      <c r="P93" s="70"/>
      <c r="Q93" s="69"/>
      <c r="R93" s="70"/>
      <c r="S93" s="69"/>
      <c r="T93" s="70"/>
      <c r="U93" s="37"/>
    </row>
    <row r="94" spans="2:21" ht="13.5" customHeight="1">
      <c r="B94" s="138"/>
      <c r="C94" s="74"/>
      <c r="D94" s="76"/>
      <c r="E94" s="66" t="str">
        <f t="shared" si="14"/>
        <v/>
      </c>
      <c r="F94" s="66" t="str">
        <f t="shared" si="15"/>
        <v/>
      </c>
      <c r="G94" s="80" t="str">
        <f t="shared" si="16"/>
        <v/>
      </c>
      <c r="H94" s="36"/>
      <c r="I94" s="69"/>
      <c r="J94" s="70"/>
      <c r="K94" s="69"/>
      <c r="L94" s="70"/>
      <c r="M94" s="69"/>
      <c r="N94" s="70"/>
      <c r="O94" s="69"/>
      <c r="P94" s="70"/>
      <c r="Q94" s="69"/>
      <c r="R94" s="70"/>
      <c r="S94" s="69"/>
      <c r="T94" s="70"/>
      <c r="U94" s="37"/>
    </row>
    <row r="95" spans="2:21" ht="14">
      <c r="B95" s="138"/>
      <c r="C95" s="74"/>
      <c r="D95" s="76"/>
      <c r="E95" s="66" t="str">
        <f t="shared" si="14"/>
        <v/>
      </c>
      <c r="F95" s="66" t="str">
        <f t="shared" si="15"/>
        <v/>
      </c>
      <c r="G95" s="80" t="str">
        <f t="shared" si="16"/>
        <v/>
      </c>
      <c r="H95" s="36"/>
      <c r="I95" s="69"/>
      <c r="J95" s="70"/>
      <c r="K95" s="69"/>
      <c r="L95" s="70"/>
      <c r="M95" s="69"/>
      <c r="N95" s="70"/>
      <c r="O95" s="69"/>
      <c r="P95" s="70"/>
      <c r="Q95" s="69"/>
      <c r="R95" s="70"/>
      <c r="S95" s="69"/>
      <c r="T95" s="70"/>
      <c r="U95" s="37"/>
    </row>
    <row r="96" spans="2:21" ht="14">
      <c r="B96" s="138"/>
      <c r="C96" s="74"/>
      <c r="D96" s="76"/>
      <c r="E96" s="66" t="str">
        <f t="shared" si="14"/>
        <v/>
      </c>
      <c r="F96" s="66" t="str">
        <f t="shared" si="15"/>
        <v/>
      </c>
      <c r="G96" s="80" t="str">
        <f t="shared" si="16"/>
        <v/>
      </c>
      <c r="H96" s="36"/>
      <c r="I96" s="69"/>
      <c r="J96" s="70"/>
      <c r="K96" s="69"/>
      <c r="L96" s="70"/>
      <c r="M96" s="69"/>
      <c r="N96" s="70"/>
      <c r="O96" s="69"/>
      <c r="P96" s="70"/>
      <c r="Q96" s="69"/>
      <c r="R96" s="70"/>
      <c r="S96" s="69"/>
      <c r="T96" s="70"/>
      <c r="U96" s="37"/>
    </row>
    <row r="97" spans="2:21" ht="14">
      <c r="B97" s="138"/>
      <c r="C97" s="74"/>
      <c r="D97" s="76"/>
      <c r="E97" s="66" t="str">
        <f t="shared" si="14"/>
        <v/>
      </c>
      <c r="F97" s="66" t="str">
        <f t="shared" si="15"/>
        <v/>
      </c>
      <c r="G97" s="80" t="str">
        <f t="shared" si="16"/>
        <v/>
      </c>
      <c r="H97" s="36"/>
      <c r="I97" s="69"/>
      <c r="J97" s="70"/>
      <c r="K97" s="69"/>
      <c r="L97" s="70"/>
      <c r="M97" s="69"/>
      <c r="N97" s="70"/>
      <c r="O97" s="69"/>
      <c r="P97" s="70"/>
      <c r="Q97" s="69"/>
      <c r="R97" s="70"/>
      <c r="S97" s="69"/>
      <c r="T97" s="70"/>
      <c r="U97" s="37"/>
    </row>
    <row r="98" spans="2:21" ht="14">
      <c r="B98" s="138"/>
      <c r="C98" s="74"/>
      <c r="D98" s="76"/>
      <c r="E98" s="66" t="str">
        <f t="shared" si="14"/>
        <v/>
      </c>
      <c r="F98" s="66" t="str">
        <f t="shared" si="15"/>
        <v/>
      </c>
      <c r="G98" s="80" t="str">
        <f t="shared" si="16"/>
        <v/>
      </c>
      <c r="H98" s="36"/>
      <c r="I98" s="69"/>
      <c r="J98" s="70"/>
      <c r="K98" s="69"/>
      <c r="L98" s="70"/>
      <c r="M98" s="69"/>
      <c r="N98" s="70"/>
      <c r="O98" s="69"/>
      <c r="P98" s="70"/>
      <c r="Q98" s="69"/>
      <c r="R98" s="70"/>
      <c r="S98" s="69"/>
      <c r="T98" s="70"/>
      <c r="U98" s="37"/>
    </row>
    <row r="99" spans="2:21" ht="14">
      <c r="B99" s="138"/>
      <c r="C99" s="74"/>
      <c r="D99" s="76"/>
      <c r="E99" s="66" t="str">
        <f t="shared" si="14"/>
        <v/>
      </c>
      <c r="F99" s="66" t="str">
        <f t="shared" si="15"/>
        <v/>
      </c>
      <c r="G99" s="80" t="str">
        <f t="shared" si="16"/>
        <v/>
      </c>
      <c r="H99" s="36"/>
      <c r="I99" s="69"/>
      <c r="J99" s="70"/>
      <c r="K99" s="69"/>
      <c r="L99" s="70"/>
      <c r="M99" s="69"/>
      <c r="N99" s="70"/>
      <c r="O99" s="69"/>
      <c r="P99" s="70"/>
      <c r="Q99" s="69"/>
      <c r="R99" s="70"/>
      <c r="S99" s="69"/>
      <c r="T99" s="70"/>
      <c r="U99" s="37"/>
    </row>
    <row r="100" spans="2:21" ht="14">
      <c r="B100" s="138"/>
      <c r="C100" s="74"/>
      <c r="D100" s="76"/>
      <c r="E100" s="66" t="str">
        <f t="shared" si="14"/>
        <v/>
      </c>
      <c r="F100" s="66" t="str">
        <f t="shared" si="15"/>
        <v/>
      </c>
      <c r="G100" s="80" t="str">
        <f t="shared" si="16"/>
        <v/>
      </c>
      <c r="H100" s="36"/>
      <c r="I100" s="69"/>
      <c r="J100" s="70"/>
      <c r="K100" s="69"/>
      <c r="L100" s="70"/>
      <c r="M100" s="69"/>
      <c r="N100" s="70"/>
      <c r="O100" s="69"/>
      <c r="P100" s="70"/>
      <c r="Q100" s="69"/>
      <c r="R100" s="70"/>
      <c r="S100" s="69"/>
      <c r="T100" s="70"/>
      <c r="U100" s="37"/>
    </row>
    <row r="101" spans="2:21" ht="14">
      <c r="B101" s="138"/>
      <c r="C101" s="74"/>
      <c r="D101" s="76"/>
      <c r="E101" s="66" t="str">
        <f t="shared" si="14"/>
        <v/>
      </c>
      <c r="F101" s="66" t="str">
        <f t="shared" si="15"/>
        <v/>
      </c>
      <c r="G101" s="80" t="str">
        <f t="shared" si="16"/>
        <v/>
      </c>
      <c r="H101" s="36"/>
      <c r="I101" s="69"/>
      <c r="J101" s="70"/>
      <c r="K101" s="69"/>
      <c r="L101" s="70"/>
      <c r="M101" s="69"/>
      <c r="N101" s="70"/>
      <c r="O101" s="69"/>
      <c r="P101" s="70"/>
      <c r="Q101" s="69"/>
      <c r="R101" s="70"/>
      <c r="S101" s="69"/>
      <c r="T101" s="70"/>
      <c r="U101" s="37"/>
    </row>
    <row r="102" spans="2:21" ht="14">
      <c r="B102" s="138"/>
      <c r="C102" s="74"/>
      <c r="D102" s="76"/>
      <c r="E102" s="66" t="str">
        <f t="shared" si="14"/>
        <v/>
      </c>
      <c r="F102" s="66" t="str">
        <f t="shared" si="15"/>
        <v/>
      </c>
      <c r="G102" s="80" t="str">
        <f t="shared" si="16"/>
        <v/>
      </c>
      <c r="H102" s="36"/>
      <c r="I102" s="69"/>
      <c r="J102" s="70"/>
      <c r="K102" s="69"/>
      <c r="L102" s="70"/>
      <c r="M102" s="69"/>
      <c r="N102" s="70"/>
      <c r="O102" s="69"/>
      <c r="P102" s="70"/>
      <c r="Q102" s="69"/>
      <c r="R102" s="70"/>
      <c r="S102" s="69"/>
      <c r="T102" s="70"/>
      <c r="U102" s="37"/>
    </row>
    <row r="103" spans="2:21" ht="14">
      <c r="B103" s="138"/>
      <c r="C103" s="74"/>
      <c r="D103" s="76"/>
      <c r="E103" s="66" t="str">
        <f t="shared" si="14"/>
        <v/>
      </c>
      <c r="F103" s="66" t="str">
        <f t="shared" si="15"/>
        <v/>
      </c>
      <c r="G103" s="80" t="str">
        <f t="shared" si="16"/>
        <v/>
      </c>
      <c r="H103" s="36"/>
      <c r="I103" s="69"/>
      <c r="J103" s="70"/>
      <c r="K103" s="69"/>
      <c r="L103" s="70"/>
      <c r="M103" s="69"/>
      <c r="N103" s="70"/>
      <c r="O103" s="69"/>
      <c r="P103" s="70"/>
      <c r="Q103" s="69"/>
      <c r="R103" s="70"/>
      <c r="S103" s="69"/>
      <c r="T103" s="70"/>
      <c r="U103" s="37"/>
    </row>
    <row r="104" spans="2:21" ht="14">
      <c r="B104" s="138"/>
      <c r="C104" s="74"/>
      <c r="D104" s="76"/>
      <c r="E104" s="66" t="str">
        <f t="shared" si="14"/>
        <v/>
      </c>
      <c r="F104" s="66" t="str">
        <f t="shared" si="15"/>
        <v/>
      </c>
      <c r="G104" s="80" t="str">
        <f t="shared" si="16"/>
        <v/>
      </c>
      <c r="H104" s="36"/>
      <c r="I104" s="69"/>
      <c r="J104" s="70"/>
      <c r="K104" s="69"/>
      <c r="L104" s="70"/>
      <c r="M104" s="69"/>
      <c r="N104" s="70"/>
      <c r="O104" s="69"/>
      <c r="P104" s="70"/>
      <c r="Q104" s="69"/>
      <c r="R104" s="70"/>
      <c r="S104" s="69"/>
      <c r="T104" s="70"/>
      <c r="U104" s="37"/>
    </row>
    <row r="105" spans="2:21" ht="13.5" customHeight="1">
      <c r="B105" s="138"/>
      <c r="C105" s="74"/>
      <c r="D105" s="76"/>
      <c r="E105" s="66" t="str">
        <f t="shared" si="14"/>
        <v/>
      </c>
      <c r="F105" s="66" t="str">
        <f t="shared" si="15"/>
        <v/>
      </c>
      <c r="G105" s="80" t="str">
        <f t="shared" si="16"/>
        <v/>
      </c>
      <c r="H105" s="36"/>
      <c r="I105" s="69"/>
      <c r="J105" s="70"/>
      <c r="K105" s="69"/>
      <c r="L105" s="70"/>
      <c r="M105" s="69"/>
      <c r="N105" s="70"/>
      <c r="O105" s="69"/>
      <c r="P105" s="70"/>
      <c r="Q105" s="69"/>
      <c r="R105" s="70"/>
      <c r="S105" s="69"/>
      <c r="T105" s="70"/>
      <c r="U105" s="37"/>
    </row>
    <row r="106" spans="2:21" ht="14">
      <c r="B106" s="138"/>
      <c r="C106" s="74"/>
      <c r="D106" s="76"/>
      <c r="E106" s="66" t="str">
        <f t="shared" si="14"/>
        <v/>
      </c>
      <c r="F106" s="66" t="str">
        <f t="shared" si="15"/>
        <v/>
      </c>
      <c r="G106" s="80" t="str">
        <f t="shared" si="16"/>
        <v/>
      </c>
      <c r="H106" s="36"/>
      <c r="I106" s="69"/>
      <c r="J106" s="70"/>
      <c r="K106" s="69"/>
      <c r="L106" s="70"/>
      <c r="M106" s="69"/>
      <c r="N106" s="70"/>
      <c r="O106" s="69"/>
      <c r="P106" s="70"/>
      <c r="Q106" s="69"/>
      <c r="R106" s="70"/>
      <c r="S106" s="69"/>
      <c r="T106" s="70"/>
      <c r="U106" s="37"/>
    </row>
    <row r="107" spans="2:21" ht="14">
      <c r="B107" s="138"/>
      <c r="C107" s="74"/>
      <c r="D107" s="76"/>
      <c r="E107" s="66" t="str">
        <f t="shared" si="14"/>
        <v/>
      </c>
      <c r="F107" s="66" t="str">
        <f t="shared" si="15"/>
        <v/>
      </c>
      <c r="G107" s="80" t="str">
        <f t="shared" si="16"/>
        <v/>
      </c>
      <c r="H107" s="36"/>
      <c r="I107" s="69"/>
      <c r="J107" s="70"/>
      <c r="K107" s="69"/>
      <c r="L107" s="70"/>
      <c r="M107" s="69"/>
      <c r="N107" s="70"/>
      <c r="O107" s="69"/>
      <c r="P107" s="70"/>
      <c r="Q107" s="69"/>
      <c r="R107" s="70"/>
      <c r="S107" s="69"/>
      <c r="T107" s="70"/>
      <c r="U107" s="37"/>
    </row>
    <row r="108" spans="2:21" ht="14">
      <c r="B108" s="138"/>
      <c r="C108" s="74"/>
      <c r="D108" s="76"/>
      <c r="E108" s="66" t="str">
        <f t="shared" si="14"/>
        <v/>
      </c>
      <c r="F108" s="66" t="str">
        <f t="shared" si="15"/>
        <v/>
      </c>
      <c r="G108" s="80" t="str">
        <f t="shared" si="16"/>
        <v/>
      </c>
      <c r="H108" s="36"/>
      <c r="I108" s="69"/>
      <c r="J108" s="70"/>
      <c r="K108" s="69"/>
      <c r="L108" s="70"/>
      <c r="M108" s="69"/>
      <c r="N108" s="70"/>
      <c r="O108" s="69"/>
      <c r="P108" s="70"/>
      <c r="Q108" s="69"/>
      <c r="R108" s="70"/>
      <c r="S108" s="69"/>
      <c r="T108" s="70"/>
      <c r="U108" s="37"/>
    </row>
    <row r="109" spans="2:21" ht="14">
      <c r="B109" s="138"/>
      <c r="C109" s="74"/>
      <c r="D109" s="76"/>
      <c r="E109" s="66" t="str">
        <f t="shared" si="9"/>
        <v/>
      </c>
      <c r="F109" s="66" t="str">
        <f t="shared" si="12"/>
        <v/>
      </c>
      <c r="G109" s="80" t="str">
        <f t="shared" si="13"/>
        <v/>
      </c>
      <c r="H109" s="36"/>
      <c r="I109" s="69"/>
      <c r="J109" s="70"/>
      <c r="K109" s="69"/>
      <c r="L109" s="70"/>
      <c r="M109" s="69"/>
      <c r="N109" s="70"/>
      <c r="O109" s="69"/>
      <c r="P109" s="70"/>
      <c r="Q109" s="69"/>
      <c r="R109" s="70"/>
      <c r="S109" s="69"/>
      <c r="T109" s="70"/>
      <c r="U109" s="37"/>
    </row>
    <row r="110" spans="2:21">
      <c r="B110" s="31" t="s">
        <v>152</v>
      </c>
      <c r="C110" s="75" t="s">
        <v>219</v>
      </c>
      <c r="D110" s="75" t="s">
        <v>219</v>
      </c>
      <c r="E110" s="81">
        <f>SUM(E10:E109)</f>
        <v>0</v>
      </c>
      <c r="F110" s="81">
        <f>SUM(F10:F109)</f>
        <v>0</v>
      </c>
      <c r="G110" s="81">
        <f>SUM(G10:G109)</f>
        <v>0</v>
      </c>
      <c r="H110" s="36"/>
      <c r="I110" s="33"/>
      <c r="K110" s="34"/>
      <c r="M110" s="34"/>
      <c r="O110" s="34"/>
      <c r="Q110" s="34"/>
      <c r="S110" s="34"/>
    </row>
    <row r="111" spans="2:21">
      <c r="I111" s="33"/>
      <c r="K111" s="34"/>
      <c r="M111" s="34"/>
      <c r="O111" s="34"/>
      <c r="Q111" s="34"/>
      <c r="S111" s="34"/>
    </row>
    <row r="112" spans="2:21" ht="14">
      <c r="B112" s="52" t="s">
        <v>203</v>
      </c>
    </row>
    <row r="113" spans="2:7">
      <c r="B113" s="58"/>
      <c r="C113" s="202" t="s">
        <v>151</v>
      </c>
      <c r="D113" s="191" t="s">
        <v>2</v>
      </c>
      <c r="E113" s="193"/>
      <c r="F113" s="191" t="s">
        <v>152</v>
      </c>
      <c r="G113" s="193"/>
    </row>
    <row r="114" spans="2:7">
      <c r="B114" s="59"/>
      <c r="C114" s="203"/>
      <c r="D114" s="31" t="s">
        <v>173</v>
      </c>
      <c r="E114" s="31" t="s">
        <v>174</v>
      </c>
      <c r="F114" s="31" t="s">
        <v>173</v>
      </c>
      <c r="G114" s="31" t="s">
        <v>174</v>
      </c>
    </row>
    <row r="115" spans="2:7">
      <c r="B115" s="82" t="s">
        <v>212</v>
      </c>
      <c r="C115" s="73">
        <f>COUNTIFS($C$10:$C$109,"一般",$D$10:$D$109,"常勤")</f>
        <v>0</v>
      </c>
      <c r="D115" s="73">
        <f>COUNTIFS($C$10:$C$109,"一般",$D$10:$D$109,"非常勤")</f>
        <v>0</v>
      </c>
      <c r="E115" s="68">
        <f>ROUNDDOWN(SUMIFS($G$10:$G$109,$C$10:$C$109,"一般",$D$10:$D$109,"非常勤"),1)</f>
        <v>0</v>
      </c>
      <c r="F115" s="73">
        <f>C115+D115</f>
        <v>0</v>
      </c>
      <c r="G115" s="68">
        <f>C115+E115</f>
        <v>0</v>
      </c>
    </row>
    <row r="116" spans="2:7">
      <c r="B116" s="82" t="s">
        <v>214</v>
      </c>
      <c r="C116" s="73">
        <f>COUNTIFS($C$10:$C$109,"療養",$D$10:$D$109,"常勤")</f>
        <v>0</v>
      </c>
      <c r="D116" s="73">
        <f>COUNTIFS($C$10:$C$109,"療養",$D$10:$D$109,"非常勤")</f>
        <v>0</v>
      </c>
      <c r="E116" s="68">
        <f>ROUNDDOWN(SUMIFS($G$10:$G$109,$C$10:$C$109,"療養",$D$10:$D$109,"非常勤"),1)</f>
        <v>0</v>
      </c>
      <c r="F116" s="73">
        <f t="shared" ref="F116:F120" si="20">C116+D116</f>
        <v>0</v>
      </c>
      <c r="G116" s="68">
        <f t="shared" ref="G116:G120" si="21">C116+E116</f>
        <v>0</v>
      </c>
    </row>
    <row r="117" spans="2:7">
      <c r="B117" s="82" t="s">
        <v>213</v>
      </c>
      <c r="C117" s="73">
        <f>COUNTIFS($C$10:$C$109,"精神",$D$10:$D$109,"常勤")</f>
        <v>0</v>
      </c>
      <c r="D117" s="73">
        <f>COUNTIFS($C$10:$C$109,"精神",$D$10:$D$109,"非常勤")</f>
        <v>0</v>
      </c>
      <c r="E117" s="68">
        <f>ROUNDDOWN(SUMIFS($G$10:$G$109,$C$10:$C$109,"精神",$D$10:$D$109,"非常勤"),1)</f>
        <v>0</v>
      </c>
      <c r="F117" s="73">
        <f t="shared" si="20"/>
        <v>0</v>
      </c>
      <c r="G117" s="68">
        <f t="shared" si="21"/>
        <v>0</v>
      </c>
    </row>
    <row r="118" spans="2:7">
      <c r="B118" s="82" t="s">
        <v>215</v>
      </c>
      <c r="C118" s="73">
        <f>COUNTIFS($C$10:$C$109,"結核",$D$10:$D$109,"常勤")</f>
        <v>0</v>
      </c>
      <c r="D118" s="73">
        <f>COUNTIFS($C$10:$C$109,"結核",$D$10:$D$109,"非常勤")</f>
        <v>0</v>
      </c>
      <c r="E118" s="68">
        <f>ROUNDDOWN(SUMIFS($G$10:$G$109,$C$10:$C$109,"結核",$D$10:$D$109,"非常勤"),1)</f>
        <v>0</v>
      </c>
      <c r="F118" s="73">
        <f t="shared" si="20"/>
        <v>0</v>
      </c>
      <c r="G118" s="68">
        <f t="shared" si="21"/>
        <v>0</v>
      </c>
    </row>
    <row r="119" spans="2:7">
      <c r="B119" s="82" t="s">
        <v>220</v>
      </c>
      <c r="C119" s="73">
        <f>COUNTIFS($C$10:$C$109,"感染症",$D$10:$D$109,"常勤")</f>
        <v>0</v>
      </c>
      <c r="D119" s="73">
        <f>COUNTIFS($C$10:$C$109,"感染症",$D$10:$D$109,"非常勤")</f>
        <v>0</v>
      </c>
      <c r="E119" s="68">
        <f>ROUNDDOWN(SUMIFS($G$10:$G$109,$C$10:$C$109,"感染症",$D$10:$D$109,"非常勤"),1)</f>
        <v>0</v>
      </c>
      <c r="F119" s="73">
        <f t="shared" si="20"/>
        <v>0</v>
      </c>
      <c r="G119" s="68">
        <f t="shared" si="21"/>
        <v>0</v>
      </c>
    </row>
    <row r="120" spans="2:7">
      <c r="B120" s="82" t="s">
        <v>216</v>
      </c>
      <c r="C120" s="73">
        <f>COUNTIFS($C$10:$C$109,"その他",$D$10:$D$109,"常勤")</f>
        <v>0</v>
      </c>
      <c r="D120" s="73">
        <f>COUNTIFS($C$10:$C$109,"その他",$D$10:$D$109,"非常勤")</f>
        <v>0</v>
      </c>
      <c r="E120" s="68">
        <f>ROUNDDOWN(SUMIFS($G$10:$G$109,$C$10:$C$109,"その他",$D$10:$D$109,"非常勤"),1)</f>
        <v>0</v>
      </c>
      <c r="F120" s="73">
        <f t="shared" si="20"/>
        <v>0</v>
      </c>
      <c r="G120" s="68">
        <f t="shared" si="21"/>
        <v>0</v>
      </c>
    </row>
    <row r="121" spans="2:7">
      <c r="B121" s="82" t="s">
        <v>152</v>
      </c>
      <c r="C121" s="73">
        <f>SUM(C115:C120)</f>
        <v>0</v>
      </c>
      <c r="D121" s="73">
        <f>SUM(D115:D120)</f>
        <v>0</v>
      </c>
      <c r="E121" s="68">
        <f t="shared" ref="E121:G121" si="22">SUM(E115:E120)</f>
        <v>0</v>
      </c>
      <c r="F121" s="73">
        <f t="shared" si="22"/>
        <v>0</v>
      </c>
      <c r="G121" s="68">
        <f t="shared" si="22"/>
        <v>0</v>
      </c>
    </row>
    <row r="140" spans="9:19">
      <c r="I140" s="23"/>
      <c r="K140" s="23"/>
      <c r="N140" s="23"/>
      <c r="O140" s="23"/>
      <c r="Q140" s="23"/>
      <c r="S140" s="23"/>
    </row>
    <row r="141" spans="9:19">
      <c r="I141" s="23"/>
      <c r="K141" s="23"/>
      <c r="N141" s="23"/>
      <c r="O141" s="23"/>
      <c r="Q141" s="23"/>
      <c r="S141" s="23"/>
    </row>
  </sheetData>
  <mergeCells count="13">
    <mergeCell ref="I8:N8"/>
    <mergeCell ref="O8:T8"/>
    <mergeCell ref="U8:U9"/>
    <mergeCell ref="B7:B9"/>
    <mergeCell ref="D7:D9"/>
    <mergeCell ref="E7:G7"/>
    <mergeCell ref="E8:F8"/>
    <mergeCell ref="G8:G9"/>
    <mergeCell ref="B5:E5"/>
    <mergeCell ref="F113:G113"/>
    <mergeCell ref="C7:C9"/>
    <mergeCell ref="C113:C114"/>
    <mergeCell ref="D113:E113"/>
  </mergeCells>
  <phoneticPr fontId="2"/>
  <dataValidations count="2">
    <dataValidation type="list" allowBlank="1" showInputMessage="1" showErrorMessage="1" sqref="C10:C109" xr:uid="{00000000-0002-0000-0500-000000000000}">
      <formula1>"一般,療養,精神,結核,感染症,その他"</formula1>
    </dataValidation>
    <dataValidation type="list" allowBlank="1" showInputMessage="1" showErrorMessage="1" sqref="D10:D109" xr:uid="{00000000-0002-0000-0500-000001000000}">
      <formula1>"常勤,非常勤"</formula1>
    </dataValidation>
  </dataValidations>
  <pageMargins left="0.70866141732283472" right="0.70866141732283472" top="0.74803149606299213" bottom="0.74803149606299213" header="0.31496062992125984" footer="0.31496062992125984"/>
  <pageSetup paperSize="8" scale="68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39997558519241921"/>
    <pageSetUpPr fitToPage="1"/>
  </sheetPr>
  <dimension ref="B1:U91"/>
  <sheetViews>
    <sheetView zoomScale="70" zoomScaleNormal="70" workbookViewId="0">
      <pane ySplit="9" topLeftCell="A11" activePane="bottomLeft" state="frozen"/>
      <selection pane="bottomLeft" activeCell="X56" sqref="X56"/>
    </sheetView>
  </sheetViews>
  <sheetFormatPr defaultColWidth="9" defaultRowHeight="13"/>
  <cols>
    <col min="1" max="1" width="1.6328125" style="24" customWidth="1"/>
    <col min="2" max="5" width="8.08984375" style="24" customWidth="1"/>
    <col min="6" max="7" width="8.1796875" style="24" customWidth="1"/>
    <col min="8" max="8" width="1.6328125" style="24" customWidth="1"/>
    <col min="9" max="20" width="4.90625" customWidth="1"/>
    <col min="21" max="22" width="9" style="24"/>
    <col min="23" max="23" width="5.81640625" style="24" bestFit="1" customWidth="1"/>
    <col min="24" max="16384" width="9" style="24"/>
  </cols>
  <sheetData>
    <row r="1" spans="2:21" ht="13.5" customHeight="1"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2:21" ht="16.5">
      <c r="B2" s="45" t="s">
        <v>161</v>
      </c>
      <c r="C2" s="25"/>
      <c r="I2" s="35"/>
      <c r="K2" s="35"/>
      <c r="N2" s="35"/>
      <c r="O2" s="35"/>
      <c r="Q2" s="35"/>
      <c r="S2" s="35"/>
    </row>
    <row r="3" spans="2:21" ht="13.5" customHeight="1">
      <c r="B3" s="25"/>
      <c r="C3" s="25"/>
      <c r="E3" s="25"/>
      <c r="I3" s="35"/>
      <c r="K3" s="35"/>
      <c r="N3" s="35"/>
      <c r="O3" s="35"/>
      <c r="Q3" s="98"/>
      <c r="R3" s="99"/>
      <c r="S3" s="98"/>
      <c r="T3" s="99"/>
      <c r="U3" s="94" t="str">
        <f>基本情報!E5</f>
        <v>医療法人社団○○会　○○病院</v>
      </c>
    </row>
    <row r="4" spans="2:21" ht="13.5" customHeight="1">
      <c r="I4" s="35"/>
      <c r="K4" s="35"/>
      <c r="N4" s="35"/>
      <c r="O4" s="35"/>
      <c r="Q4" s="35"/>
      <c r="S4" s="35"/>
      <c r="U4" s="60"/>
    </row>
    <row r="5" spans="2:21" ht="15.75" customHeight="1">
      <c r="B5" s="220" t="s">
        <v>191</v>
      </c>
      <c r="C5" s="221"/>
      <c r="D5" s="221"/>
      <c r="E5" s="221"/>
      <c r="F5" s="64"/>
      <c r="I5" s="35"/>
      <c r="K5" s="35"/>
      <c r="N5" s="35"/>
      <c r="O5" s="35"/>
      <c r="Q5" s="35"/>
      <c r="S5" s="35"/>
    </row>
    <row r="6" spans="2:21">
      <c r="B6" s="25"/>
      <c r="C6" s="25"/>
      <c r="I6" s="35"/>
      <c r="K6" s="35"/>
      <c r="N6" s="35"/>
      <c r="O6" s="35"/>
      <c r="Q6" s="35"/>
      <c r="S6" s="35"/>
    </row>
    <row r="7" spans="2:21" ht="18.75" customHeight="1">
      <c r="B7" s="223" t="s">
        <v>221</v>
      </c>
      <c r="C7" s="223" t="s">
        <v>137</v>
      </c>
      <c r="D7" s="229" t="s">
        <v>223</v>
      </c>
      <c r="E7" s="214" t="s">
        <v>222</v>
      </c>
      <c r="F7" s="233"/>
      <c r="G7" s="215"/>
      <c r="H7" s="61"/>
      <c r="I7" s="49" t="s">
        <v>196</v>
      </c>
      <c r="J7" s="6"/>
      <c r="K7" s="49"/>
      <c r="L7" s="6"/>
      <c r="M7" s="49"/>
      <c r="N7" s="6"/>
      <c r="O7" s="49"/>
      <c r="P7" s="6"/>
      <c r="Q7" s="49"/>
      <c r="R7" s="6"/>
      <c r="S7" s="49"/>
      <c r="T7" s="6"/>
      <c r="U7" s="49"/>
    </row>
    <row r="8" spans="2:21">
      <c r="B8" s="224"/>
      <c r="C8" s="224"/>
      <c r="D8" s="230"/>
      <c r="E8" s="220" t="s">
        <v>183</v>
      </c>
      <c r="F8" s="222"/>
      <c r="G8" s="232" t="s">
        <v>174</v>
      </c>
      <c r="H8" s="57"/>
      <c r="I8" s="226" t="s">
        <v>186</v>
      </c>
      <c r="J8" s="226"/>
      <c r="K8" s="226"/>
      <c r="L8" s="226"/>
      <c r="M8" s="226"/>
      <c r="N8" s="226"/>
      <c r="O8" s="226" t="s">
        <v>187</v>
      </c>
      <c r="P8" s="226"/>
      <c r="Q8" s="226"/>
      <c r="R8" s="226"/>
      <c r="S8" s="226"/>
      <c r="T8" s="226"/>
      <c r="U8" s="227" t="s">
        <v>192</v>
      </c>
    </row>
    <row r="9" spans="2:21">
      <c r="B9" s="225"/>
      <c r="C9" s="225"/>
      <c r="D9" s="231"/>
      <c r="E9" s="53" t="s">
        <v>190</v>
      </c>
      <c r="F9" s="53" t="s">
        <v>189</v>
      </c>
      <c r="G9" s="228"/>
      <c r="H9" s="32"/>
      <c r="I9" s="47" t="s">
        <v>184</v>
      </c>
      <c r="J9" s="48" t="s">
        <v>185</v>
      </c>
      <c r="K9" s="47" t="s">
        <v>184</v>
      </c>
      <c r="L9" s="48" t="s">
        <v>185</v>
      </c>
      <c r="M9" s="47" t="s">
        <v>184</v>
      </c>
      <c r="N9" s="48" t="s">
        <v>185</v>
      </c>
      <c r="O9" s="47" t="s">
        <v>184</v>
      </c>
      <c r="P9" s="48" t="s">
        <v>185</v>
      </c>
      <c r="Q9" s="47" t="s">
        <v>184</v>
      </c>
      <c r="R9" s="48" t="s">
        <v>185</v>
      </c>
      <c r="S9" s="47" t="s">
        <v>184</v>
      </c>
      <c r="T9" s="48" t="s">
        <v>185</v>
      </c>
      <c r="U9" s="228"/>
    </row>
    <row r="10" spans="2:21" ht="13.5" customHeight="1">
      <c r="B10" s="138"/>
      <c r="C10" s="74"/>
      <c r="D10" s="76"/>
      <c r="E10" s="66" t="str">
        <f>IF(D10="非常勤",I10*J10+K10*L10+M10*N10,"")</f>
        <v/>
      </c>
      <c r="F10" s="66" t="str">
        <f>IF(D10="非常勤",O10*P10+Q10*R10+S10*T10,"")</f>
        <v/>
      </c>
      <c r="G10" s="80" t="str">
        <f>IFERROR((E10/$F$5+F10/($F$5*2)),"")</f>
        <v/>
      </c>
      <c r="H10" s="36"/>
      <c r="I10" s="69"/>
      <c r="J10" s="70"/>
      <c r="K10" s="69"/>
      <c r="L10" s="70"/>
      <c r="M10" s="69"/>
      <c r="N10" s="70"/>
      <c r="O10" s="69"/>
      <c r="P10" s="70"/>
      <c r="Q10" s="69"/>
      <c r="R10" s="70"/>
      <c r="S10" s="69"/>
      <c r="T10" s="70"/>
      <c r="U10" s="37" t="s">
        <v>291</v>
      </c>
    </row>
    <row r="11" spans="2:21" ht="14">
      <c r="B11" s="138"/>
      <c r="C11" s="74"/>
      <c r="D11" s="76"/>
      <c r="E11" s="66" t="str">
        <f t="shared" ref="E11:E15" si="0">IF(D11="非常勤",I11*J11+K11*L11+M11*N11,"")</f>
        <v/>
      </c>
      <c r="F11" s="66" t="str">
        <f t="shared" ref="F11:F15" si="1">IF(D11="非常勤",O11*P11+Q11*R11+S11*T11,"")</f>
        <v/>
      </c>
      <c r="G11" s="80" t="str">
        <f t="shared" ref="G11:G15" si="2">IFERROR((E11/$F$5+F11/($F$5*2)),"")</f>
        <v/>
      </c>
      <c r="H11" s="36"/>
      <c r="I11" s="69"/>
      <c r="J11" s="70"/>
      <c r="K11" s="69"/>
      <c r="L11" s="70"/>
      <c r="M11" s="69"/>
      <c r="N11" s="70"/>
      <c r="O11" s="69"/>
      <c r="P11" s="70"/>
      <c r="Q11" s="69"/>
      <c r="R11" s="70"/>
      <c r="S11" s="69"/>
      <c r="T11" s="70"/>
      <c r="U11" s="37" t="s">
        <v>292</v>
      </c>
    </row>
    <row r="12" spans="2:21" ht="14">
      <c r="B12" s="138"/>
      <c r="C12" s="74"/>
      <c r="D12" s="76"/>
      <c r="E12" s="66" t="str">
        <f t="shared" si="0"/>
        <v/>
      </c>
      <c r="F12" s="66" t="str">
        <f t="shared" si="1"/>
        <v/>
      </c>
      <c r="G12" s="80" t="str">
        <f t="shared" si="2"/>
        <v/>
      </c>
      <c r="H12" s="36"/>
      <c r="I12" s="69"/>
      <c r="J12" s="70"/>
      <c r="K12" s="69"/>
      <c r="L12" s="70"/>
      <c r="M12" s="69"/>
      <c r="N12" s="70"/>
      <c r="O12" s="69"/>
      <c r="P12" s="70"/>
      <c r="Q12" s="69"/>
      <c r="R12" s="70"/>
      <c r="S12" s="69"/>
      <c r="T12" s="70"/>
      <c r="U12" s="37" t="s">
        <v>293</v>
      </c>
    </row>
    <row r="13" spans="2:21" ht="14">
      <c r="B13" s="138"/>
      <c r="C13" s="74"/>
      <c r="D13" s="76"/>
      <c r="E13" s="66" t="str">
        <f t="shared" si="0"/>
        <v/>
      </c>
      <c r="F13" s="66" t="str">
        <f t="shared" si="1"/>
        <v/>
      </c>
      <c r="G13" s="80" t="str">
        <f t="shared" si="2"/>
        <v/>
      </c>
      <c r="H13" s="36"/>
      <c r="I13" s="69"/>
      <c r="J13" s="70"/>
      <c r="K13" s="69"/>
      <c r="L13" s="70"/>
      <c r="M13" s="69"/>
      <c r="N13" s="70"/>
      <c r="O13" s="69"/>
      <c r="P13" s="70"/>
      <c r="Q13" s="69"/>
      <c r="R13" s="70"/>
      <c r="S13" s="69"/>
      <c r="T13" s="70"/>
      <c r="U13" s="37" t="s">
        <v>294</v>
      </c>
    </row>
    <row r="14" spans="2:21" ht="14">
      <c r="B14" s="138"/>
      <c r="C14" s="74"/>
      <c r="D14" s="76"/>
      <c r="E14" s="66" t="str">
        <f t="shared" si="0"/>
        <v/>
      </c>
      <c r="F14" s="66" t="str">
        <f t="shared" si="1"/>
        <v/>
      </c>
      <c r="G14" s="80" t="str">
        <f t="shared" si="2"/>
        <v/>
      </c>
      <c r="H14" s="36"/>
      <c r="I14" s="69"/>
      <c r="J14" s="70"/>
      <c r="K14" s="69"/>
      <c r="L14" s="70"/>
      <c r="M14" s="69"/>
      <c r="N14" s="70"/>
      <c r="O14" s="69"/>
      <c r="P14" s="70"/>
      <c r="Q14" s="69"/>
      <c r="R14" s="70"/>
      <c r="S14" s="69"/>
      <c r="T14" s="70"/>
      <c r="U14" s="37" t="s">
        <v>295</v>
      </c>
    </row>
    <row r="15" spans="2:21" ht="14">
      <c r="B15" s="138"/>
      <c r="C15" s="74"/>
      <c r="D15" s="76"/>
      <c r="E15" s="66" t="str">
        <f t="shared" si="0"/>
        <v/>
      </c>
      <c r="F15" s="66" t="str">
        <f t="shared" si="1"/>
        <v/>
      </c>
      <c r="G15" s="80" t="str">
        <f t="shared" si="2"/>
        <v/>
      </c>
      <c r="H15" s="36"/>
      <c r="I15" s="69"/>
      <c r="J15" s="70"/>
      <c r="K15" s="69"/>
      <c r="L15" s="70"/>
      <c r="M15" s="69"/>
      <c r="N15" s="70"/>
      <c r="O15" s="69"/>
      <c r="P15" s="70"/>
      <c r="Q15" s="69"/>
      <c r="R15" s="70"/>
      <c r="S15" s="69"/>
      <c r="T15" s="70"/>
      <c r="U15" s="37" t="s">
        <v>296</v>
      </c>
    </row>
    <row r="16" spans="2:21" ht="13.5" customHeight="1">
      <c r="B16" s="138"/>
      <c r="C16" s="74"/>
      <c r="D16" s="76"/>
      <c r="E16" s="66" t="str">
        <f>IF(D16="非常勤",I16*J16+K16*L16+M16*N16,"")</f>
        <v/>
      </c>
      <c r="F16" s="66" t="str">
        <f>IF(D16="非常勤",O16*P16+Q16*R16+S16*T16,"")</f>
        <v/>
      </c>
      <c r="G16" s="80" t="str">
        <f>IFERROR((E16/$F$5+F16/($F$5*2)),"")</f>
        <v/>
      </c>
      <c r="H16" s="36"/>
      <c r="I16" s="69"/>
      <c r="J16" s="70"/>
      <c r="K16" s="69"/>
      <c r="L16" s="70"/>
      <c r="M16" s="69"/>
      <c r="N16" s="70"/>
      <c r="O16" s="69"/>
      <c r="P16" s="70"/>
      <c r="Q16" s="69"/>
      <c r="R16" s="70"/>
      <c r="S16" s="69"/>
      <c r="T16" s="70"/>
      <c r="U16" s="37" t="s">
        <v>297</v>
      </c>
    </row>
    <row r="17" spans="2:21" ht="14">
      <c r="B17" s="138"/>
      <c r="C17" s="74"/>
      <c r="D17" s="76"/>
      <c r="E17" s="66" t="str">
        <f t="shared" ref="E17:E21" si="3">IF(D17="非常勤",I17*J17+K17*L17+M17*N17,"")</f>
        <v/>
      </c>
      <c r="F17" s="66" t="str">
        <f t="shared" ref="F17:F21" si="4">IF(D17="非常勤",O17*P17+Q17*R17+S17*T17,"")</f>
        <v/>
      </c>
      <c r="G17" s="80" t="str">
        <f t="shared" ref="G17:G21" si="5">IFERROR((E17/$F$5+F17/($F$5*2)),"")</f>
        <v/>
      </c>
      <c r="H17" s="36"/>
      <c r="I17" s="69"/>
      <c r="J17" s="70"/>
      <c r="K17" s="69"/>
      <c r="L17" s="70"/>
      <c r="M17" s="69"/>
      <c r="N17" s="70"/>
      <c r="O17" s="69"/>
      <c r="P17" s="70"/>
      <c r="Q17" s="69"/>
      <c r="R17" s="70"/>
      <c r="S17" s="69"/>
      <c r="T17" s="70"/>
      <c r="U17" s="37"/>
    </row>
    <row r="18" spans="2:21" ht="14">
      <c r="B18" s="138"/>
      <c r="C18" s="74"/>
      <c r="D18" s="76"/>
      <c r="E18" s="66" t="str">
        <f t="shared" si="3"/>
        <v/>
      </c>
      <c r="F18" s="66" t="str">
        <f t="shared" si="4"/>
        <v/>
      </c>
      <c r="G18" s="80" t="str">
        <f t="shared" si="5"/>
        <v/>
      </c>
      <c r="H18" s="36"/>
      <c r="I18" s="69"/>
      <c r="J18" s="70"/>
      <c r="K18" s="69"/>
      <c r="L18" s="70"/>
      <c r="M18" s="69"/>
      <c r="N18" s="70"/>
      <c r="O18" s="69"/>
      <c r="P18" s="70"/>
      <c r="Q18" s="69"/>
      <c r="R18" s="70"/>
      <c r="S18" s="69"/>
      <c r="T18" s="70"/>
      <c r="U18" s="37"/>
    </row>
    <row r="19" spans="2:21" ht="14">
      <c r="B19" s="138"/>
      <c r="C19" s="74"/>
      <c r="D19" s="76"/>
      <c r="E19" s="66" t="str">
        <f t="shared" si="3"/>
        <v/>
      </c>
      <c r="F19" s="66" t="str">
        <f t="shared" si="4"/>
        <v/>
      </c>
      <c r="G19" s="80" t="str">
        <f t="shared" si="5"/>
        <v/>
      </c>
      <c r="H19" s="36"/>
      <c r="I19" s="69"/>
      <c r="J19" s="70"/>
      <c r="K19" s="69"/>
      <c r="L19" s="70"/>
      <c r="M19" s="69"/>
      <c r="N19" s="70"/>
      <c r="O19" s="69"/>
      <c r="P19" s="70"/>
      <c r="Q19" s="69"/>
      <c r="R19" s="70"/>
      <c r="S19" s="69"/>
      <c r="T19" s="70"/>
      <c r="U19" s="37"/>
    </row>
    <row r="20" spans="2:21" ht="14">
      <c r="B20" s="138"/>
      <c r="C20" s="74"/>
      <c r="D20" s="76"/>
      <c r="E20" s="66" t="str">
        <f t="shared" si="3"/>
        <v/>
      </c>
      <c r="F20" s="66" t="str">
        <f t="shared" si="4"/>
        <v/>
      </c>
      <c r="G20" s="80" t="str">
        <f t="shared" si="5"/>
        <v/>
      </c>
      <c r="H20" s="36"/>
      <c r="I20" s="69"/>
      <c r="J20" s="70"/>
      <c r="K20" s="69"/>
      <c r="L20" s="70"/>
      <c r="M20" s="69"/>
      <c r="N20" s="70"/>
      <c r="O20" s="69"/>
      <c r="P20" s="70"/>
      <c r="Q20" s="69"/>
      <c r="R20" s="70"/>
      <c r="S20" s="69"/>
      <c r="T20" s="70"/>
      <c r="U20" s="37"/>
    </row>
    <row r="21" spans="2:21" ht="14">
      <c r="B21" s="138"/>
      <c r="C21" s="74"/>
      <c r="D21" s="76"/>
      <c r="E21" s="66" t="str">
        <f t="shared" si="3"/>
        <v/>
      </c>
      <c r="F21" s="66" t="str">
        <f t="shared" si="4"/>
        <v/>
      </c>
      <c r="G21" s="80" t="str">
        <f t="shared" si="5"/>
        <v/>
      </c>
      <c r="H21" s="36"/>
      <c r="I21" s="69"/>
      <c r="J21" s="70"/>
      <c r="K21" s="69"/>
      <c r="L21" s="70"/>
      <c r="M21" s="69"/>
      <c r="N21" s="70"/>
      <c r="O21" s="69"/>
      <c r="P21" s="70"/>
      <c r="Q21" s="69"/>
      <c r="R21" s="70"/>
      <c r="S21" s="69"/>
      <c r="T21" s="70"/>
      <c r="U21" s="37"/>
    </row>
    <row r="22" spans="2:21" ht="13.5" customHeight="1">
      <c r="B22" s="138"/>
      <c r="C22" s="74"/>
      <c r="D22" s="76"/>
      <c r="E22" s="66" t="str">
        <f>IF(D22="非常勤",I22*J22+K22*L22+M22*N22,"")</f>
        <v/>
      </c>
      <c r="F22" s="66" t="str">
        <f>IF(D22="非常勤",O22*P22+Q22*R22+S22*T22,"")</f>
        <v/>
      </c>
      <c r="G22" s="80" t="str">
        <f>IFERROR((E22/$F$5+F22/($F$5*2)),"")</f>
        <v/>
      </c>
      <c r="H22" s="36"/>
      <c r="I22" s="69"/>
      <c r="J22" s="70"/>
      <c r="K22" s="69"/>
      <c r="L22" s="70"/>
      <c r="M22" s="69"/>
      <c r="N22" s="70"/>
      <c r="O22" s="69"/>
      <c r="P22" s="70"/>
      <c r="Q22" s="69"/>
      <c r="R22" s="70"/>
      <c r="S22" s="69"/>
      <c r="T22" s="70"/>
      <c r="U22" s="37"/>
    </row>
    <row r="23" spans="2:21" ht="14">
      <c r="B23" s="138"/>
      <c r="C23" s="74"/>
      <c r="D23" s="76"/>
      <c r="E23" s="66" t="str">
        <f t="shared" ref="E23:E59" si="6">IF(D23="非常勤",I23*J23+K23*L23+M23*N23,"")</f>
        <v/>
      </c>
      <c r="F23" s="66" t="str">
        <f t="shared" ref="F23:F59" si="7">IF(D23="非常勤",O23*P23+Q23*R23+S23*T23,"")</f>
        <v/>
      </c>
      <c r="G23" s="80" t="str">
        <f t="shared" ref="G23:G59" si="8">IFERROR((E23/$F$5+F23/($F$5*2)),"")</f>
        <v/>
      </c>
      <c r="H23" s="36"/>
      <c r="I23" s="69"/>
      <c r="J23" s="70"/>
      <c r="K23" s="69"/>
      <c r="L23" s="70"/>
      <c r="M23" s="69"/>
      <c r="N23" s="70"/>
      <c r="O23" s="69"/>
      <c r="P23" s="70"/>
      <c r="Q23" s="69"/>
      <c r="R23" s="70"/>
      <c r="S23" s="69"/>
      <c r="T23" s="70"/>
      <c r="U23" s="37"/>
    </row>
    <row r="24" spans="2:21" ht="14">
      <c r="B24" s="138"/>
      <c r="C24" s="74"/>
      <c r="D24" s="76"/>
      <c r="E24" s="66" t="str">
        <f t="shared" si="6"/>
        <v/>
      </c>
      <c r="F24" s="66" t="str">
        <f t="shared" si="7"/>
        <v/>
      </c>
      <c r="G24" s="80" t="str">
        <f t="shared" si="8"/>
        <v/>
      </c>
      <c r="H24" s="36"/>
      <c r="I24" s="69"/>
      <c r="J24" s="70"/>
      <c r="K24" s="69"/>
      <c r="L24" s="70"/>
      <c r="M24" s="69"/>
      <c r="N24" s="70"/>
      <c r="O24" s="69"/>
      <c r="P24" s="70"/>
      <c r="Q24" s="69"/>
      <c r="R24" s="70"/>
      <c r="S24" s="69"/>
      <c r="T24" s="70"/>
      <c r="U24" s="37"/>
    </row>
    <row r="25" spans="2:21" ht="14">
      <c r="B25" s="138"/>
      <c r="C25" s="74"/>
      <c r="D25" s="76"/>
      <c r="E25" s="66" t="str">
        <f t="shared" si="6"/>
        <v/>
      </c>
      <c r="F25" s="66" t="str">
        <f t="shared" si="7"/>
        <v/>
      </c>
      <c r="G25" s="80" t="str">
        <f t="shared" si="8"/>
        <v/>
      </c>
      <c r="H25" s="36"/>
      <c r="I25" s="69"/>
      <c r="J25" s="70"/>
      <c r="K25" s="69"/>
      <c r="L25" s="70"/>
      <c r="M25" s="69"/>
      <c r="N25" s="70"/>
      <c r="O25" s="69"/>
      <c r="P25" s="70"/>
      <c r="Q25" s="69"/>
      <c r="R25" s="70"/>
      <c r="S25" s="69"/>
      <c r="T25" s="70"/>
      <c r="U25" s="37"/>
    </row>
    <row r="26" spans="2:21" ht="14">
      <c r="B26" s="138"/>
      <c r="C26" s="74"/>
      <c r="D26" s="76"/>
      <c r="E26" s="66" t="str">
        <f t="shared" si="6"/>
        <v/>
      </c>
      <c r="F26" s="66" t="str">
        <f t="shared" si="7"/>
        <v/>
      </c>
      <c r="G26" s="80" t="str">
        <f t="shared" si="8"/>
        <v/>
      </c>
      <c r="H26" s="36"/>
      <c r="I26" s="69"/>
      <c r="J26" s="70"/>
      <c r="K26" s="69"/>
      <c r="L26" s="70"/>
      <c r="M26" s="69"/>
      <c r="N26" s="70"/>
      <c r="O26" s="69"/>
      <c r="P26" s="70"/>
      <c r="Q26" s="69"/>
      <c r="R26" s="70"/>
      <c r="S26" s="69"/>
      <c r="T26" s="70"/>
      <c r="U26" s="37"/>
    </row>
    <row r="27" spans="2:21" ht="14">
      <c r="B27" s="138"/>
      <c r="C27" s="74"/>
      <c r="D27" s="76"/>
      <c r="E27" s="66" t="str">
        <f t="shared" si="6"/>
        <v/>
      </c>
      <c r="F27" s="66" t="str">
        <f t="shared" si="7"/>
        <v/>
      </c>
      <c r="G27" s="80" t="str">
        <f t="shared" si="8"/>
        <v/>
      </c>
      <c r="H27" s="36"/>
      <c r="I27" s="69"/>
      <c r="J27" s="70"/>
      <c r="K27" s="69"/>
      <c r="L27" s="70"/>
      <c r="M27" s="69"/>
      <c r="N27" s="70"/>
      <c r="O27" s="69"/>
      <c r="P27" s="70"/>
      <c r="Q27" s="69"/>
      <c r="R27" s="70"/>
      <c r="S27" s="69"/>
      <c r="T27" s="70"/>
      <c r="U27" s="37"/>
    </row>
    <row r="28" spans="2:21" ht="13.5" customHeight="1">
      <c r="B28" s="138"/>
      <c r="C28" s="74"/>
      <c r="D28" s="76"/>
      <c r="E28" s="66" t="str">
        <f>IF(D28="非常勤",I28*J28+K28*L28+M28*N28,"")</f>
        <v/>
      </c>
      <c r="F28" s="66" t="str">
        <f>IF(D28="非常勤",O28*P28+Q28*R28+S28*T28,"")</f>
        <v/>
      </c>
      <c r="G28" s="80" t="str">
        <f>IFERROR((E28/$F$5+F28/($F$5*2)),"")</f>
        <v/>
      </c>
      <c r="H28" s="36"/>
      <c r="I28" s="69"/>
      <c r="J28" s="70"/>
      <c r="K28" s="69"/>
      <c r="L28" s="70"/>
      <c r="M28" s="69"/>
      <c r="N28" s="70"/>
      <c r="O28" s="69"/>
      <c r="P28" s="70"/>
      <c r="Q28" s="69"/>
      <c r="R28" s="70"/>
      <c r="S28" s="69"/>
      <c r="T28" s="70"/>
      <c r="U28" s="37"/>
    </row>
    <row r="29" spans="2:21" ht="14">
      <c r="B29" s="138"/>
      <c r="C29" s="74"/>
      <c r="D29" s="76"/>
      <c r="E29" s="66" t="str">
        <f t="shared" ref="E29:E33" si="9">IF(D29="非常勤",I29*J29+K29*L29+M29*N29,"")</f>
        <v/>
      </c>
      <c r="F29" s="66" t="str">
        <f t="shared" ref="F29:F33" si="10">IF(D29="非常勤",O29*P29+Q29*R29+S29*T29,"")</f>
        <v/>
      </c>
      <c r="G29" s="80" t="str">
        <f t="shared" ref="G29:G33" si="11">IFERROR((E29/$F$5+F29/($F$5*2)),"")</f>
        <v/>
      </c>
      <c r="H29" s="36"/>
      <c r="I29" s="69"/>
      <c r="J29" s="70"/>
      <c r="K29" s="69"/>
      <c r="L29" s="70"/>
      <c r="M29" s="69"/>
      <c r="N29" s="70"/>
      <c r="O29" s="69"/>
      <c r="P29" s="70"/>
      <c r="Q29" s="69"/>
      <c r="R29" s="70"/>
      <c r="S29" s="69"/>
      <c r="T29" s="70"/>
      <c r="U29" s="37"/>
    </row>
    <row r="30" spans="2:21" ht="14">
      <c r="B30" s="138"/>
      <c r="C30" s="74"/>
      <c r="D30" s="76"/>
      <c r="E30" s="66" t="str">
        <f t="shared" si="9"/>
        <v/>
      </c>
      <c r="F30" s="66" t="str">
        <f t="shared" si="10"/>
        <v/>
      </c>
      <c r="G30" s="80" t="str">
        <f t="shared" si="11"/>
        <v/>
      </c>
      <c r="H30" s="36"/>
      <c r="I30" s="69"/>
      <c r="J30" s="70"/>
      <c r="K30" s="69"/>
      <c r="L30" s="70"/>
      <c r="M30" s="69"/>
      <c r="N30" s="70"/>
      <c r="O30" s="69"/>
      <c r="P30" s="70"/>
      <c r="Q30" s="69"/>
      <c r="R30" s="70"/>
      <c r="S30" s="69"/>
      <c r="T30" s="70"/>
      <c r="U30" s="37"/>
    </row>
    <row r="31" spans="2:21" ht="14">
      <c r="B31" s="138"/>
      <c r="C31" s="74"/>
      <c r="D31" s="76"/>
      <c r="E31" s="66" t="str">
        <f t="shared" si="9"/>
        <v/>
      </c>
      <c r="F31" s="66" t="str">
        <f t="shared" si="10"/>
        <v/>
      </c>
      <c r="G31" s="80" t="str">
        <f t="shared" si="11"/>
        <v/>
      </c>
      <c r="H31" s="36"/>
      <c r="I31" s="69"/>
      <c r="J31" s="70"/>
      <c r="K31" s="69"/>
      <c r="L31" s="70"/>
      <c r="M31" s="69"/>
      <c r="N31" s="70"/>
      <c r="O31" s="69"/>
      <c r="P31" s="70"/>
      <c r="Q31" s="69"/>
      <c r="R31" s="70"/>
      <c r="S31" s="69"/>
      <c r="T31" s="70"/>
      <c r="U31" s="37"/>
    </row>
    <row r="32" spans="2:21" ht="14">
      <c r="B32" s="138"/>
      <c r="C32" s="74"/>
      <c r="D32" s="76"/>
      <c r="E32" s="66" t="str">
        <f t="shared" si="9"/>
        <v/>
      </c>
      <c r="F32" s="66" t="str">
        <f t="shared" si="10"/>
        <v/>
      </c>
      <c r="G32" s="80" t="str">
        <f t="shared" si="11"/>
        <v/>
      </c>
      <c r="H32" s="36"/>
      <c r="I32" s="69"/>
      <c r="J32" s="70"/>
      <c r="K32" s="69"/>
      <c r="L32" s="70"/>
      <c r="M32" s="69"/>
      <c r="N32" s="70"/>
      <c r="O32" s="69"/>
      <c r="P32" s="70"/>
      <c r="Q32" s="69"/>
      <c r="R32" s="70"/>
      <c r="S32" s="69"/>
      <c r="T32" s="70"/>
      <c r="U32" s="37"/>
    </row>
    <row r="33" spans="2:21" ht="14">
      <c r="B33" s="138"/>
      <c r="C33" s="74"/>
      <c r="D33" s="76"/>
      <c r="E33" s="66" t="str">
        <f t="shared" si="9"/>
        <v/>
      </c>
      <c r="F33" s="66" t="str">
        <f t="shared" si="10"/>
        <v/>
      </c>
      <c r="G33" s="80" t="str">
        <f t="shared" si="11"/>
        <v/>
      </c>
      <c r="H33" s="36"/>
      <c r="I33" s="69"/>
      <c r="J33" s="70"/>
      <c r="K33" s="69"/>
      <c r="L33" s="70"/>
      <c r="M33" s="69"/>
      <c r="N33" s="70"/>
      <c r="O33" s="69"/>
      <c r="P33" s="70"/>
      <c r="Q33" s="69"/>
      <c r="R33" s="70"/>
      <c r="S33" s="69"/>
      <c r="T33" s="70"/>
      <c r="U33" s="37"/>
    </row>
    <row r="34" spans="2:21" ht="13.5" customHeight="1">
      <c r="B34" s="138"/>
      <c r="C34" s="74"/>
      <c r="D34" s="76"/>
      <c r="E34" s="66" t="str">
        <f>IF(D34="非常勤",I34*J34+K34*L34+M34*N34,"")</f>
        <v/>
      </c>
      <c r="F34" s="66" t="str">
        <f>IF(D34="非常勤",O34*P34+Q34*R34+S34*T34,"")</f>
        <v/>
      </c>
      <c r="G34" s="80" t="str">
        <f>IFERROR((E34/$F$5+F34/($F$5*2)),"")</f>
        <v/>
      </c>
      <c r="H34" s="36"/>
      <c r="I34" s="69"/>
      <c r="J34" s="70"/>
      <c r="K34" s="69"/>
      <c r="L34" s="70"/>
      <c r="M34" s="69"/>
      <c r="N34" s="70"/>
      <c r="O34" s="69"/>
      <c r="P34" s="70"/>
      <c r="Q34" s="69"/>
      <c r="R34" s="70"/>
      <c r="S34" s="69"/>
      <c r="T34" s="70"/>
      <c r="U34" s="37"/>
    </row>
    <row r="35" spans="2:21" ht="14">
      <c r="B35" s="138"/>
      <c r="C35" s="74"/>
      <c r="D35" s="76"/>
      <c r="E35" s="66" t="str">
        <f t="shared" ref="E35:E39" si="12">IF(D35="非常勤",I35*J35+K35*L35+M35*N35,"")</f>
        <v/>
      </c>
      <c r="F35" s="66" t="str">
        <f t="shared" ref="F35:F39" si="13">IF(D35="非常勤",O35*P35+Q35*R35+S35*T35,"")</f>
        <v/>
      </c>
      <c r="G35" s="80" t="str">
        <f t="shared" ref="G35:G39" si="14">IFERROR((E35/$F$5+F35/($F$5*2)),"")</f>
        <v/>
      </c>
      <c r="H35" s="36"/>
      <c r="I35" s="69"/>
      <c r="J35" s="70"/>
      <c r="K35" s="69"/>
      <c r="L35" s="70"/>
      <c r="M35" s="69"/>
      <c r="N35" s="70"/>
      <c r="O35" s="69"/>
      <c r="P35" s="70"/>
      <c r="Q35" s="69"/>
      <c r="R35" s="70"/>
      <c r="S35" s="69"/>
      <c r="T35" s="70"/>
      <c r="U35" s="37"/>
    </row>
    <row r="36" spans="2:21" ht="14">
      <c r="B36" s="138"/>
      <c r="C36" s="74"/>
      <c r="D36" s="76"/>
      <c r="E36" s="66" t="str">
        <f t="shared" si="12"/>
        <v/>
      </c>
      <c r="F36" s="66" t="str">
        <f t="shared" si="13"/>
        <v/>
      </c>
      <c r="G36" s="80" t="str">
        <f t="shared" si="14"/>
        <v/>
      </c>
      <c r="H36" s="36"/>
      <c r="I36" s="69"/>
      <c r="J36" s="70"/>
      <c r="K36" s="69"/>
      <c r="L36" s="70"/>
      <c r="M36" s="69"/>
      <c r="N36" s="70"/>
      <c r="O36" s="69"/>
      <c r="P36" s="70"/>
      <c r="Q36" s="69"/>
      <c r="R36" s="70"/>
      <c r="S36" s="69"/>
      <c r="T36" s="70"/>
      <c r="U36" s="37"/>
    </row>
    <row r="37" spans="2:21" ht="14">
      <c r="B37" s="138"/>
      <c r="C37" s="74"/>
      <c r="D37" s="76"/>
      <c r="E37" s="66" t="str">
        <f t="shared" si="12"/>
        <v/>
      </c>
      <c r="F37" s="66" t="str">
        <f t="shared" si="13"/>
        <v/>
      </c>
      <c r="G37" s="80" t="str">
        <f t="shared" si="14"/>
        <v/>
      </c>
      <c r="H37" s="36"/>
      <c r="I37" s="69"/>
      <c r="J37" s="70"/>
      <c r="K37" s="69"/>
      <c r="L37" s="70"/>
      <c r="M37" s="69"/>
      <c r="N37" s="70"/>
      <c r="O37" s="69"/>
      <c r="P37" s="70"/>
      <c r="Q37" s="69"/>
      <c r="R37" s="70"/>
      <c r="S37" s="69"/>
      <c r="T37" s="70"/>
      <c r="U37" s="37"/>
    </row>
    <row r="38" spans="2:21" ht="14">
      <c r="B38" s="138"/>
      <c r="C38" s="74"/>
      <c r="D38" s="76"/>
      <c r="E38" s="66" t="str">
        <f t="shared" si="12"/>
        <v/>
      </c>
      <c r="F38" s="66" t="str">
        <f t="shared" si="13"/>
        <v/>
      </c>
      <c r="G38" s="80" t="str">
        <f t="shared" si="14"/>
        <v/>
      </c>
      <c r="H38" s="36"/>
      <c r="I38" s="69"/>
      <c r="J38" s="70"/>
      <c r="K38" s="69"/>
      <c r="L38" s="70"/>
      <c r="M38" s="69"/>
      <c r="N38" s="70"/>
      <c r="O38" s="69"/>
      <c r="P38" s="70"/>
      <c r="Q38" s="69"/>
      <c r="R38" s="70"/>
      <c r="S38" s="69"/>
      <c r="T38" s="70"/>
      <c r="U38" s="37"/>
    </row>
    <row r="39" spans="2:21" ht="14">
      <c r="B39" s="138"/>
      <c r="C39" s="74"/>
      <c r="D39" s="76"/>
      <c r="E39" s="66" t="str">
        <f t="shared" si="12"/>
        <v/>
      </c>
      <c r="F39" s="66" t="str">
        <f t="shared" si="13"/>
        <v/>
      </c>
      <c r="G39" s="80" t="str">
        <f t="shared" si="14"/>
        <v/>
      </c>
      <c r="H39" s="36"/>
      <c r="I39" s="69"/>
      <c r="J39" s="70"/>
      <c r="K39" s="69"/>
      <c r="L39" s="70"/>
      <c r="M39" s="69"/>
      <c r="N39" s="70"/>
      <c r="O39" s="69"/>
      <c r="P39" s="70"/>
      <c r="Q39" s="69"/>
      <c r="R39" s="70"/>
      <c r="S39" s="69"/>
      <c r="T39" s="70"/>
      <c r="U39" s="37"/>
    </row>
    <row r="40" spans="2:21" ht="13.5" customHeight="1">
      <c r="B40" s="138"/>
      <c r="C40" s="74"/>
      <c r="D40" s="76"/>
      <c r="E40" s="66" t="str">
        <f>IF(D40="非常勤",I40*J40+K40*L40+M40*N40,"")</f>
        <v/>
      </c>
      <c r="F40" s="66" t="str">
        <f>IF(D40="非常勤",O40*P40+Q40*R40+S40*T40,"")</f>
        <v/>
      </c>
      <c r="G40" s="80" t="str">
        <f>IFERROR((E40/$F$5+F40/($F$5*2)),"")</f>
        <v/>
      </c>
      <c r="H40" s="36"/>
      <c r="I40" s="69"/>
      <c r="J40" s="70"/>
      <c r="K40" s="69"/>
      <c r="L40" s="70"/>
      <c r="M40" s="69"/>
      <c r="N40" s="70"/>
      <c r="O40" s="69"/>
      <c r="P40" s="70"/>
      <c r="Q40" s="69"/>
      <c r="R40" s="70"/>
      <c r="S40" s="69"/>
      <c r="T40" s="70"/>
      <c r="U40" s="37"/>
    </row>
    <row r="41" spans="2:21" ht="14">
      <c r="B41" s="138"/>
      <c r="C41" s="74"/>
      <c r="D41" s="76"/>
      <c r="E41" s="66" t="str">
        <f t="shared" ref="E41:E45" si="15">IF(D41="非常勤",I41*J41+K41*L41+M41*N41,"")</f>
        <v/>
      </c>
      <c r="F41" s="66" t="str">
        <f t="shared" ref="F41:F45" si="16">IF(D41="非常勤",O41*P41+Q41*R41+S41*T41,"")</f>
        <v/>
      </c>
      <c r="G41" s="80" t="str">
        <f t="shared" ref="G41:G45" si="17">IFERROR((E41/$F$5+F41/($F$5*2)),"")</f>
        <v/>
      </c>
      <c r="H41" s="36"/>
      <c r="I41" s="69"/>
      <c r="J41" s="70"/>
      <c r="K41" s="69"/>
      <c r="L41" s="70"/>
      <c r="M41" s="69"/>
      <c r="N41" s="70"/>
      <c r="O41" s="69"/>
      <c r="P41" s="70"/>
      <c r="Q41" s="69"/>
      <c r="R41" s="70"/>
      <c r="S41" s="69"/>
      <c r="T41" s="70"/>
      <c r="U41" s="37"/>
    </row>
    <row r="42" spans="2:21" ht="14">
      <c r="B42" s="138"/>
      <c r="C42" s="74"/>
      <c r="D42" s="76"/>
      <c r="E42" s="66" t="str">
        <f t="shared" si="15"/>
        <v/>
      </c>
      <c r="F42" s="66" t="str">
        <f t="shared" si="16"/>
        <v/>
      </c>
      <c r="G42" s="80" t="str">
        <f t="shared" si="17"/>
        <v/>
      </c>
      <c r="H42" s="36"/>
      <c r="I42" s="69"/>
      <c r="J42" s="70"/>
      <c r="K42" s="69"/>
      <c r="L42" s="70"/>
      <c r="M42" s="69"/>
      <c r="N42" s="70"/>
      <c r="O42" s="69"/>
      <c r="P42" s="70"/>
      <c r="Q42" s="69"/>
      <c r="R42" s="70"/>
      <c r="S42" s="69"/>
      <c r="T42" s="70"/>
      <c r="U42" s="37"/>
    </row>
    <row r="43" spans="2:21" ht="14">
      <c r="B43" s="138"/>
      <c r="C43" s="74"/>
      <c r="D43" s="76"/>
      <c r="E43" s="66" t="str">
        <f t="shared" si="15"/>
        <v/>
      </c>
      <c r="F43" s="66" t="str">
        <f t="shared" si="16"/>
        <v/>
      </c>
      <c r="G43" s="80" t="str">
        <f t="shared" si="17"/>
        <v/>
      </c>
      <c r="H43" s="36"/>
      <c r="I43" s="69"/>
      <c r="J43" s="70"/>
      <c r="K43" s="69"/>
      <c r="L43" s="70"/>
      <c r="M43" s="69"/>
      <c r="N43" s="70"/>
      <c r="O43" s="69"/>
      <c r="P43" s="70"/>
      <c r="Q43" s="69"/>
      <c r="R43" s="70"/>
      <c r="S43" s="69"/>
      <c r="T43" s="70"/>
      <c r="U43" s="37"/>
    </row>
    <row r="44" spans="2:21" ht="14">
      <c r="B44" s="138"/>
      <c r="C44" s="74"/>
      <c r="D44" s="76"/>
      <c r="E44" s="66" t="str">
        <f t="shared" si="15"/>
        <v/>
      </c>
      <c r="F44" s="66" t="str">
        <f t="shared" si="16"/>
        <v/>
      </c>
      <c r="G44" s="80" t="str">
        <f t="shared" si="17"/>
        <v/>
      </c>
      <c r="H44" s="36"/>
      <c r="I44" s="69"/>
      <c r="J44" s="70"/>
      <c r="K44" s="69"/>
      <c r="L44" s="70"/>
      <c r="M44" s="69"/>
      <c r="N44" s="70"/>
      <c r="O44" s="69"/>
      <c r="P44" s="70"/>
      <c r="Q44" s="69"/>
      <c r="R44" s="70"/>
      <c r="S44" s="69"/>
      <c r="T44" s="70"/>
      <c r="U44" s="37"/>
    </row>
    <row r="45" spans="2:21" ht="14">
      <c r="B45" s="138"/>
      <c r="C45" s="74"/>
      <c r="D45" s="76"/>
      <c r="E45" s="66" t="str">
        <f t="shared" si="15"/>
        <v/>
      </c>
      <c r="F45" s="66" t="str">
        <f t="shared" si="16"/>
        <v/>
      </c>
      <c r="G45" s="80" t="str">
        <f t="shared" si="17"/>
        <v/>
      </c>
      <c r="H45" s="36"/>
      <c r="I45" s="69"/>
      <c r="J45" s="70"/>
      <c r="K45" s="69"/>
      <c r="L45" s="70"/>
      <c r="M45" s="69"/>
      <c r="N45" s="70"/>
      <c r="O45" s="69"/>
      <c r="P45" s="70"/>
      <c r="Q45" s="69"/>
      <c r="R45" s="70"/>
      <c r="S45" s="69"/>
      <c r="T45" s="70"/>
      <c r="U45" s="37"/>
    </row>
    <row r="46" spans="2:21" ht="13.5" customHeight="1">
      <c r="B46" s="138"/>
      <c r="C46" s="74"/>
      <c r="D46" s="76"/>
      <c r="E46" s="66" t="str">
        <f>IF(D46="非常勤",I46*J46+K46*L46+M46*N46,"")</f>
        <v/>
      </c>
      <c r="F46" s="66" t="str">
        <f>IF(D46="非常勤",O46*P46+Q46*R46+S46*T46,"")</f>
        <v/>
      </c>
      <c r="G46" s="80" t="str">
        <f>IFERROR((E46/$F$5+F46/($F$5*2)),"")</f>
        <v/>
      </c>
      <c r="H46" s="36"/>
      <c r="I46" s="69"/>
      <c r="J46" s="70"/>
      <c r="K46" s="69"/>
      <c r="L46" s="70"/>
      <c r="M46" s="69"/>
      <c r="N46" s="70"/>
      <c r="O46" s="69"/>
      <c r="P46" s="70"/>
      <c r="Q46" s="69"/>
      <c r="R46" s="70"/>
      <c r="S46" s="69"/>
      <c r="T46" s="70"/>
      <c r="U46" s="37"/>
    </row>
    <row r="47" spans="2:21" ht="14">
      <c r="B47" s="138"/>
      <c r="C47" s="74"/>
      <c r="D47" s="76"/>
      <c r="E47" s="66" t="str">
        <f t="shared" ref="E47:E51" si="18">IF(D47="非常勤",I47*J47+K47*L47+M47*N47,"")</f>
        <v/>
      </c>
      <c r="F47" s="66" t="str">
        <f t="shared" ref="F47:F51" si="19">IF(D47="非常勤",O47*P47+Q47*R47+S47*T47,"")</f>
        <v/>
      </c>
      <c r="G47" s="80" t="str">
        <f t="shared" ref="G47:G51" si="20">IFERROR((E47/$F$5+F47/($F$5*2)),"")</f>
        <v/>
      </c>
      <c r="H47" s="36"/>
      <c r="I47" s="69"/>
      <c r="J47" s="70"/>
      <c r="K47" s="69"/>
      <c r="L47" s="70"/>
      <c r="M47" s="69"/>
      <c r="N47" s="70"/>
      <c r="O47" s="69"/>
      <c r="P47" s="70"/>
      <c r="Q47" s="69"/>
      <c r="R47" s="70"/>
      <c r="S47" s="69"/>
      <c r="T47" s="70"/>
      <c r="U47" s="37"/>
    </row>
    <row r="48" spans="2:21" ht="14">
      <c r="B48" s="138"/>
      <c r="C48" s="74"/>
      <c r="D48" s="76"/>
      <c r="E48" s="66" t="str">
        <f t="shared" si="18"/>
        <v/>
      </c>
      <c r="F48" s="66" t="str">
        <f t="shared" si="19"/>
        <v/>
      </c>
      <c r="G48" s="80" t="str">
        <f t="shared" si="20"/>
        <v/>
      </c>
      <c r="H48" s="36"/>
      <c r="I48" s="69"/>
      <c r="J48" s="70"/>
      <c r="K48" s="69"/>
      <c r="L48" s="70"/>
      <c r="M48" s="69"/>
      <c r="N48" s="70"/>
      <c r="O48" s="69"/>
      <c r="P48" s="70"/>
      <c r="Q48" s="69"/>
      <c r="R48" s="70"/>
      <c r="S48" s="69"/>
      <c r="T48" s="70"/>
      <c r="U48" s="37"/>
    </row>
    <row r="49" spans="2:21" ht="14">
      <c r="B49" s="138"/>
      <c r="C49" s="74"/>
      <c r="D49" s="76"/>
      <c r="E49" s="66" t="str">
        <f t="shared" si="18"/>
        <v/>
      </c>
      <c r="F49" s="66" t="str">
        <f t="shared" si="19"/>
        <v/>
      </c>
      <c r="G49" s="80" t="str">
        <f t="shared" si="20"/>
        <v/>
      </c>
      <c r="H49" s="36"/>
      <c r="I49" s="69"/>
      <c r="J49" s="70"/>
      <c r="K49" s="69"/>
      <c r="L49" s="70"/>
      <c r="M49" s="69"/>
      <c r="N49" s="70"/>
      <c r="O49" s="69"/>
      <c r="P49" s="70"/>
      <c r="Q49" s="69"/>
      <c r="R49" s="70"/>
      <c r="S49" s="69"/>
      <c r="T49" s="70"/>
      <c r="U49" s="37"/>
    </row>
    <row r="50" spans="2:21" ht="14">
      <c r="B50" s="138"/>
      <c r="C50" s="74"/>
      <c r="D50" s="76"/>
      <c r="E50" s="66" t="str">
        <f t="shared" si="18"/>
        <v/>
      </c>
      <c r="F50" s="66" t="str">
        <f t="shared" si="19"/>
        <v/>
      </c>
      <c r="G50" s="80" t="str">
        <f t="shared" si="20"/>
        <v/>
      </c>
      <c r="H50" s="36"/>
      <c r="I50" s="69"/>
      <c r="J50" s="70"/>
      <c r="K50" s="69"/>
      <c r="L50" s="70"/>
      <c r="M50" s="69"/>
      <c r="N50" s="70"/>
      <c r="O50" s="69"/>
      <c r="P50" s="70"/>
      <c r="Q50" s="69"/>
      <c r="R50" s="70"/>
      <c r="S50" s="69"/>
      <c r="T50" s="70"/>
      <c r="U50" s="37"/>
    </row>
    <row r="51" spans="2:21" ht="14">
      <c r="B51" s="138"/>
      <c r="C51" s="74"/>
      <c r="D51" s="76"/>
      <c r="E51" s="66" t="str">
        <f t="shared" si="18"/>
        <v/>
      </c>
      <c r="F51" s="66" t="str">
        <f t="shared" si="19"/>
        <v/>
      </c>
      <c r="G51" s="80" t="str">
        <f t="shared" si="20"/>
        <v/>
      </c>
      <c r="H51" s="36"/>
      <c r="I51" s="69"/>
      <c r="J51" s="70"/>
      <c r="K51" s="69"/>
      <c r="L51" s="70"/>
      <c r="M51" s="69"/>
      <c r="N51" s="70"/>
      <c r="O51" s="69"/>
      <c r="P51" s="70"/>
      <c r="Q51" s="69"/>
      <c r="R51" s="70"/>
      <c r="S51" s="69"/>
      <c r="T51" s="70"/>
      <c r="U51" s="37"/>
    </row>
    <row r="52" spans="2:21" ht="13.5" customHeight="1">
      <c r="B52" s="138"/>
      <c r="C52" s="74"/>
      <c r="D52" s="76"/>
      <c r="E52" s="66" t="str">
        <f>IF(D52="非常勤",I52*J52+K52*L52+M52*N52,"")</f>
        <v/>
      </c>
      <c r="F52" s="66" t="str">
        <f>IF(D52="非常勤",O52*P52+Q52*R52+S52*T52,"")</f>
        <v/>
      </c>
      <c r="G52" s="80" t="str">
        <f>IFERROR((E52/$F$5+F52/($F$5*2)),"")</f>
        <v/>
      </c>
      <c r="H52" s="36"/>
      <c r="I52" s="69"/>
      <c r="J52" s="70"/>
      <c r="K52" s="69"/>
      <c r="L52" s="70"/>
      <c r="M52" s="69"/>
      <c r="N52" s="70"/>
      <c r="O52" s="69"/>
      <c r="P52" s="70"/>
      <c r="Q52" s="69"/>
      <c r="R52" s="70"/>
      <c r="S52" s="69"/>
      <c r="T52" s="70"/>
      <c r="U52" s="37"/>
    </row>
    <row r="53" spans="2:21" ht="14">
      <c r="B53" s="138"/>
      <c r="C53" s="74"/>
      <c r="D53" s="76"/>
      <c r="E53" s="66" t="str">
        <f t="shared" ref="E53:E57" si="21">IF(D53="非常勤",I53*J53+K53*L53+M53*N53,"")</f>
        <v/>
      </c>
      <c r="F53" s="66" t="str">
        <f t="shared" ref="F53:F57" si="22">IF(D53="非常勤",O53*P53+Q53*R53+S53*T53,"")</f>
        <v/>
      </c>
      <c r="G53" s="80" t="str">
        <f t="shared" ref="G53:G57" si="23">IFERROR((E53/$F$5+F53/($F$5*2)),"")</f>
        <v/>
      </c>
      <c r="H53" s="36"/>
      <c r="I53" s="69"/>
      <c r="J53" s="70"/>
      <c r="K53" s="69"/>
      <c r="L53" s="70"/>
      <c r="M53" s="69"/>
      <c r="N53" s="70"/>
      <c r="O53" s="69"/>
      <c r="P53" s="70"/>
      <c r="Q53" s="69"/>
      <c r="R53" s="70"/>
      <c r="S53" s="69"/>
      <c r="T53" s="70"/>
      <c r="U53" s="37"/>
    </row>
    <row r="54" spans="2:21" ht="14">
      <c r="B54" s="138"/>
      <c r="C54" s="74"/>
      <c r="D54" s="76"/>
      <c r="E54" s="66" t="str">
        <f t="shared" si="21"/>
        <v/>
      </c>
      <c r="F54" s="66" t="str">
        <f t="shared" si="22"/>
        <v/>
      </c>
      <c r="G54" s="80" t="str">
        <f t="shared" si="23"/>
        <v/>
      </c>
      <c r="H54" s="36"/>
      <c r="I54" s="69"/>
      <c r="J54" s="70"/>
      <c r="K54" s="69"/>
      <c r="L54" s="70"/>
      <c r="M54" s="69"/>
      <c r="N54" s="70"/>
      <c r="O54" s="69"/>
      <c r="P54" s="70"/>
      <c r="Q54" s="69"/>
      <c r="R54" s="70"/>
      <c r="S54" s="69"/>
      <c r="T54" s="70"/>
      <c r="U54" s="37"/>
    </row>
    <row r="55" spans="2:21" ht="14">
      <c r="B55" s="138"/>
      <c r="C55" s="74"/>
      <c r="D55" s="76"/>
      <c r="E55" s="66" t="str">
        <f t="shared" si="21"/>
        <v/>
      </c>
      <c r="F55" s="66" t="str">
        <f t="shared" si="22"/>
        <v/>
      </c>
      <c r="G55" s="80" t="str">
        <f t="shared" si="23"/>
        <v/>
      </c>
      <c r="H55" s="36"/>
      <c r="I55" s="69"/>
      <c r="J55" s="70"/>
      <c r="K55" s="69"/>
      <c r="L55" s="70"/>
      <c r="M55" s="69"/>
      <c r="N55" s="70"/>
      <c r="O55" s="69"/>
      <c r="P55" s="70"/>
      <c r="Q55" s="69"/>
      <c r="R55" s="70"/>
      <c r="S55" s="69"/>
      <c r="T55" s="70"/>
      <c r="U55" s="37"/>
    </row>
    <row r="56" spans="2:21" ht="14">
      <c r="B56" s="138"/>
      <c r="C56" s="74"/>
      <c r="D56" s="76"/>
      <c r="E56" s="66" t="str">
        <f t="shared" si="21"/>
        <v/>
      </c>
      <c r="F56" s="66" t="str">
        <f t="shared" si="22"/>
        <v/>
      </c>
      <c r="G56" s="80" t="str">
        <f t="shared" si="23"/>
        <v/>
      </c>
      <c r="H56" s="36"/>
      <c r="I56" s="69"/>
      <c r="J56" s="70"/>
      <c r="K56" s="69"/>
      <c r="L56" s="70"/>
      <c r="M56" s="69"/>
      <c r="N56" s="70"/>
      <c r="O56" s="69"/>
      <c r="P56" s="70"/>
      <c r="Q56" s="69"/>
      <c r="R56" s="70"/>
      <c r="S56" s="69"/>
      <c r="T56" s="70"/>
      <c r="U56" s="37"/>
    </row>
    <row r="57" spans="2:21" ht="14">
      <c r="B57" s="138"/>
      <c r="C57" s="74"/>
      <c r="D57" s="76"/>
      <c r="E57" s="66" t="str">
        <f t="shared" si="21"/>
        <v/>
      </c>
      <c r="F57" s="66" t="str">
        <f t="shared" si="22"/>
        <v/>
      </c>
      <c r="G57" s="80" t="str">
        <f t="shared" si="23"/>
        <v/>
      </c>
      <c r="H57" s="36"/>
      <c r="I57" s="69"/>
      <c r="J57" s="70"/>
      <c r="K57" s="69"/>
      <c r="L57" s="70"/>
      <c r="M57" s="69"/>
      <c r="N57" s="70"/>
      <c r="O57" s="69"/>
      <c r="P57" s="70"/>
      <c r="Q57" s="69"/>
      <c r="R57" s="70"/>
      <c r="S57" s="69"/>
      <c r="T57" s="70"/>
      <c r="U57" s="37"/>
    </row>
    <row r="58" spans="2:21" ht="14">
      <c r="B58" s="138"/>
      <c r="C58" s="74"/>
      <c r="D58" s="76"/>
      <c r="E58" s="66" t="str">
        <f t="shared" si="6"/>
        <v/>
      </c>
      <c r="F58" s="66" t="str">
        <f t="shared" si="7"/>
        <v/>
      </c>
      <c r="G58" s="80" t="str">
        <f t="shared" si="8"/>
        <v/>
      </c>
      <c r="H58" s="36"/>
      <c r="I58" s="69"/>
      <c r="J58" s="70"/>
      <c r="K58" s="69"/>
      <c r="L58" s="70"/>
      <c r="M58" s="69"/>
      <c r="N58" s="70"/>
      <c r="O58" s="69"/>
      <c r="P58" s="70"/>
      <c r="Q58" s="69"/>
      <c r="R58" s="70"/>
      <c r="S58" s="69"/>
      <c r="T58" s="70"/>
      <c r="U58" s="37"/>
    </row>
    <row r="59" spans="2:21" ht="14">
      <c r="B59" s="138"/>
      <c r="C59" s="74"/>
      <c r="D59" s="76"/>
      <c r="E59" s="66" t="str">
        <f t="shared" si="6"/>
        <v/>
      </c>
      <c r="F59" s="66" t="str">
        <f t="shared" si="7"/>
        <v/>
      </c>
      <c r="G59" s="80" t="str">
        <f t="shared" si="8"/>
        <v/>
      </c>
      <c r="H59" s="36"/>
      <c r="I59" s="69"/>
      <c r="J59" s="70"/>
      <c r="K59" s="69"/>
      <c r="L59" s="70"/>
      <c r="M59" s="69"/>
      <c r="N59" s="70"/>
      <c r="O59" s="69"/>
      <c r="P59" s="70"/>
      <c r="Q59" s="69"/>
      <c r="R59" s="70"/>
      <c r="S59" s="69"/>
      <c r="T59" s="70"/>
      <c r="U59" s="37"/>
    </row>
    <row r="60" spans="2:21">
      <c r="B60" s="31" t="s">
        <v>152</v>
      </c>
      <c r="C60" s="75" t="s">
        <v>219</v>
      </c>
      <c r="D60" s="75" t="s">
        <v>219</v>
      </c>
      <c r="E60" s="81">
        <f>SUM(E10:E59)</f>
        <v>0</v>
      </c>
      <c r="F60" s="81">
        <f>SUM(F22:F59)</f>
        <v>0</v>
      </c>
      <c r="G60" s="81">
        <f>SUM(G10:G59)</f>
        <v>0</v>
      </c>
      <c r="H60" s="36"/>
      <c r="I60" s="33"/>
      <c r="K60" s="34"/>
      <c r="M60" s="34"/>
      <c r="O60" s="34"/>
      <c r="Q60" s="34"/>
      <c r="S60" s="34"/>
    </row>
    <row r="61" spans="2:21">
      <c r="I61" s="33"/>
      <c r="K61" s="34"/>
      <c r="M61" s="34"/>
      <c r="O61" s="34"/>
      <c r="Q61" s="34"/>
      <c r="S61" s="34"/>
    </row>
    <row r="62" spans="2:21" ht="14">
      <c r="B62" s="52" t="s">
        <v>204</v>
      </c>
    </row>
    <row r="63" spans="2:21">
      <c r="B63" s="58"/>
      <c r="C63" s="202" t="s">
        <v>151</v>
      </c>
      <c r="D63" s="191" t="s">
        <v>2</v>
      </c>
      <c r="E63" s="193"/>
      <c r="F63" s="191" t="s">
        <v>152</v>
      </c>
      <c r="G63" s="193"/>
    </row>
    <row r="64" spans="2:21">
      <c r="B64" s="59"/>
      <c r="C64" s="203"/>
      <c r="D64" s="31" t="s">
        <v>173</v>
      </c>
      <c r="E64" s="31" t="s">
        <v>174</v>
      </c>
      <c r="F64" s="31" t="s">
        <v>173</v>
      </c>
      <c r="G64" s="31" t="s">
        <v>174</v>
      </c>
    </row>
    <row r="65" spans="2:7">
      <c r="B65" s="82" t="s">
        <v>212</v>
      </c>
      <c r="C65" s="73">
        <f>COUNTIFS($C$10:$C$59,"一般",$D$10:$D$59,"常勤")</f>
        <v>0</v>
      </c>
      <c r="D65" s="73">
        <f>COUNTIFS($C$10:$C$59,"一般",$D$10:$D$59,"非常勤")</f>
        <v>0</v>
      </c>
      <c r="E65" s="68">
        <f>ROUNDDOWN(SUMIFS($G$10:$G$59,$C$10:$C$59,"一般",$D$10:$D$59,"非常勤"),1)</f>
        <v>0</v>
      </c>
      <c r="F65" s="73">
        <f>C65+D65</f>
        <v>0</v>
      </c>
      <c r="G65" s="68">
        <f>C65+E65</f>
        <v>0</v>
      </c>
    </row>
    <row r="66" spans="2:7">
      <c r="B66" s="82" t="s">
        <v>214</v>
      </c>
      <c r="C66" s="73">
        <f>COUNTIFS($C$10:$C$59,"療養",$D$10:$D$59,"常勤")</f>
        <v>0</v>
      </c>
      <c r="D66" s="73">
        <f>COUNTIFS($C$10:$C$59,"療養",$D$10:$D$59,"非常勤")</f>
        <v>0</v>
      </c>
      <c r="E66" s="68">
        <f>ROUNDDOWN(SUMIFS($G$10:$G$59,$C$10:$C$59,"療養",$D$10:$D$59,"非常勤"),1)</f>
        <v>0</v>
      </c>
      <c r="F66" s="73">
        <f t="shared" ref="F66:F70" si="24">C66+D66</f>
        <v>0</v>
      </c>
      <c r="G66" s="68">
        <f t="shared" ref="G66:G70" si="25">C66+E66</f>
        <v>0</v>
      </c>
    </row>
    <row r="67" spans="2:7">
      <c r="B67" s="82" t="s">
        <v>213</v>
      </c>
      <c r="C67" s="73">
        <f>COUNTIFS($C$10:$C$59,"精神",$D$10:$D$59,"常勤")</f>
        <v>0</v>
      </c>
      <c r="D67" s="73">
        <f>COUNTIFS($C$10:$C$59,"精神",$D$10:$D$59,"非常勤")</f>
        <v>0</v>
      </c>
      <c r="E67" s="68">
        <f>ROUNDDOWN(SUMIFS($G$10:$G$59,$C$10:$C$59,"精神",$D$10:$D$59,"非常勤"),1)</f>
        <v>0</v>
      </c>
      <c r="F67" s="73">
        <f t="shared" si="24"/>
        <v>0</v>
      </c>
      <c r="G67" s="68">
        <f t="shared" si="25"/>
        <v>0</v>
      </c>
    </row>
    <row r="68" spans="2:7">
      <c r="B68" s="82" t="s">
        <v>215</v>
      </c>
      <c r="C68" s="73">
        <f>COUNTIFS($C$10:$C$59,"結核",$D$10:$D$59,"常勤")</f>
        <v>0</v>
      </c>
      <c r="D68" s="73">
        <f>COUNTIFS($C$10:$C$59,"結核",$D$10:$D$59,"非常勤")</f>
        <v>0</v>
      </c>
      <c r="E68" s="68">
        <f>ROUNDDOWN(SUMIFS($G$10:$G$59,$C$10:$C$59,"結核",$D$10:$D$59,"非常勤"),1)</f>
        <v>0</v>
      </c>
      <c r="F68" s="73">
        <f t="shared" si="24"/>
        <v>0</v>
      </c>
      <c r="G68" s="68">
        <f t="shared" si="25"/>
        <v>0</v>
      </c>
    </row>
    <row r="69" spans="2:7">
      <c r="B69" s="82" t="s">
        <v>220</v>
      </c>
      <c r="C69" s="73">
        <f>COUNTIFS($C$10:$C$59,"感染症",$D$10:$D$59,"常勤")</f>
        <v>0</v>
      </c>
      <c r="D69" s="73">
        <f>COUNTIFS($C$10:$C$59,"感染症",$D$10:$D$59,"非常勤")</f>
        <v>0</v>
      </c>
      <c r="E69" s="68">
        <f>ROUNDDOWN(SUMIFS($G$10:$G$59,$C$10:$C$59,"感染症",$D$10:$D$59,"非常勤"),1)</f>
        <v>0</v>
      </c>
      <c r="F69" s="73">
        <f t="shared" si="24"/>
        <v>0</v>
      </c>
      <c r="G69" s="68">
        <f t="shared" si="25"/>
        <v>0</v>
      </c>
    </row>
    <row r="70" spans="2:7">
      <c r="B70" s="82" t="s">
        <v>216</v>
      </c>
      <c r="C70" s="73">
        <f>COUNTIFS($C$10:$C$59,"その他",$D$10:$D$59,"常勤")</f>
        <v>0</v>
      </c>
      <c r="D70" s="73">
        <f>COUNTIFS($C$10:$C$59,"その他",$D$10:$D$59,"非常勤")</f>
        <v>0</v>
      </c>
      <c r="E70" s="68">
        <f>ROUNDDOWN(SUMIFS($G$10:$G$59,$C$10:$C$59,"その他",$D$10:$D$59,"非常勤"),1)</f>
        <v>0</v>
      </c>
      <c r="F70" s="73">
        <f t="shared" si="24"/>
        <v>0</v>
      </c>
      <c r="G70" s="68">
        <f t="shared" si="25"/>
        <v>0</v>
      </c>
    </row>
    <row r="71" spans="2:7">
      <c r="B71" s="82" t="s">
        <v>152</v>
      </c>
      <c r="C71" s="73">
        <f>SUM(C65:C70)</f>
        <v>0</v>
      </c>
      <c r="D71" s="73">
        <f>SUM(D65:D70)</f>
        <v>0</v>
      </c>
      <c r="E71" s="68">
        <f t="shared" ref="E71:G71" si="26">SUM(E65:E70)</f>
        <v>0</v>
      </c>
      <c r="F71" s="73">
        <f t="shared" si="26"/>
        <v>0</v>
      </c>
      <c r="G71" s="68">
        <f t="shared" si="26"/>
        <v>0</v>
      </c>
    </row>
    <row r="90" spans="9:19">
      <c r="I90" s="23"/>
      <c r="K90" s="23"/>
      <c r="N90" s="23"/>
      <c r="O90" s="23"/>
      <c r="Q90" s="23"/>
      <c r="S90" s="23"/>
    </row>
    <row r="91" spans="9:19">
      <c r="I91" s="23"/>
      <c r="K91" s="23"/>
      <c r="N91" s="23"/>
      <c r="O91" s="23"/>
      <c r="Q91" s="23"/>
      <c r="S91" s="23"/>
    </row>
  </sheetData>
  <mergeCells count="13">
    <mergeCell ref="B5:E5"/>
    <mergeCell ref="B7:B9"/>
    <mergeCell ref="C7:C9"/>
    <mergeCell ref="D7:D9"/>
    <mergeCell ref="E7:G7"/>
    <mergeCell ref="E8:F8"/>
    <mergeCell ref="G8:G9"/>
    <mergeCell ref="I8:N8"/>
    <mergeCell ref="O8:T8"/>
    <mergeCell ref="U8:U9"/>
    <mergeCell ref="C63:C64"/>
    <mergeCell ref="D63:E63"/>
    <mergeCell ref="F63:G63"/>
  </mergeCells>
  <phoneticPr fontId="2"/>
  <dataValidations count="2">
    <dataValidation type="list" allowBlank="1" showInputMessage="1" showErrorMessage="1" sqref="D10:D59" xr:uid="{00000000-0002-0000-0600-000000000000}">
      <formula1>"常勤,非常勤"</formula1>
    </dataValidation>
    <dataValidation type="list" allowBlank="1" showInputMessage="1" showErrorMessage="1" sqref="C10:C59" xr:uid="{00000000-0002-0000-0600-000001000000}">
      <formula1>"一般,療養,精神,結核,感染症,その他"</formula1>
    </dataValidation>
  </dataValidations>
  <pageMargins left="0.70866141732283472" right="0.70866141732283472" top="0.74803149606299213" bottom="0.74803149606299213" header="0.31496062992125984" footer="0.31496062992125984"/>
  <pageSetup paperSize="8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/>
    <pageSetUpPr fitToPage="1"/>
  </sheetPr>
  <dimension ref="B1:U91"/>
  <sheetViews>
    <sheetView workbookViewId="0">
      <pane ySplit="9" topLeftCell="A10" activePane="bottomLeft" state="frozen"/>
      <selection pane="bottomLeft" activeCell="G66" sqref="G66"/>
    </sheetView>
  </sheetViews>
  <sheetFormatPr defaultColWidth="9" defaultRowHeight="13"/>
  <cols>
    <col min="1" max="1" width="1.6328125" style="24" customWidth="1"/>
    <col min="2" max="5" width="8.08984375" style="24" customWidth="1"/>
    <col min="6" max="7" width="8.1796875" style="24" customWidth="1"/>
    <col min="8" max="8" width="1.6328125" style="24" customWidth="1"/>
    <col min="9" max="20" width="4.90625" customWidth="1"/>
    <col min="21" max="22" width="9" style="24"/>
    <col min="23" max="23" width="5.81640625" style="24" bestFit="1" customWidth="1"/>
    <col min="24" max="16384" width="9" style="24"/>
  </cols>
  <sheetData>
    <row r="1" spans="2:21" ht="13.5" customHeight="1"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2:21" ht="16.5">
      <c r="B2" s="45" t="s">
        <v>201</v>
      </c>
      <c r="C2" s="25"/>
      <c r="I2" s="35"/>
      <c r="K2" s="35"/>
      <c r="N2" s="35"/>
      <c r="O2" s="35"/>
      <c r="Q2" s="35"/>
      <c r="S2" s="35"/>
    </row>
    <row r="3" spans="2:21" ht="13.5" customHeight="1">
      <c r="B3" s="25"/>
      <c r="C3" s="25"/>
      <c r="E3" s="25"/>
      <c r="I3" s="35"/>
      <c r="K3" s="35"/>
      <c r="N3" s="35"/>
      <c r="O3" s="35"/>
      <c r="Q3" s="98"/>
      <c r="R3" s="99"/>
      <c r="S3" s="98"/>
      <c r="T3" s="99"/>
      <c r="U3" s="94" t="str">
        <f>基本情報!E5</f>
        <v>医療法人社団○○会　○○病院</v>
      </c>
    </row>
    <row r="4" spans="2:21" ht="13.5" customHeight="1">
      <c r="I4" s="35"/>
      <c r="K4" s="35"/>
      <c r="N4" s="35"/>
      <c r="O4" s="35"/>
      <c r="Q4" s="35"/>
      <c r="S4" s="35"/>
      <c r="U4" s="60"/>
    </row>
    <row r="5" spans="2:21" ht="15.75" customHeight="1">
      <c r="B5" s="220" t="s">
        <v>191</v>
      </c>
      <c r="C5" s="221"/>
      <c r="D5" s="221"/>
      <c r="E5" s="221"/>
      <c r="F5" s="64"/>
      <c r="I5" s="35"/>
      <c r="K5" s="35"/>
      <c r="N5" s="35"/>
      <c r="O5" s="35"/>
      <c r="Q5" s="35"/>
      <c r="S5" s="35"/>
    </row>
    <row r="6" spans="2:21">
      <c r="B6" s="25"/>
      <c r="C6" s="25"/>
      <c r="I6" s="35"/>
      <c r="K6" s="35"/>
      <c r="N6" s="35"/>
      <c r="O6" s="35"/>
      <c r="Q6" s="35"/>
      <c r="S6" s="35"/>
    </row>
    <row r="7" spans="2:21" ht="18.75" customHeight="1">
      <c r="B7" s="223" t="s">
        <v>221</v>
      </c>
      <c r="C7" s="223" t="s">
        <v>137</v>
      </c>
      <c r="D7" s="229" t="s">
        <v>223</v>
      </c>
      <c r="E7" s="214" t="s">
        <v>222</v>
      </c>
      <c r="F7" s="233"/>
      <c r="G7" s="215"/>
      <c r="H7" s="61"/>
      <c r="I7" s="49" t="s">
        <v>217</v>
      </c>
      <c r="J7" s="6"/>
      <c r="K7" s="49"/>
      <c r="L7" s="6"/>
      <c r="M7" s="49"/>
      <c r="N7" s="6"/>
      <c r="O7" s="49"/>
      <c r="P7" s="6"/>
      <c r="Q7" s="49"/>
      <c r="R7" s="6"/>
      <c r="S7" s="49"/>
      <c r="T7" s="6"/>
      <c r="U7" s="49"/>
    </row>
    <row r="8" spans="2:21">
      <c r="B8" s="224"/>
      <c r="C8" s="224"/>
      <c r="D8" s="230"/>
      <c r="E8" s="220" t="s">
        <v>183</v>
      </c>
      <c r="F8" s="222"/>
      <c r="G8" s="232" t="s">
        <v>174</v>
      </c>
      <c r="H8" s="57"/>
      <c r="I8" s="226" t="s">
        <v>186</v>
      </c>
      <c r="J8" s="226"/>
      <c r="K8" s="226"/>
      <c r="L8" s="226"/>
      <c r="M8" s="226"/>
      <c r="N8" s="226"/>
      <c r="O8" s="226" t="s">
        <v>187</v>
      </c>
      <c r="P8" s="226"/>
      <c r="Q8" s="226"/>
      <c r="R8" s="226"/>
      <c r="S8" s="226"/>
      <c r="T8" s="226"/>
      <c r="U8" s="227" t="s">
        <v>192</v>
      </c>
    </row>
    <row r="9" spans="2:21">
      <c r="B9" s="225"/>
      <c r="C9" s="225"/>
      <c r="D9" s="231"/>
      <c r="E9" s="53" t="s">
        <v>190</v>
      </c>
      <c r="F9" s="53" t="s">
        <v>189</v>
      </c>
      <c r="G9" s="228"/>
      <c r="H9" s="32"/>
      <c r="I9" s="47" t="s">
        <v>184</v>
      </c>
      <c r="J9" s="48" t="s">
        <v>185</v>
      </c>
      <c r="K9" s="47" t="s">
        <v>184</v>
      </c>
      <c r="L9" s="48" t="s">
        <v>185</v>
      </c>
      <c r="M9" s="47" t="s">
        <v>184</v>
      </c>
      <c r="N9" s="48" t="s">
        <v>185</v>
      </c>
      <c r="O9" s="47" t="s">
        <v>184</v>
      </c>
      <c r="P9" s="48" t="s">
        <v>185</v>
      </c>
      <c r="Q9" s="47" t="s">
        <v>184</v>
      </c>
      <c r="R9" s="48" t="s">
        <v>185</v>
      </c>
      <c r="S9" s="47" t="s">
        <v>184</v>
      </c>
      <c r="T9" s="48" t="s">
        <v>185</v>
      </c>
      <c r="U9" s="228"/>
    </row>
    <row r="10" spans="2:21" ht="13.5" customHeight="1">
      <c r="B10" s="77"/>
      <c r="C10" s="74"/>
      <c r="D10" s="76"/>
      <c r="E10" s="66" t="str">
        <f>IF(D10="非常勤",I10*J10+K10*L10+M10*N10,"")</f>
        <v/>
      </c>
      <c r="F10" s="66" t="str">
        <f>IF(D10="非常勤",O10*P10+Q10*R10+S10*T10,"")</f>
        <v/>
      </c>
      <c r="G10" s="80" t="str">
        <f>IFERROR((E10/$F$5+F10/($F$5*2)),"")</f>
        <v/>
      </c>
      <c r="H10" s="36"/>
      <c r="I10" s="69"/>
      <c r="J10" s="70"/>
      <c r="K10" s="69"/>
      <c r="L10" s="70"/>
      <c r="M10" s="69"/>
      <c r="N10" s="70"/>
      <c r="O10" s="69"/>
      <c r="P10" s="70"/>
      <c r="Q10" s="69"/>
      <c r="R10" s="70"/>
      <c r="S10" s="69"/>
      <c r="T10" s="70"/>
      <c r="U10" s="37"/>
    </row>
    <row r="11" spans="2:21" ht="14">
      <c r="B11" s="77"/>
      <c r="C11" s="74"/>
      <c r="D11" s="76"/>
      <c r="E11" s="66" t="str">
        <f t="shared" ref="E11:E59" si="0">IF(D11="非常勤",I11*J11+K11*L11+M11*N11,"")</f>
        <v/>
      </c>
      <c r="F11" s="66" t="str">
        <f t="shared" ref="F11:F59" si="1">IF(D11="非常勤",O11*P11+Q11*R11+S11*T11,"")</f>
        <v/>
      </c>
      <c r="G11" s="80" t="str">
        <f t="shared" ref="G11:G59" si="2">IFERROR((E11/$F$5+F11/($F$5*2)),"")</f>
        <v/>
      </c>
      <c r="H11" s="36"/>
      <c r="I11" s="69"/>
      <c r="J11" s="70"/>
      <c r="K11" s="69"/>
      <c r="L11" s="70"/>
      <c r="M11" s="69"/>
      <c r="N11" s="70"/>
      <c r="O11" s="69"/>
      <c r="P11" s="70"/>
      <c r="Q11" s="69"/>
      <c r="R11" s="70"/>
      <c r="S11" s="69"/>
      <c r="T11" s="70"/>
      <c r="U11" s="37"/>
    </row>
    <row r="12" spans="2:21" ht="14">
      <c r="B12" s="77"/>
      <c r="C12" s="74"/>
      <c r="D12" s="76"/>
      <c r="E12" s="66" t="str">
        <f t="shared" si="0"/>
        <v/>
      </c>
      <c r="F12" s="66" t="str">
        <f t="shared" si="1"/>
        <v/>
      </c>
      <c r="G12" s="80" t="str">
        <f t="shared" si="2"/>
        <v/>
      </c>
      <c r="H12" s="36"/>
      <c r="I12" s="69"/>
      <c r="J12" s="70"/>
      <c r="K12" s="69"/>
      <c r="L12" s="70"/>
      <c r="M12" s="69"/>
      <c r="N12" s="70"/>
      <c r="O12" s="69"/>
      <c r="P12" s="70"/>
      <c r="Q12" s="69"/>
      <c r="R12" s="70"/>
      <c r="S12" s="69"/>
      <c r="T12" s="70"/>
      <c r="U12" s="37"/>
    </row>
    <row r="13" spans="2:21" ht="14">
      <c r="B13" s="77"/>
      <c r="C13" s="74"/>
      <c r="D13" s="76"/>
      <c r="E13" s="66" t="str">
        <f t="shared" si="0"/>
        <v/>
      </c>
      <c r="F13" s="66" t="str">
        <f t="shared" si="1"/>
        <v/>
      </c>
      <c r="G13" s="80" t="str">
        <f t="shared" si="2"/>
        <v/>
      </c>
      <c r="H13" s="36"/>
      <c r="I13" s="69"/>
      <c r="J13" s="70"/>
      <c r="K13" s="69"/>
      <c r="L13" s="70"/>
      <c r="M13" s="69"/>
      <c r="N13" s="70"/>
      <c r="O13" s="69"/>
      <c r="P13" s="70"/>
      <c r="Q13" s="69"/>
      <c r="R13" s="70"/>
      <c r="S13" s="69"/>
      <c r="T13" s="70"/>
      <c r="U13" s="37"/>
    </row>
    <row r="14" spans="2:21" ht="14">
      <c r="B14" s="77"/>
      <c r="C14" s="74"/>
      <c r="D14" s="76"/>
      <c r="E14" s="66" t="str">
        <f t="shared" si="0"/>
        <v/>
      </c>
      <c r="F14" s="66" t="str">
        <f t="shared" si="1"/>
        <v/>
      </c>
      <c r="G14" s="80" t="str">
        <f t="shared" si="2"/>
        <v/>
      </c>
      <c r="H14" s="36"/>
      <c r="I14" s="69"/>
      <c r="J14" s="70"/>
      <c r="K14" s="69"/>
      <c r="L14" s="70"/>
      <c r="M14" s="69"/>
      <c r="N14" s="70"/>
      <c r="O14" s="69"/>
      <c r="P14" s="70"/>
      <c r="Q14" s="69"/>
      <c r="R14" s="70"/>
      <c r="S14" s="69"/>
      <c r="T14" s="70"/>
      <c r="U14" s="37"/>
    </row>
    <row r="15" spans="2:21" ht="14">
      <c r="B15" s="77"/>
      <c r="C15" s="74"/>
      <c r="D15" s="76"/>
      <c r="E15" s="66" t="str">
        <f t="shared" si="0"/>
        <v/>
      </c>
      <c r="F15" s="66" t="str">
        <f t="shared" si="1"/>
        <v/>
      </c>
      <c r="G15" s="80" t="str">
        <f t="shared" si="2"/>
        <v/>
      </c>
      <c r="H15" s="36"/>
      <c r="I15" s="69"/>
      <c r="J15" s="70"/>
      <c r="K15" s="69"/>
      <c r="L15" s="70"/>
      <c r="M15" s="69"/>
      <c r="N15" s="70"/>
      <c r="O15" s="69"/>
      <c r="P15" s="70"/>
      <c r="Q15" s="69"/>
      <c r="R15" s="70"/>
      <c r="S15" s="69"/>
      <c r="T15" s="70"/>
      <c r="U15" s="37"/>
    </row>
    <row r="16" spans="2:21" ht="14">
      <c r="B16" s="77"/>
      <c r="C16" s="74"/>
      <c r="D16" s="76"/>
      <c r="E16" s="66" t="str">
        <f t="shared" si="0"/>
        <v/>
      </c>
      <c r="F16" s="66" t="str">
        <f t="shared" si="1"/>
        <v/>
      </c>
      <c r="G16" s="80" t="str">
        <f t="shared" si="2"/>
        <v/>
      </c>
      <c r="H16" s="36"/>
      <c r="I16" s="69"/>
      <c r="J16" s="70"/>
      <c r="K16" s="69"/>
      <c r="L16" s="70"/>
      <c r="M16" s="69"/>
      <c r="N16" s="70"/>
      <c r="O16" s="69"/>
      <c r="P16" s="70"/>
      <c r="Q16" s="69"/>
      <c r="R16" s="70"/>
      <c r="S16" s="69"/>
      <c r="T16" s="70"/>
      <c r="U16" s="37"/>
    </row>
    <row r="17" spans="2:21" ht="14">
      <c r="B17" s="77"/>
      <c r="C17" s="74"/>
      <c r="D17" s="76"/>
      <c r="E17" s="66" t="str">
        <f t="shared" si="0"/>
        <v/>
      </c>
      <c r="F17" s="66" t="str">
        <f t="shared" si="1"/>
        <v/>
      </c>
      <c r="G17" s="80" t="str">
        <f t="shared" si="2"/>
        <v/>
      </c>
      <c r="H17" s="36"/>
      <c r="I17" s="69"/>
      <c r="J17" s="70"/>
      <c r="K17" s="69"/>
      <c r="L17" s="70"/>
      <c r="M17" s="69"/>
      <c r="N17" s="70"/>
      <c r="O17" s="69"/>
      <c r="P17" s="70"/>
      <c r="Q17" s="69"/>
      <c r="R17" s="70"/>
      <c r="S17" s="69"/>
      <c r="T17" s="70"/>
      <c r="U17" s="37"/>
    </row>
    <row r="18" spans="2:21" ht="14">
      <c r="B18" s="77"/>
      <c r="C18" s="74"/>
      <c r="D18" s="76"/>
      <c r="E18" s="66" t="str">
        <f t="shared" si="0"/>
        <v/>
      </c>
      <c r="F18" s="66" t="str">
        <f t="shared" si="1"/>
        <v/>
      </c>
      <c r="G18" s="80" t="str">
        <f t="shared" si="2"/>
        <v/>
      </c>
      <c r="H18" s="36"/>
      <c r="I18" s="69"/>
      <c r="J18" s="70"/>
      <c r="K18" s="69"/>
      <c r="L18" s="70"/>
      <c r="M18" s="69"/>
      <c r="N18" s="70"/>
      <c r="O18" s="69"/>
      <c r="P18" s="70"/>
      <c r="Q18" s="69"/>
      <c r="R18" s="70"/>
      <c r="S18" s="69"/>
      <c r="T18" s="70"/>
      <c r="U18" s="37"/>
    </row>
    <row r="19" spans="2:21" ht="14">
      <c r="B19" s="77"/>
      <c r="C19" s="74"/>
      <c r="D19" s="76"/>
      <c r="E19" s="66" t="str">
        <f t="shared" si="0"/>
        <v/>
      </c>
      <c r="F19" s="66" t="str">
        <f t="shared" si="1"/>
        <v/>
      </c>
      <c r="G19" s="80" t="str">
        <f t="shared" si="2"/>
        <v/>
      </c>
      <c r="H19" s="36"/>
      <c r="I19" s="69"/>
      <c r="J19" s="70"/>
      <c r="K19" s="69"/>
      <c r="L19" s="70"/>
      <c r="M19" s="69"/>
      <c r="N19" s="70"/>
      <c r="O19" s="69"/>
      <c r="P19" s="70"/>
      <c r="Q19" s="69"/>
      <c r="R19" s="70"/>
      <c r="S19" s="69"/>
      <c r="T19" s="70"/>
      <c r="U19" s="37"/>
    </row>
    <row r="20" spans="2:21" ht="14">
      <c r="B20" s="77"/>
      <c r="C20" s="74"/>
      <c r="D20" s="76"/>
      <c r="E20" s="66" t="str">
        <f t="shared" si="0"/>
        <v/>
      </c>
      <c r="F20" s="66" t="str">
        <f t="shared" si="1"/>
        <v/>
      </c>
      <c r="G20" s="80" t="str">
        <f t="shared" si="2"/>
        <v/>
      </c>
      <c r="H20" s="36"/>
      <c r="I20" s="69"/>
      <c r="J20" s="70"/>
      <c r="K20" s="69"/>
      <c r="L20" s="70"/>
      <c r="M20" s="69"/>
      <c r="N20" s="70"/>
      <c r="O20" s="69"/>
      <c r="P20" s="70"/>
      <c r="Q20" s="69"/>
      <c r="R20" s="70"/>
      <c r="S20" s="69"/>
      <c r="T20" s="70"/>
      <c r="U20" s="37"/>
    </row>
    <row r="21" spans="2:21" ht="14">
      <c r="B21" s="77"/>
      <c r="C21" s="74"/>
      <c r="D21" s="76"/>
      <c r="E21" s="66" t="str">
        <f t="shared" si="0"/>
        <v/>
      </c>
      <c r="F21" s="66" t="str">
        <f t="shared" si="1"/>
        <v/>
      </c>
      <c r="G21" s="80" t="str">
        <f t="shared" si="2"/>
        <v/>
      </c>
      <c r="H21" s="36"/>
      <c r="I21" s="69"/>
      <c r="J21" s="70"/>
      <c r="K21" s="69"/>
      <c r="L21" s="70"/>
      <c r="M21" s="69"/>
      <c r="N21" s="70"/>
      <c r="O21" s="69"/>
      <c r="P21" s="70"/>
      <c r="Q21" s="69"/>
      <c r="R21" s="70"/>
      <c r="S21" s="69"/>
      <c r="T21" s="70"/>
      <c r="U21" s="37"/>
    </row>
    <row r="22" spans="2:21" ht="14">
      <c r="B22" s="77"/>
      <c r="C22" s="74"/>
      <c r="D22" s="76"/>
      <c r="E22" s="66" t="str">
        <f t="shared" si="0"/>
        <v/>
      </c>
      <c r="F22" s="66" t="str">
        <f t="shared" si="1"/>
        <v/>
      </c>
      <c r="G22" s="80" t="str">
        <f t="shared" si="2"/>
        <v/>
      </c>
      <c r="H22" s="36"/>
      <c r="I22" s="69"/>
      <c r="J22" s="70"/>
      <c r="K22" s="69"/>
      <c r="L22" s="70"/>
      <c r="M22" s="69"/>
      <c r="N22" s="70"/>
      <c r="O22" s="69"/>
      <c r="P22" s="70"/>
      <c r="Q22" s="69"/>
      <c r="R22" s="70"/>
      <c r="S22" s="69"/>
      <c r="T22" s="70"/>
      <c r="U22" s="37"/>
    </row>
    <row r="23" spans="2:21" ht="14">
      <c r="B23" s="77"/>
      <c r="C23" s="74"/>
      <c r="D23" s="76"/>
      <c r="E23" s="66" t="str">
        <f t="shared" si="0"/>
        <v/>
      </c>
      <c r="F23" s="66" t="str">
        <f t="shared" si="1"/>
        <v/>
      </c>
      <c r="G23" s="80" t="str">
        <f t="shared" si="2"/>
        <v/>
      </c>
      <c r="H23" s="36"/>
      <c r="I23" s="69"/>
      <c r="J23" s="70"/>
      <c r="K23" s="69"/>
      <c r="L23" s="70"/>
      <c r="M23" s="69"/>
      <c r="N23" s="70"/>
      <c r="O23" s="69"/>
      <c r="P23" s="70"/>
      <c r="Q23" s="69"/>
      <c r="R23" s="70"/>
      <c r="S23" s="69"/>
      <c r="T23" s="70"/>
      <c r="U23" s="37"/>
    </row>
    <row r="24" spans="2:21" ht="14">
      <c r="B24" s="77"/>
      <c r="C24" s="74"/>
      <c r="D24" s="76"/>
      <c r="E24" s="66" t="str">
        <f t="shared" si="0"/>
        <v/>
      </c>
      <c r="F24" s="66" t="str">
        <f t="shared" si="1"/>
        <v/>
      </c>
      <c r="G24" s="80" t="str">
        <f t="shared" si="2"/>
        <v/>
      </c>
      <c r="H24" s="36"/>
      <c r="I24" s="69"/>
      <c r="J24" s="70"/>
      <c r="K24" s="69"/>
      <c r="L24" s="70"/>
      <c r="M24" s="69"/>
      <c r="N24" s="70"/>
      <c r="O24" s="69"/>
      <c r="P24" s="70"/>
      <c r="Q24" s="69"/>
      <c r="R24" s="70"/>
      <c r="S24" s="69"/>
      <c r="T24" s="70"/>
      <c r="U24" s="37"/>
    </row>
    <row r="25" spans="2:21" ht="14">
      <c r="B25" s="77"/>
      <c r="C25" s="74"/>
      <c r="D25" s="76"/>
      <c r="E25" s="66" t="str">
        <f t="shared" si="0"/>
        <v/>
      </c>
      <c r="F25" s="66" t="str">
        <f t="shared" si="1"/>
        <v/>
      </c>
      <c r="G25" s="80" t="str">
        <f t="shared" si="2"/>
        <v/>
      </c>
      <c r="H25" s="36"/>
      <c r="I25" s="69"/>
      <c r="J25" s="70"/>
      <c r="K25" s="69"/>
      <c r="L25" s="70"/>
      <c r="M25" s="69"/>
      <c r="N25" s="70"/>
      <c r="O25" s="69"/>
      <c r="P25" s="70"/>
      <c r="Q25" s="69"/>
      <c r="R25" s="70"/>
      <c r="S25" s="69"/>
      <c r="T25" s="70"/>
      <c r="U25" s="37"/>
    </row>
    <row r="26" spans="2:21" ht="14">
      <c r="B26" s="77"/>
      <c r="C26" s="74"/>
      <c r="D26" s="76"/>
      <c r="E26" s="66" t="str">
        <f t="shared" si="0"/>
        <v/>
      </c>
      <c r="F26" s="66" t="str">
        <f t="shared" si="1"/>
        <v/>
      </c>
      <c r="G26" s="80" t="str">
        <f t="shared" si="2"/>
        <v/>
      </c>
      <c r="H26" s="36"/>
      <c r="I26" s="69"/>
      <c r="J26" s="70"/>
      <c r="K26" s="69"/>
      <c r="L26" s="70"/>
      <c r="M26" s="69"/>
      <c r="N26" s="70"/>
      <c r="O26" s="69"/>
      <c r="P26" s="70"/>
      <c r="Q26" s="69"/>
      <c r="R26" s="70"/>
      <c r="S26" s="69"/>
      <c r="T26" s="70"/>
      <c r="U26" s="37"/>
    </row>
    <row r="27" spans="2:21" ht="14">
      <c r="B27" s="77"/>
      <c r="C27" s="74"/>
      <c r="D27" s="76"/>
      <c r="E27" s="66" t="str">
        <f t="shared" si="0"/>
        <v/>
      </c>
      <c r="F27" s="66" t="str">
        <f t="shared" si="1"/>
        <v/>
      </c>
      <c r="G27" s="80" t="str">
        <f t="shared" si="2"/>
        <v/>
      </c>
      <c r="H27" s="36"/>
      <c r="I27" s="69"/>
      <c r="J27" s="70"/>
      <c r="K27" s="69"/>
      <c r="L27" s="70"/>
      <c r="M27" s="69"/>
      <c r="N27" s="70"/>
      <c r="O27" s="69"/>
      <c r="P27" s="70"/>
      <c r="Q27" s="69"/>
      <c r="R27" s="70"/>
      <c r="S27" s="69"/>
      <c r="T27" s="70"/>
      <c r="U27" s="37"/>
    </row>
    <row r="28" spans="2:21" ht="14">
      <c r="B28" s="77"/>
      <c r="C28" s="74"/>
      <c r="D28" s="76"/>
      <c r="E28" s="66" t="str">
        <f t="shared" si="0"/>
        <v/>
      </c>
      <c r="F28" s="66" t="str">
        <f t="shared" si="1"/>
        <v/>
      </c>
      <c r="G28" s="80" t="str">
        <f t="shared" si="2"/>
        <v/>
      </c>
      <c r="H28" s="36"/>
      <c r="I28" s="69"/>
      <c r="J28" s="70"/>
      <c r="K28" s="69"/>
      <c r="L28" s="70"/>
      <c r="M28" s="69"/>
      <c r="N28" s="70"/>
      <c r="O28" s="69"/>
      <c r="P28" s="70"/>
      <c r="Q28" s="69"/>
      <c r="R28" s="70"/>
      <c r="S28" s="69"/>
      <c r="T28" s="70"/>
      <c r="U28" s="37"/>
    </row>
    <row r="29" spans="2:21" ht="14">
      <c r="B29" s="77"/>
      <c r="C29" s="74"/>
      <c r="D29" s="76"/>
      <c r="E29" s="66" t="str">
        <f t="shared" si="0"/>
        <v/>
      </c>
      <c r="F29" s="66" t="str">
        <f t="shared" si="1"/>
        <v/>
      </c>
      <c r="G29" s="80" t="str">
        <f t="shared" si="2"/>
        <v/>
      </c>
      <c r="H29" s="36"/>
      <c r="I29" s="69"/>
      <c r="J29" s="70"/>
      <c r="K29" s="69"/>
      <c r="L29" s="70"/>
      <c r="M29" s="69"/>
      <c r="N29" s="70"/>
      <c r="O29" s="69"/>
      <c r="P29" s="70"/>
      <c r="Q29" s="69"/>
      <c r="R29" s="70"/>
      <c r="S29" s="69"/>
      <c r="T29" s="70"/>
      <c r="U29" s="37"/>
    </row>
    <row r="30" spans="2:21" ht="13.5" customHeight="1">
      <c r="B30" s="77"/>
      <c r="C30" s="74"/>
      <c r="D30" s="76"/>
      <c r="E30" s="66" t="str">
        <f t="shared" si="0"/>
        <v/>
      </c>
      <c r="F30" s="66" t="str">
        <f t="shared" si="1"/>
        <v/>
      </c>
      <c r="G30" s="80" t="str">
        <f t="shared" si="2"/>
        <v/>
      </c>
      <c r="H30" s="36"/>
      <c r="I30" s="69"/>
      <c r="J30" s="70"/>
      <c r="K30" s="69"/>
      <c r="L30" s="70"/>
      <c r="M30" s="69"/>
      <c r="N30" s="70"/>
      <c r="O30" s="69"/>
      <c r="P30" s="70"/>
      <c r="Q30" s="69"/>
      <c r="R30" s="70"/>
      <c r="S30" s="69"/>
      <c r="T30" s="70"/>
      <c r="U30" s="37"/>
    </row>
    <row r="31" spans="2:21" ht="14">
      <c r="B31" s="77"/>
      <c r="C31" s="74"/>
      <c r="D31" s="76"/>
      <c r="E31" s="66" t="str">
        <f t="shared" si="0"/>
        <v/>
      </c>
      <c r="F31" s="66" t="str">
        <f t="shared" si="1"/>
        <v/>
      </c>
      <c r="G31" s="80" t="str">
        <f t="shared" si="2"/>
        <v/>
      </c>
      <c r="H31" s="36"/>
      <c r="I31" s="69"/>
      <c r="J31" s="70"/>
      <c r="K31" s="69"/>
      <c r="L31" s="70"/>
      <c r="M31" s="69"/>
      <c r="N31" s="70"/>
      <c r="O31" s="69"/>
      <c r="P31" s="70"/>
      <c r="Q31" s="69"/>
      <c r="R31" s="70"/>
      <c r="S31" s="69"/>
      <c r="T31" s="70"/>
      <c r="U31" s="37"/>
    </row>
    <row r="32" spans="2:21" ht="14">
      <c r="B32" s="77"/>
      <c r="C32" s="74"/>
      <c r="D32" s="76"/>
      <c r="E32" s="66" t="str">
        <f t="shared" si="0"/>
        <v/>
      </c>
      <c r="F32" s="66" t="str">
        <f t="shared" si="1"/>
        <v/>
      </c>
      <c r="G32" s="80" t="str">
        <f t="shared" si="2"/>
        <v/>
      </c>
      <c r="H32" s="36"/>
      <c r="I32" s="69"/>
      <c r="J32" s="70"/>
      <c r="K32" s="69"/>
      <c r="L32" s="70"/>
      <c r="M32" s="69"/>
      <c r="N32" s="70"/>
      <c r="O32" s="69"/>
      <c r="P32" s="70"/>
      <c r="Q32" s="69"/>
      <c r="R32" s="70"/>
      <c r="S32" s="69"/>
      <c r="T32" s="70"/>
      <c r="U32" s="37"/>
    </row>
    <row r="33" spans="2:21" ht="14">
      <c r="B33" s="77"/>
      <c r="C33" s="74"/>
      <c r="D33" s="76"/>
      <c r="E33" s="66" t="str">
        <f t="shared" si="0"/>
        <v/>
      </c>
      <c r="F33" s="66" t="str">
        <f t="shared" si="1"/>
        <v/>
      </c>
      <c r="G33" s="80" t="str">
        <f t="shared" si="2"/>
        <v/>
      </c>
      <c r="H33" s="36"/>
      <c r="I33" s="69"/>
      <c r="J33" s="70"/>
      <c r="K33" s="69"/>
      <c r="L33" s="70"/>
      <c r="M33" s="69"/>
      <c r="N33" s="70"/>
      <c r="O33" s="69"/>
      <c r="P33" s="70"/>
      <c r="Q33" s="69"/>
      <c r="R33" s="70"/>
      <c r="S33" s="69"/>
      <c r="T33" s="70"/>
      <c r="U33" s="37"/>
    </row>
    <row r="34" spans="2:21" ht="14">
      <c r="B34" s="77"/>
      <c r="C34" s="74"/>
      <c r="D34" s="76"/>
      <c r="E34" s="66" t="str">
        <f t="shared" si="0"/>
        <v/>
      </c>
      <c r="F34" s="66" t="str">
        <f t="shared" si="1"/>
        <v/>
      </c>
      <c r="G34" s="80" t="str">
        <f t="shared" si="2"/>
        <v/>
      </c>
      <c r="H34" s="36"/>
      <c r="I34" s="69"/>
      <c r="J34" s="70"/>
      <c r="K34" s="69"/>
      <c r="L34" s="70"/>
      <c r="M34" s="69"/>
      <c r="N34" s="70"/>
      <c r="O34" s="69"/>
      <c r="P34" s="70"/>
      <c r="Q34" s="69"/>
      <c r="R34" s="70"/>
      <c r="S34" s="69"/>
      <c r="T34" s="70"/>
      <c r="U34" s="37"/>
    </row>
    <row r="35" spans="2:21" ht="14">
      <c r="B35" s="77"/>
      <c r="C35" s="74"/>
      <c r="D35" s="76"/>
      <c r="E35" s="66" t="str">
        <f t="shared" si="0"/>
        <v/>
      </c>
      <c r="F35" s="66" t="str">
        <f t="shared" si="1"/>
        <v/>
      </c>
      <c r="G35" s="80" t="str">
        <f t="shared" si="2"/>
        <v/>
      </c>
      <c r="H35" s="36"/>
      <c r="I35" s="69"/>
      <c r="J35" s="70"/>
      <c r="K35" s="69"/>
      <c r="L35" s="70"/>
      <c r="M35" s="69"/>
      <c r="N35" s="70"/>
      <c r="O35" s="69"/>
      <c r="P35" s="70"/>
      <c r="Q35" s="69"/>
      <c r="R35" s="70"/>
      <c r="S35" s="69"/>
      <c r="T35" s="70"/>
      <c r="U35" s="37"/>
    </row>
    <row r="36" spans="2:21" ht="14">
      <c r="B36" s="77"/>
      <c r="C36" s="74"/>
      <c r="D36" s="76"/>
      <c r="E36" s="66" t="str">
        <f t="shared" si="0"/>
        <v/>
      </c>
      <c r="F36" s="66" t="str">
        <f t="shared" si="1"/>
        <v/>
      </c>
      <c r="G36" s="80" t="str">
        <f t="shared" si="2"/>
        <v/>
      </c>
      <c r="H36" s="36"/>
      <c r="I36" s="69"/>
      <c r="J36" s="70"/>
      <c r="K36" s="69"/>
      <c r="L36" s="70"/>
      <c r="M36" s="69"/>
      <c r="N36" s="70"/>
      <c r="O36" s="69"/>
      <c r="P36" s="70"/>
      <c r="Q36" s="69"/>
      <c r="R36" s="70"/>
      <c r="S36" s="69"/>
      <c r="T36" s="70"/>
      <c r="U36" s="37"/>
    </row>
    <row r="37" spans="2:21" ht="14">
      <c r="B37" s="77"/>
      <c r="C37" s="74"/>
      <c r="D37" s="76"/>
      <c r="E37" s="66" t="str">
        <f t="shared" si="0"/>
        <v/>
      </c>
      <c r="F37" s="66" t="str">
        <f t="shared" si="1"/>
        <v/>
      </c>
      <c r="G37" s="80" t="str">
        <f t="shared" si="2"/>
        <v/>
      </c>
      <c r="H37" s="36"/>
      <c r="I37" s="69"/>
      <c r="J37" s="70"/>
      <c r="K37" s="69"/>
      <c r="L37" s="70"/>
      <c r="M37" s="69"/>
      <c r="N37" s="70"/>
      <c r="O37" s="69"/>
      <c r="P37" s="70"/>
      <c r="Q37" s="69"/>
      <c r="R37" s="70"/>
      <c r="S37" s="69"/>
      <c r="T37" s="70"/>
      <c r="U37" s="37"/>
    </row>
    <row r="38" spans="2:21" ht="14">
      <c r="B38" s="77"/>
      <c r="C38" s="74"/>
      <c r="D38" s="76"/>
      <c r="E38" s="66" t="str">
        <f t="shared" si="0"/>
        <v/>
      </c>
      <c r="F38" s="66" t="str">
        <f t="shared" si="1"/>
        <v/>
      </c>
      <c r="G38" s="80" t="str">
        <f t="shared" si="2"/>
        <v/>
      </c>
      <c r="H38" s="36"/>
      <c r="I38" s="69"/>
      <c r="J38" s="70"/>
      <c r="K38" s="69"/>
      <c r="L38" s="70"/>
      <c r="M38" s="69"/>
      <c r="N38" s="70"/>
      <c r="O38" s="69"/>
      <c r="P38" s="70"/>
      <c r="Q38" s="69"/>
      <c r="R38" s="70"/>
      <c r="S38" s="69"/>
      <c r="T38" s="70"/>
      <c r="U38" s="37"/>
    </row>
    <row r="39" spans="2:21" ht="14">
      <c r="B39" s="77"/>
      <c r="C39" s="74"/>
      <c r="D39" s="76"/>
      <c r="E39" s="66" t="str">
        <f t="shared" si="0"/>
        <v/>
      </c>
      <c r="F39" s="66" t="str">
        <f t="shared" si="1"/>
        <v/>
      </c>
      <c r="G39" s="80" t="str">
        <f t="shared" si="2"/>
        <v/>
      </c>
      <c r="H39" s="36"/>
      <c r="I39" s="69"/>
      <c r="J39" s="70"/>
      <c r="K39" s="69"/>
      <c r="L39" s="70"/>
      <c r="M39" s="69"/>
      <c r="N39" s="70"/>
      <c r="O39" s="69"/>
      <c r="P39" s="70"/>
      <c r="Q39" s="69"/>
      <c r="R39" s="70"/>
      <c r="S39" s="69"/>
      <c r="T39" s="70"/>
      <c r="U39" s="37"/>
    </row>
    <row r="40" spans="2:21" ht="14">
      <c r="B40" s="77"/>
      <c r="C40" s="74"/>
      <c r="D40" s="76"/>
      <c r="E40" s="66" t="str">
        <f t="shared" si="0"/>
        <v/>
      </c>
      <c r="F40" s="66" t="str">
        <f t="shared" si="1"/>
        <v/>
      </c>
      <c r="G40" s="80" t="str">
        <f t="shared" si="2"/>
        <v/>
      </c>
      <c r="H40" s="36"/>
      <c r="I40" s="69"/>
      <c r="J40" s="70"/>
      <c r="K40" s="69"/>
      <c r="L40" s="70"/>
      <c r="M40" s="69"/>
      <c r="N40" s="70"/>
      <c r="O40" s="69"/>
      <c r="P40" s="70"/>
      <c r="Q40" s="69"/>
      <c r="R40" s="70"/>
      <c r="S40" s="69"/>
      <c r="T40" s="70"/>
      <c r="U40" s="37"/>
    </row>
    <row r="41" spans="2:21" ht="14">
      <c r="B41" s="77"/>
      <c r="C41" s="74"/>
      <c r="D41" s="76"/>
      <c r="E41" s="66" t="str">
        <f t="shared" si="0"/>
        <v/>
      </c>
      <c r="F41" s="66" t="str">
        <f t="shared" si="1"/>
        <v/>
      </c>
      <c r="G41" s="80" t="str">
        <f t="shared" si="2"/>
        <v/>
      </c>
      <c r="H41" s="36"/>
      <c r="I41" s="69"/>
      <c r="J41" s="70"/>
      <c r="K41" s="69"/>
      <c r="L41" s="70"/>
      <c r="M41" s="69"/>
      <c r="N41" s="70"/>
      <c r="O41" s="69"/>
      <c r="P41" s="70"/>
      <c r="Q41" s="69"/>
      <c r="R41" s="70"/>
      <c r="S41" s="69"/>
      <c r="T41" s="70"/>
      <c r="U41" s="37"/>
    </row>
    <row r="42" spans="2:21" ht="14">
      <c r="B42" s="77"/>
      <c r="C42" s="74"/>
      <c r="D42" s="76"/>
      <c r="E42" s="66" t="str">
        <f t="shared" si="0"/>
        <v/>
      </c>
      <c r="F42" s="66" t="str">
        <f t="shared" si="1"/>
        <v/>
      </c>
      <c r="G42" s="80" t="str">
        <f t="shared" si="2"/>
        <v/>
      </c>
      <c r="H42" s="36"/>
      <c r="I42" s="69"/>
      <c r="J42" s="70"/>
      <c r="K42" s="69"/>
      <c r="L42" s="70"/>
      <c r="M42" s="69"/>
      <c r="N42" s="70"/>
      <c r="O42" s="69"/>
      <c r="P42" s="70"/>
      <c r="Q42" s="69"/>
      <c r="R42" s="70"/>
      <c r="S42" s="69"/>
      <c r="T42" s="70"/>
      <c r="U42" s="37"/>
    </row>
    <row r="43" spans="2:21" ht="14">
      <c r="B43" s="77"/>
      <c r="C43" s="74"/>
      <c r="D43" s="76"/>
      <c r="E43" s="66" t="str">
        <f t="shared" si="0"/>
        <v/>
      </c>
      <c r="F43" s="66" t="str">
        <f t="shared" si="1"/>
        <v/>
      </c>
      <c r="G43" s="80" t="str">
        <f t="shared" si="2"/>
        <v/>
      </c>
      <c r="H43" s="36"/>
      <c r="I43" s="69"/>
      <c r="J43" s="70"/>
      <c r="K43" s="69"/>
      <c r="L43" s="70"/>
      <c r="M43" s="69"/>
      <c r="N43" s="70"/>
      <c r="O43" s="69"/>
      <c r="P43" s="70"/>
      <c r="Q43" s="69"/>
      <c r="R43" s="70"/>
      <c r="S43" s="69"/>
      <c r="T43" s="70"/>
      <c r="U43" s="37"/>
    </row>
    <row r="44" spans="2:21" ht="14">
      <c r="B44" s="77"/>
      <c r="C44" s="74"/>
      <c r="D44" s="76"/>
      <c r="E44" s="66" t="str">
        <f t="shared" si="0"/>
        <v/>
      </c>
      <c r="F44" s="66" t="str">
        <f t="shared" si="1"/>
        <v/>
      </c>
      <c r="G44" s="80" t="str">
        <f t="shared" si="2"/>
        <v/>
      </c>
      <c r="H44" s="36"/>
      <c r="I44" s="69"/>
      <c r="J44" s="70"/>
      <c r="K44" s="69"/>
      <c r="L44" s="70"/>
      <c r="M44" s="69"/>
      <c r="N44" s="70"/>
      <c r="O44" s="69"/>
      <c r="P44" s="70"/>
      <c r="Q44" s="69"/>
      <c r="R44" s="70"/>
      <c r="S44" s="69"/>
      <c r="T44" s="70"/>
      <c r="U44" s="37"/>
    </row>
    <row r="45" spans="2:21" ht="14">
      <c r="B45" s="77"/>
      <c r="C45" s="74"/>
      <c r="D45" s="76"/>
      <c r="E45" s="66" t="str">
        <f t="shared" si="0"/>
        <v/>
      </c>
      <c r="F45" s="66" t="str">
        <f t="shared" si="1"/>
        <v/>
      </c>
      <c r="G45" s="80" t="str">
        <f t="shared" si="2"/>
        <v/>
      </c>
      <c r="H45" s="36"/>
      <c r="I45" s="69"/>
      <c r="J45" s="70"/>
      <c r="K45" s="69"/>
      <c r="L45" s="70"/>
      <c r="M45" s="69"/>
      <c r="N45" s="70"/>
      <c r="O45" s="69"/>
      <c r="P45" s="70"/>
      <c r="Q45" s="69"/>
      <c r="R45" s="70"/>
      <c r="S45" s="69"/>
      <c r="T45" s="70"/>
      <c r="U45" s="37"/>
    </row>
    <row r="46" spans="2:21" ht="14">
      <c r="B46" s="77"/>
      <c r="C46" s="74"/>
      <c r="D46" s="76"/>
      <c r="E46" s="66" t="str">
        <f t="shared" si="0"/>
        <v/>
      </c>
      <c r="F46" s="66" t="str">
        <f t="shared" si="1"/>
        <v/>
      </c>
      <c r="G46" s="80" t="str">
        <f t="shared" si="2"/>
        <v/>
      </c>
      <c r="H46" s="36"/>
      <c r="I46" s="69"/>
      <c r="J46" s="70"/>
      <c r="K46" s="69"/>
      <c r="L46" s="70"/>
      <c r="M46" s="69"/>
      <c r="N46" s="70"/>
      <c r="O46" s="69"/>
      <c r="P46" s="70"/>
      <c r="Q46" s="69"/>
      <c r="R46" s="70"/>
      <c r="S46" s="69"/>
      <c r="T46" s="70"/>
      <c r="U46" s="37"/>
    </row>
    <row r="47" spans="2:21" ht="14">
      <c r="B47" s="77"/>
      <c r="C47" s="74"/>
      <c r="D47" s="76"/>
      <c r="E47" s="66" t="str">
        <f t="shared" si="0"/>
        <v/>
      </c>
      <c r="F47" s="66" t="str">
        <f t="shared" si="1"/>
        <v/>
      </c>
      <c r="G47" s="80" t="str">
        <f t="shared" si="2"/>
        <v/>
      </c>
      <c r="H47" s="36"/>
      <c r="I47" s="69"/>
      <c r="J47" s="70"/>
      <c r="K47" s="69"/>
      <c r="L47" s="70"/>
      <c r="M47" s="69"/>
      <c r="N47" s="70"/>
      <c r="O47" s="69"/>
      <c r="P47" s="70"/>
      <c r="Q47" s="69"/>
      <c r="R47" s="70"/>
      <c r="S47" s="69"/>
      <c r="T47" s="70"/>
      <c r="U47" s="37"/>
    </row>
    <row r="48" spans="2:21" ht="14">
      <c r="B48" s="77"/>
      <c r="C48" s="74"/>
      <c r="D48" s="76"/>
      <c r="E48" s="66" t="str">
        <f t="shared" si="0"/>
        <v/>
      </c>
      <c r="F48" s="66" t="str">
        <f t="shared" si="1"/>
        <v/>
      </c>
      <c r="G48" s="80" t="str">
        <f t="shared" si="2"/>
        <v/>
      </c>
      <c r="H48" s="36"/>
      <c r="I48" s="69"/>
      <c r="J48" s="70"/>
      <c r="K48" s="69"/>
      <c r="L48" s="70"/>
      <c r="M48" s="69"/>
      <c r="N48" s="70"/>
      <c r="O48" s="69"/>
      <c r="P48" s="70"/>
      <c r="Q48" s="69"/>
      <c r="R48" s="70"/>
      <c r="S48" s="69"/>
      <c r="T48" s="70"/>
      <c r="U48" s="37"/>
    </row>
    <row r="49" spans="2:21" ht="14">
      <c r="B49" s="77"/>
      <c r="C49" s="74"/>
      <c r="D49" s="76"/>
      <c r="E49" s="66" t="str">
        <f t="shared" si="0"/>
        <v/>
      </c>
      <c r="F49" s="66" t="str">
        <f t="shared" si="1"/>
        <v/>
      </c>
      <c r="G49" s="80" t="str">
        <f t="shared" si="2"/>
        <v/>
      </c>
      <c r="H49" s="36"/>
      <c r="I49" s="69"/>
      <c r="J49" s="70"/>
      <c r="K49" s="69"/>
      <c r="L49" s="70"/>
      <c r="M49" s="69"/>
      <c r="N49" s="70"/>
      <c r="O49" s="69"/>
      <c r="P49" s="70"/>
      <c r="Q49" s="69"/>
      <c r="R49" s="70"/>
      <c r="S49" s="69"/>
      <c r="T49" s="70"/>
      <c r="U49" s="37"/>
    </row>
    <row r="50" spans="2:21" ht="13.5" customHeight="1">
      <c r="B50" s="77"/>
      <c r="C50" s="74"/>
      <c r="D50" s="76"/>
      <c r="E50" s="66" t="str">
        <f t="shared" si="0"/>
        <v/>
      </c>
      <c r="F50" s="66" t="str">
        <f t="shared" si="1"/>
        <v/>
      </c>
      <c r="G50" s="80" t="str">
        <f t="shared" si="2"/>
        <v/>
      </c>
      <c r="H50" s="36"/>
      <c r="I50" s="69"/>
      <c r="J50" s="70"/>
      <c r="K50" s="69"/>
      <c r="L50" s="70"/>
      <c r="M50" s="69"/>
      <c r="N50" s="70"/>
      <c r="O50" s="69"/>
      <c r="P50" s="70"/>
      <c r="Q50" s="69"/>
      <c r="R50" s="70"/>
      <c r="S50" s="69"/>
      <c r="T50" s="70"/>
      <c r="U50" s="37"/>
    </row>
    <row r="51" spans="2:21" ht="14">
      <c r="B51" s="77"/>
      <c r="C51" s="74"/>
      <c r="D51" s="76"/>
      <c r="E51" s="66" t="str">
        <f t="shared" si="0"/>
        <v/>
      </c>
      <c r="F51" s="66" t="str">
        <f t="shared" si="1"/>
        <v/>
      </c>
      <c r="G51" s="80" t="str">
        <f t="shared" si="2"/>
        <v/>
      </c>
      <c r="H51" s="36"/>
      <c r="I51" s="69"/>
      <c r="J51" s="70"/>
      <c r="K51" s="69"/>
      <c r="L51" s="70"/>
      <c r="M51" s="69"/>
      <c r="N51" s="70"/>
      <c r="O51" s="69"/>
      <c r="P51" s="70"/>
      <c r="Q51" s="69"/>
      <c r="R51" s="70"/>
      <c r="S51" s="69"/>
      <c r="T51" s="70"/>
      <c r="U51" s="37"/>
    </row>
    <row r="52" spans="2:21" ht="14">
      <c r="B52" s="77"/>
      <c r="C52" s="74"/>
      <c r="D52" s="76"/>
      <c r="E52" s="66" t="str">
        <f t="shared" si="0"/>
        <v/>
      </c>
      <c r="F52" s="66" t="str">
        <f t="shared" si="1"/>
        <v/>
      </c>
      <c r="G52" s="80" t="str">
        <f t="shared" si="2"/>
        <v/>
      </c>
      <c r="H52" s="36"/>
      <c r="I52" s="69"/>
      <c r="J52" s="70"/>
      <c r="K52" s="69"/>
      <c r="L52" s="70"/>
      <c r="M52" s="69"/>
      <c r="N52" s="70"/>
      <c r="O52" s="69"/>
      <c r="P52" s="70"/>
      <c r="Q52" s="69"/>
      <c r="R52" s="70"/>
      <c r="S52" s="69"/>
      <c r="T52" s="70"/>
      <c r="U52" s="37"/>
    </row>
    <row r="53" spans="2:21" ht="14">
      <c r="B53" s="77"/>
      <c r="C53" s="74"/>
      <c r="D53" s="76"/>
      <c r="E53" s="66" t="str">
        <f t="shared" si="0"/>
        <v/>
      </c>
      <c r="F53" s="66" t="str">
        <f t="shared" si="1"/>
        <v/>
      </c>
      <c r="G53" s="80" t="str">
        <f t="shared" si="2"/>
        <v/>
      </c>
      <c r="H53" s="36"/>
      <c r="I53" s="69"/>
      <c r="J53" s="70"/>
      <c r="K53" s="69"/>
      <c r="L53" s="70"/>
      <c r="M53" s="69"/>
      <c r="N53" s="70"/>
      <c r="O53" s="69"/>
      <c r="P53" s="70"/>
      <c r="Q53" s="69"/>
      <c r="R53" s="70"/>
      <c r="S53" s="69"/>
      <c r="T53" s="70"/>
      <c r="U53" s="37"/>
    </row>
    <row r="54" spans="2:21" ht="14">
      <c r="B54" s="77"/>
      <c r="C54" s="74"/>
      <c r="D54" s="76"/>
      <c r="E54" s="66" t="str">
        <f t="shared" si="0"/>
        <v/>
      </c>
      <c r="F54" s="66" t="str">
        <f t="shared" si="1"/>
        <v/>
      </c>
      <c r="G54" s="80" t="str">
        <f t="shared" si="2"/>
        <v/>
      </c>
      <c r="H54" s="36"/>
      <c r="I54" s="69"/>
      <c r="J54" s="70"/>
      <c r="K54" s="69"/>
      <c r="L54" s="70"/>
      <c r="M54" s="69"/>
      <c r="N54" s="70"/>
      <c r="O54" s="69"/>
      <c r="P54" s="70"/>
      <c r="Q54" s="69"/>
      <c r="R54" s="70"/>
      <c r="S54" s="69"/>
      <c r="T54" s="70"/>
      <c r="U54" s="37"/>
    </row>
    <row r="55" spans="2:21" ht="14">
      <c r="B55" s="77"/>
      <c r="C55" s="74"/>
      <c r="D55" s="76"/>
      <c r="E55" s="66" t="str">
        <f t="shared" si="0"/>
        <v/>
      </c>
      <c r="F55" s="66" t="str">
        <f t="shared" si="1"/>
        <v/>
      </c>
      <c r="G55" s="80" t="str">
        <f t="shared" si="2"/>
        <v/>
      </c>
      <c r="H55" s="36"/>
      <c r="I55" s="69"/>
      <c r="J55" s="70"/>
      <c r="K55" s="69"/>
      <c r="L55" s="70"/>
      <c r="M55" s="69"/>
      <c r="N55" s="70"/>
      <c r="O55" s="69"/>
      <c r="P55" s="70"/>
      <c r="Q55" s="69"/>
      <c r="R55" s="70"/>
      <c r="S55" s="69"/>
      <c r="T55" s="70"/>
      <c r="U55" s="37"/>
    </row>
    <row r="56" spans="2:21" ht="14">
      <c r="B56" s="77"/>
      <c r="C56" s="74"/>
      <c r="D56" s="76"/>
      <c r="E56" s="66" t="str">
        <f t="shared" si="0"/>
        <v/>
      </c>
      <c r="F56" s="66" t="str">
        <f t="shared" si="1"/>
        <v/>
      </c>
      <c r="G56" s="80" t="str">
        <f t="shared" si="2"/>
        <v/>
      </c>
      <c r="H56" s="36"/>
      <c r="I56" s="69"/>
      <c r="J56" s="70"/>
      <c r="K56" s="69"/>
      <c r="L56" s="70"/>
      <c r="M56" s="69"/>
      <c r="N56" s="70"/>
      <c r="O56" s="69"/>
      <c r="P56" s="70"/>
      <c r="Q56" s="69"/>
      <c r="R56" s="70"/>
      <c r="S56" s="69"/>
      <c r="T56" s="70"/>
      <c r="U56" s="37"/>
    </row>
    <row r="57" spans="2:21" ht="14">
      <c r="B57" s="77"/>
      <c r="C57" s="74"/>
      <c r="D57" s="76"/>
      <c r="E57" s="66" t="str">
        <f t="shared" si="0"/>
        <v/>
      </c>
      <c r="F57" s="66" t="str">
        <f t="shared" si="1"/>
        <v/>
      </c>
      <c r="G57" s="80" t="str">
        <f t="shared" si="2"/>
        <v/>
      </c>
      <c r="H57" s="36"/>
      <c r="I57" s="69"/>
      <c r="J57" s="70"/>
      <c r="K57" s="69"/>
      <c r="L57" s="70"/>
      <c r="M57" s="69"/>
      <c r="N57" s="70"/>
      <c r="O57" s="69"/>
      <c r="P57" s="70"/>
      <c r="Q57" s="69"/>
      <c r="R57" s="70"/>
      <c r="S57" s="69"/>
      <c r="T57" s="70"/>
      <c r="U57" s="37"/>
    </row>
    <row r="58" spans="2:21" ht="14">
      <c r="B58" s="77"/>
      <c r="C58" s="74"/>
      <c r="D58" s="76"/>
      <c r="E58" s="66" t="str">
        <f t="shared" si="0"/>
        <v/>
      </c>
      <c r="F58" s="66" t="str">
        <f t="shared" si="1"/>
        <v/>
      </c>
      <c r="G58" s="80" t="str">
        <f t="shared" si="2"/>
        <v/>
      </c>
      <c r="H58" s="36"/>
      <c r="I58" s="69"/>
      <c r="J58" s="70"/>
      <c r="K58" s="69"/>
      <c r="L58" s="70"/>
      <c r="M58" s="69"/>
      <c r="N58" s="70"/>
      <c r="O58" s="69"/>
      <c r="P58" s="70"/>
      <c r="Q58" s="69"/>
      <c r="R58" s="70"/>
      <c r="S58" s="69"/>
      <c r="T58" s="70"/>
      <c r="U58" s="37"/>
    </row>
    <row r="59" spans="2:21" ht="14">
      <c r="B59" s="77"/>
      <c r="C59" s="74"/>
      <c r="D59" s="76"/>
      <c r="E59" s="66" t="str">
        <f t="shared" si="0"/>
        <v/>
      </c>
      <c r="F59" s="66" t="str">
        <f t="shared" si="1"/>
        <v/>
      </c>
      <c r="G59" s="80" t="str">
        <f t="shared" si="2"/>
        <v/>
      </c>
      <c r="H59" s="36"/>
      <c r="I59" s="69"/>
      <c r="J59" s="70"/>
      <c r="K59" s="69"/>
      <c r="L59" s="70"/>
      <c r="M59" s="69"/>
      <c r="N59" s="70"/>
      <c r="O59" s="69"/>
      <c r="P59" s="70"/>
      <c r="Q59" s="69"/>
      <c r="R59" s="70"/>
      <c r="S59" s="69"/>
      <c r="T59" s="70"/>
      <c r="U59" s="37"/>
    </row>
    <row r="60" spans="2:21">
      <c r="B60" s="31" t="s">
        <v>152</v>
      </c>
      <c r="C60" s="75" t="s">
        <v>219</v>
      </c>
      <c r="D60" s="75" t="s">
        <v>219</v>
      </c>
      <c r="E60" s="81">
        <f>SUM(E10:E59)</f>
        <v>0</v>
      </c>
      <c r="F60" s="81">
        <f t="shared" ref="F60:G60" si="3">SUM(F10:F59)</f>
        <v>0</v>
      </c>
      <c r="G60" s="81">
        <f t="shared" si="3"/>
        <v>0</v>
      </c>
      <c r="H60" s="36"/>
      <c r="I60" s="33"/>
      <c r="K60" s="34"/>
      <c r="M60" s="34"/>
      <c r="O60" s="34"/>
      <c r="Q60" s="34"/>
      <c r="S60" s="34"/>
    </row>
    <row r="61" spans="2:21">
      <c r="I61" s="33"/>
      <c r="K61" s="34"/>
      <c r="M61" s="34"/>
      <c r="O61" s="34"/>
      <c r="Q61" s="34"/>
      <c r="S61" s="34"/>
    </row>
    <row r="62" spans="2:21" ht="14">
      <c r="B62" s="52" t="s">
        <v>202</v>
      </c>
    </row>
    <row r="63" spans="2:21">
      <c r="B63" s="58"/>
      <c r="C63" s="202" t="s">
        <v>151</v>
      </c>
      <c r="D63" s="191" t="s">
        <v>2</v>
      </c>
      <c r="E63" s="193"/>
      <c r="F63" s="191" t="s">
        <v>152</v>
      </c>
      <c r="G63" s="193"/>
    </row>
    <row r="64" spans="2:21">
      <c r="B64" s="59"/>
      <c r="C64" s="203"/>
      <c r="D64" s="31" t="s">
        <v>173</v>
      </c>
      <c r="E64" s="31" t="s">
        <v>174</v>
      </c>
      <c r="F64" s="31" t="s">
        <v>173</v>
      </c>
      <c r="G64" s="31" t="s">
        <v>174</v>
      </c>
    </row>
    <row r="65" spans="2:7">
      <c r="B65" s="82" t="s">
        <v>212</v>
      </c>
      <c r="C65" s="73">
        <f>COUNTIFS($C$10:$C$59,"一般",$D$10:$D$59,"常勤")</f>
        <v>0</v>
      </c>
      <c r="D65" s="73">
        <f>COUNTIFS($C$10:$C$59,"一般",$D$10:$D$59,"非常勤")</f>
        <v>0</v>
      </c>
      <c r="E65" s="68">
        <f>ROUNDDOWN(SUMIFS($G$10:$G$59,$C$10:$C$59,"一般",$D$10:$D$59,"非常勤"),1)</f>
        <v>0</v>
      </c>
      <c r="F65" s="73">
        <f>C65+D65</f>
        <v>0</v>
      </c>
      <c r="G65" s="68">
        <f>C65+E65</f>
        <v>0</v>
      </c>
    </row>
    <row r="66" spans="2:7">
      <c r="B66" s="82" t="s">
        <v>214</v>
      </c>
      <c r="C66" s="73">
        <f>COUNTIFS($C$10:$C$59,"療養",$D$10:$D$59,"常勤")</f>
        <v>0</v>
      </c>
      <c r="D66" s="73">
        <f>COUNTIFS($C$10:$C$59,"療養",$D$10:$D$59,"非常勤")</f>
        <v>0</v>
      </c>
      <c r="E66" s="68">
        <f>ROUNDDOWN(SUMIFS($G$10:$G$59,$C$10:$C$59,"療養",$D$10:$D$59,"非常勤"),1)</f>
        <v>0</v>
      </c>
      <c r="F66" s="73">
        <f t="shared" ref="F66:F70" si="4">C66+D66</f>
        <v>0</v>
      </c>
      <c r="G66" s="68">
        <f t="shared" ref="G66:G70" si="5">C66+E66</f>
        <v>0</v>
      </c>
    </row>
    <row r="67" spans="2:7">
      <c r="B67" s="82" t="s">
        <v>213</v>
      </c>
      <c r="C67" s="73">
        <f>COUNTIFS($C$10:$C$59,"精神",$D$10:$D$59,"常勤")</f>
        <v>0</v>
      </c>
      <c r="D67" s="73">
        <f>COUNTIFS($C$10:$C$59,"精神",$D$10:$D$59,"非常勤")</f>
        <v>0</v>
      </c>
      <c r="E67" s="68">
        <f>ROUNDDOWN(SUMIFS($G$10:$G$59,$C$10:$C$59,"精神",$D$10:$D$59,"非常勤"),1)</f>
        <v>0</v>
      </c>
      <c r="F67" s="73">
        <f t="shared" si="4"/>
        <v>0</v>
      </c>
      <c r="G67" s="68">
        <f t="shared" si="5"/>
        <v>0</v>
      </c>
    </row>
    <row r="68" spans="2:7">
      <c r="B68" s="82" t="s">
        <v>215</v>
      </c>
      <c r="C68" s="73">
        <f>COUNTIFS($C$10:$C$59,"結核",$D$10:$D$59,"常勤")</f>
        <v>0</v>
      </c>
      <c r="D68" s="73">
        <f>COUNTIFS($C$10:$C$59,"結核",$D$10:$D$59,"非常勤")</f>
        <v>0</v>
      </c>
      <c r="E68" s="68">
        <f>ROUNDDOWN(SUMIFS($G$10:$G$59,$C$10:$C$59,"結核",$D$10:$D$59,"非常勤"),1)</f>
        <v>0</v>
      </c>
      <c r="F68" s="73">
        <f t="shared" si="4"/>
        <v>0</v>
      </c>
      <c r="G68" s="68">
        <f t="shared" si="5"/>
        <v>0</v>
      </c>
    </row>
    <row r="69" spans="2:7">
      <c r="B69" s="82" t="s">
        <v>220</v>
      </c>
      <c r="C69" s="73">
        <f>COUNTIFS($C$10:$C$59,"感染症",$D$10:$D$59,"常勤")</f>
        <v>0</v>
      </c>
      <c r="D69" s="73">
        <f>COUNTIFS($C$10:$C$59,"感染症",$D$10:$D$59,"非常勤")</f>
        <v>0</v>
      </c>
      <c r="E69" s="68">
        <f>ROUNDDOWN(SUMIFS($G$10:$G$59,$C$10:$C$59,"感染症",$D$10:$D$59,"非常勤"),1)</f>
        <v>0</v>
      </c>
      <c r="F69" s="73">
        <f t="shared" si="4"/>
        <v>0</v>
      </c>
      <c r="G69" s="68">
        <f t="shared" si="5"/>
        <v>0</v>
      </c>
    </row>
    <row r="70" spans="2:7">
      <c r="B70" s="82" t="s">
        <v>216</v>
      </c>
      <c r="C70" s="73">
        <f>COUNTIFS($C$10:$C$59,"その他",$D$10:$D$59,"常勤")</f>
        <v>0</v>
      </c>
      <c r="D70" s="73">
        <f>COUNTIFS($C$10:$C$59,"その他",$D$10:$D$59,"非常勤")</f>
        <v>0</v>
      </c>
      <c r="E70" s="68">
        <f>ROUNDDOWN(SUMIFS($G$10:$G$59,$C$10:$C$59,"その他",$D$10:$D$59,"非常勤"),1)</f>
        <v>0</v>
      </c>
      <c r="F70" s="73">
        <f t="shared" si="4"/>
        <v>0</v>
      </c>
      <c r="G70" s="68">
        <f t="shared" si="5"/>
        <v>0</v>
      </c>
    </row>
    <row r="71" spans="2:7">
      <c r="B71" s="82" t="s">
        <v>152</v>
      </c>
      <c r="C71" s="73">
        <f>SUM(C65:C70)</f>
        <v>0</v>
      </c>
      <c r="D71" s="73">
        <f>SUM(D65:D70)</f>
        <v>0</v>
      </c>
      <c r="E71" s="68">
        <f t="shared" ref="E71:G71" si="6">SUM(E65:E70)</f>
        <v>0</v>
      </c>
      <c r="F71" s="73">
        <f t="shared" si="6"/>
        <v>0</v>
      </c>
      <c r="G71" s="68">
        <f t="shared" si="6"/>
        <v>0</v>
      </c>
    </row>
    <row r="90" spans="9:19">
      <c r="I90" s="23"/>
      <c r="K90" s="23"/>
      <c r="N90" s="23"/>
      <c r="O90" s="23"/>
      <c r="Q90" s="23"/>
      <c r="S90" s="23"/>
    </row>
    <row r="91" spans="9:19">
      <c r="I91" s="23"/>
      <c r="K91" s="23"/>
      <c r="N91" s="23"/>
      <c r="O91" s="23"/>
      <c r="Q91" s="23"/>
      <c r="S91" s="23"/>
    </row>
  </sheetData>
  <mergeCells count="13">
    <mergeCell ref="B5:E5"/>
    <mergeCell ref="B7:B9"/>
    <mergeCell ref="C7:C9"/>
    <mergeCell ref="D7:D9"/>
    <mergeCell ref="E7:G7"/>
    <mergeCell ref="E8:F8"/>
    <mergeCell ref="G8:G9"/>
    <mergeCell ref="I8:N8"/>
    <mergeCell ref="O8:T8"/>
    <mergeCell ref="U8:U9"/>
    <mergeCell ref="C63:C64"/>
    <mergeCell ref="D63:E63"/>
    <mergeCell ref="F63:G63"/>
  </mergeCells>
  <phoneticPr fontId="2"/>
  <dataValidations count="2">
    <dataValidation type="list" allowBlank="1" showInputMessage="1" showErrorMessage="1" sqref="C10:C59" xr:uid="{00000000-0002-0000-0700-000000000000}">
      <formula1>"一般,療養,精神,結核,感染症,その他"</formula1>
    </dataValidation>
    <dataValidation type="list" allowBlank="1" showInputMessage="1" showErrorMessage="1" sqref="D10:D59" xr:uid="{00000000-0002-0000-0700-000001000000}">
      <formula1>"常勤,非常勤"</formula1>
    </dataValidation>
  </dataValidations>
  <pageMargins left="0.70866141732283472" right="0.70866141732283472" top="0.74803149606299213" bottom="0.74803149606299213" header="0.31496062992125984" footer="0.31496062992125984"/>
  <pageSetup paperSize="9" scale="74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/>
    <pageSetUpPr fitToPage="1"/>
  </sheetPr>
  <dimension ref="B1:U91"/>
  <sheetViews>
    <sheetView workbookViewId="0">
      <pane ySplit="9" topLeftCell="A28" activePane="bottomLeft" state="frozen"/>
      <selection pane="bottomLeft" activeCell="G66" sqref="G66"/>
    </sheetView>
  </sheetViews>
  <sheetFormatPr defaultColWidth="9" defaultRowHeight="13"/>
  <cols>
    <col min="1" max="1" width="1.6328125" style="24" customWidth="1"/>
    <col min="2" max="5" width="8.08984375" style="24" customWidth="1"/>
    <col min="6" max="7" width="8.1796875" style="24" customWidth="1"/>
    <col min="8" max="8" width="1.6328125" style="24" customWidth="1"/>
    <col min="9" max="20" width="4.90625" customWidth="1"/>
    <col min="21" max="22" width="9" style="24"/>
    <col min="23" max="23" width="5.81640625" style="24" bestFit="1" customWidth="1"/>
    <col min="24" max="16384" width="9" style="24"/>
  </cols>
  <sheetData>
    <row r="1" spans="2:21" ht="13.5" customHeight="1"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2:21" ht="16.5">
      <c r="B2" s="45" t="s">
        <v>205</v>
      </c>
      <c r="C2" s="25"/>
      <c r="I2" s="35"/>
      <c r="K2" s="35"/>
      <c r="N2" s="35"/>
      <c r="O2" s="35"/>
      <c r="Q2" s="35"/>
      <c r="S2" s="35"/>
    </row>
    <row r="3" spans="2:21" ht="13.5" customHeight="1">
      <c r="B3" s="25"/>
      <c r="C3" s="25"/>
      <c r="E3" s="25"/>
      <c r="I3" s="35"/>
      <c r="K3" s="35"/>
      <c r="N3" s="35"/>
      <c r="O3" s="35"/>
      <c r="Q3" s="98"/>
      <c r="R3" s="99"/>
      <c r="S3" s="98"/>
      <c r="T3" s="99"/>
      <c r="U3" s="94" t="str">
        <f>基本情報!E5</f>
        <v>医療法人社団○○会　○○病院</v>
      </c>
    </row>
    <row r="4" spans="2:21" ht="13.5" customHeight="1">
      <c r="I4" s="35"/>
      <c r="K4" s="35"/>
      <c r="N4" s="35"/>
      <c r="O4" s="35"/>
      <c r="Q4" s="35"/>
      <c r="S4" s="35"/>
      <c r="U4" s="60"/>
    </row>
    <row r="5" spans="2:21" ht="15.75" customHeight="1">
      <c r="B5" s="220" t="s">
        <v>191</v>
      </c>
      <c r="C5" s="221"/>
      <c r="D5" s="221"/>
      <c r="E5" s="221"/>
      <c r="F5" s="64">
        <v>40</v>
      </c>
      <c r="I5" s="35"/>
      <c r="K5" s="35"/>
      <c r="N5" s="35"/>
      <c r="O5" s="35"/>
      <c r="Q5" s="35"/>
      <c r="S5" s="35"/>
    </row>
    <row r="6" spans="2:21">
      <c r="B6" s="25"/>
      <c r="C6" s="25"/>
      <c r="I6" s="35"/>
      <c r="K6" s="35"/>
      <c r="N6" s="35"/>
      <c r="O6" s="35"/>
      <c r="Q6" s="35"/>
      <c r="S6" s="35"/>
    </row>
    <row r="7" spans="2:21" ht="18.75" customHeight="1">
      <c r="B7" s="223" t="s">
        <v>221</v>
      </c>
      <c r="C7" s="223" t="s">
        <v>137</v>
      </c>
      <c r="D7" s="229" t="s">
        <v>223</v>
      </c>
      <c r="E7" s="214" t="s">
        <v>222</v>
      </c>
      <c r="F7" s="233"/>
      <c r="G7" s="215"/>
      <c r="H7" s="61"/>
      <c r="I7" s="49" t="s">
        <v>218</v>
      </c>
      <c r="J7" s="6"/>
      <c r="K7" s="49"/>
      <c r="L7" s="6"/>
      <c r="M7" s="49"/>
      <c r="N7" s="6"/>
      <c r="O7" s="49"/>
      <c r="P7" s="6"/>
      <c r="Q7" s="49"/>
      <c r="R7" s="6"/>
      <c r="S7" s="49"/>
      <c r="T7" s="6"/>
      <c r="U7" s="49"/>
    </row>
    <row r="8" spans="2:21">
      <c r="B8" s="224"/>
      <c r="C8" s="224"/>
      <c r="D8" s="230"/>
      <c r="E8" s="220" t="s">
        <v>183</v>
      </c>
      <c r="F8" s="222"/>
      <c r="G8" s="232" t="s">
        <v>174</v>
      </c>
      <c r="H8" s="57"/>
      <c r="I8" s="226" t="s">
        <v>186</v>
      </c>
      <c r="J8" s="226"/>
      <c r="K8" s="226"/>
      <c r="L8" s="226"/>
      <c r="M8" s="226"/>
      <c r="N8" s="226"/>
      <c r="O8" s="226" t="s">
        <v>187</v>
      </c>
      <c r="P8" s="226"/>
      <c r="Q8" s="226"/>
      <c r="R8" s="226"/>
      <c r="S8" s="226"/>
      <c r="T8" s="226"/>
      <c r="U8" s="227" t="s">
        <v>192</v>
      </c>
    </row>
    <row r="9" spans="2:21">
      <c r="B9" s="225"/>
      <c r="C9" s="225"/>
      <c r="D9" s="231"/>
      <c r="E9" s="53" t="s">
        <v>190</v>
      </c>
      <c r="F9" s="53" t="s">
        <v>189</v>
      </c>
      <c r="G9" s="228"/>
      <c r="H9" s="32"/>
      <c r="I9" s="47" t="s">
        <v>184</v>
      </c>
      <c r="J9" s="48" t="s">
        <v>185</v>
      </c>
      <c r="K9" s="47" t="s">
        <v>184</v>
      </c>
      <c r="L9" s="48" t="s">
        <v>185</v>
      </c>
      <c r="M9" s="47" t="s">
        <v>184</v>
      </c>
      <c r="N9" s="48" t="s">
        <v>185</v>
      </c>
      <c r="O9" s="47" t="s">
        <v>184</v>
      </c>
      <c r="P9" s="48" t="s">
        <v>185</v>
      </c>
      <c r="Q9" s="47" t="s">
        <v>184</v>
      </c>
      <c r="R9" s="48" t="s">
        <v>185</v>
      </c>
      <c r="S9" s="47" t="s">
        <v>184</v>
      </c>
      <c r="T9" s="48" t="s">
        <v>185</v>
      </c>
      <c r="U9" s="228"/>
    </row>
    <row r="10" spans="2:21" ht="13.5" customHeight="1">
      <c r="B10" s="138"/>
      <c r="C10" s="74"/>
      <c r="D10" s="76"/>
      <c r="E10" s="66" t="str">
        <f>IF(D10="非常勤",I10*J10+K10*L10+M10*N10,"")</f>
        <v/>
      </c>
      <c r="F10" s="66" t="str">
        <f>IF(D10="非常勤",O10*P10+Q10*R10+S10*T10,"")</f>
        <v/>
      </c>
      <c r="G10" s="80" t="str">
        <f>IFERROR((E10/$F$5+F10/($F$5*2)),"")</f>
        <v/>
      </c>
      <c r="H10" s="36"/>
      <c r="I10" s="69"/>
      <c r="J10" s="70"/>
      <c r="K10" s="69"/>
      <c r="L10" s="70"/>
      <c r="M10" s="69"/>
      <c r="N10" s="70"/>
      <c r="O10" s="69"/>
      <c r="P10" s="70"/>
      <c r="Q10" s="69"/>
      <c r="R10" s="70"/>
      <c r="S10" s="69"/>
      <c r="T10" s="70"/>
      <c r="U10" s="37"/>
    </row>
    <row r="11" spans="2:21" ht="14">
      <c r="B11" s="138"/>
      <c r="C11" s="74"/>
      <c r="D11" s="76"/>
      <c r="E11" s="66" t="str">
        <f t="shared" ref="E11:E59" si="0">IF(D11="非常勤",I11*J11+K11*L11+M11*N11,"")</f>
        <v/>
      </c>
      <c r="F11" s="66" t="str">
        <f t="shared" ref="F11:F59" si="1">IF(D11="非常勤",O11*P11+Q11*R11+S11*T11,"")</f>
        <v/>
      </c>
      <c r="G11" s="80" t="str">
        <f t="shared" ref="G11:G59" si="2">IFERROR((E11/$F$5+F11/($F$5*2)),"")</f>
        <v/>
      </c>
      <c r="H11" s="36"/>
      <c r="I11" s="69"/>
      <c r="J11" s="70"/>
      <c r="K11" s="69"/>
      <c r="L11" s="70"/>
      <c r="M11" s="69"/>
      <c r="N11" s="70"/>
      <c r="O11" s="69"/>
      <c r="P11" s="70"/>
      <c r="Q11" s="69"/>
      <c r="R11" s="70"/>
      <c r="S11" s="69"/>
      <c r="T11" s="70"/>
      <c r="U11" s="37"/>
    </row>
    <row r="12" spans="2:21" ht="14">
      <c r="B12" s="138"/>
      <c r="C12" s="74"/>
      <c r="D12" s="76"/>
      <c r="E12" s="66" t="str">
        <f t="shared" si="0"/>
        <v/>
      </c>
      <c r="F12" s="66" t="str">
        <f t="shared" si="1"/>
        <v/>
      </c>
      <c r="G12" s="80" t="str">
        <f t="shared" si="2"/>
        <v/>
      </c>
      <c r="H12" s="36"/>
      <c r="I12" s="69"/>
      <c r="J12" s="70"/>
      <c r="K12" s="69"/>
      <c r="L12" s="70"/>
      <c r="M12" s="69"/>
      <c r="N12" s="70"/>
      <c r="O12" s="69"/>
      <c r="P12" s="70"/>
      <c r="Q12" s="69"/>
      <c r="R12" s="70"/>
      <c r="S12" s="69"/>
      <c r="T12" s="70"/>
      <c r="U12" s="37"/>
    </row>
    <row r="13" spans="2:21" ht="14">
      <c r="B13" s="138"/>
      <c r="C13" s="74"/>
      <c r="D13" s="76"/>
      <c r="E13" s="66" t="str">
        <f t="shared" si="0"/>
        <v/>
      </c>
      <c r="F13" s="66" t="str">
        <f t="shared" si="1"/>
        <v/>
      </c>
      <c r="G13" s="80" t="str">
        <f t="shared" si="2"/>
        <v/>
      </c>
      <c r="H13" s="36"/>
      <c r="I13" s="69"/>
      <c r="J13" s="70"/>
      <c r="K13" s="69"/>
      <c r="L13" s="70"/>
      <c r="M13" s="69"/>
      <c r="N13" s="70"/>
      <c r="O13" s="69"/>
      <c r="P13" s="70"/>
      <c r="Q13" s="69"/>
      <c r="R13" s="70"/>
      <c r="S13" s="69"/>
      <c r="T13" s="70"/>
      <c r="U13" s="37"/>
    </row>
    <row r="14" spans="2:21" ht="14">
      <c r="B14" s="138"/>
      <c r="C14" s="74"/>
      <c r="D14" s="76"/>
      <c r="E14" s="66" t="str">
        <f t="shared" si="0"/>
        <v/>
      </c>
      <c r="F14" s="66" t="str">
        <f t="shared" si="1"/>
        <v/>
      </c>
      <c r="G14" s="80" t="str">
        <f t="shared" si="2"/>
        <v/>
      </c>
      <c r="H14" s="36"/>
      <c r="I14" s="69"/>
      <c r="J14" s="70"/>
      <c r="K14" s="69"/>
      <c r="L14" s="70"/>
      <c r="M14" s="69"/>
      <c r="N14" s="70"/>
      <c r="O14" s="69"/>
      <c r="P14" s="70"/>
      <c r="Q14" s="69"/>
      <c r="R14" s="70"/>
      <c r="S14" s="69"/>
      <c r="T14" s="70"/>
      <c r="U14" s="37"/>
    </row>
    <row r="15" spans="2:21" ht="14">
      <c r="B15" s="77"/>
      <c r="C15" s="74"/>
      <c r="D15" s="76"/>
      <c r="E15" s="66" t="str">
        <f t="shared" si="0"/>
        <v/>
      </c>
      <c r="F15" s="66" t="str">
        <f t="shared" si="1"/>
        <v/>
      </c>
      <c r="G15" s="80" t="str">
        <f t="shared" si="2"/>
        <v/>
      </c>
      <c r="H15" s="36"/>
      <c r="I15" s="69"/>
      <c r="J15" s="70"/>
      <c r="K15" s="69"/>
      <c r="L15" s="70"/>
      <c r="M15" s="69"/>
      <c r="N15" s="70"/>
      <c r="O15" s="69"/>
      <c r="P15" s="70"/>
      <c r="Q15" s="69"/>
      <c r="R15" s="70"/>
      <c r="S15" s="69"/>
      <c r="T15" s="70"/>
      <c r="U15" s="37"/>
    </row>
    <row r="16" spans="2:21" ht="14">
      <c r="B16" s="77"/>
      <c r="C16" s="74"/>
      <c r="D16" s="76"/>
      <c r="E16" s="66" t="str">
        <f t="shared" si="0"/>
        <v/>
      </c>
      <c r="F16" s="66" t="str">
        <f t="shared" si="1"/>
        <v/>
      </c>
      <c r="G16" s="80" t="str">
        <f t="shared" si="2"/>
        <v/>
      </c>
      <c r="H16" s="36"/>
      <c r="I16" s="69"/>
      <c r="J16" s="70"/>
      <c r="K16" s="69"/>
      <c r="L16" s="70"/>
      <c r="M16" s="69"/>
      <c r="N16" s="70"/>
      <c r="O16" s="69"/>
      <c r="P16" s="70"/>
      <c r="Q16" s="69"/>
      <c r="R16" s="70"/>
      <c r="S16" s="69"/>
      <c r="T16" s="70"/>
      <c r="U16" s="37"/>
    </row>
    <row r="17" spans="2:21" ht="14">
      <c r="B17" s="77"/>
      <c r="C17" s="74"/>
      <c r="D17" s="76"/>
      <c r="E17" s="66" t="str">
        <f t="shared" si="0"/>
        <v/>
      </c>
      <c r="F17" s="66" t="str">
        <f t="shared" si="1"/>
        <v/>
      </c>
      <c r="G17" s="80" t="str">
        <f t="shared" si="2"/>
        <v/>
      </c>
      <c r="H17" s="36"/>
      <c r="I17" s="69"/>
      <c r="J17" s="70"/>
      <c r="K17" s="69"/>
      <c r="L17" s="70"/>
      <c r="M17" s="69"/>
      <c r="N17" s="70"/>
      <c r="O17" s="69"/>
      <c r="P17" s="70"/>
      <c r="Q17" s="69"/>
      <c r="R17" s="70"/>
      <c r="S17" s="69"/>
      <c r="T17" s="70"/>
      <c r="U17" s="37"/>
    </row>
    <row r="18" spans="2:21" ht="14">
      <c r="B18" s="77"/>
      <c r="C18" s="74"/>
      <c r="D18" s="76"/>
      <c r="E18" s="66" t="str">
        <f t="shared" si="0"/>
        <v/>
      </c>
      <c r="F18" s="66" t="str">
        <f t="shared" si="1"/>
        <v/>
      </c>
      <c r="G18" s="80" t="str">
        <f t="shared" si="2"/>
        <v/>
      </c>
      <c r="H18" s="36"/>
      <c r="I18" s="69"/>
      <c r="J18" s="70"/>
      <c r="K18" s="69"/>
      <c r="L18" s="70"/>
      <c r="M18" s="69"/>
      <c r="N18" s="70"/>
      <c r="O18" s="69"/>
      <c r="P18" s="70"/>
      <c r="Q18" s="69"/>
      <c r="R18" s="70"/>
      <c r="S18" s="69"/>
      <c r="T18" s="70"/>
      <c r="U18" s="37"/>
    </row>
    <row r="19" spans="2:21" ht="14">
      <c r="B19" s="77"/>
      <c r="C19" s="74"/>
      <c r="D19" s="76"/>
      <c r="E19" s="66" t="str">
        <f t="shared" si="0"/>
        <v/>
      </c>
      <c r="F19" s="66" t="str">
        <f t="shared" si="1"/>
        <v/>
      </c>
      <c r="G19" s="80" t="str">
        <f t="shared" si="2"/>
        <v/>
      </c>
      <c r="H19" s="36"/>
      <c r="I19" s="69"/>
      <c r="J19" s="70"/>
      <c r="K19" s="69"/>
      <c r="L19" s="70"/>
      <c r="M19" s="69"/>
      <c r="N19" s="70"/>
      <c r="O19" s="69"/>
      <c r="P19" s="70"/>
      <c r="Q19" s="69"/>
      <c r="R19" s="70"/>
      <c r="S19" s="69"/>
      <c r="T19" s="70"/>
      <c r="U19" s="37"/>
    </row>
    <row r="20" spans="2:21" ht="14">
      <c r="B20" s="77"/>
      <c r="C20" s="74"/>
      <c r="D20" s="76"/>
      <c r="E20" s="66" t="str">
        <f t="shared" si="0"/>
        <v/>
      </c>
      <c r="F20" s="66" t="str">
        <f t="shared" si="1"/>
        <v/>
      </c>
      <c r="G20" s="80" t="str">
        <f t="shared" si="2"/>
        <v/>
      </c>
      <c r="H20" s="36"/>
      <c r="I20" s="69"/>
      <c r="J20" s="70"/>
      <c r="K20" s="69"/>
      <c r="L20" s="70"/>
      <c r="M20" s="69"/>
      <c r="N20" s="70"/>
      <c r="O20" s="69"/>
      <c r="P20" s="70"/>
      <c r="Q20" s="69"/>
      <c r="R20" s="70"/>
      <c r="S20" s="69"/>
      <c r="T20" s="70"/>
      <c r="U20" s="37"/>
    </row>
    <row r="21" spans="2:21" ht="14">
      <c r="B21" s="77"/>
      <c r="C21" s="74"/>
      <c r="D21" s="76"/>
      <c r="E21" s="66" t="str">
        <f t="shared" si="0"/>
        <v/>
      </c>
      <c r="F21" s="66" t="str">
        <f t="shared" si="1"/>
        <v/>
      </c>
      <c r="G21" s="80" t="str">
        <f t="shared" si="2"/>
        <v/>
      </c>
      <c r="H21" s="36"/>
      <c r="I21" s="69"/>
      <c r="J21" s="70"/>
      <c r="K21" s="69"/>
      <c r="L21" s="70"/>
      <c r="M21" s="69"/>
      <c r="N21" s="70"/>
      <c r="O21" s="69"/>
      <c r="P21" s="70"/>
      <c r="Q21" s="69"/>
      <c r="R21" s="70"/>
      <c r="S21" s="69"/>
      <c r="T21" s="70"/>
      <c r="U21" s="37"/>
    </row>
    <row r="22" spans="2:21" ht="14">
      <c r="B22" s="77"/>
      <c r="C22" s="74"/>
      <c r="D22" s="76"/>
      <c r="E22" s="66" t="str">
        <f t="shared" si="0"/>
        <v/>
      </c>
      <c r="F22" s="66" t="str">
        <f t="shared" si="1"/>
        <v/>
      </c>
      <c r="G22" s="80" t="str">
        <f t="shared" si="2"/>
        <v/>
      </c>
      <c r="H22" s="36"/>
      <c r="I22" s="69"/>
      <c r="J22" s="70"/>
      <c r="K22" s="69"/>
      <c r="L22" s="70"/>
      <c r="M22" s="69"/>
      <c r="N22" s="70"/>
      <c r="O22" s="69"/>
      <c r="P22" s="70"/>
      <c r="Q22" s="69"/>
      <c r="R22" s="70"/>
      <c r="S22" s="69"/>
      <c r="T22" s="70"/>
      <c r="U22" s="37"/>
    </row>
    <row r="23" spans="2:21" ht="14">
      <c r="B23" s="77"/>
      <c r="C23" s="74"/>
      <c r="D23" s="76"/>
      <c r="E23" s="66" t="str">
        <f t="shared" si="0"/>
        <v/>
      </c>
      <c r="F23" s="66" t="str">
        <f t="shared" si="1"/>
        <v/>
      </c>
      <c r="G23" s="80" t="str">
        <f t="shared" si="2"/>
        <v/>
      </c>
      <c r="H23" s="36"/>
      <c r="I23" s="69"/>
      <c r="J23" s="70"/>
      <c r="K23" s="69"/>
      <c r="L23" s="70"/>
      <c r="M23" s="69"/>
      <c r="N23" s="70"/>
      <c r="O23" s="69"/>
      <c r="P23" s="70"/>
      <c r="Q23" s="69"/>
      <c r="R23" s="70"/>
      <c r="S23" s="69"/>
      <c r="T23" s="70"/>
      <c r="U23" s="37"/>
    </row>
    <row r="24" spans="2:21" ht="14">
      <c r="B24" s="77"/>
      <c r="C24" s="74"/>
      <c r="D24" s="76"/>
      <c r="E24" s="66" t="str">
        <f t="shared" si="0"/>
        <v/>
      </c>
      <c r="F24" s="66" t="str">
        <f t="shared" si="1"/>
        <v/>
      </c>
      <c r="G24" s="80" t="str">
        <f t="shared" si="2"/>
        <v/>
      </c>
      <c r="H24" s="36"/>
      <c r="I24" s="69"/>
      <c r="J24" s="70"/>
      <c r="K24" s="69"/>
      <c r="L24" s="70"/>
      <c r="M24" s="69"/>
      <c r="N24" s="70"/>
      <c r="O24" s="69"/>
      <c r="P24" s="70"/>
      <c r="Q24" s="69"/>
      <c r="R24" s="70"/>
      <c r="S24" s="69"/>
      <c r="T24" s="70"/>
      <c r="U24" s="37"/>
    </row>
    <row r="25" spans="2:21" ht="14">
      <c r="B25" s="77"/>
      <c r="C25" s="74"/>
      <c r="D25" s="76"/>
      <c r="E25" s="66" t="str">
        <f t="shared" si="0"/>
        <v/>
      </c>
      <c r="F25" s="66" t="str">
        <f t="shared" si="1"/>
        <v/>
      </c>
      <c r="G25" s="80" t="str">
        <f t="shared" si="2"/>
        <v/>
      </c>
      <c r="H25" s="36"/>
      <c r="I25" s="69"/>
      <c r="J25" s="70"/>
      <c r="K25" s="69"/>
      <c r="L25" s="70"/>
      <c r="M25" s="69"/>
      <c r="N25" s="70"/>
      <c r="O25" s="69"/>
      <c r="P25" s="70"/>
      <c r="Q25" s="69"/>
      <c r="R25" s="70"/>
      <c r="S25" s="69"/>
      <c r="T25" s="70"/>
      <c r="U25" s="37"/>
    </row>
    <row r="26" spans="2:21" ht="14">
      <c r="B26" s="77"/>
      <c r="C26" s="74"/>
      <c r="D26" s="76"/>
      <c r="E26" s="66" t="str">
        <f t="shared" si="0"/>
        <v/>
      </c>
      <c r="F26" s="66" t="str">
        <f t="shared" si="1"/>
        <v/>
      </c>
      <c r="G26" s="80" t="str">
        <f t="shared" si="2"/>
        <v/>
      </c>
      <c r="H26" s="36"/>
      <c r="I26" s="69"/>
      <c r="J26" s="70"/>
      <c r="K26" s="69"/>
      <c r="L26" s="70"/>
      <c r="M26" s="69"/>
      <c r="N26" s="70"/>
      <c r="O26" s="69"/>
      <c r="P26" s="70"/>
      <c r="Q26" s="69"/>
      <c r="R26" s="70"/>
      <c r="S26" s="69"/>
      <c r="T26" s="70"/>
      <c r="U26" s="37"/>
    </row>
    <row r="27" spans="2:21" ht="14">
      <c r="B27" s="77"/>
      <c r="C27" s="74"/>
      <c r="D27" s="76"/>
      <c r="E27" s="66" t="str">
        <f t="shared" si="0"/>
        <v/>
      </c>
      <c r="F27" s="66" t="str">
        <f t="shared" si="1"/>
        <v/>
      </c>
      <c r="G27" s="80" t="str">
        <f t="shared" si="2"/>
        <v/>
      </c>
      <c r="H27" s="36"/>
      <c r="I27" s="69"/>
      <c r="J27" s="70"/>
      <c r="K27" s="69"/>
      <c r="L27" s="70"/>
      <c r="M27" s="69"/>
      <c r="N27" s="70"/>
      <c r="O27" s="69"/>
      <c r="P27" s="70"/>
      <c r="Q27" s="69"/>
      <c r="R27" s="70"/>
      <c r="S27" s="69"/>
      <c r="T27" s="70"/>
      <c r="U27" s="37"/>
    </row>
    <row r="28" spans="2:21" ht="14">
      <c r="B28" s="77"/>
      <c r="C28" s="74"/>
      <c r="D28" s="76"/>
      <c r="E28" s="66" t="str">
        <f t="shared" si="0"/>
        <v/>
      </c>
      <c r="F28" s="66" t="str">
        <f t="shared" si="1"/>
        <v/>
      </c>
      <c r="G28" s="80" t="str">
        <f t="shared" si="2"/>
        <v/>
      </c>
      <c r="H28" s="36"/>
      <c r="I28" s="69"/>
      <c r="J28" s="70"/>
      <c r="K28" s="69"/>
      <c r="L28" s="70"/>
      <c r="M28" s="69"/>
      <c r="N28" s="70"/>
      <c r="O28" s="69"/>
      <c r="P28" s="70"/>
      <c r="Q28" s="69"/>
      <c r="R28" s="70"/>
      <c r="S28" s="69"/>
      <c r="T28" s="70"/>
      <c r="U28" s="37"/>
    </row>
    <row r="29" spans="2:21" ht="14">
      <c r="B29" s="77"/>
      <c r="C29" s="74"/>
      <c r="D29" s="76"/>
      <c r="E29" s="66" t="str">
        <f t="shared" si="0"/>
        <v/>
      </c>
      <c r="F29" s="66" t="str">
        <f t="shared" si="1"/>
        <v/>
      </c>
      <c r="G29" s="80" t="str">
        <f t="shared" si="2"/>
        <v/>
      </c>
      <c r="H29" s="36"/>
      <c r="I29" s="69"/>
      <c r="J29" s="70"/>
      <c r="K29" s="69"/>
      <c r="L29" s="70"/>
      <c r="M29" s="69"/>
      <c r="N29" s="70"/>
      <c r="O29" s="69"/>
      <c r="P29" s="70"/>
      <c r="Q29" s="69"/>
      <c r="R29" s="70"/>
      <c r="S29" s="69"/>
      <c r="T29" s="70"/>
      <c r="U29" s="37"/>
    </row>
    <row r="30" spans="2:21" ht="13.5" customHeight="1">
      <c r="B30" s="77"/>
      <c r="C30" s="74"/>
      <c r="D30" s="76"/>
      <c r="E30" s="66" t="str">
        <f t="shared" si="0"/>
        <v/>
      </c>
      <c r="F30" s="66" t="str">
        <f t="shared" si="1"/>
        <v/>
      </c>
      <c r="G30" s="80" t="str">
        <f t="shared" si="2"/>
        <v/>
      </c>
      <c r="H30" s="36"/>
      <c r="I30" s="69"/>
      <c r="J30" s="70"/>
      <c r="K30" s="69"/>
      <c r="L30" s="70"/>
      <c r="M30" s="69"/>
      <c r="N30" s="70"/>
      <c r="O30" s="69"/>
      <c r="P30" s="70"/>
      <c r="Q30" s="69"/>
      <c r="R30" s="70"/>
      <c r="S30" s="69"/>
      <c r="T30" s="70"/>
      <c r="U30" s="37"/>
    </row>
    <row r="31" spans="2:21" ht="14">
      <c r="B31" s="77"/>
      <c r="C31" s="74"/>
      <c r="D31" s="76"/>
      <c r="E31" s="66" t="str">
        <f t="shared" si="0"/>
        <v/>
      </c>
      <c r="F31" s="66" t="str">
        <f t="shared" si="1"/>
        <v/>
      </c>
      <c r="G31" s="80" t="str">
        <f t="shared" si="2"/>
        <v/>
      </c>
      <c r="H31" s="36"/>
      <c r="I31" s="69"/>
      <c r="J31" s="70"/>
      <c r="K31" s="69"/>
      <c r="L31" s="70"/>
      <c r="M31" s="69"/>
      <c r="N31" s="70"/>
      <c r="O31" s="69"/>
      <c r="P31" s="70"/>
      <c r="Q31" s="69"/>
      <c r="R31" s="70"/>
      <c r="S31" s="69"/>
      <c r="T31" s="70"/>
      <c r="U31" s="37"/>
    </row>
    <row r="32" spans="2:21" ht="14">
      <c r="B32" s="77"/>
      <c r="C32" s="74"/>
      <c r="D32" s="76"/>
      <c r="E32" s="66" t="str">
        <f t="shared" si="0"/>
        <v/>
      </c>
      <c r="F32" s="66" t="str">
        <f t="shared" si="1"/>
        <v/>
      </c>
      <c r="G32" s="80" t="str">
        <f t="shared" si="2"/>
        <v/>
      </c>
      <c r="H32" s="36"/>
      <c r="I32" s="69"/>
      <c r="J32" s="70"/>
      <c r="K32" s="69"/>
      <c r="L32" s="70"/>
      <c r="M32" s="69"/>
      <c r="N32" s="70"/>
      <c r="O32" s="69"/>
      <c r="P32" s="70"/>
      <c r="Q32" s="69"/>
      <c r="R32" s="70"/>
      <c r="S32" s="69"/>
      <c r="T32" s="70"/>
      <c r="U32" s="37"/>
    </row>
    <row r="33" spans="2:21" ht="14">
      <c r="B33" s="77"/>
      <c r="C33" s="74"/>
      <c r="D33" s="76"/>
      <c r="E33" s="66" t="str">
        <f t="shared" si="0"/>
        <v/>
      </c>
      <c r="F33" s="66" t="str">
        <f t="shared" si="1"/>
        <v/>
      </c>
      <c r="G33" s="80" t="str">
        <f t="shared" si="2"/>
        <v/>
      </c>
      <c r="H33" s="36"/>
      <c r="I33" s="69"/>
      <c r="J33" s="70"/>
      <c r="K33" s="69"/>
      <c r="L33" s="70"/>
      <c r="M33" s="69"/>
      <c r="N33" s="70"/>
      <c r="O33" s="69"/>
      <c r="P33" s="70"/>
      <c r="Q33" s="69"/>
      <c r="R33" s="70"/>
      <c r="S33" s="69"/>
      <c r="T33" s="70"/>
      <c r="U33" s="37"/>
    </row>
    <row r="34" spans="2:21" ht="14">
      <c r="B34" s="77"/>
      <c r="C34" s="74"/>
      <c r="D34" s="76"/>
      <c r="E34" s="66" t="str">
        <f t="shared" si="0"/>
        <v/>
      </c>
      <c r="F34" s="66" t="str">
        <f t="shared" si="1"/>
        <v/>
      </c>
      <c r="G34" s="80" t="str">
        <f t="shared" si="2"/>
        <v/>
      </c>
      <c r="H34" s="36"/>
      <c r="I34" s="69"/>
      <c r="J34" s="70"/>
      <c r="K34" s="69"/>
      <c r="L34" s="70"/>
      <c r="M34" s="69"/>
      <c r="N34" s="70"/>
      <c r="O34" s="69"/>
      <c r="P34" s="70"/>
      <c r="Q34" s="69"/>
      <c r="R34" s="70"/>
      <c r="S34" s="69"/>
      <c r="T34" s="70"/>
      <c r="U34" s="37"/>
    </row>
    <row r="35" spans="2:21" ht="14">
      <c r="B35" s="77"/>
      <c r="C35" s="74"/>
      <c r="D35" s="76"/>
      <c r="E35" s="66" t="str">
        <f t="shared" si="0"/>
        <v/>
      </c>
      <c r="F35" s="66" t="str">
        <f t="shared" si="1"/>
        <v/>
      </c>
      <c r="G35" s="80" t="str">
        <f t="shared" si="2"/>
        <v/>
      </c>
      <c r="H35" s="36"/>
      <c r="I35" s="69"/>
      <c r="J35" s="70"/>
      <c r="K35" s="69"/>
      <c r="L35" s="70"/>
      <c r="M35" s="69"/>
      <c r="N35" s="70"/>
      <c r="O35" s="69"/>
      <c r="P35" s="70"/>
      <c r="Q35" s="69"/>
      <c r="R35" s="70"/>
      <c r="S35" s="69"/>
      <c r="T35" s="70"/>
      <c r="U35" s="37"/>
    </row>
    <row r="36" spans="2:21" ht="14">
      <c r="B36" s="77"/>
      <c r="C36" s="74"/>
      <c r="D36" s="76"/>
      <c r="E36" s="66" t="str">
        <f t="shared" si="0"/>
        <v/>
      </c>
      <c r="F36" s="66" t="str">
        <f t="shared" si="1"/>
        <v/>
      </c>
      <c r="G36" s="80" t="str">
        <f t="shared" si="2"/>
        <v/>
      </c>
      <c r="H36" s="36"/>
      <c r="I36" s="69"/>
      <c r="J36" s="70"/>
      <c r="K36" s="69"/>
      <c r="L36" s="70"/>
      <c r="M36" s="69"/>
      <c r="N36" s="70"/>
      <c r="O36" s="69"/>
      <c r="P36" s="70"/>
      <c r="Q36" s="69"/>
      <c r="R36" s="70"/>
      <c r="S36" s="69"/>
      <c r="T36" s="70"/>
      <c r="U36" s="37"/>
    </row>
    <row r="37" spans="2:21" ht="14">
      <c r="B37" s="77"/>
      <c r="C37" s="74"/>
      <c r="D37" s="76"/>
      <c r="E37" s="66" t="str">
        <f t="shared" si="0"/>
        <v/>
      </c>
      <c r="F37" s="66" t="str">
        <f t="shared" si="1"/>
        <v/>
      </c>
      <c r="G37" s="80" t="str">
        <f t="shared" si="2"/>
        <v/>
      </c>
      <c r="H37" s="36"/>
      <c r="I37" s="69"/>
      <c r="J37" s="70"/>
      <c r="K37" s="69"/>
      <c r="L37" s="70"/>
      <c r="M37" s="69"/>
      <c r="N37" s="70"/>
      <c r="O37" s="69"/>
      <c r="P37" s="70"/>
      <c r="Q37" s="69"/>
      <c r="R37" s="70"/>
      <c r="S37" s="69"/>
      <c r="T37" s="70"/>
      <c r="U37" s="37"/>
    </row>
    <row r="38" spans="2:21" ht="14">
      <c r="B38" s="77"/>
      <c r="C38" s="74"/>
      <c r="D38" s="76"/>
      <c r="E38" s="66" t="str">
        <f t="shared" si="0"/>
        <v/>
      </c>
      <c r="F38" s="66" t="str">
        <f t="shared" si="1"/>
        <v/>
      </c>
      <c r="G38" s="80" t="str">
        <f t="shared" si="2"/>
        <v/>
      </c>
      <c r="H38" s="36"/>
      <c r="I38" s="69"/>
      <c r="J38" s="70"/>
      <c r="K38" s="69"/>
      <c r="L38" s="70"/>
      <c r="M38" s="69"/>
      <c r="N38" s="70"/>
      <c r="O38" s="69"/>
      <c r="P38" s="70"/>
      <c r="Q38" s="69"/>
      <c r="R38" s="70"/>
      <c r="S38" s="69"/>
      <c r="T38" s="70"/>
      <c r="U38" s="37"/>
    </row>
    <row r="39" spans="2:21" ht="14">
      <c r="B39" s="77"/>
      <c r="C39" s="74"/>
      <c r="D39" s="76"/>
      <c r="E39" s="66" t="str">
        <f t="shared" si="0"/>
        <v/>
      </c>
      <c r="F39" s="66" t="str">
        <f t="shared" si="1"/>
        <v/>
      </c>
      <c r="G39" s="80" t="str">
        <f t="shared" si="2"/>
        <v/>
      </c>
      <c r="H39" s="36"/>
      <c r="I39" s="69"/>
      <c r="J39" s="70"/>
      <c r="K39" s="69"/>
      <c r="L39" s="70"/>
      <c r="M39" s="69"/>
      <c r="N39" s="70"/>
      <c r="O39" s="69"/>
      <c r="P39" s="70"/>
      <c r="Q39" s="69"/>
      <c r="R39" s="70"/>
      <c r="S39" s="69"/>
      <c r="T39" s="70"/>
      <c r="U39" s="37"/>
    </row>
    <row r="40" spans="2:21" ht="14">
      <c r="B40" s="77"/>
      <c r="C40" s="74"/>
      <c r="D40" s="76"/>
      <c r="E40" s="66" t="str">
        <f t="shared" si="0"/>
        <v/>
      </c>
      <c r="F40" s="66" t="str">
        <f t="shared" si="1"/>
        <v/>
      </c>
      <c r="G40" s="80" t="str">
        <f t="shared" si="2"/>
        <v/>
      </c>
      <c r="H40" s="36"/>
      <c r="I40" s="69"/>
      <c r="J40" s="70"/>
      <c r="K40" s="69"/>
      <c r="L40" s="70"/>
      <c r="M40" s="69"/>
      <c r="N40" s="70"/>
      <c r="O40" s="69"/>
      <c r="P40" s="70"/>
      <c r="Q40" s="69"/>
      <c r="R40" s="70"/>
      <c r="S40" s="69"/>
      <c r="T40" s="70"/>
      <c r="U40" s="37"/>
    </row>
    <row r="41" spans="2:21" ht="14">
      <c r="B41" s="77"/>
      <c r="C41" s="74"/>
      <c r="D41" s="76"/>
      <c r="E41" s="66" t="str">
        <f t="shared" si="0"/>
        <v/>
      </c>
      <c r="F41" s="66" t="str">
        <f t="shared" si="1"/>
        <v/>
      </c>
      <c r="G41" s="80" t="str">
        <f t="shared" si="2"/>
        <v/>
      </c>
      <c r="H41" s="36"/>
      <c r="I41" s="69"/>
      <c r="J41" s="70"/>
      <c r="K41" s="69"/>
      <c r="L41" s="70"/>
      <c r="M41" s="69"/>
      <c r="N41" s="70"/>
      <c r="O41" s="69"/>
      <c r="P41" s="70"/>
      <c r="Q41" s="69"/>
      <c r="R41" s="70"/>
      <c r="S41" s="69"/>
      <c r="T41" s="70"/>
      <c r="U41" s="37"/>
    </row>
    <row r="42" spans="2:21" ht="14">
      <c r="B42" s="77"/>
      <c r="C42" s="74"/>
      <c r="D42" s="76"/>
      <c r="E42" s="66" t="str">
        <f t="shared" si="0"/>
        <v/>
      </c>
      <c r="F42" s="66" t="str">
        <f t="shared" si="1"/>
        <v/>
      </c>
      <c r="G42" s="80" t="str">
        <f t="shared" si="2"/>
        <v/>
      </c>
      <c r="H42" s="36"/>
      <c r="I42" s="69"/>
      <c r="J42" s="70"/>
      <c r="K42" s="69"/>
      <c r="L42" s="70"/>
      <c r="M42" s="69"/>
      <c r="N42" s="70"/>
      <c r="O42" s="69"/>
      <c r="P42" s="70"/>
      <c r="Q42" s="69"/>
      <c r="R42" s="70"/>
      <c r="S42" s="69"/>
      <c r="T42" s="70"/>
      <c r="U42" s="37"/>
    </row>
    <row r="43" spans="2:21" ht="14">
      <c r="B43" s="77"/>
      <c r="C43" s="74"/>
      <c r="D43" s="76"/>
      <c r="E43" s="66" t="str">
        <f t="shared" si="0"/>
        <v/>
      </c>
      <c r="F43" s="66" t="str">
        <f t="shared" si="1"/>
        <v/>
      </c>
      <c r="G43" s="80" t="str">
        <f t="shared" si="2"/>
        <v/>
      </c>
      <c r="H43" s="36"/>
      <c r="I43" s="69"/>
      <c r="J43" s="70"/>
      <c r="K43" s="69"/>
      <c r="L43" s="70"/>
      <c r="M43" s="69"/>
      <c r="N43" s="70"/>
      <c r="O43" s="69"/>
      <c r="P43" s="70"/>
      <c r="Q43" s="69"/>
      <c r="R43" s="70"/>
      <c r="S43" s="69"/>
      <c r="T43" s="70"/>
      <c r="U43" s="37"/>
    </row>
    <row r="44" spans="2:21" ht="14">
      <c r="B44" s="77"/>
      <c r="C44" s="74"/>
      <c r="D44" s="76"/>
      <c r="E44" s="66" t="str">
        <f t="shared" si="0"/>
        <v/>
      </c>
      <c r="F44" s="66" t="str">
        <f t="shared" si="1"/>
        <v/>
      </c>
      <c r="G44" s="80" t="str">
        <f t="shared" si="2"/>
        <v/>
      </c>
      <c r="H44" s="36"/>
      <c r="I44" s="69"/>
      <c r="J44" s="70"/>
      <c r="K44" s="69"/>
      <c r="L44" s="70"/>
      <c r="M44" s="69"/>
      <c r="N44" s="70"/>
      <c r="O44" s="69"/>
      <c r="P44" s="70"/>
      <c r="Q44" s="69"/>
      <c r="R44" s="70"/>
      <c r="S44" s="69"/>
      <c r="T44" s="70"/>
      <c r="U44" s="37"/>
    </row>
    <row r="45" spans="2:21" ht="14">
      <c r="B45" s="77"/>
      <c r="C45" s="74"/>
      <c r="D45" s="76"/>
      <c r="E45" s="66" t="str">
        <f t="shared" si="0"/>
        <v/>
      </c>
      <c r="F45" s="66" t="str">
        <f t="shared" si="1"/>
        <v/>
      </c>
      <c r="G45" s="80" t="str">
        <f t="shared" si="2"/>
        <v/>
      </c>
      <c r="H45" s="36"/>
      <c r="I45" s="69"/>
      <c r="J45" s="70"/>
      <c r="K45" s="69"/>
      <c r="L45" s="70"/>
      <c r="M45" s="69"/>
      <c r="N45" s="70"/>
      <c r="O45" s="69"/>
      <c r="P45" s="70"/>
      <c r="Q45" s="69"/>
      <c r="R45" s="70"/>
      <c r="S45" s="69"/>
      <c r="T45" s="70"/>
      <c r="U45" s="37"/>
    </row>
    <row r="46" spans="2:21" ht="14">
      <c r="B46" s="77"/>
      <c r="C46" s="74"/>
      <c r="D46" s="76"/>
      <c r="E46" s="66" t="str">
        <f t="shared" si="0"/>
        <v/>
      </c>
      <c r="F46" s="66" t="str">
        <f t="shared" si="1"/>
        <v/>
      </c>
      <c r="G46" s="80" t="str">
        <f t="shared" si="2"/>
        <v/>
      </c>
      <c r="H46" s="36"/>
      <c r="I46" s="69"/>
      <c r="J46" s="70"/>
      <c r="K46" s="69"/>
      <c r="L46" s="70"/>
      <c r="M46" s="69"/>
      <c r="N46" s="70"/>
      <c r="O46" s="69"/>
      <c r="P46" s="70"/>
      <c r="Q46" s="69"/>
      <c r="R46" s="70"/>
      <c r="S46" s="69"/>
      <c r="T46" s="70"/>
      <c r="U46" s="37"/>
    </row>
    <row r="47" spans="2:21" ht="14">
      <c r="B47" s="77"/>
      <c r="C47" s="74"/>
      <c r="D47" s="76"/>
      <c r="E47" s="66" t="str">
        <f t="shared" si="0"/>
        <v/>
      </c>
      <c r="F47" s="66" t="str">
        <f t="shared" si="1"/>
        <v/>
      </c>
      <c r="G47" s="80" t="str">
        <f t="shared" si="2"/>
        <v/>
      </c>
      <c r="H47" s="36"/>
      <c r="I47" s="69"/>
      <c r="J47" s="70"/>
      <c r="K47" s="69"/>
      <c r="L47" s="70"/>
      <c r="M47" s="69"/>
      <c r="N47" s="70"/>
      <c r="O47" s="69"/>
      <c r="P47" s="70"/>
      <c r="Q47" s="69"/>
      <c r="R47" s="70"/>
      <c r="S47" s="69"/>
      <c r="T47" s="70"/>
      <c r="U47" s="37"/>
    </row>
    <row r="48" spans="2:21" ht="14">
      <c r="B48" s="77"/>
      <c r="C48" s="74"/>
      <c r="D48" s="76"/>
      <c r="E48" s="66" t="str">
        <f t="shared" si="0"/>
        <v/>
      </c>
      <c r="F48" s="66" t="str">
        <f t="shared" si="1"/>
        <v/>
      </c>
      <c r="G48" s="80" t="str">
        <f t="shared" si="2"/>
        <v/>
      </c>
      <c r="H48" s="36"/>
      <c r="I48" s="69"/>
      <c r="J48" s="70"/>
      <c r="K48" s="69"/>
      <c r="L48" s="70"/>
      <c r="M48" s="69"/>
      <c r="N48" s="70"/>
      <c r="O48" s="69"/>
      <c r="P48" s="70"/>
      <c r="Q48" s="69"/>
      <c r="R48" s="70"/>
      <c r="S48" s="69"/>
      <c r="T48" s="70"/>
      <c r="U48" s="37"/>
    </row>
    <row r="49" spans="2:21" ht="14">
      <c r="B49" s="77"/>
      <c r="C49" s="74"/>
      <c r="D49" s="76"/>
      <c r="E49" s="66" t="str">
        <f t="shared" si="0"/>
        <v/>
      </c>
      <c r="F49" s="66" t="str">
        <f t="shared" si="1"/>
        <v/>
      </c>
      <c r="G49" s="80" t="str">
        <f t="shared" si="2"/>
        <v/>
      </c>
      <c r="H49" s="36"/>
      <c r="I49" s="69"/>
      <c r="J49" s="70"/>
      <c r="K49" s="69"/>
      <c r="L49" s="70"/>
      <c r="M49" s="69"/>
      <c r="N49" s="70"/>
      <c r="O49" s="69"/>
      <c r="P49" s="70"/>
      <c r="Q49" s="69"/>
      <c r="R49" s="70"/>
      <c r="S49" s="69"/>
      <c r="T49" s="70"/>
      <c r="U49" s="37"/>
    </row>
    <row r="50" spans="2:21" ht="13.5" customHeight="1">
      <c r="B50" s="77"/>
      <c r="C50" s="74"/>
      <c r="D50" s="76"/>
      <c r="E50" s="66" t="str">
        <f t="shared" si="0"/>
        <v/>
      </c>
      <c r="F50" s="66" t="str">
        <f t="shared" si="1"/>
        <v/>
      </c>
      <c r="G50" s="80" t="str">
        <f t="shared" si="2"/>
        <v/>
      </c>
      <c r="H50" s="36"/>
      <c r="I50" s="69"/>
      <c r="J50" s="70"/>
      <c r="K50" s="69"/>
      <c r="L50" s="70"/>
      <c r="M50" s="69"/>
      <c r="N50" s="70"/>
      <c r="O50" s="69"/>
      <c r="P50" s="70"/>
      <c r="Q50" s="69"/>
      <c r="R50" s="70"/>
      <c r="S50" s="69"/>
      <c r="T50" s="70"/>
      <c r="U50" s="37"/>
    </row>
    <row r="51" spans="2:21" ht="14">
      <c r="B51" s="77"/>
      <c r="C51" s="74"/>
      <c r="D51" s="76"/>
      <c r="E51" s="66" t="str">
        <f t="shared" si="0"/>
        <v/>
      </c>
      <c r="F51" s="66" t="str">
        <f t="shared" si="1"/>
        <v/>
      </c>
      <c r="G51" s="80" t="str">
        <f t="shared" si="2"/>
        <v/>
      </c>
      <c r="H51" s="36"/>
      <c r="I51" s="69"/>
      <c r="J51" s="70"/>
      <c r="K51" s="69"/>
      <c r="L51" s="70"/>
      <c r="M51" s="69"/>
      <c r="N51" s="70"/>
      <c r="O51" s="69"/>
      <c r="P51" s="70"/>
      <c r="Q51" s="69"/>
      <c r="R51" s="70"/>
      <c r="S51" s="69"/>
      <c r="T51" s="70"/>
      <c r="U51" s="37"/>
    </row>
    <row r="52" spans="2:21" ht="14">
      <c r="B52" s="77"/>
      <c r="C52" s="74"/>
      <c r="D52" s="76"/>
      <c r="E52" s="66" t="str">
        <f t="shared" si="0"/>
        <v/>
      </c>
      <c r="F52" s="66" t="str">
        <f t="shared" si="1"/>
        <v/>
      </c>
      <c r="G52" s="80" t="str">
        <f t="shared" si="2"/>
        <v/>
      </c>
      <c r="H52" s="36"/>
      <c r="I52" s="69"/>
      <c r="J52" s="70"/>
      <c r="K52" s="69"/>
      <c r="L52" s="70"/>
      <c r="M52" s="69"/>
      <c r="N52" s="70"/>
      <c r="O52" s="69"/>
      <c r="P52" s="70"/>
      <c r="Q52" s="69"/>
      <c r="R52" s="70"/>
      <c r="S52" s="69"/>
      <c r="T52" s="70"/>
      <c r="U52" s="37"/>
    </row>
    <row r="53" spans="2:21" ht="14">
      <c r="B53" s="77"/>
      <c r="C53" s="74"/>
      <c r="D53" s="76"/>
      <c r="E53" s="66" t="str">
        <f t="shared" si="0"/>
        <v/>
      </c>
      <c r="F53" s="66" t="str">
        <f t="shared" si="1"/>
        <v/>
      </c>
      <c r="G53" s="80" t="str">
        <f t="shared" si="2"/>
        <v/>
      </c>
      <c r="H53" s="36"/>
      <c r="I53" s="69"/>
      <c r="J53" s="70"/>
      <c r="K53" s="69"/>
      <c r="L53" s="70"/>
      <c r="M53" s="69"/>
      <c r="N53" s="70"/>
      <c r="O53" s="69"/>
      <c r="P53" s="70"/>
      <c r="Q53" s="69"/>
      <c r="R53" s="70"/>
      <c r="S53" s="69"/>
      <c r="T53" s="70"/>
      <c r="U53" s="37"/>
    </row>
    <row r="54" spans="2:21" ht="14">
      <c r="B54" s="77"/>
      <c r="C54" s="74"/>
      <c r="D54" s="76"/>
      <c r="E54" s="66" t="str">
        <f t="shared" si="0"/>
        <v/>
      </c>
      <c r="F54" s="66" t="str">
        <f t="shared" si="1"/>
        <v/>
      </c>
      <c r="G54" s="80" t="str">
        <f t="shared" si="2"/>
        <v/>
      </c>
      <c r="H54" s="36"/>
      <c r="I54" s="69"/>
      <c r="J54" s="70"/>
      <c r="K54" s="69"/>
      <c r="L54" s="70"/>
      <c r="M54" s="69"/>
      <c r="N54" s="70"/>
      <c r="O54" s="69"/>
      <c r="P54" s="70"/>
      <c r="Q54" s="69"/>
      <c r="R54" s="70"/>
      <c r="S54" s="69"/>
      <c r="T54" s="70"/>
      <c r="U54" s="37"/>
    </row>
    <row r="55" spans="2:21" ht="14">
      <c r="B55" s="77"/>
      <c r="C55" s="74"/>
      <c r="D55" s="76"/>
      <c r="E55" s="66" t="str">
        <f t="shared" si="0"/>
        <v/>
      </c>
      <c r="F55" s="66" t="str">
        <f t="shared" si="1"/>
        <v/>
      </c>
      <c r="G55" s="80" t="str">
        <f t="shared" si="2"/>
        <v/>
      </c>
      <c r="H55" s="36"/>
      <c r="I55" s="69"/>
      <c r="J55" s="70"/>
      <c r="K55" s="69"/>
      <c r="L55" s="70"/>
      <c r="M55" s="69"/>
      <c r="N55" s="70"/>
      <c r="O55" s="69"/>
      <c r="P55" s="70"/>
      <c r="Q55" s="69"/>
      <c r="R55" s="70"/>
      <c r="S55" s="69"/>
      <c r="T55" s="70"/>
      <c r="U55" s="37"/>
    </row>
    <row r="56" spans="2:21" ht="14">
      <c r="B56" s="77"/>
      <c r="C56" s="74"/>
      <c r="D56" s="76"/>
      <c r="E56" s="66" t="str">
        <f t="shared" si="0"/>
        <v/>
      </c>
      <c r="F56" s="66" t="str">
        <f t="shared" si="1"/>
        <v/>
      </c>
      <c r="G56" s="80" t="str">
        <f t="shared" si="2"/>
        <v/>
      </c>
      <c r="H56" s="36"/>
      <c r="I56" s="69"/>
      <c r="J56" s="70"/>
      <c r="K56" s="69"/>
      <c r="L56" s="70"/>
      <c r="M56" s="69"/>
      <c r="N56" s="70"/>
      <c r="O56" s="69"/>
      <c r="P56" s="70"/>
      <c r="Q56" s="69"/>
      <c r="R56" s="70"/>
      <c r="S56" s="69"/>
      <c r="T56" s="70"/>
      <c r="U56" s="37"/>
    </row>
    <row r="57" spans="2:21" ht="14">
      <c r="B57" s="77"/>
      <c r="C57" s="74"/>
      <c r="D57" s="76"/>
      <c r="E57" s="66" t="str">
        <f t="shared" si="0"/>
        <v/>
      </c>
      <c r="F57" s="66" t="str">
        <f t="shared" si="1"/>
        <v/>
      </c>
      <c r="G57" s="80" t="str">
        <f t="shared" si="2"/>
        <v/>
      </c>
      <c r="H57" s="36"/>
      <c r="I57" s="69"/>
      <c r="J57" s="70"/>
      <c r="K57" s="69"/>
      <c r="L57" s="70"/>
      <c r="M57" s="69"/>
      <c r="N57" s="70"/>
      <c r="O57" s="69"/>
      <c r="P57" s="70"/>
      <c r="Q57" s="69"/>
      <c r="R57" s="70"/>
      <c r="S57" s="69"/>
      <c r="T57" s="70"/>
      <c r="U57" s="37"/>
    </row>
    <row r="58" spans="2:21" ht="14">
      <c r="B58" s="77"/>
      <c r="C58" s="74"/>
      <c r="D58" s="76"/>
      <c r="E58" s="66" t="str">
        <f t="shared" si="0"/>
        <v/>
      </c>
      <c r="F58" s="66" t="str">
        <f t="shared" si="1"/>
        <v/>
      </c>
      <c r="G58" s="80" t="str">
        <f t="shared" si="2"/>
        <v/>
      </c>
      <c r="H58" s="36"/>
      <c r="I58" s="69"/>
      <c r="J58" s="70"/>
      <c r="K58" s="69"/>
      <c r="L58" s="70"/>
      <c r="M58" s="69"/>
      <c r="N58" s="70"/>
      <c r="O58" s="69"/>
      <c r="P58" s="70"/>
      <c r="Q58" s="69"/>
      <c r="R58" s="70"/>
      <c r="S58" s="69"/>
      <c r="T58" s="70"/>
      <c r="U58" s="37"/>
    </row>
    <row r="59" spans="2:21" ht="14">
      <c r="B59" s="77"/>
      <c r="C59" s="74"/>
      <c r="D59" s="76"/>
      <c r="E59" s="66" t="str">
        <f t="shared" si="0"/>
        <v/>
      </c>
      <c r="F59" s="66" t="str">
        <f t="shared" si="1"/>
        <v/>
      </c>
      <c r="G59" s="80" t="str">
        <f t="shared" si="2"/>
        <v/>
      </c>
      <c r="H59" s="36"/>
      <c r="I59" s="69"/>
      <c r="J59" s="70"/>
      <c r="K59" s="69"/>
      <c r="L59" s="70"/>
      <c r="M59" s="69"/>
      <c r="N59" s="70"/>
      <c r="O59" s="69"/>
      <c r="P59" s="70"/>
      <c r="Q59" s="69"/>
      <c r="R59" s="70"/>
      <c r="S59" s="69"/>
      <c r="T59" s="70"/>
      <c r="U59" s="37"/>
    </row>
    <row r="60" spans="2:21">
      <c r="B60" s="31" t="s">
        <v>152</v>
      </c>
      <c r="C60" s="75" t="s">
        <v>219</v>
      </c>
      <c r="D60" s="75" t="s">
        <v>219</v>
      </c>
      <c r="E60" s="81">
        <f>SUM(E10:E59)</f>
        <v>0</v>
      </c>
      <c r="F60" s="81">
        <f t="shared" ref="F60:G60" si="3">SUM(F10:F59)</f>
        <v>0</v>
      </c>
      <c r="G60" s="81">
        <f t="shared" si="3"/>
        <v>0</v>
      </c>
      <c r="H60" s="36"/>
      <c r="I60" s="33"/>
      <c r="K60" s="34"/>
      <c r="M60" s="34"/>
      <c r="O60" s="34"/>
      <c r="Q60" s="34"/>
      <c r="S60" s="34"/>
    </row>
    <row r="61" spans="2:21">
      <c r="I61" s="33"/>
      <c r="K61" s="34"/>
      <c r="M61" s="34"/>
      <c r="O61" s="34"/>
      <c r="Q61" s="34"/>
      <c r="S61" s="34"/>
    </row>
    <row r="62" spans="2:21" ht="14">
      <c r="B62" s="52" t="s">
        <v>206</v>
      </c>
    </row>
    <row r="63" spans="2:21">
      <c r="B63" s="58"/>
      <c r="C63" s="202" t="s">
        <v>151</v>
      </c>
      <c r="D63" s="191" t="s">
        <v>2</v>
      </c>
      <c r="E63" s="193"/>
      <c r="F63" s="191" t="s">
        <v>152</v>
      </c>
      <c r="G63" s="193"/>
    </row>
    <row r="64" spans="2:21">
      <c r="B64" s="59"/>
      <c r="C64" s="203"/>
      <c r="D64" s="31" t="s">
        <v>173</v>
      </c>
      <c r="E64" s="31" t="s">
        <v>174</v>
      </c>
      <c r="F64" s="31" t="s">
        <v>173</v>
      </c>
      <c r="G64" s="31" t="s">
        <v>174</v>
      </c>
    </row>
    <row r="65" spans="2:7">
      <c r="B65" s="82" t="s">
        <v>212</v>
      </c>
      <c r="C65" s="73">
        <f>COUNTIFS($C$10:$C$59,"一般",$D$10:$D$59,"常勤")</f>
        <v>0</v>
      </c>
      <c r="D65" s="73">
        <f>COUNTIFS($C$10:$C$59,"一般",$D$10:$D$59,"非常勤")</f>
        <v>0</v>
      </c>
      <c r="E65" s="68">
        <f>ROUNDDOWN(SUMIFS($G$10:$G$59,$C$10:$C$59,"一般",$D$10:$D$59,"非常勤"),1)</f>
        <v>0</v>
      </c>
      <c r="F65" s="73">
        <f>C65+D65</f>
        <v>0</v>
      </c>
      <c r="G65" s="68">
        <f>C65+E65</f>
        <v>0</v>
      </c>
    </row>
    <row r="66" spans="2:7">
      <c r="B66" s="82" t="s">
        <v>214</v>
      </c>
      <c r="C66" s="73">
        <f>COUNTIFS($C$10:$C$59,"療養",$D$10:$D$59,"常勤")</f>
        <v>0</v>
      </c>
      <c r="D66" s="73">
        <f>COUNTIFS($C$10:$C$59,"療養",$D$10:$D$59,"非常勤")</f>
        <v>0</v>
      </c>
      <c r="E66" s="68">
        <f>ROUNDDOWN(SUMIFS($G$10:$G$59,$C$10:$C$59,"療養",$D$10:$D$59,"非常勤"),1)</f>
        <v>0</v>
      </c>
      <c r="F66" s="73">
        <f t="shared" ref="F66:F70" si="4">C66+D66</f>
        <v>0</v>
      </c>
      <c r="G66" s="68">
        <f t="shared" ref="G66:G70" si="5">C66+E66</f>
        <v>0</v>
      </c>
    </row>
    <row r="67" spans="2:7">
      <c r="B67" s="82" t="s">
        <v>213</v>
      </c>
      <c r="C67" s="73">
        <f>COUNTIFS($C$10:$C$59,"精神",$D$10:$D$59,"常勤")</f>
        <v>0</v>
      </c>
      <c r="D67" s="73">
        <f>COUNTIFS($C$10:$C$59,"精神",$D$10:$D$59,"非常勤")</f>
        <v>0</v>
      </c>
      <c r="E67" s="68">
        <f>ROUNDDOWN(SUMIFS($G$10:$G$59,$C$10:$C$59,"精神",$D$10:$D$59,"非常勤"),1)</f>
        <v>0</v>
      </c>
      <c r="F67" s="73">
        <f t="shared" si="4"/>
        <v>0</v>
      </c>
      <c r="G67" s="68">
        <f t="shared" si="5"/>
        <v>0</v>
      </c>
    </row>
    <row r="68" spans="2:7">
      <c r="B68" s="82" t="s">
        <v>215</v>
      </c>
      <c r="C68" s="73">
        <f>COUNTIFS($C$10:$C$59,"結核",$D$10:$D$59,"常勤")</f>
        <v>0</v>
      </c>
      <c r="D68" s="73">
        <f>COUNTIFS($C$10:$C$59,"結核",$D$10:$D$59,"非常勤")</f>
        <v>0</v>
      </c>
      <c r="E68" s="68">
        <f>ROUNDDOWN(SUMIFS($G$10:$G$59,$C$10:$C$59,"結核",$D$10:$D$59,"非常勤"),1)</f>
        <v>0</v>
      </c>
      <c r="F68" s="73">
        <f t="shared" si="4"/>
        <v>0</v>
      </c>
      <c r="G68" s="68">
        <f t="shared" si="5"/>
        <v>0</v>
      </c>
    </row>
    <row r="69" spans="2:7">
      <c r="B69" s="82" t="s">
        <v>220</v>
      </c>
      <c r="C69" s="73">
        <f>COUNTIFS($C$10:$C$59,"感染症",$D$10:$D$59,"常勤")</f>
        <v>0</v>
      </c>
      <c r="D69" s="73">
        <f>COUNTIFS($C$10:$C$59,"感染症",$D$10:$D$59,"非常勤")</f>
        <v>0</v>
      </c>
      <c r="E69" s="68">
        <f>ROUNDDOWN(SUMIFS($G$10:$G$59,$C$10:$C$59,"感染症",$D$10:$D$59,"非常勤"),1)</f>
        <v>0</v>
      </c>
      <c r="F69" s="73">
        <f t="shared" si="4"/>
        <v>0</v>
      </c>
      <c r="G69" s="68">
        <f t="shared" si="5"/>
        <v>0</v>
      </c>
    </row>
    <row r="70" spans="2:7">
      <c r="B70" s="82" t="s">
        <v>216</v>
      </c>
      <c r="C70" s="73">
        <f>COUNTIFS($C$10:$C$59,"その他",$D$10:$D$59,"常勤")</f>
        <v>0</v>
      </c>
      <c r="D70" s="73">
        <f>COUNTIFS($C$10:$C$59,"その他",$D$10:$D$59,"非常勤")</f>
        <v>0</v>
      </c>
      <c r="E70" s="68">
        <f>ROUNDDOWN(SUMIFS($G$10:$G$59,$C$10:$C$59,"その他",$D$10:$D$59,"非常勤"),1)</f>
        <v>0</v>
      </c>
      <c r="F70" s="73">
        <f t="shared" si="4"/>
        <v>0</v>
      </c>
      <c r="G70" s="68">
        <f t="shared" si="5"/>
        <v>0</v>
      </c>
    </row>
    <row r="71" spans="2:7">
      <c r="B71" s="82" t="s">
        <v>152</v>
      </c>
      <c r="C71" s="73">
        <f>SUM(C65:C70)</f>
        <v>0</v>
      </c>
      <c r="D71" s="73">
        <f>SUM(D65:D70)</f>
        <v>0</v>
      </c>
      <c r="E71" s="68">
        <f t="shared" ref="E71:G71" si="6">SUM(E65:E70)</f>
        <v>0</v>
      </c>
      <c r="F71" s="73">
        <f t="shared" si="6"/>
        <v>0</v>
      </c>
      <c r="G71" s="68">
        <f t="shared" si="6"/>
        <v>0</v>
      </c>
    </row>
    <row r="90" spans="9:19">
      <c r="I90" s="23"/>
      <c r="K90" s="23"/>
      <c r="N90" s="23"/>
      <c r="O90" s="23"/>
      <c r="Q90" s="23"/>
      <c r="S90" s="23"/>
    </row>
    <row r="91" spans="9:19">
      <c r="I91" s="23"/>
      <c r="K91" s="23"/>
      <c r="N91" s="23"/>
      <c r="O91" s="23"/>
      <c r="Q91" s="23"/>
      <c r="S91" s="23"/>
    </row>
  </sheetData>
  <mergeCells count="13">
    <mergeCell ref="B5:E5"/>
    <mergeCell ref="B7:B9"/>
    <mergeCell ref="C7:C9"/>
    <mergeCell ref="D7:D9"/>
    <mergeCell ref="E7:G7"/>
    <mergeCell ref="E8:F8"/>
    <mergeCell ref="G8:G9"/>
    <mergeCell ref="I8:N8"/>
    <mergeCell ref="O8:T8"/>
    <mergeCell ref="U8:U9"/>
    <mergeCell ref="C63:C64"/>
    <mergeCell ref="D63:E63"/>
    <mergeCell ref="F63:G63"/>
  </mergeCells>
  <phoneticPr fontId="2"/>
  <dataValidations count="2">
    <dataValidation type="list" allowBlank="1" showInputMessage="1" showErrorMessage="1" sqref="D10:D59" xr:uid="{00000000-0002-0000-0800-000000000000}">
      <formula1>"常勤,非常勤"</formula1>
    </dataValidation>
    <dataValidation type="list" allowBlank="1" showInputMessage="1" showErrorMessage="1" sqref="C10:C59" xr:uid="{00000000-0002-0000-0800-000001000000}">
      <formula1>"一般,療養,精神,結核,感染症,その他"</formula1>
    </dataValidation>
  </dataValidations>
  <pageMargins left="0.70866141732283472" right="0.70866141732283472" top="0.74803149606299213" bottom="0.74803149606299213" header="0.31496062992125984" footer="0.31496062992125984"/>
  <pageSetup paperSize="9" scale="7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6</vt:i4>
      </vt:variant>
    </vt:vector>
  </HeadingPairs>
  <TitlesOfParts>
    <vt:vector size="19" baseType="lpstr">
      <vt:lpstr>基本情報</vt:lpstr>
      <vt:lpstr>平均入院・外来患者数</vt:lpstr>
      <vt:lpstr>常勤換算　01医師</vt:lpstr>
      <vt:lpstr>02歯科医師</vt:lpstr>
      <vt:lpstr>03 薬剤師</vt:lpstr>
      <vt:lpstr>04-01看護師</vt:lpstr>
      <vt:lpstr>04-02准看護師</vt:lpstr>
      <vt:lpstr>04-03助産師</vt:lpstr>
      <vt:lpstr>04-04歯科衛生士</vt:lpstr>
      <vt:lpstr>05栄養士</vt:lpstr>
      <vt:lpstr>06看護補助者</vt:lpstr>
      <vt:lpstr>様式１０－１（その1）</vt:lpstr>
      <vt:lpstr>様式５</vt:lpstr>
      <vt:lpstr>'様式１０－１（その1）'!Print_Area</vt:lpstr>
      <vt:lpstr>様式５!Print_Area</vt:lpstr>
      <vt:lpstr>'02歯科医師'!Print_Titles</vt:lpstr>
      <vt:lpstr>'03 薬剤師'!Print_Titles</vt:lpstr>
      <vt:lpstr>'05栄養士'!Print_Titles</vt:lpstr>
      <vt:lpstr>'常勤換算　01医師'!Print_Titles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千原 崚（朝霞保健所）</cp:lastModifiedBy>
  <cp:lastPrinted>2023-09-22T06:27:48Z</cp:lastPrinted>
  <dcterms:created xsi:type="dcterms:W3CDTF">2005-07-12T07:29:47Z</dcterms:created>
  <dcterms:modified xsi:type="dcterms:W3CDTF">2026-06-22T04:19:21Z</dcterms:modified>
</cp:coreProperties>
</file>