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<sst xmlns="http://schemas.openxmlformats.org/spreadsheetml/2006/main" count="217" uniqueCount="107">
  <si>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</si>
  <si>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</si>
  <si>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</si>
  <si>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</si>
  <si>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</si>
  <si>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</si>
  <si>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</si>
  <si>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</si>
  <si>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</si>
  <si>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</si>
  <si>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</si>
  <si>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</si>
  <si>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</si>
  <si>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</si>
  <si>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</si>
  <si>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</si>
  <si>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</si>
  <si>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</si>
  <si>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</si>
  <si>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</si>
  <si>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</si>
  <si>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</si>
  <si>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</si>
  <si>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</si>
  <si>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</si>
  <si>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</si>
  <si>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</si>
  <si>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</si>
  <si>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</si>
  <si>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</si>
  <si>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</si>
  <si>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</si>
  <si>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</si>
  <si>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</si>
  <si>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</si>
  <si>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</si>
  <si>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</si>
  <si>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</si>
  <si>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</si>
  <si>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</si>
  <si>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</si>
  <si>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</si>
  <si>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</si>
  <si>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</si>
  <si>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</si>
  <si>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</si>
  <si>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</si>
  <si>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</si>
  <si>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</si>
  <si>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</si>
  <si>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</si>
  <si>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</si>
  <si>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</si>
  <si>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</si>
  <si>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</si>
  <si>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</si>
  <si>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</si>
  <si>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</si>
  <si>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</si>
  <si>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</si>
  <si>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</si>
  <si>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</si>
  <si>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</si>
  <si>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</si>
  <si>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</si>
  <si>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</si>
  <si>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</si>
  <si>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</si>
  <si>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</si>
  <si>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</si>
  <si>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</si>
  <si>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</si>
  <si>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</si>
  <si>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</si>
  <si>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</si>
  <si>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</si>
  <si>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</si>
  <si>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</si>
  <si>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</si>
  <si>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</si>
  <si>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</si>
  <si>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</si>
  <si>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</si>
  <si>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</si>
  <si>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</si>
  <si>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</si>
  <si>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</si>
  <si>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</si>
  <si>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</si>
  <si>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</si>
  <si>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</si>
  <si>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</si>
  <si>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</si>
  <si>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埼玉県　杉戸町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</si>
  <si>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</si>
  <si>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</si>
  <si>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</si>
  <si>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</si>
  <si>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</si>
  <si>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</si>
  <si>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</si>
  <si>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</si>
  <si>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</si>
  <si>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</si>
  <si>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①経常収支は赤字が続いていたが、Ｈ２６年度から、会計制度の変更により、黒字となった。
②純損失については剰余金の取崩で対応をしているので、繰越欠損金は発生していない。Ｈ２６年度からは純利益が生じており、累積欠損金は発生しなかった。
③流動比率については、平均値を上回っており、１００％を上回っているため、短期的な債務に対する支払能力は十分である。
④企業債残高対給水収益比率は平均を下回っており、一定水準を保っている。
⑤料金回収率はＨ２６年度を除き、１００％を下回っている。料金収入では賄えず、他の収入に依存している。
⑥給水原価は経費の見直し等を行い、節減に努めている。
⑦施設利用率は平均を上回っており、充分な水準を有している。
⑧有収率は、平均を上回っており、充分な漏水対策の効果が表れている。</t>
    <phoneticPr fontId="4"/>
  </si>
  <si>
    <t>①有形固定資産減価償却率は平均を下回っているが、施設や管路の老朽化が進んでいる。
②管路経年化率は平成２５年度に再調査し、実績値を把握し、順次更新事業を実施している。
③管路更新率は年度によりばらつきがあるが、着実に実施している。</t>
    <phoneticPr fontId="4"/>
  </si>
  <si>
    <t>給水原価が供給単価を上回っており、また、平成9年度を最後に料金の見直しを実施していないことから、今後は、原価の上昇及び老朽管の更新に対して財源確保を勘案し、料金の見直しを検討する予定。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</si>
</sst>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0.96</c:v>
                </c:pt>
                <c:pt idx="1">
                  <c:v>0</c:v>
                </c:pt>
                <c:pt idx="2" formatCode="#,##0.00;&quot;△&quot;#,##0.00;&quot;-&quot;">
                  <c:v>0.12</c:v>
                </c:pt>
                <c:pt idx="3" formatCode="#,##0.00;&quot;△&quot;#,##0.00;&quot;-&quot;">
                  <c:v>0.72</c:v>
                </c:pt>
                <c:pt idx="4" formatCode="#,##0.00;&quot;△&quot;#,##0.00;&quot;-&quot;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04192"/>
        <c:axId val="9210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0.81</c:v>
                </c:pt>
                <c:pt idx="2">
                  <c:v>0.59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4192"/>
        <c:axId val="92106112"/>
      </c:lineChart>
      <c:dateAx>
        <c:axId val="9210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06112"/>
        <c:crosses val="autoZero"/>
        <c:auto val="1"/>
        <c:lblOffset val="100"/>
        <c:baseTimeUnit val="years"/>
      </c:dateAx>
      <c:valAx>
        <c:axId val="9210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0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70.900000000000006</c:v>
                </c:pt>
                <c:pt idx="1">
                  <c:v>69.47</c:v>
                </c:pt>
                <c:pt idx="2">
                  <c:v>68.41</c:v>
                </c:pt>
                <c:pt idx="3">
                  <c:v>67.19</c:v>
                </c:pt>
                <c:pt idx="4">
                  <c:v>66.59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82592"/>
        <c:axId val="10039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58.76</c:v>
                </c:pt>
                <c:pt idx="1">
                  <c:v>59.09</c:v>
                </c:pt>
                <c:pt idx="2">
                  <c:v>59.23</c:v>
                </c:pt>
                <c:pt idx="3">
                  <c:v>58.58</c:v>
                </c:pt>
                <c:pt idx="4">
                  <c:v>58.53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82592"/>
        <c:axId val="100397440"/>
      </c:lineChart>
      <c:dateAx>
        <c:axId val="10038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97440"/>
        <c:crosses val="autoZero"/>
        <c:auto val="1"/>
        <c:lblOffset val="100"/>
        <c:baseTimeUnit val="years"/>
      </c:dateAx>
      <c:valAx>
        <c:axId val="10039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8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92.28</c:v>
                </c:pt>
                <c:pt idx="1">
                  <c:v>92.4</c:v>
                </c:pt>
                <c:pt idx="2">
                  <c:v>93.72</c:v>
                </c:pt>
                <c:pt idx="3">
                  <c:v>93.57</c:v>
                </c:pt>
                <c:pt idx="4">
                  <c:v>93.07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38048"/>
        <c:axId val="10154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84.87</c:v>
                </c:pt>
                <c:pt idx="1">
                  <c:v>85.4</c:v>
                </c:pt>
                <c:pt idx="2">
                  <c:v>85.53</c:v>
                </c:pt>
                <c:pt idx="3">
                  <c:v>85.23</c:v>
                </c:pt>
                <c:pt idx="4">
                  <c:v>85.26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8048"/>
        <c:axId val="101544320"/>
      </c:lineChart>
      <c:dateAx>
        <c:axId val="10153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44320"/>
        <c:crosses val="autoZero"/>
        <c:auto val="1"/>
        <c:lblOffset val="100"/>
        <c:baseTimeUnit val="years"/>
      </c:dateAx>
      <c:valAx>
        <c:axId val="10154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53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92.54</c:v>
                </c:pt>
                <c:pt idx="1">
                  <c:v>94.15</c:v>
                </c:pt>
                <c:pt idx="2">
                  <c:v>98.14</c:v>
                </c:pt>
                <c:pt idx="3">
                  <c:v>111.55</c:v>
                </c:pt>
                <c:pt idx="4">
                  <c:v>108.02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83520"/>
        <c:axId val="10028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105.61</c:v>
                </c:pt>
                <c:pt idx="1">
                  <c:v>106.41</c:v>
                </c:pt>
                <c:pt idx="2">
                  <c:v>106.89</c:v>
                </c:pt>
                <c:pt idx="3">
                  <c:v>109.04</c:v>
                </c:pt>
                <c:pt idx="4">
                  <c:v>109.64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83520"/>
        <c:axId val="100285440"/>
      </c:lineChart>
      <c:dateAx>
        <c:axId val="10028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85440"/>
        <c:crosses val="autoZero"/>
        <c:auto val="1"/>
        <c:lblOffset val="100"/>
        <c:baseTimeUnit val="years"/>
      </c:dateAx>
      <c:valAx>
        <c:axId val="100285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8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38.32</c:v>
                </c:pt>
                <c:pt idx="1">
                  <c:v>39.770000000000003</c:v>
                </c:pt>
                <c:pt idx="2">
                  <c:v>41.62</c:v>
                </c:pt>
                <c:pt idx="3">
                  <c:v>43.22</c:v>
                </c:pt>
                <c:pt idx="4">
                  <c:v>45.13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11808"/>
        <c:axId val="10031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35.53</c:v>
                </c:pt>
                <c:pt idx="1">
                  <c:v>36.36</c:v>
                </c:pt>
                <c:pt idx="2">
                  <c:v>37.340000000000003</c:v>
                </c:pt>
                <c:pt idx="3">
                  <c:v>44.31</c:v>
                </c:pt>
                <c:pt idx="4">
                  <c:v>45.75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1808"/>
        <c:axId val="100313728"/>
      </c:lineChart>
      <c:dateAx>
        <c:axId val="10031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13728"/>
        <c:crosses val="autoZero"/>
        <c:auto val="1"/>
        <c:lblOffset val="100"/>
        <c:baseTimeUnit val="years"/>
      </c:dateAx>
      <c:valAx>
        <c:axId val="10031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1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1.33</c:v>
                </c:pt>
                <c:pt idx="1">
                  <c:v>1.32</c:v>
                </c:pt>
                <c:pt idx="2">
                  <c:v>14.54</c:v>
                </c:pt>
                <c:pt idx="3">
                  <c:v>16.739999999999998</c:v>
                </c:pt>
                <c:pt idx="4">
                  <c:v>16.649999999999999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36992"/>
        <c:axId val="10003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6.47</c:v>
                </c:pt>
                <c:pt idx="1">
                  <c:v>7.8</c:v>
                </c:pt>
                <c:pt idx="2">
                  <c:v>8.39</c:v>
                </c:pt>
                <c:pt idx="3">
                  <c:v>10.09</c:v>
                </c:pt>
                <c:pt idx="4">
                  <c:v>10.54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36992"/>
        <c:axId val="100038912"/>
      </c:lineChart>
      <c:dateAx>
        <c:axId val="1000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38912"/>
        <c:crosses val="autoZero"/>
        <c:auto val="1"/>
        <c:lblOffset val="100"/>
        <c:baseTimeUnit val="years"/>
      </c:dateAx>
      <c:valAx>
        <c:axId val="10003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7.57</c:v>
                </c:pt>
                <c:pt idx="1">
                  <c:v>16.55</c:v>
                </c:pt>
                <c:pt idx="2">
                  <c:v>1.95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67200"/>
        <c:axId val="10014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6.79</c:v>
                </c:pt>
                <c:pt idx="1">
                  <c:v>6.33</c:v>
                </c:pt>
                <c:pt idx="2">
                  <c:v>7.76</c:v>
                </c:pt>
                <c:pt idx="3">
                  <c:v>3.77</c:v>
                </c:pt>
                <c:pt idx="4">
                  <c:v>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67200"/>
        <c:axId val="100143104"/>
      </c:lineChart>
      <c:dateAx>
        <c:axId val="10006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43104"/>
        <c:crosses val="autoZero"/>
        <c:auto val="1"/>
        <c:lblOffset val="100"/>
        <c:baseTimeUnit val="years"/>
      </c:dateAx>
      <c:valAx>
        <c:axId val="100143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6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1553.76</c:v>
                </c:pt>
                <c:pt idx="1">
                  <c:v>1452.18</c:v>
                </c:pt>
                <c:pt idx="2">
                  <c:v>984.76</c:v>
                </c:pt>
                <c:pt idx="3">
                  <c:v>629.84</c:v>
                </c:pt>
                <c:pt idx="4">
                  <c:v>534.25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85984"/>
        <c:axId val="10019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832.37</c:v>
                </c:pt>
                <c:pt idx="1">
                  <c:v>852.01</c:v>
                </c:pt>
                <c:pt idx="2">
                  <c:v>909.68</c:v>
                </c:pt>
                <c:pt idx="3">
                  <c:v>382.09</c:v>
                </c:pt>
                <c:pt idx="4">
                  <c:v>371.31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85984"/>
        <c:axId val="100192256"/>
      </c:lineChart>
      <c:dateAx>
        <c:axId val="10018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2256"/>
        <c:crosses val="autoZero"/>
        <c:auto val="1"/>
        <c:lblOffset val="100"/>
        <c:baseTimeUnit val="years"/>
      </c:dateAx>
      <c:valAx>
        <c:axId val="100192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8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196.28</c:v>
                </c:pt>
                <c:pt idx="1">
                  <c:v>192.07</c:v>
                </c:pt>
                <c:pt idx="2">
                  <c:v>182.04</c:v>
                </c:pt>
                <c:pt idx="3">
                  <c:v>185.23</c:v>
                </c:pt>
                <c:pt idx="4">
                  <c:v>174.62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10176"/>
        <c:axId val="1002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403.15</c:v>
                </c:pt>
                <c:pt idx="1">
                  <c:v>391.4</c:v>
                </c:pt>
                <c:pt idx="2">
                  <c:v>382.65</c:v>
                </c:pt>
                <c:pt idx="3">
                  <c:v>385.06</c:v>
                </c:pt>
                <c:pt idx="4">
                  <c:v>373.09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10176"/>
        <c:axId val="100212096"/>
      </c:lineChart>
      <c:dateAx>
        <c:axId val="1002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12096"/>
        <c:crosses val="autoZero"/>
        <c:auto val="1"/>
        <c:lblOffset val="100"/>
        <c:baseTimeUnit val="years"/>
      </c:dateAx>
      <c:valAx>
        <c:axId val="100212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1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84.56</c:v>
                </c:pt>
                <c:pt idx="1">
                  <c:v>82.19</c:v>
                </c:pt>
                <c:pt idx="2">
                  <c:v>83.3</c:v>
                </c:pt>
                <c:pt idx="3">
                  <c:v>101.08</c:v>
                </c:pt>
                <c:pt idx="4">
                  <c:v>94.73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8096"/>
        <c:axId val="10025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94.86</c:v>
                </c:pt>
                <c:pt idx="1">
                  <c:v>95.91</c:v>
                </c:pt>
                <c:pt idx="2">
                  <c:v>96.1</c:v>
                </c:pt>
                <c:pt idx="3">
                  <c:v>99.07</c:v>
                </c:pt>
                <c:pt idx="4">
                  <c:v>99.99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8096"/>
        <c:axId val="100258944"/>
      </c:lineChart>
      <c:dateAx>
        <c:axId val="10022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58944"/>
        <c:crosses val="autoZero"/>
        <c:auto val="1"/>
        <c:lblOffset val="100"/>
        <c:baseTimeUnit val="years"/>
      </c:dateAx>
      <c:valAx>
        <c:axId val="10025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2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187.06</c:v>
                </c:pt>
                <c:pt idx="1">
                  <c:v>191.63</c:v>
                </c:pt>
                <c:pt idx="2">
                  <c:v>189.77</c:v>
                </c:pt>
                <c:pt idx="3">
                  <c:v>156.93</c:v>
                </c:pt>
                <c:pt idx="4">
                  <c:v>166.76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4304"/>
        <c:axId val="10036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179.14</c:v>
                </c:pt>
                <c:pt idx="1">
                  <c:v>179.29</c:v>
                </c:pt>
                <c:pt idx="2">
                  <c:v>178.39</c:v>
                </c:pt>
                <c:pt idx="3">
                  <c:v>173.03</c:v>
                </c:pt>
                <c:pt idx="4">
                  <c:v>171.15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54304"/>
        <c:axId val="100360576"/>
      </c:lineChart>
      <c:dateAx>
        <c:axId val="10035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60576"/>
        <c:crosses val="autoZero"/>
        <c:auto val="1"/>
        <c:lblOffset val="100"/>
        <c:baseTimeUnit val="years"/>
      </c:dateAx>
      <c:valAx>
        <c:axId val="10036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5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CB60" sqref="CB60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埼玉県　杉戸町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46109</v>
      </c>
      <c r="AJ8" s="56"/>
      <c r="AK8" s="56"/>
      <c r="AL8" s="56"/>
      <c r="AM8" s="56"/>
      <c r="AN8" s="56"/>
      <c r="AO8" s="56"/>
      <c r="AP8" s="57"/>
      <c r="AQ8" s="47">
        <f>データ!R6</f>
        <v>30.03</v>
      </c>
      <c r="AR8" s="47"/>
      <c r="AS8" s="47"/>
      <c r="AT8" s="47"/>
      <c r="AU8" s="47"/>
      <c r="AV8" s="47"/>
      <c r="AW8" s="47"/>
      <c r="AX8" s="47"/>
      <c r="AY8" s="47">
        <f>データ!S6</f>
        <v>1535.43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82.49</v>
      </c>
      <c r="K10" s="47"/>
      <c r="L10" s="47"/>
      <c r="M10" s="47"/>
      <c r="N10" s="47"/>
      <c r="O10" s="47"/>
      <c r="P10" s="47"/>
      <c r="Q10" s="47"/>
      <c r="R10" s="47">
        <f>データ!O6</f>
        <v>99.93</v>
      </c>
      <c r="S10" s="47"/>
      <c r="T10" s="47"/>
      <c r="U10" s="47"/>
      <c r="V10" s="47"/>
      <c r="W10" s="47"/>
      <c r="X10" s="47"/>
      <c r="Y10" s="47"/>
      <c r="Z10" s="78">
        <f>データ!P6</f>
        <v>2754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46033</v>
      </c>
      <c r="AJ10" s="78"/>
      <c r="AK10" s="78"/>
      <c r="AL10" s="78"/>
      <c r="AM10" s="78"/>
      <c r="AN10" s="78"/>
      <c r="AO10" s="78"/>
      <c r="AP10" s="78"/>
      <c r="AQ10" s="47">
        <f>データ!U6</f>
        <v>30.03</v>
      </c>
      <c r="AR10" s="47"/>
      <c r="AS10" s="47"/>
      <c r="AT10" s="47"/>
      <c r="AU10" s="47"/>
      <c r="AV10" s="47"/>
      <c r="AW10" s="47"/>
      <c r="AX10" s="47"/>
      <c r="AY10" s="47">
        <f>データ!V6</f>
        <v>1532.9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114642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埼玉県　杉戸町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82.49</v>
      </c>
      <c r="O6" s="32">
        <f t="shared" si="3"/>
        <v>99.93</v>
      </c>
      <c r="P6" s="32">
        <f t="shared" si="3"/>
        <v>2754</v>
      </c>
      <c r="Q6" s="32">
        <f t="shared" si="3"/>
        <v>46109</v>
      </c>
      <c r="R6" s="32">
        <f t="shared" si="3"/>
        <v>30.03</v>
      </c>
      <c r="S6" s="32">
        <f t="shared" si="3"/>
        <v>1535.43</v>
      </c>
      <c r="T6" s="32">
        <f t="shared" si="3"/>
        <v>46033</v>
      </c>
      <c r="U6" s="32">
        <f t="shared" si="3"/>
        <v>30.03</v>
      </c>
      <c r="V6" s="32">
        <f t="shared" si="3"/>
        <v>1532.9</v>
      </c>
      <c r="W6" s="33">
        <f>IF(W7="",NA(),W7)</f>
        <v>92.54</v>
      </c>
      <c r="X6" s="33">
        <f t="shared" ref="X6:AF6" si="4">IF(X7="",NA(),X7)</f>
        <v>94.15</v>
      </c>
      <c r="Y6" s="33">
        <f t="shared" si="4"/>
        <v>98.14</v>
      </c>
      <c r="Z6" s="33">
        <f t="shared" si="4"/>
        <v>111.55</v>
      </c>
      <c r="AA6" s="33">
        <f t="shared" si="4"/>
        <v>108.02</v>
      </c>
      <c r="AB6" s="33">
        <f t="shared" si="4"/>
        <v>105.61</v>
      </c>
      <c r="AC6" s="33">
        <f t="shared" si="4"/>
        <v>106.41</v>
      </c>
      <c r="AD6" s="33">
        <f t="shared" si="4"/>
        <v>106.89</v>
      </c>
      <c r="AE6" s="33">
        <f t="shared" si="4"/>
        <v>109.04</v>
      </c>
      <c r="AF6" s="33">
        <f t="shared" si="4"/>
        <v>109.64</v>
      </c>
      <c r="AG6" s="32" t="str">
        <f>IF(AG7="","",IF(AG7="-","【-】","【"&amp;SUBSTITUTE(TEXT(AG7,"#,##0.00"),"-","△")&amp;"】"))</f>
        <v>【113.56】</v>
      </c>
      <c r="AH6" s="33">
        <f>IF(AH7="",NA(),AH7)</f>
        <v>7.57</v>
      </c>
      <c r="AI6" s="33">
        <f t="shared" ref="AI6:AQ6" si="5">IF(AI7="",NA(),AI7)</f>
        <v>16.55</v>
      </c>
      <c r="AJ6" s="33">
        <f t="shared" si="5"/>
        <v>1.95</v>
      </c>
      <c r="AK6" s="32">
        <f t="shared" si="5"/>
        <v>0</v>
      </c>
      <c r="AL6" s="32">
        <f t="shared" si="5"/>
        <v>0</v>
      </c>
      <c r="AM6" s="33">
        <f t="shared" si="5"/>
        <v>6.79</v>
      </c>
      <c r="AN6" s="33">
        <f t="shared" si="5"/>
        <v>6.33</v>
      </c>
      <c r="AO6" s="33">
        <f t="shared" si="5"/>
        <v>7.76</v>
      </c>
      <c r="AP6" s="33">
        <f t="shared" si="5"/>
        <v>3.77</v>
      </c>
      <c r="AQ6" s="33">
        <f t="shared" si="5"/>
        <v>3.62</v>
      </c>
      <c r="AR6" s="32" t="str">
        <f>IF(AR7="","",IF(AR7="-","【-】","【"&amp;SUBSTITUTE(TEXT(AR7,"#,##0.00"),"-","△")&amp;"】"))</f>
        <v>【0.87】</v>
      </c>
      <c r="AS6" s="33">
        <f>IF(AS7="",NA(),AS7)</f>
        <v>1553.76</v>
      </c>
      <c r="AT6" s="33">
        <f t="shared" ref="AT6:BB6" si="6">IF(AT7="",NA(),AT7)</f>
        <v>1452.18</v>
      </c>
      <c r="AU6" s="33">
        <f t="shared" si="6"/>
        <v>984.76</v>
      </c>
      <c r="AV6" s="33">
        <f t="shared" si="6"/>
        <v>629.84</v>
      </c>
      <c r="AW6" s="33">
        <f t="shared" si="6"/>
        <v>534.25</v>
      </c>
      <c r="AX6" s="33">
        <f t="shared" si="6"/>
        <v>832.37</v>
      </c>
      <c r="AY6" s="33">
        <f t="shared" si="6"/>
        <v>852.01</v>
      </c>
      <c r="AZ6" s="33">
        <f t="shared" si="6"/>
        <v>909.68</v>
      </c>
      <c r="BA6" s="33">
        <f t="shared" si="6"/>
        <v>382.09</v>
      </c>
      <c r="BB6" s="33">
        <f t="shared" si="6"/>
        <v>371.31</v>
      </c>
      <c r="BC6" s="32" t="str">
        <f>IF(BC7="","",IF(BC7="-","【-】","【"&amp;SUBSTITUTE(TEXT(BC7,"#,##0.00"),"-","△")&amp;"】"))</f>
        <v>【262.74】</v>
      </c>
      <c r="BD6" s="33">
        <f>IF(BD7="",NA(),BD7)</f>
        <v>196.28</v>
      </c>
      <c r="BE6" s="33">
        <f t="shared" ref="BE6:BM6" si="7">IF(BE7="",NA(),BE7)</f>
        <v>192.07</v>
      </c>
      <c r="BF6" s="33">
        <f t="shared" si="7"/>
        <v>182.04</v>
      </c>
      <c r="BG6" s="33">
        <f t="shared" si="7"/>
        <v>185.23</v>
      </c>
      <c r="BH6" s="33">
        <f t="shared" si="7"/>
        <v>174.62</v>
      </c>
      <c r="BI6" s="33">
        <f t="shared" si="7"/>
        <v>403.15</v>
      </c>
      <c r="BJ6" s="33">
        <f t="shared" si="7"/>
        <v>391.4</v>
      </c>
      <c r="BK6" s="33">
        <f t="shared" si="7"/>
        <v>382.65</v>
      </c>
      <c r="BL6" s="33">
        <f t="shared" si="7"/>
        <v>385.06</v>
      </c>
      <c r="BM6" s="33">
        <f t="shared" si="7"/>
        <v>373.09</v>
      </c>
      <c r="BN6" s="32" t="str">
        <f>IF(BN7="","",IF(BN7="-","【-】","【"&amp;SUBSTITUTE(TEXT(BN7,"#,##0.00"),"-","△")&amp;"】"))</f>
        <v>【276.38】</v>
      </c>
      <c r="BO6" s="33">
        <f>IF(BO7="",NA(),BO7)</f>
        <v>84.56</v>
      </c>
      <c r="BP6" s="33">
        <f t="shared" ref="BP6:BX6" si="8">IF(BP7="",NA(),BP7)</f>
        <v>82.19</v>
      </c>
      <c r="BQ6" s="33">
        <f t="shared" si="8"/>
        <v>83.3</v>
      </c>
      <c r="BR6" s="33">
        <f t="shared" si="8"/>
        <v>101.08</v>
      </c>
      <c r="BS6" s="33">
        <f t="shared" si="8"/>
        <v>94.73</v>
      </c>
      <c r="BT6" s="33">
        <f t="shared" si="8"/>
        <v>94.86</v>
      </c>
      <c r="BU6" s="33">
        <f t="shared" si="8"/>
        <v>95.91</v>
      </c>
      <c r="BV6" s="33">
        <f t="shared" si="8"/>
        <v>96.1</v>
      </c>
      <c r="BW6" s="33">
        <f t="shared" si="8"/>
        <v>99.07</v>
      </c>
      <c r="BX6" s="33">
        <f t="shared" si="8"/>
        <v>99.99</v>
      </c>
      <c r="BY6" s="32" t="str">
        <f>IF(BY7="","",IF(BY7="-","【-】","【"&amp;SUBSTITUTE(TEXT(BY7,"#,##0.00"),"-","△")&amp;"】"))</f>
        <v>【104.99】</v>
      </c>
      <c r="BZ6" s="33">
        <f>IF(BZ7="",NA(),BZ7)</f>
        <v>187.06</v>
      </c>
      <c r="CA6" s="33">
        <f t="shared" ref="CA6:CI6" si="9">IF(CA7="",NA(),CA7)</f>
        <v>191.63</v>
      </c>
      <c r="CB6" s="33">
        <f t="shared" si="9"/>
        <v>189.77</v>
      </c>
      <c r="CC6" s="33">
        <f t="shared" si="9"/>
        <v>156.93</v>
      </c>
      <c r="CD6" s="33">
        <f t="shared" si="9"/>
        <v>166.76</v>
      </c>
      <c r="CE6" s="33">
        <f t="shared" si="9"/>
        <v>179.14</v>
      </c>
      <c r="CF6" s="33">
        <f t="shared" si="9"/>
        <v>179.29</v>
      </c>
      <c r="CG6" s="33">
        <f t="shared" si="9"/>
        <v>178.39</v>
      </c>
      <c r="CH6" s="33">
        <f t="shared" si="9"/>
        <v>173.03</v>
      </c>
      <c r="CI6" s="33">
        <f t="shared" si="9"/>
        <v>171.15</v>
      </c>
      <c r="CJ6" s="32" t="str">
        <f>IF(CJ7="","",IF(CJ7="-","【-】","【"&amp;SUBSTITUTE(TEXT(CJ7,"#,##0.00"),"-","△")&amp;"】"))</f>
        <v>【163.72】</v>
      </c>
      <c r="CK6" s="33">
        <f>IF(CK7="",NA(),CK7)</f>
        <v>70.900000000000006</v>
      </c>
      <c r="CL6" s="33">
        <f t="shared" ref="CL6:CT6" si="10">IF(CL7="",NA(),CL7)</f>
        <v>69.47</v>
      </c>
      <c r="CM6" s="33">
        <f t="shared" si="10"/>
        <v>68.41</v>
      </c>
      <c r="CN6" s="33">
        <f t="shared" si="10"/>
        <v>67.19</v>
      </c>
      <c r="CO6" s="33">
        <f t="shared" si="10"/>
        <v>66.59</v>
      </c>
      <c r="CP6" s="33">
        <f t="shared" si="10"/>
        <v>58.76</v>
      </c>
      <c r="CQ6" s="33">
        <f t="shared" si="10"/>
        <v>59.09</v>
      </c>
      <c r="CR6" s="33">
        <f t="shared" si="10"/>
        <v>59.23</v>
      </c>
      <c r="CS6" s="33">
        <f t="shared" si="10"/>
        <v>58.58</v>
      </c>
      <c r="CT6" s="33">
        <f t="shared" si="10"/>
        <v>58.53</v>
      </c>
      <c r="CU6" s="32" t="str">
        <f>IF(CU7="","",IF(CU7="-","【-】","【"&amp;SUBSTITUTE(TEXT(CU7,"#,##0.00"),"-","△")&amp;"】"))</f>
        <v>【59.76】</v>
      </c>
      <c r="CV6" s="33">
        <f>IF(CV7="",NA(),CV7)</f>
        <v>92.28</v>
      </c>
      <c r="CW6" s="33">
        <f t="shared" ref="CW6:DE6" si="11">IF(CW7="",NA(),CW7)</f>
        <v>92.4</v>
      </c>
      <c r="CX6" s="33">
        <f t="shared" si="11"/>
        <v>93.72</v>
      </c>
      <c r="CY6" s="33">
        <f t="shared" si="11"/>
        <v>93.57</v>
      </c>
      <c r="CZ6" s="33">
        <f t="shared" si="11"/>
        <v>93.07</v>
      </c>
      <c r="DA6" s="33">
        <f t="shared" si="11"/>
        <v>84.87</v>
      </c>
      <c r="DB6" s="33">
        <f t="shared" si="11"/>
        <v>85.4</v>
      </c>
      <c r="DC6" s="33">
        <f t="shared" si="11"/>
        <v>85.53</v>
      </c>
      <c r="DD6" s="33">
        <f t="shared" si="11"/>
        <v>85.23</v>
      </c>
      <c r="DE6" s="33">
        <f t="shared" si="11"/>
        <v>85.26</v>
      </c>
      <c r="DF6" s="32" t="str">
        <f>IF(DF7="","",IF(DF7="-","【-】","【"&amp;SUBSTITUTE(TEXT(DF7,"#,##0.00"),"-","△")&amp;"】"))</f>
        <v>【89.95】</v>
      </c>
      <c r="DG6" s="33">
        <f>IF(DG7="",NA(),DG7)</f>
        <v>38.32</v>
      </c>
      <c r="DH6" s="33">
        <f t="shared" ref="DH6:DP6" si="12">IF(DH7="",NA(),DH7)</f>
        <v>39.770000000000003</v>
      </c>
      <c r="DI6" s="33">
        <f t="shared" si="12"/>
        <v>41.62</v>
      </c>
      <c r="DJ6" s="33">
        <f t="shared" si="12"/>
        <v>43.22</v>
      </c>
      <c r="DK6" s="33">
        <f t="shared" si="12"/>
        <v>45.13</v>
      </c>
      <c r="DL6" s="33">
        <f t="shared" si="12"/>
        <v>35.53</v>
      </c>
      <c r="DM6" s="33">
        <f t="shared" si="12"/>
        <v>36.36</v>
      </c>
      <c r="DN6" s="33">
        <f t="shared" si="12"/>
        <v>37.340000000000003</v>
      </c>
      <c r="DO6" s="33">
        <f t="shared" si="12"/>
        <v>44.31</v>
      </c>
      <c r="DP6" s="33">
        <f t="shared" si="12"/>
        <v>45.75</v>
      </c>
      <c r="DQ6" s="32" t="str">
        <f>IF(DQ7="","",IF(DQ7="-","【-】","【"&amp;SUBSTITUTE(TEXT(DQ7,"#,##0.00"),"-","△")&amp;"】"))</f>
        <v>【47.18】</v>
      </c>
      <c r="DR6" s="33">
        <f>IF(DR7="",NA(),DR7)</f>
        <v>1.33</v>
      </c>
      <c r="DS6" s="33">
        <f t="shared" ref="DS6:EA6" si="13">IF(DS7="",NA(),DS7)</f>
        <v>1.32</v>
      </c>
      <c r="DT6" s="33">
        <f t="shared" si="13"/>
        <v>14.54</v>
      </c>
      <c r="DU6" s="33">
        <f t="shared" si="13"/>
        <v>16.739999999999998</v>
      </c>
      <c r="DV6" s="33">
        <f t="shared" si="13"/>
        <v>16.649999999999999</v>
      </c>
      <c r="DW6" s="33">
        <f t="shared" si="13"/>
        <v>6.47</v>
      </c>
      <c r="DX6" s="33">
        <f t="shared" si="13"/>
        <v>7.8</v>
      </c>
      <c r="DY6" s="33">
        <f t="shared" si="13"/>
        <v>8.39</v>
      </c>
      <c r="DZ6" s="33">
        <f t="shared" si="13"/>
        <v>10.09</v>
      </c>
      <c r="EA6" s="33">
        <f t="shared" si="13"/>
        <v>10.54</v>
      </c>
      <c r="EB6" s="32" t="str">
        <f>IF(EB7="","",IF(EB7="-","【-】","【"&amp;SUBSTITUTE(TEXT(EB7,"#,##0.00"),"-","△")&amp;"】"))</f>
        <v>【13.18】</v>
      </c>
      <c r="EC6" s="33">
        <f>IF(EC7="",NA(),EC7)</f>
        <v>0.96</v>
      </c>
      <c r="ED6" s="32">
        <f t="shared" ref="ED6:EL6" si="14">IF(ED7="",NA(),ED7)</f>
        <v>0</v>
      </c>
      <c r="EE6" s="33">
        <f t="shared" si="14"/>
        <v>0.12</v>
      </c>
      <c r="EF6" s="33">
        <f t="shared" si="14"/>
        <v>0.72</v>
      </c>
      <c r="EG6" s="33">
        <f t="shared" si="14"/>
        <v>7.0000000000000007E-2</v>
      </c>
      <c r="EH6" s="33">
        <f t="shared" si="14"/>
        <v>0.7</v>
      </c>
      <c r="EI6" s="33">
        <f t="shared" si="14"/>
        <v>0.81</v>
      </c>
      <c r="EJ6" s="33">
        <f t="shared" si="14"/>
        <v>0.59</v>
      </c>
      <c r="EK6" s="33">
        <f t="shared" si="14"/>
        <v>0.6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114642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82.49</v>
      </c>
      <c r="O7" s="36">
        <v>99.93</v>
      </c>
      <c r="P7" s="36">
        <v>2754</v>
      </c>
      <c r="Q7" s="36">
        <v>46109</v>
      </c>
      <c r="R7" s="36">
        <v>30.03</v>
      </c>
      <c r="S7" s="36">
        <v>1535.43</v>
      </c>
      <c r="T7" s="36">
        <v>46033</v>
      </c>
      <c r="U7" s="36">
        <v>30.03</v>
      </c>
      <c r="V7" s="36">
        <v>1532.9</v>
      </c>
      <c r="W7" s="36">
        <v>92.54</v>
      </c>
      <c r="X7" s="36">
        <v>94.15</v>
      </c>
      <c r="Y7" s="36">
        <v>98.14</v>
      </c>
      <c r="Z7" s="36">
        <v>111.55</v>
      </c>
      <c r="AA7" s="36">
        <v>108.02</v>
      </c>
      <c r="AB7" s="36">
        <v>105.61</v>
      </c>
      <c r="AC7" s="36">
        <v>106.41</v>
      </c>
      <c r="AD7" s="36">
        <v>106.89</v>
      </c>
      <c r="AE7" s="36">
        <v>109.04</v>
      </c>
      <c r="AF7" s="36">
        <v>109.64</v>
      </c>
      <c r="AG7" s="36">
        <v>113.56</v>
      </c>
      <c r="AH7" s="36">
        <v>7.57</v>
      </c>
      <c r="AI7" s="36">
        <v>16.55</v>
      </c>
      <c r="AJ7" s="36">
        <v>1.95</v>
      </c>
      <c r="AK7" s="36">
        <v>0</v>
      </c>
      <c r="AL7" s="36">
        <v>0</v>
      </c>
      <c r="AM7" s="36">
        <v>6.79</v>
      </c>
      <c r="AN7" s="36">
        <v>6.33</v>
      </c>
      <c r="AO7" s="36">
        <v>7.76</v>
      </c>
      <c r="AP7" s="36">
        <v>3.77</v>
      </c>
      <c r="AQ7" s="36">
        <v>3.62</v>
      </c>
      <c r="AR7" s="36">
        <v>0.87</v>
      </c>
      <c r="AS7" s="36">
        <v>1553.76</v>
      </c>
      <c r="AT7" s="36">
        <v>1452.18</v>
      </c>
      <c r="AU7" s="36">
        <v>984.76</v>
      </c>
      <c r="AV7" s="36">
        <v>629.84</v>
      </c>
      <c r="AW7" s="36">
        <v>534.25</v>
      </c>
      <c r="AX7" s="36">
        <v>832.37</v>
      </c>
      <c r="AY7" s="36">
        <v>852.01</v>
      </c>
      <c r="AZ7" s="36">
        <v>909.68</v>
      </c>
      <c r="BA7" s="36">
        <v>382.09</v>
      </c>
      <c r="BB7" s="36">
        <v>371.31</v>
      </c>
      <c r="BC7" s="36">
        <v>262.74</v>
      </c>
      <c r="BD7" s="36">
        <v>196.28</v>
      </c>
      <c r="BE7" s="36">
        <v>192.07</v>
      </c>
      <c r="BF7" s="36">
        <v>182.04</v>
      </c>
      <c r="BG7" s="36">
        <v>185.23</v>
      </c>
      <c r="BH7" s="36">
        <v>174.62</v>
      </c>
      <c r="BI7" s="36">
        <v>403.15</v>
      </c>
      <c r="BJ7" s="36">
        <v>391.4</v>
      </c>
      <c r="BK7" s="36">
        <v>382.65</v>
      </c>
      <c r="BL7" s="36">
        <v>385.06</v>
      </c>
      <c r="BM7" s="36">
        <v>373.09</v>
      </c>
      <c r="BN7" s="36">
        <v>276.38</v>
      </c>
      <c r="BO7" s="36">
        <v>84.56</v>
      </c>
      <c r="BP7" s="36">
        <v>82.19</v>
      </c>
      <c r="BQ7" s="36">
        <v>83.3</v>
      </c>
      <c r="BR7" s="36">
        <v>101.08</v>
      </c>
      <c r="BS7" s="36">
        <v>94.73</v>
      </c>
      <c r="BT7" s="36">
        <v>94.86</v>
      </c>
      <c r="BU7" s="36">
        <v>95.91</v>
      </c>
      <c r="BV7" s="36">
        <v>96.1</v>
      </c>
      <c r="BW7" s="36">
        <v>99.07</v>
      </c>
      <c r="BX7" s="36">
        <v>99.99</v>
      </c>
      <c r="BY7" s="36">
        <v>104.99</v>
      </c>
      <c r="BZ7" s="36">
        <v>187.06</v>
      </c>
      <c r="CA7" s="36">
        <v>191.63</v>
      </c>
      <c r="CB7" s="36">
        <v>189.77</v>
      </c>
      <c r="CC7" s="36">
        <v>156.93</v>
      </c>
      <c r="CD7" s="36">
        <v>166.76</v>
      </c>
      <c r="CE7" s="36">
        <v>179.14</v>
      </c>
      <c r="CF7" s="36">
        <v>179.29</v>
      </c>
      <c r="CG7" s="36">
        <v>178.39</v>
      </c>
      <c r="CH7" s="36">
        <v>173.03</v>
      </c>
      <c r="CI7" s="36">
        <v>171.15</v>
      </c>
      <c r="CJ7" s="36">
        <v>163.72</v>
      </c>
      <c r="CK7" s="36">
        <v>70.900000000000006</v>
      </c>
      <c r="CL7" s="36">
        <v>69.47</v>
      </c>
      <c r="CM7" s="36">
        <v>68.41</v>
      </c>
      <c r="CN7" s="36">
        <v>67.19</v>
      </c>
      <c r="CO7" s="36">
        <v>66.59</v>
      </c>
      <c r="CP7" s="36">
        <v>58.76</v>
      </c>
      <c r="CQ7" s="36">
        <v>59.09</v>
      </c>
      <c r="CR7" s="36">
        <v>59.23</v>
      </c>
      <c r="CS7" s="36">
        <v>58.58</v>
      </c>
      <c r="CT7" s="36">
        <v>58.53</v>
      </c>
      <c r="CU7" s="36">
        <v>59.76</v>
      </c>
      <c r="CV7" s="36">
        <v>92.28</v>
      </c>
      <c r="CW7" s="36">
        <v>92.4</v>
      </c>
      <c r="CX7" s="36">
        <v>93.72</v>
      </c>
      <c r="CY7" s="36">
        <v>93.57</v>
      </c>
      <c r="CZ7" s="36">
        <v>93.07</v>
      </c>
      <c r="DA7" s="36">
        <v>84.87</v>
      </c>
      <c r="DB7" s="36">
        <v>85.4</v>
      </c>
      <c r="DC7" s="36">
        <v>85.53</v>
      </c>
      <c r="DD7" s="36">
        <v>85.23</v>
      </c>
      <c r="DE7" s="36">
        <v>85.26</v>
      </c>
      <c r="DF7" s="36">
        <v>89.95</v>
      </c>
      <c r="DG7" s="36">
        <v>38.32</v>
      </c>
      <c r="DH7" s="36">
        <v>39.770000000000003</v>
      </c>
      <c r="DI7" s="36">
        <v>41.62</v>
      </c>
      <c r="DJ7" s="36">
        <v>43.22</v>
      </c>
      <c r="DK7" s="36">
        <v>45.13</v>
      </c>
      <c r="DL7" s="36">
        <v>35.53</v>
      </c>
      <c r="DM7" s="36">
        <v>36.36</v>
      </c>
      <c r="DN7" s="36">
        <v>37.340000000000003</v>
      </c>
      <c r="DO7" s="36">
        <v>44.31</v>
      </c>
      <c r="DP7" s="36">
        <v>45.75</v>
      </c>
      <c r="DQ7" s="36">
        <v>47.18</v>
      </c>
      <c r="DR7" s="36">
        <v>1.33</v>
      </c>
      <c r="DS7" s="36">
        <v>1.32</v>
      </c>
      <c r="DT7" s="36">
        <v>14.54</v>
      </c>
      <c r="DU7" s="36">
        <v>16.739999999999998</v>
      </c>
      <c r="DV7" s="36">
        <v>16.649999999999999</v>
      </c>
      <c r="DW7" s="36">
        <v>6.47</v>
      </c>
      <c r="DX7" s="36">
        <v>7.8</v>
      </c>
      <c r="DY7" s="36">
        <v>8.39</v>
      </c>
      <c r="DZ7" s="36">
        <v>10.09</v>
      </c>
      <c r="EA7" s="36">
        <v>10.54</v>
      </c>
      <c r="EB7" s="36">
        <v>13.18</v>
      </c>
      <c r="EC7" s="36">
        <v>0.96</v>
      </c>
      <c r="ED7" s="36">
        <v>0</v>
      </c>
      <c r="EE7" s="36">
        <v>0.12</v>
      </c>
      <c r="EF7" s="36">
        <v>0.72</v>
      </c>
      <c r="EG7" s="36">
        <v>7.0000000000000007E-2</v>
      </c>
      <c r="EH7" s="36">
        <v>0.7</v>
      </c>
      <c r="EI7" s="36">
        <v>0.81</v>
      </c>
      <c r="EJ7" s="36">
        <v>0.59</v>
      </c>
      <c r="EK7" s="36">
        <v>0.6</v>
      </c>
      <c r="EL7" s="36">
        <v>0.56000000000000005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埼玉県</cp:lastModifiedBy>
  <cp:lastPrinted>2017-02-07T04:30:07Z</cp:lastPrinted>
  <dcterms:created xsi:type="dcterms:W3CDTF">2017-02-01T08:38:19Z</dcterms:created>
  <dcterms:modified xsi:type="dcterms:W3CDTF">2017-02-20T01:11:30Z</dcterms:modified>
  <cp:category/>
</cp:coreProperties>
</file>