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<sst xmlns="http://schemas.openxmlformats.org/spreadsheetml/2006/main" count="217" uniqueCount="107">
  <si>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</si>
  <si>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</si>
  <si>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</si>
  <si>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</si>
  <si>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</si>
  <si>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</si>
  <si>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</si>
  <si>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</si>
  <si>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</si>
  <si>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</si>
  <si>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</si>
  <si>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</si>
  <si>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</si>
  <si>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</si>
  <si>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</si>
  <si>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</si>
  <si>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</si>
  <si>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</si>
  <si>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</si>
  <si>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</si>
  <si>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</si>
  <si>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</si>
  <si>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</si>
  <si>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</si>
  <si>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</si>
  <si>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</si>
  <si>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</si>
  <si>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</si>
  <si>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</si>
  <si>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</si>
  <si>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</si>
  <si>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</si>
  <si>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</si>
  <si>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</si>
  <si>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</si>
  <si>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</si>
  <si>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</si>
  <si>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</si>
  <si>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</si>
  <si>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</si>
  <si>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</si>
  <si>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</si>
  <si>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</si>
  <si>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</si>
  <si>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</si>
  <si>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</si>
  <si>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</si>
  <si>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</si>
  <si>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</si>
  <si>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</si>
  <si>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</si>
  <si>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</si>
  <si>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</si>
  <si>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</si>
  <si>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</si>
  <si>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</si>
  <si>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</si>
  <si>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</si>
  <si>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</si>
  <si>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</si>
  <si>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</si>
  <si>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</si>
  <si>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</si>
  <si>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</si>
  <si>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</si>
  <si>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</si>
  <si>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</si>
  <si>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</si>
  <si>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</si>
  <si>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</si>
  <si>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</si>
  <si>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</si>
  <si>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</si>
  <si>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</si>
  <si>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</si>
  <si>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</si>
  <si>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</si>
  <si>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</si>
  <si>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</si>
  <si>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</si>
  <si>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</si>
  <si>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</si>
  <si>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</si>
  <si>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</si>
  <si>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</si>
  <si>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</si>
  <si>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</si>
  <si>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</si>
  <si>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</si>
  <si>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</si>
  <si>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</si>
  <si>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</si>
  <si>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</si>
  <si>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上里町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</si>
  <si>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</si>
  <si>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</si>
  <si>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</si>
  <si>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</si>
  <si>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</si>
  <si>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</si>
  <si>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</si>
  <si>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</si>
  <si>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</si>
  <si>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</si>
  <si>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経営の健全性・効率性については、経常収支比率や料金回収率が平均値を上回っており、給水にかかる費用は給水収益で賄われているため概ね健全な水準であるといえる。
　しかしながら、有収率と流動比率は全国平均や類似団体平均より低くなっている。改善に向けて漏水調査及び漏水修繕を継続的に実施し効率性を高めていくとともに、今後、流動資産が減少し流動負債が増加していく傾向がみられるため、支払能力も高めていく経営改善を図っていかなけれはならない。
　また、水道事業に統合される前の、各地域の簡易水道組合の配水管を含めた管路の老朽化の問題や、災害時に安定した給水を確保するための管路・施設の耐震化が今後必要となり、これらを総合した経営計画による事業運営をおこなう必要がある。
</t>
    <rPh sb="4" eb="6">
      <t>ケンゼン</t>
    </rPh>
    <rPh sb="6" eb="7">
      <t>セイ</t>
    </rPh>
    <rPh sb="8" eb="11">
      <t>コウリツセイ</t>
    </rPh>
    <rPh sb="17" eb="19">
      <t>ケイジョウ</t>
    </rPh>
    <rPh sb="19" eb="21">
      <t>シュウシ</t>
    </rPh>
    <rPh sb="21" eb="23">
      <t>ヒリツ</t>
    </rPh>
    <rPh sb="24" eb="26">
      <t>リョウキン</t>
    </rPh>
    <rPh sb="26" eb="28">
      <t>カイシュウ</t>
    </rPh>
    <rPh sb="28" eb="29">
      <t>リツ</t>
    </rPh>
    <rPh sb="30" eb="33">
      <t>ヘイキンチ</t>
    </rPh>
    <rPh sb="34" eb="36">
      <t>ウワマワ</t>
    </rPh>
    <rPh sb="63" eb="64">
      <t>オオム</t>
    </rPh>
    <rPh sb="65" eb="67">
      <t>ケンゼン</t>
    </rPh>
    <rPh sb="68" eb="70">
      <t>スイジュン</t>
    </rPh>
    <rPh sb="87" eb="88">
      <t>ユウ</t>
    </rPh>
    <rPh sb="88" eb="89">
      <t>シュウ</t>
    </rPh>
    <rPh sb="89" eb="90">
      <t>リツ</t>
    </rPh>
    <rPh sb="91" eb="93">
      <t>リュウドウ</t>
    </rPh>
    <rPh sb="93" eb="95">
      <t>ヒリツ</t>
    </rPh>
    <rPh sb="96" eb="98">
      <t>ゼンコク</t>
    </rPh>
    <rPh sb="98" eb="100">
      <t>ヘイキン</t>
    </rPh>
    <rPh sb="101" eb="103">
      <t>ルイジ</t>
    </rPh>
    <rPh sb="103" eb="105">
      <t>ダンタイ</t>
    </rPh>
    <rPh sb="105" eb="107">
      <t>ヘイキン</t>
    </rPh>
    <rPh sb="109" eb="110">
      <t>ヒク</t>
    </rPh>
    <rPh sb="117" eb="119">
      <t>カイゼン</t>
    </rPh>
    <rPh sb="120" eb="121">
      <t>ム</t>
    </rPh>
    <rPh sb="138" eb="140">
      <t>ジッシ</t>
    </rPh>
    <rPh sb="141" eb="144">
      <t>コウリツセイ</t>
    </rPh>
    <rPh sb="145" eb="146">
      <t>タカ</t>
    </rPh>
    <rPh sb="155" eb="157">
      <t>コンゴ</t>
    </rPh>
    <rPh sb="158" eb="160">
      <t>リュウドウ</t>
    </rPh>
    <rPh sb="160" eb="162">
      <t>シサン</t>
    </rPh>
    <rPh sb="163" eb="165">
      <t>ゲンショウ</t>
    </rPh>
    <rPh sb="166" eb="168">
      <t>リュウドウ</t>
    </rPh>
    <rPh sb="168" eb="170">
      <t>フサイ</t>
    </rPh>
    <rPh sb="171" eb="173">
      <t>ゾウカ</t>
    </rPh>
    <rPh sb="177" eb="179">
      <t>ケイコウ</t>
    </rPh>
    <rPh sb="187" eb="189">
      <t>シハライ</t>
    </rPh>
    <rPh sb="189" eb="191">
      <t>ノウリョク</t>
    </rPh>
    <rPh sb="192" eb="193">
      <t>タカ</t>
    </rPh>
    <rPh sb="197" eb="199">
      <t>ケイエイ</t>
    </rPh>
    <rPh sb="199" eb="201">
      <t>カイゼン</t>
    </rPh>
    <rPh sb="202" eb="203">
      <t>ハカ</t>
    </rPh>
    <phoneticPr fontId="4"/>
  </si>
  <si>
    <t>①経常収支比率
　経常収支比率はＨ23年度以降、安定して100％以上に達しており、平均値を上回っている。
②累積欠損金比率
　累積欠損金が発生していないので、健全である。
③流動比率
　短期的な支払能力を示す値で、平均値を下回っている。現金の減少と企業債の増加が原因として考えられるが、100％を超えており年度間の変動はあるものの、短期的な支払に対する現金は確保されている。
④企業債残高対給水収益化率
　給水収益に対する企業債残高の割合であり,企業債残高の規模を表す指標で、平均値と比べ高い割合となっているが、これは給水原価が低い水準であり、それに伴う水道料金が低価格であることが一因していると考えられる。
⑤料金回収率
　給水に係る費用が、どの程度給水収益で賄えているかを示す値で、Ｈ23年度以降100％を越えており、給水に係る費用が料金収入により賄われている。
⑥給水原価
　有収水量1㎥あたりの費用を表す「給水原価」は平均値よりも低く、上里町の水源の大部分が地下水で、浄水処理費が少なくて済むことが要因として挙げられる。
⑦施設利用率
　一日の配水能力に対する平均配水量の割合である「施設利用率」は、平均値を上回っている。
⑧有収率
　年間の総配水量に対する有収水料の割合である「有収率」は平均値を下回っている。主な理由としては経年による老朽管の劣化による漏水が考えられる。</t>
    <rPh sb="1" eb="3">
      <t>ケイジョウ</t>
    </rPh>
    <rPh sb="3" eb="5">
      <t>シュウシ</t>
    </rPh>
    <rPh sb="5" eb="7">
      <t>ヒリツ</t>
    </rPh>
    <rPh sb="9" eb="11">
      <t>ケイジョウ</t>
    </rPh>
    <rPh sb="11" eb="13">
      <t>シュウシ</t>
    </rPh>
    <rPh sb="13" eb="15">
      <t>ヒリツ</t>
    </rPh>
    <rPh sb="19" eb="21">
      <t>ネンド</t>
    </rPh>
    <rPh sb="21" eb="23">
      <t>イコウ</t>
    </rPh>
    <rPh sb="24" eb="26">
      <t>アンテイ</t>
    </rPh>
    <rPh sb="32" eb="34">
      <t>イジョウ</t>
    </rPh>
    <rPh sb="35" eb="36">
      <t>タッ</t>
    </rPh>
    <rPh sb="41" eb="44">
      <t>ヘイキンチ</t>
    </rPh>
    <rPh sb="45" eb="47">
      <t>ウワマワ</t>
    </rPh>
    <rPh sb="54" eb="56">
      <t>ルイセキ</t>
    </rPh>
    <rPh sb="56" eb="59">
      <t>ケッソンキン</t>
    </rPh>
    <rPh sb="59" eb="61">
      <t>ヒリツ</t>
    </rPh>
    <rPh sb="63" eb="65">
      <t>ルイセキ</t>
    </rPh>
    <rPh sb="65" eb="68">
      <t>ケッソンキン</t>
    </rPh>
    <rPh sb="69" eb="71">
      <t>ハッセイ</t>
    </rPh>
    <rPh sb="79" eb="81">
      <t>ケンゼン</t>
    </rPh>
    <rPh sb="87" eb="89">
      <t>リュウドウ</t>
    </rPh>
    <rPh sb="89" eb="91">
      <t>ヒリツ</t>
    </rPh>
    <rPh sb="93" eb="96">
      <t>タンキテキ</t>
    </rPh>
    <rPh sb="97" eb="99">
      <t>シハラ</t>
    </rPh>
    <rPh sb="99" eb="101">
      <t>ノウリョク</t>
    </rPh>
    <rPh sb="102" eb="103">
      <t>シメ</t>
    </rPh>
    <rPh sb="104" eb="105">
      <t>アタイ</t>
    </rPh>
    <rPh sb="107" eb="110">
      <t>ヘイキンチ</t>
    </rPh>
    <rPh sb="111" eb="113">
      <t>シタマワ</t>
    </rPh>
    <rPh sb="118" eb="120">
      <t>ゲンキン</t>
    </rPh>
    <rPh sb="121" eb="123">
      <t>ゲンショウ</t>
    </rPh>
    <rPh sb="124" eb="126">
      <t>キギョウ</t>
    </rPh>
    <rPh sb="126" eb="127">
      <t>サイ</t>
    </rPh>
    <rPh sb="128" eb="130">
      <t>ゾウカ</t>
    </rPh>
    <rPh sb="131" eb="133">
      <t>ゲンイン</t>
    </rPh>
    <rPh sb="136" eb="137">
      <t>カンガ</t>
    </rPh>
    <rPh sb="148" eb="149">
      <t>コ</t>
    </rPh>
    <rPh sb="153" eb="155">
      <t>ネンド</t>
    </rPh>
    <rPh sb="155" eb="156">
      <t>カン</t>
    </rPh>
    <rPh sb="157" eb="159">
      <t>ヘンドウ</t>
    </rPh>
    <rPh sb="166" eb="169">
      <t>タンキテキ</t>
    </rPh>
    <rPh sb="170" eb="172">
      <t>シハライ</t>
    </rPh>
    <rPh sb="173" eb="174">
      <t>タイ</t>
    </rPh>
    <rPh sb="176" eb="178">
      <t>ゲンキン</t>
    </rPh>
    <rPh sb="179" eb="181">
      <t>カクホ</t>
    </rPh>
    <rPh sb="189" eb="191">
      <t>キギョウ</t>
    </rPh>
    <rPh sb="191" eb="192">
      <t>サイ</t>
    </rPh>
    <rPh sb="192" eb="194">
      <t>ザンダカ</t>
    </rPh>
    <rPh sb="194" eb="195">
      <t>タイ</t>
    </rPh>
    <rPh sb="195" eb="197">
      <t>キュウスイ</t>
    </rPh>
    <rPh sb="197" eb="200">
      <t>シュウエキカ</t>
    </rPh>
    <rPh sb="200" eb="201">
      <t>リツ</t>
    </rPh>
    <rPh sb="223" eb="225">
      <t>キギョウ</t>
    </rPh>
    <rPh sb="225" eb="226">
      <t>サイ</t>
    </rPh>
    <rPh sb="226" eb="228">
      <t>ザンダカ</t>
    </rPh>
    <rPh sb="229" eb="231">
      <t>キボ</t>
    </rPh>
    <rPh sb="232" eb="233">
      <t>アラワ</t>
    </rPh>
    <rPh sb="238" eb="240">
      <t>ヘイキン</t>
    </rPh>
    <rPh sb="240" eb="241">
      <t>アタイ</t>
    </rPh>
    <rPh sb="242" eb="243">
      <t>クラ</t>
    </rPh>
    <rPh sb="244" eb="245">
      <t>タカ</t>
    </rPh>
    <rPh sb="246" eb="248">
      <t>ワリアイ</t>
    </rPh>
    <rPh sb="259" eb="261">
      <t>キュウスイ</t>
    </rPh>
    <rPh sb="261" eb="263">
      <t>ゲンカ</t>
    </rPh>
    <rPh sb="264" eb="265">
      <t>ヒク</t>
    </rPh>
    <rPh sb="266" eb="268">
      <t>スイジュン</t>
    </rPh>
    <rPh sb="275" eb="276">
      <t>トモナ</t>
    </rPh>
    <rPh sb="277" eb="279">
      <t>スイドウ</t>
    </rPh>
    <rPh sb="279" eb="281">
      <t>リョウキン</t>
    </rPh>
    <rPh sb="282" eb="285">
      <t>テイカカク</t>
    </rPh>
    <rPh sb="291" eb="293">
      <t>イチイン</t>
    </rPh>
    <rPh sb="298" eb="299">
      <t>カンガ</t>
    </rPh>
    <rPh sb="306" eb="308">
      <t>リョウキン</t>
    </rPh>
    <rPh sb="308" eb="310">
      <t>カイシュウ</t>
    </rPh>
    <rPh sb="310" eb="311">
      <t>リツ</t>
    </rPh>
    <rPh sb="338" eb="339">
      <t>シメ</t>
    </rPh>
    <rPh sb="340" eb="341">
      <t>アタイ</t>
    </rPh>
    <rPh sb="346" eb="348">
      <t>ネンド</t>
    </rPh>
    <rPh sb="348" eb="350">
      <t>イコウ</t>
    </rPh>
    <rPh sb="355" eb="356">
      <t>コ</t>
    </rPh>
    <rPh sb="361" eb="363">
      <t>キュウスイ</t>
    </rPh>
    <rPh sb="364" eb="365">
      <t>カカワ</t>
    </rPh>
    <rPh sb="366" eb="368">
      <t>ヒヨウ</t>
    </rPh>
    <rPh sb="369" eb="371">
      <t>リョウキン</t>
    </rPh>
    <rPh sb="371" eb="373">
      <t>シュウニュウ</t>
    </rPh>
    <rPh sb="376" eb="377">
      <t>マカナ</t>
    </rPh>
    <rPh sb="385" eb="387">
      <t>キュウスイ</t>
    </rPh>
    <rPh sb="387" eb="389">
      <t>ゲンカ</t>
    </rPh>
    <rPh sb="413" eb="416">
      <t>ヘイキンチ</t>
    </rPh>
    <rPh sb="466" eb="468">
      <t>シセツ</t>
    </rPh>
    <rPh sb="468" eb="471">
      <t>リヨウリツ</t>
    </rPh>
    <rPh sb="504" eb="507">
      <t>ヘイキンチ</t>
    </rPh>
    <rPh sb="530" eb="531">
      <t>タイ</t>
    </rPh>
    <rPh sb="544" eb="545">
      <t>ユウ</t>
    </rPh>
    <rPh sb="545" eb="546">
      <t>シュウ</t>
    </rPh>
    <rPh sb="546" eb="547">
      <t>リツ</t>
    </rPh>
    <rPh sb="585" eb="586">
      <t>カンガ</t>
    </rPh>
    <phoneticPr fontId="4"/>
  </si>
  <si>
    <t>①有形固定資産減価償却率
　有形固定資産のうち償却対象資産の減価償却がどの程度進んでいるかを表す指標で、資産の老朽化度合いを示している。減価償却の進行により上昇傾向にあり、平均値を上回っている。
②管路経年化率
　法定耐用年数を超えた管路の割合を表す指標で、管路の老朽化度合を示している。Ｈ26年度から集中的に発生しているが、これは、以前各地区に存在した地元の簡易水道組合が個別に整備を実施していた管路を町の水道事業が引き継いだ結果、法定耐用年数を経過した管路を保有することになったことが主な要因として挙げられる。
③管路更新率
　当該年度に更新した管路延長の割合を表す指標で管路の更新ペースや状況を把握できる。管路更新を行った年度は平均値を上回る更新率になるが、給配水ポンプなどの機械設備更新が必要な年度もあり、更新投資が減少すると更新率も上昇しない。</t>
    <rPh sb="1" eb="3">
      <t>ユウケイ</t>
    </rPh>
    <rPh sb="3" eb="5">
      <t>コテイ</t>
    </rPh>
    <rPh sb="5" eb="7">
      <t>シサン</t>
    </rPh>
    <rPh sb="7" eb="9">
      <t>ゲンカ</t>
    </rPh>
    <rPh sb="9" eb="11">
      <t>ショウキャク</t>
    </rPh>
    <rPh sb="11" eb="12">
      <t>リツ</t>
    </rPh>
    <rPh sb="14" eb="16">
      <t>ユウケイ</t>
    </rPh>
    <rPh sb="16" eb="18">
      <t>コテイ</t>
    </rPh>
    <rPh sb="18" eb="20">
      <t>シサン</t>
    </rPh>
    <rPh sb="23" eb="25">
      <t>ショウキャク</t>
    </rPh>
    <rPh sb="25" eb="27">
      <t>タイショウ</t>
    </rPh>
    <rPh sb="27" eb="29">
      <t>シサン</t>
    </rPh>
    <rPh sb="30" eb="32">
      <t>ゲンカ</t>
    </rPh>
    <rPh sb="32" eb="34">
      <t>ショウキャク</t>
    </rPh>
    <rPh sb="37" eb="39">
      <t>テイド</t>
    </rPh>
    <rPh sb="39" eb="40">
      <t>スス</t>
    </rPh>
    <rPh sb="46" eb="47">
      <t>アラワ</t>
    </rPh>
    <rPh sb="48" eb="50">
      <t>シヒョウ</t>
    </rPh>
    <rPh sb="52" eb="54">
      <t>シサン</t>
    </rPh>
    <rPh sb="55" eb="58">
      <t>ロウキュウカ</t>
    </rPh>
    <rPh sb="58" eb="60">
      <t>ドア</t>
    </rPh>
    <rPh sb="62" eb="63">
      <t>シメ</t>
    </rPh>
    <rPh sb="68" eb="70">
      <t>ゲンカ</t>
    </rPh>
    <rPh sb="70" eb="72">
      <t>ショウキャク</t>
    </rPh>
    <rPh sb="73" eb="75">
      <t>シンコウ</t>
    </rPh>
    <rPh sb="78" eb="80">
      <t>ジョウショウ</t>
    </rPh>
    <rPh sb="80" eb="82">
      <t>ケイコウ</t>
    </rPh>
    <rPh sb="86" eb="89">
      <t>ヘイキンチ</t>
    </rPh>
    <rPh sb="90" eb="92">
      <t>ウワマワ</t>
    </rPh>
    <rPh sb="99" eb="101">
      <t>カンロ</t>
    </rPh>
    <rPh sb="101" eb="104">
      <t>ケイネンカ</t>
    </rPh>
    <rPh sb="104" eb="105">
      <t>リツ</t>
    </rPh>
    <rPh sb="109" eb="111">
      <t>タイヨウ</t>
    </rPh>
    <rPh sb="125" eb="127">
      <t>シヒョウ</t>
    </rPh>
    <rPh sb="129" eb="131">
      <t>カンロ</t>
    </rPh>
    <rPh sb="132" eb="135">
      <t>ロウキュウカ</t>
    </rPh>
    <rPh sb="135" eb="137">
      <t>ドア</t>
    </rPh>
    <rPh sb="138" eb="139">
      <t>シメ</t>
    </rPh>
    <rPh sb="187" eb="189">
      <t>コベツ</t>
    </rPh>
    <rPh sb="193" eb="195">
      <t>ジッシ</t>
    </rPh>
    <rPh sb="199" eb="201">
      <t>カンロ</t>
    </rPh>
    <rPh sb="214" eb="216">
      <t>ケッカ</t>
    </rPh>
    <rPh sb="224" eb="226">
      <t>ケイカ</t>
    </rPh>
    <rPh sb="228" eb="230">
      <t>カンロ</t>
    </rPh>
    <rPh sb="231" eb="233">
      <t>ホユウ</t>
    </rPh>
    <rPh sb="259" eb="261">
      <t>カンロ</t>
    </rPh>
    <rPh sb="261" eb="263">
      <t>コウシン</t>
    </rPh>
    <rPh sb="263" eb="264">
      <t>リツ</t>
    </rPh>
    <rPh sb="285" eb="287">
      <t>シヒョウ</t>
    </rPh>
    <rPh sb="288" eb="290">
      <t>カンロ</t>
    </rPh>
    <rPh sb="291" eb="293">
      <t>コウシン</t>
    </rPh>
    <rPh sb="297" eb="299">
      <t>ジョウキョウ</t>
    </rPh>
    <rPh sb="300" eb="302">
      <t>ハアク</t>
    </rPh>
    <rPh sb="314" eb="316">
      <t>ネンド</t>
    </rPh>
    <rPh sb="324" eb="326">
      <t>コウシン</t>
    </rPh>
    <rPh sb="326" eb="327">
      <t>リツ</t>
    </rPh>
    <rPh sb="357" eb="359">
      <t>コウシン</t>
    </rPh>
    <rPh sb="359" eb="361">
      <t>トウシ</t>
    </rPh>
    <rPh sb="362" eb="364">
      <t>ゲンショウ</t>
    </rPh>
    <rPh sb="367" eb="369">
      <t>コウシン</t>
    </rPh>
    <rPh sb="369" eb="370">
      <t>リツ</t>
    </rPh>
    <rPh sb="371" eb="373">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</si>
</sst>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2.17</c:v>
                </c:pt>
                <c:pt idx="1">
                  <c:v>1.57</c:v>
                </c:pt>
                <c:pt idx="2" formatCode="#,##0.00;&quot;△&quot;#,##0.00">
                  <c:v>0</c:v>
                </c:pt>
                <c:pt idx="3">
                  <c:v>0.62</c:v>
                </c:pt>
                <c:pt idx="4">
                  <c:v>0.84</c:v>
                </c:pt>
              </c:numCache>
            </c:numRef>
          </c:val>
        </c:ser>
        <c:dLbls>
          <c:showLegendKey val="0"/>
          <c:showVal val="0"/>
          <c:showCatName val="0"/>
          <c:showSerName val="0"/>
          <c:showPercent val="0"/>
          <c:showBubbleSize val="0"/>
        </c:dLbls>
        <c:gapWidth val="150"/>
        <c:axId val="100558336"/>
        <c:axId val="10056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00558336"/>
        <c:axId val="100560256"/>
      </c:lineChart>
      <c:dateAx>
        <c:axId val="100558336"/>
        <c:scaling>
          <c:orientation val="minMax"/>
        </c:scaling>
        <c:delete val="1"/>
        <c:axPos val="b"/>
        <c:numFmt formatCode="ge" sourceLinked="1"/>
        <c:majorTickMark val="none"/>
        <c:minorTickMark val="none"/>
        <c:tickLblPos val="none"/>
        <c:crossAx val="100560256"/>
        <c:crosses val="autoZero"/>
        <c:auto val="1"/>
        <c:lblOffset val="100"/>
        <c:baseTimeUnit val="years"/>
      </c:dateAx>
      <c:valAx>
        <c:axId val="10056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5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70.88</c:v>
                </c:pt>
                <c:pt idx="1">
                  <c:v>72</c:v>
                </c:pt>
                <c:pt idx="2">
                  <c:v>74.06</c:v>
                </c:pt>
                <c:pt idx="3">
                  <c:v>70.02</c:v>
                </c:pt>
                <c:pt idx="4">
                  <c:v>65.55</c:v>
                </c:pt>
              </c:numCache>
            </c:numRef>
          </c:val>
        </c:ser>
        <c:dLbls>
          <c:showLegendKey val="0"/>
          <c:showVal val="0"/>
          <c:showCatName val="0"/>
          <c:showSerName val="0"/>
          <c:showPercent val="0"/>
          <c:showBubbleSize val="0"/>
        </c:dLbls>
        <c:gapWidth val="150"/>
        <c:axId val="101380096"/>
        <c:axId val="10138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01380096"/>
        <c:axId val="101382016"/>
      </c:lineChart>
      <c:dateAx>
        <c:axId val="101380096"/>
        <c:scaling>
          <c:orientation val="minMax"/>
        </c:scaling>
        <c:delete val="1"/>
        <c:axPos val="b"/>
        <c:numFmt formatCode="ge" sourceLinked="1"/>
        <c:majorTickMark val="none"/>
        <c:minorTickMark val="none"/>
        <c:tickLblPos val="none"/>
        <c:crossAx val="101382016"/>
        <c:crosses val="autoZero"/>
        <c:auto val="1"/>
        <c:lblOffset val="100"/>
        <c:baseTimeUnit val="years"/>
      </c:dateAx>
      <c:valAx>
        <c:axId val="10138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8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79.41</c:v>
                </c:pt>
                <c:pt idx="1">
                  <c:v>78.31</c:v>
                </c:pt>
                <c:pt idx="2">
                  <c:v>74.900000000000006</c:v>
                </c:pt>
                <c:pt idx="3">
                  <c:v>74.36</c:v>
                </c:pt>
                <c:pt idx="4">
                  <c:v>79.41</c:v>
                </c:pt>
              </c:numCache>
            </c:numRef>
          </c:val>
        </c:ser>
        <c:dLbls>
          <c:showLegendKey val="0"/>
          <c:showVal val="0"/>
          <c:showCatName val="0"/>
          <c:showSerName val="0"/>
          <c:showPercent val="0"/>
          <c:showBubbleSize val="0"/>
        </c:dLbls>
        <c:gapWidth val="150"/>
        <c:axId val="101459456"/>
        <c:axId val="10146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01459456"/>
        <c:axId val="101461376"/>
      </c:lineChart>
      <c:dateAx>
        <c:axId val="101459456"/>
        <c:scaling>
          <c:orientation val="minMax"/>
        </c:scaling>
        <c:delete val="1"/>
        <c:axPos val="b"/>
        <c:numFmt formatCode="ge" sourceLinked="1"/>
        <c:majorTickMark val="none"/>
        <c:minorTickMark val="none"/>
        <c:tickLblPos val="none"/>
        <c:crossAx val="101461376"/>
        <c:crosses val="autoZero"/>
        <c:auto val="1"/>
        <c:lblOffset val="100"/>
        <c:baseTimeUnit val="years"/>
      </c:dateAx>
      <c:valAx>
        <c:axId val="10146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5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117.46</c:v>
                </c:pt>
                <c:pt idx="1">
                  <c:v>117.23</c:v>
                </c:pt>
                <c:pt idx="2">
                  <c:v>114.18</c:v>
                </c:pt>
                <c:pt idx="3">
                  <c:v>116.03</c:v>
                </c:pt>
                <c:pt idx="4">
                  <c:v>113.32</c:v>
                </c:pt>
              </c:numCache>
            </c:numRef>
          </c:val>
        </c:ser>
        <c:dLbls>
          <c:showLegendKey val="0"/>
          <c:showVal val="0"/>
          <c:showCatName val="0"/>
          <c:showSerName val="0"/>
          <c:showPercent val="0"/>
          <c:showBubbleSize val="0"/>
        </c:dLbls>
        <c:gapWidth val="150"/>
        <c:axId val="100615296"/>
        <c:axId val="10061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00615296"/>
        <c:axId val="100617216"/>
      </c:lineChart>
      <c:dateAx>
        <c:axId val="100615296"/>
        <c:scaling>
          <c:orientation val="minMax"/>
        </c:scaling>
        <c:delete val="1"/>
        <c:axPos val="b"/>
        <c:numFmt formatCode="ge" sourceLinked="1"/>
        <c:majorTickMark val="none"/>
        <c:minorTickMark val="none"/>
        <c:tickLblPos val="none"/>
        <c:crossAx val="100617216"/>
        <c:crosses val="autoZero"/>
        <c:auto val="1"/>
        <c:lblOffset val="100"/>
        <c:baseTimeUnit val="years"/>
      </c:dateAx>
      <c:valAx>
        <c:axId val="100617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61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44.24</c:v>
                </c:pt>
                <c:pt idx="1">
                  <c:v>45.45</c:v>
                </c:pt>
                <c:pt idx="2">
                  <c:v>46.88</c:v>
                </c:pt>
                <c:pt idx="3">
                  <c:v>48.18</c:v>
                </c:pt>
                <c:pt idx="4">
                  <c:v>49.78</c:v>
                </c:pt>
              </c:numCache>
            </c:numRef>
          </c:val>
        </c:ser>
        <c:dLbls>
          <c:showLegendKey val="0"/>
          <c:showVal val="0"/>
          <c:showCatName val="0"/>
          <c:showSerName val="0"/>
          <c:showPercent val="0"/>
          <c:showBubbleSize val="0"/>
        </c:dLbls>
        <c:gapWidth val="150"/>
        <c:axId val="100639488"/>
        <c:axId val="10064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100639488"/>
        <c:axId val="100641408"/>
      </c:lineChart>
      <c:dateAx>
        <c:axId val="100639488"/>
        <c:scaling>
          <c:orientation val="minMax"/>
        </c:scaling>
        <c:delete val="1"/>
        <c:axPos val="b"/>
        <c:numFmt formatCode="ge" sourceLinked="1"/>
        <c:majorTickMark val="none"/>
        <c:minorTickMark val="none"/>
        <c:tickLblPos val="none"/>
        <c:crossAx val="100641408"/>
        <c:crosses val="autoZero"/>
        <c:auto val="1"/>
        <c:lblOffset val="100"/>
        <c:baseTimeUnit val="years"/>
      </c:dateAx>
      <c:valAx>
        <c:axId val="10064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3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formatCode="#,##0.00;&quot;△&quot;#,##0.00;&quot;-&quot;">
                  <c:v>42.51</c:v>
                </c:pt>
                <c:pt idx="4" formatCode="#,##0.00;&quot;△&quot;#,##0.00;&quot;-&quot;">
                  <c:v>41.78</c:v>
                </c:pt>
              </c:numCache>
            </c:numRef>
          </c:val>
        </c:ser>
        <c:dLbls>
          <c:showLegendKey val="0"/>
          <c:showVal val="0"/>
          <c:showCatName val="0"/>
          <c:showSerName val="0"/>
          <c:showPercent val="0"/>
          <c:showBubbleSize val="0"/>
        </c:dLbls>
        <c:gapWidth val="150"/>
        <c:axId val="101085568"/>
        <c:axId val="10108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101085568"/>
        <c:axId val="101087488"/>
      </c:lineChart>
      <c:dateAx>
        <c:axId val="101085568"/>
        <c:scaling>
          <c:orientation val="minMax"/>
        </c:scaling>
        <c:delete val="1"/>
        <c:axPos val="b"/>
        <c:numFmt formatCode="ge" sourceLinked="1"/>
        <c:majorTickMark val="none"/>
        <c:minorTickMark val="none"/>
        <c:tickLblPos val="none"/>
        <c:crossAx val="101087488"/>
        <c:crosses val="autoZero"/>
        <c:auto val="1"/>
        <c:lblOffset val="100"/>
        <c:baseTimeUnit val="years"/>
      </c:dateAx>
      <c:valAx>
        <c:axId val="10108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8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formatCode="#,##0.00;&quot;△&quot;#,##0.00;&quot;-&quot;">
                  <c:v>15.02</c:v>
                </c:pt>
                <c:pt idx="1">
                  <c:v>0</c:v>
                </c:pt>
                <c:pt idx="2">
                  <c:v>0</c:v>
                </c:pt>
                <c:pt idx="3">
                  <c:v>0</c:v>
                </c:pt>
                <c:pt idx="4">
                  <c:v>0</c:v>
                </c:pt>
              </c:numCache>
            </c:numRef>
          </c:val>
        </c:ser>
        <c:dLbls>
          <c:showLegendKey val="0"/>
          <c:showVal val="0"/>
          <c:showCatName val="0"/>
          <c:showSerName val="0"/>
          <c:showPercent val="0"/>
          <c:showBubbleSize val="0"/>
        </c:dLbls>
        <c:gapWidth val="150"/>
        <c:axId val="101119872"/>
        <c:axId val="10119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01119872"/>
        <c:axId val="101191680"/>
      </c:lineChart>
      <c:dateAx>
        <c:axId val="101119872"/>
        <c:scaling>
          <c:orientation val="minMax"/>
        </c:scaling>
        <c:delete val="1"/>
        <c:axPos val="b"/>
        <c:numFmt formatCode="ge" sourceLinked="1"/>
        <c:majorTickMark val="none"/>
        <c:minorTickMark val="none"/>
        <c:tickLblPos val="none"/>
        <c:crossAx val="101191680"/>
        <c:crosses val="autoZero"/>
        <c:auto val="1"/>
        <c:lblOffset val="100"/>
        <c:baseTimeUnit val="years"/>
      </c:dateAx>
      <c:valAx>
        <c:axId val="101191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11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337.78</c:v>
                </c:pt>
                <c:pt idx="1">
                  <c:v>396.39</c:v>
                </c:pt>
                <c:pt idx="2">
                  <c:v>485.54</c:v>
                </c:pt>
                <c:pt idx="3">
                  <c:v>221.55</c:v>
                </c:pt>
                <c:pt idx="4">
                  <c:v>165.74</c:v>
                </c:pt>
              </c:numCache>
            </c:numRef>
          </c:val>
        </c:ser>
        <c:dLbls>
          <c:showLegendKey val="0"/>
          <c:showVal val="0"/>
          <c:showCatName val="0"/>
          <c:showSerName val="0"/>
          <c:showPercent val="0"/>
          <c:showBubbleSize val="0"/>
        </c:dLbls>
        <c:gapWidth val="150"/>
        <c:axId val="101234560"/>
        <c:axId val="10124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01234560"/>
        <c:axId val="101240832"/>
      </c:lineChart>
      <c:dateAx>
        <c:axId val="101234560"/>
        <c:scaling>
          <c:orientation val="minMax"/>
        </c:scaling>
        <c:delete val="1"/>
        <c:axPos val="b"/>
        <c:numFmt formatCode="ge" sourceLinked="1"/>
        <c:majorTickMark val="none"/>
        <c:minorTickMark val="none"/>
        <c:tickLblPos val="none"/>
        <c:crossAx val="101240832"/>
        <c:crosses val="autoZero"/>
        <c:auto val="1"/>
        <c:lblOffset val="100"/>
        <c:baseTimeUnit val="years"/>
      </c:dateAx>
      <c:valAx>
        <c:axId val="101240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23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585.57000000000005</c:v>
                </c:pt>
                <c:pt idx="1">
                  <c:v>581.9</c:v>
                </c:pt>
                <c:pt idx="2">
                  <c:v>575.63</c:v>
                </c:pt>
                <c:pt idx="3">
                  <c:v>599.54999999999995</c:v>
                </c:pt>
                <c:pt idx="4">
                  <c:v>564.73</c:v>
                </c:pt>
              </c:numCache>
            </c:numRef>
          </c:val>
        </c:ser>
        <c:dLbls>
          <c:showLegendKey val="0"/>
          <c:showVal val="0"/>
          <c:showCatName val="0"/>
          <c:showSerName val="0"/>
          <c:showPercent val="0"/>
          <c:showBubbleSize val="0"/>
        </c:dLbls>
        <c:gapWidth val="150"/>
        <c:axId val="101258752"/>
        <c:axId val="10126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01258752"/>
        <c:axId val="101260672"/>
      </c:lineChart>
      <c:dateAx>
        <c:axId val="101258752"/>
        <c:scaling>
          <c:orientation val="minMax"/>
        </c:scaling>
        <c:delete val="1"/>
        <c:axPos val="b"/>
        <c:numFmt formatCode="ge" sourceLinked="1"/>
        <c:majorTickMark val="none"/>
        <c:minorTickMark val="none"/>
        <c:tickLblPos val="none"/>
        <c:crossAx val="101260672"/>
        <c:crosses val="autoZero"/>
        <c:auto val="1"/>
        <c:lblOffset val="100"/>
        <c:baseTimeUnit val="years"/>
      </c:dateAx>
      <c:valAx>
        <c:axId val="101260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25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107.74</c:v>
                </c:pt>
                <c:pt idx="1">
                  <c:v>105.29</c:v>
                </c:pt>
                <c:pt idx="2">
                  <c:v>102.87</c:v>
                </c:pt>
                <c:pt idx="3">
                  <c:v>106.12</c:v>
                </c:pt>
                <c:pt idx="4">
                  <c:v>102.81</c:v>
                </c:pt>
              </c:numCache>
            </c:numRef>
          </c:val>
        </c:ser>
        <c:dLbls>
          <c:showLegendKey val="0"/>
          <c:showVal val="0"/>
          <c:showCatName val="0"/>
          <c:showSerName val="0"/>
          <c:showPercent val="0"/>
          <c:showBubbleSize val="0"/>
        </c:dLbls>
        <c:gapWidth val="150"/>
        <c:axId val="101307520"/>
        <c:axId val="10130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01307520"/>
        <c:axId val="101309440"/>
      </c:lineChart>
      <c:dateAx>
        <c:axId val="101307520"/>
        <c:scaling>
          <c:orientation val="minMax"/>
        </c:scaling>
        <c:delete val="1"/>
        <c:axPos val="b"/>
        <c:numFmt formatCode="ge" sourceLinked="1"/>
        <c:majorTickMark val="none"/>
        <c:minorTickMark val="none"/>
        <c:tickLblPos val="none"/>
        <c:crossAx val="101309440"/>
        <c:crosses val="autoZero"/>
        <c:auto val="1"/>
        <c:lblOffset val="100"/>
        <c:baseTimeUnit val="years"/>
      </c:dateAx>
      <c:valAx>
        <c:axId val="10130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0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115.02</c:v>
                </c:pt>
                <c:pt idx="1">
                  <c:v>117.75</c:v>
                </c:pt>
                <c:pt idx="2">
                  <c:v>120.19</c:v>
                </c:pt>
                <c:pt idx="3">
                  <c:v>115.27</c:v>
                </c:pt>
                <c:pt idx="4">
                  <c:v>116.4</c:v>
                </c:pt>
              </c:numCache>
            </c:numRef>
          </c:val>
        </c:ser>
        <c:dLbls>
          <c:showLegendKey val="0"/>
          <c:showVal val="0"/>
          <c:showCatName val="0"/>
          <c:showSerName val="0"/>
          <c:showPercent val="0"/>
          <c:showBubbleSize val="0"/>
        </c:dLbls>
        <c:gapWidth val="150"/>
        <c:axId val="101339520"/>
        <c:axId val="10134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01339520"/>
        <c:axId val="101341440"/>
      </c:lineChart>
      <c:dateAx>
        <c:axId val="101339520"/>
        <c:scaling>
          <c:orientation val="minMax"/>
        </c:scaling>
        <c:delete val="1"/>
        <c:axPos val="b"/>
        <c:numFmt formatCode="ge" sourceLinked="1"/>
        <c:majorTickMark val="none"/>
        <c:minorTickMark val="none"/>
        <c:tickLblPos val="none"/>
        <c:crossAx val="101341440"/>
        <c:crosses val="autoZero"/>
        <c:auto val="1"/>
        <c:lblOffset val="100"/>
        <c:baseTimeUnit val="years"/>
      </c:dateAx>
      <c:valAx>
        <c:axId val="10134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3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埼玉県　上里町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31387</v>
      </c>
      <c r="AJ8" s="56"/>
      <c r="AK8" s="56"/>
      <c r="AL8" s="56"/>
      <c r="AM8" s="56"/>
      <c r="AN8" s="56"/>
      <c r="AO8" s="56"/>
      <c r="AP8" s="57"/>
      <c r="AQ8" s="47">
        <f>データ!R6</f>
        <v>29.18</v>
      </c>
      <c r="AR8" s="47"/>
      <c r="AS8" s="47"/>
      <c r="AT8" s="47"/>
      <c r="AU8" s="47"/>
      <c r="AV8" s="47"/>
      <c r="AW8" s="47"/>
      <c r="AX8" s="47"/>
      <c r="AY8" s="47">
        <f>データ!S6</f>
        <v>1075.6300000000001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46.69</v>
      </c>
      <c r="K10" s="47"/>
      <c r="L10" s="47"/>
      <c r="M10" s="47"/>
      <c r="N10" s="47"/>
      <c r="O10" s="47"/>
      <c r="P10" s="47"/>
      <c r="Q10" s="47"/>
      <c r="R10" s="47">
        <f>データ!O6</f>
        <v>99.83</v>
      </c>
      <c r="S10" s="47"/>
      <c r="T10" s="47"/>
      <c r="U10" s="47"/>
      <c r="V10" s="47"/>
      <c r="W10" s="47"/>
      <c r="X10" s="47"/>
      <c r="Y10" s="47"/>
      <c r="Z10" s="78">
        <f>データ!P6</f>
        <v>2062</v>
      </c>
      <c r="AA10" s="78"/>
      <c r="AB10" s="78"/>
      <c r="AC10" s="78"/>
      <c r="AD10" s="78"/>
      <c r="AE10" s="78"/>
      <c r="AF10" s="78"/>
      <c r="AG10" s="78"/>
      <c r="AH10" s="2"/>
      <c r="AI10" s="78">
        <f>データ!T6</f>
        <v>31246</v>
      </c>
      <c r="AJ10" s="78"/>
      <c r="AK10" s="78"/>
      <c r="AL10" s="78"/>
      <c r="AM10" s="78"/>
      <c r="AN10" s="78"/>
      <c r="AO10" s="78"/>
      <c r="AP10" s="78"/>
      <c r="AQ10" s="47">
        <f>データ!U6</f>
        <v>28.91</v>
      </c>
      <c r="AR10" s="47"/>
      <c r="AS10" s="47"/>
      <c r="AT10" s="47"/>
      <c r="AU10" s="47"/>
      <c r="AV10" s="47"/>
      <c r="AW10" s="47"/>
      <c r="AX10" s="47"/>
      <c r="AY10" s="47">
        <f>データ!V6</f>
        <v>1080.8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113859</v>
      </c>
      <c r="D6" s="31">
        <f t="shared" si="3"/>
        <v>46</v>
      </c>
      <c r="E6" s="31">
        <f t="shared" si="3"/>
        <v>1</v>
      </c>
      <c r="F6" s="31">
        <f t="shared" si="3"/>
        <v>0</v>
      </c>
      <c r="G6" s="31">
        <f t="shared" si="3"/>
        <v>1</v>
      </c>
      <c r="H6" s="31" t="str">
        <f t="shared" si="3"/>
        <v>埼玉県　上里町</v>
      </c>
      <c r="I6" s="31" t="str">
        <f t="shared" si="3"/>
        <v>法適用</v>
      </c>
      <c r="J6" s="31" t="str">
        <f t="shared" si="3"/>
        <v>水道事業</v>
      </c>
      <c r="K6" s="31" t="str">
        <f t="shared" si="3"/>
        <v>末端給水事業</v>
      </c>
      <c r="L6" s="31" t="str">
        <f t="shared" si="3"/>
        <v>A5</v>
      </c>
      <c r="M6" s="32" t="str">
        <f t="shared" si="3"/>
        <v>-</v>
      </c>
      <c r="N6" s="32">
        <f t="shared" si="3"/>
        <v>46.69</v>
      </c>
      <c r="O6" s="32">
        <f t="shared" si="3"/>
        <v>99.83</v>
      </c>
      <c r="P6" s="32">
        <f t="shared" si="3"/>
        <v>2062</v>
      </c>
      <c r="Q6" s="32">
        <f t="shared" si="3"/>
        <v>31387</v>
      </c>
      <c r="R6" s="32">
        <f t="shared" si="3"/>
        <v>29.18</v>
      </c>
      <c r="S6" s="32">
        <f t="shared" si="3"/>
        <v>1075.6300000000001</v>
      </c>
      <c r="T6" s="32">
        <f t="shared" si="3"/>
        <v>31246</v>
      </c>
      <c r="U6" s="32">
        <f t="shared" si="3"/>
        <v>28.91</v>
      </c>
      <c r="V6" s="32">
        <f t="shared" si="3"/>
        <v>1080.8</v>
      </c>
      <c r="W6" s="33">
        <f>IF(W7="",NA(),W7)</f>
        <v>117.46</v>
      </c>
      <c r="X6" s="33">
        <f t="shared" ref="X6:AF6" si="4">IF(X7="",NA(),X7)</f>
        <v>117.23</v>
      </c>
      <c r="Y6" s="33">
        <f t="shared" si="4"/>
        <v>114.18</v>
      </c>
      <c r="Z6" s="33">
        <f t="shared" si="4"/>
        <v>116.03</v>
      </c>
      <c r="AA6" s="33">
        <f t="shared" si="4"/>
        <v>113.32</v>
      </c>
      <c r="AB6" s="33">
        <f t="shared" si="4"/>
        <v>105.61</v>
      </c>
      <c r="AC6" s="33">
        <f t="shared" si="4"/>
        <v>106.41</v>
      </c>
      <c r="AD6" s="33">
        <f t="shared" si="4"/>
        <v>106.89</v>
      </c>
      <c r="AE6" s="33">
        <f t="shared" si="4"/>
        <v>109.04</v>
      </c>
      <c r="AF6" s="33">
        <f t="shared" si="4"/>
        <v>109.64</v>
      </c>
      <c r="AG6" s="32" t="str">
        <f>IF(AG7="","",IF(AG7="-","【-】","【"&amp;SUBSTITUTE(TEXT(AG7,"#,##0.00"),"-","△")&amp;"】"))</f>
        <v>【113.56】</v>
      </c>
      <c r="AH6" s="33">
        <f>IF(AH7="",NA(),AH7)</f>
        <v>15.02</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337.78</v>
      </c>
      <c r="AT6" s="33">
        <f t="shared" ref="AT6:BB6" si="6">IF(AT7="",NA(),AT7)</f>
        <v>396.39</v>
      </c>
      <c r="AU6" s="33">
        <f t="shared" si="6"/>
        <v>485.54</v>
      </c>
      <c r="AV6" s="33">
        <f t="shared" si="6"/>
        <v>221.55</v>
      </c>
      <c r="AW6" s="33">
        <f t="shared" si="6"/>
        <v>165.74</v>
      </c>
      <c r="AX6" s="33">
        <f t="shared" si="6"/>
        <v>832.37</v>
      </c>
      <c r="AY6" s="33">
        <f t="shared" si="6"/>
        <v>852.01</v>
      </c>
      <c r="AZ6" s="33">
        <f t="shared" si="6"/>
        <v>909.68</v>
      </c>
      <c r="BA6" s="33">
        <f t="shared" si="6"/>
        <v>382.09</v>
      </c>
      <c r="BB6" s="33">
        <f t="shared" si="6"/>
        <v>371.31</v>
      </c>
      <c r="BC6" s="32" t="str">
        <f>IF(BC7="","",IF(BC7="-","【-】","【"&amp;SUBSTITUTE(TEXT(BC7,"#,##0.00"),"-","△")&amp;"】"))</f>
        <v>【262.74】</v>
      </c>
      <c r="BD6" s="33">
        <f>IF(BD7="",NA(),BD7)</f>
        <v>585.57000000000005</v>
      </c>
      <c r="BE6" s="33">
        <f t="shared" ref="BE6:BM6" si="7">IF(BE7="",NA(),BE7)</f>
        <v>581.9</v>
      </c>
      <c r="BF6" s="33">
        <f t="shared" si="7"/>
        <v>575.63</v>
      </c>
      <c r="BG6" s="33">
        <f t="shared" si="7"/>
        <v>599.54999999999995</v>
      </c>
      <c r="BH6" s="33">
        <f t="shared" si="7"/>
        <v>564.73</v>
      </c>
      <c r="BI6" s="33">
        <f t="shared" si="7"/>
        <v>403.15</v>
      </c>
      <c r="BJ6" s="33">
        <f t="shared" si="7"/>
        <v>391.4</v>
      </c>
      <c r="BK6" s="33">
        <f t="shared" si="7"/>
        <v>382.65</v>
      </c>
      <c r="BL6" s="33">
        <f t="shared" si="7"/>
        <v>385.06</v>
      </c>
      <c r="BM6" s="33">
        <f t="shared" si="7"/>
        <v>373.09</v>
      </c>
      <c r="BN6" s="32" t="str">
        <f>IF(BN7="","",IF(BN7="-","【-】","【"&amp;SUBSTITUTE(TEXT(BN7,"#,##0.00"),"-","△")&amp;"】"))</f>
        <v>【276.38】</v>
      </c>
      <c r="BO6" s="33">
        <f>IF(BO7="",NA(),BO7)</f>
        <v>107.74</v>
      </c>
      <c r="BP6" s="33">
        <f t="shared" ref="BP6:BX6" si="8">IF(BP7="",NA(),BP7)</f>
        <v>105.29</v>
      </c>
      <c r="BQ6" s="33">
        <f t="shared" si="8"/>
        <v>102.87</v>
      </c>
      <c r="BR6" s="33">
        <f t="shared" si="8"/>
        <v>106.12</v>
      </c>
      <c r="BS6" s="33">
        <f t="shared" si="8"/>
        <v>102.81</v>
      </c>
      <c r="BT6" s="33">
        <f t="shared" si="8"/>
        <v>94.86</v>
      </c>
      <c r="BU6" s="33">
        <f t="shared" si="8"/>
        <v>95.91</v>
      </c>
      <c r="BV6" s="33">
        <f t="shared" si="8"/>
        <v>96.1</v>
      </c>
      <c r="BW6" s="33">
        <f t="shared" si="8"/>
        <v>99.07</v>
      </c>
      <c r="BX6" s="33">
        <f t="shared" si="8"/>
        <v>99.99</v>
      </c>
      <c r="BY6" s="32" t="str">
        <f>IF(BY7="","",IF(BY7="-","【-】","【"&amp;SUBSTITUTE(TEXT(BY7,"#,##0.00"),"-","△")&amp;"】"))</f>
        <v>【104.99】</v>
      </c>
      <c r="BZ6" s="33">
        <f>IF(BZ7="",NA(),BZ7)</f>
        <v>115.02</v>
      </c>
      <c r="CA6" s="33">
        <f t="shared" ref="CA6:CI6" si="9">IF(CA7="",NA(),CA7)</f>
        <v>117.75</v>
      </c>
      <c r="CB6" s="33">
        <f t="shared" si="9"/>
        <v>120.19</v>
      </c>
      <c r="CC6" s="33">
        <f t="shared" si="9"/>
        <v>115.27</v>
      </c>
      <c r="CD6" s="33">
        <f t="shared" si="9"/>
        <v>116.4</v>
      </c>
      <c r="CE6" s="33">
        <f t="shared" si="9"/>
        <v>179.14</v>
      </c>
      <c r="CF6" s="33">
        <f t="shared" si="9"/>
        <v>179.29</v>
      </c>
      <c r="CG6" s="33">
        <f t="shared" si="9"/>
        <v>178.39</v>
      </c>
      <c r="CH6" s="33">
        <f t="shared" si="9"/>
        <v>173.03</v>
      </c>
      <c r="CI6" s="33">
        <f t="shared" si="9"/>
        <v>171.15</v>
      </c>
      <c r="CJ6" s="32" t="str">
        <f>IF(CJ7="","",IF(CJ7="-","【-】","【"&amp;SUBSTITUTE(TEXT(CJ7,"#,##0.00"),"-","△")&amp;"】"))</f>
        <v>【163.72】</v>
      </c>
      <c r="CK6" s="33">
        <f>IF(CK7="",NA(),CK7)</f>
        <v>70.88</v>
      </c>
      <c r="CL6" s="33">
        <f t="shared" ref="CL6:CT6" si="10">IF(CL7="",NA(),CL7)</f>
        <v>72</v>
      </c>
      <c r="CM6" s="33">
        <f t="shared" si="10"/>
        <v>74.06</v>
      </c>
      <c r="CN6" s="33">
        <f t="shared" si="10"/>
        <v>70.02</v>
      </c>
      <c r="CO6" s="33">
        <f t="shared" si="10"/>
        <v>65.55</v>
      </c>
      <c r="CP6" s="33">
        <f t="shared" si="10"/>
        <v>58.76</v>
      </c>
      <c r="CQ6" s="33">
        <f t="shared" si="10"/>
        <v>59.09</v>
      </c>
      <c r="CR6" s="33">
        <f t="shared" si="10"/>
        <v>59.23</v>
      </c>
      <c r="CS6" s="33">
        <f t="shared" si="10"/>
        <v>58.58</v>
      </c>
      <c r="CT6" s="33">
        <f t="shared" si="10"/>
        <v>58.53</v>
      </c>
      <c r="CU6" s="32" t="str">
        <f>IF(CU7="","",IF(CU7="-","【-】","【"&amp;SUBSTITUTE(TEXT(CU7,"#,##0.00"),"-","△")&amp;"】"))</f>
        <v>【59.76】</v>
      </c>
      <c r="CV6" s="33">
        <f>IF(CV7="",NA(),CV7)</f>
        <v>79.41</v>
      </c>
      <c r="CW6" s="33">
        <f t="shared" ref="CW6:DE6" si="11">IF(CW7="",NA(),CW7)</f>
        <v>78.31</v>
      </c>
      <c r="CX6" s="33">
        <f t="shared" si="11"/>
        <v>74.900000000000006</v>
      </c>
      <c r="CY6" s="33">
        <f t="shared" si="11"/>
        <v>74.36</v>
      </c>
      <c r="CZ6" s="33">
        <f t="shared" si="11"/>
        <v>79.41</v>
      </c>
      <c r="DA6" s="33">
        <f t="shared" si="11"/>
        <v>84.87</v>
      </c>
      <c r="DB6" s="33">
        <f t="shared" si="11"/>
        <v>85.4</v>
      </c>
      <c r="DC6" s="33">
        <f t="shared" si="11"/>
        <v>85.53</v>
      </c>
      <c r="DD6" s="33">
        <f t="shared" si="11"/>
        <v>85.23</v>
      </c>
      <c r="DE6" s="33">
        <f t="shared" si="11"/>
        <v>85.26</v>
      </c>
      <c r="DF6" s="32" t="str">
        <f>IF(DF7="","",IF(DF7="-","【-】","【"&amp;SUBSTITUTE(TEXT(DF7,"#,##0.00"),"-","△")&amp;"】"))</f>
        <v>【89.95】</v>
      </c>
      <c r="DG6" s="33">
        <f>IF(DG7="",NA(),DG7)</f>
        <v>44.24</v>
      </c>
      <c r="DH6" s="33">
        <f t="shared" ref="DH6:DP6" si="12">IF(DH7="",NA(),DH7)</f>
        <v>45.45</v>
      </c>
      <c r="DI6" s="33">
        <f t="shared" si="12"/>
        <v>46.88</v>
      </c>
      <c r="DJ6" s="33">
        <f t="shared" si="12"/>
        <v>48.18</v>
      </c>
      <c r="DK6" s="33">
        <f t="shared" si="12"/>
        <v>49.78</v>
      </c>
      <c r="DL6" s="33">
        <f t="shared" si="12"/>
        <v>35.53</v>
      </c>
      <c r="DM6" s="33">
        <f t="shared" si="12"/>
        <v>36.36</v>
      </c>
      <c r="DN6" s="33">
        <f t="shared" si="12"/>
        <v>37.340000000000003</v>
      </c>
      <c r="DO6" s="33">
        <f t="shared" si="12"/>
        <v>44.31</v>
      </c>
      <c r="DP6" s="33">
        <f t="shared" si="12"/>
        <v>45.75</v>
      </c>
      <c r="DQ6" s="32" t="str">
        <f>IF(DQ7="","",IF(DQ7="-","【-】","【"&amp;SUBSTITUTE(TEXT(DQ7,"#,##0.00"),"-","△")&amp;"】"))</f>
        <v>【47.18】</v>
      </c>
      <c r="DR6" s="32">
        <f>IF(DR7="",NA(),DR7)</f>
        <v>0</v>
      </c>
      <c r="DS6" s="32">
        <f t="shared" ref="DS6:EA6" si="13">IF(DS7="",NA(),DS7)</f>
        <v>0</v>
      </c>
      <c r="DT6" s="32">
        <f t="shared" si="13"/>
        <v>0</v>
      </c>
      <c r="DU6" s="33">
        <f t="shared" si="13"/>
        <v>42.51</v>
      </c>
      <c r="DV6" s="33">
        <f t="shared" si="13"/>
        <v>41.78</v>
      </c>
      <c r="DW6" s="33">
        <f t="shared" si="13"/>
        <v>6.47</v>
      </c>
      <c r="DX6" s="33">
        <f t="shared" si="13"/>
        <v>7.8</v>
      </c>
      <c r="DY6" s="33">
        <f t="shared" si="13"/>
        <v>8.39</v>
      </c>
      <c r="DZ6" s="33">
        <f t="shared" si="13"/>
        <v>10.09</v>
      </c>
      <c r="EA6" s="33">
        <f t="shared" si="13"/>
        <v>10.54</v>
      </c>
      <c r="EB6" s="32" t="str">
        <f>IF(EB7="","",IF(EB7="-","【-】","【"&amp;SUBSTITUTE(TEXT(EB7,"#,##0.00"),"-","△")&amp;"】"))</f>
        <v>【13.18】</v>
      </c>
      <c r="EC6" s="33">
        <f>IF(EC7="",NA(),EC7)</f>
        <v>2.17</v>
      </c>
      <c r="ED6" s="33">
        <f t="shared" ref="ED6:EL6" si="14">IF(ED7="",NA(),ED7)</f>
        <v>1.57</v>
      </c>
      <c r="EE6" s="32">
        <f t="shared" si="14"/>
        <v>0</v>
      </c>
      <c r="EF6" s="33">
        <f t="shared" si="14"/>
        <v>0.62</v>
      </c>
      <c r="EG6" s="33">
        <f t="shared" si="14"/>
        <v>0.84</v>
      </c>
      <c r="EH6" s="33">
        <f t="shared" si="14"/>
        <v>0.7</v>
      </c>
      <c r="EI6" s="33">
        <f t="shared" si="14"/>
        <v>0.81</v>
      </c>
      <c r="EJ6" s="33">
        <f t="shared" si="14"/>
        <v>0.59</v>
      </c>
      <c r="EK6" s="33">
        <f t="shared" si="14"/>
        <v>0.6</v>
      </c>
      <c r="EL6" s="33">
        <f t="shared" si="14"/>
        <v>0.56000000000000005</v>
      </c>
      <c r="EM6" s="32" t="str">
        <f>IF(EM7="","",IF(EM7="-","【-】","【"&amp;SUBSTITUTE(TEXT(EM7,"#,##0.00"),"-","△")&amp;"】"))</f>
        <v>【1.06】</v>
      </c>
    </row>
    <row r="7" spans="1:143" s="34" customFormat="1">
      <c r="A7" s="26"/>
      <c r="B7" s="35">
        <v>2015</v>
      </c>
      <c r="C7" s="35">
        <v>113859</v>
      </c>
      <c r="D7" s="35">
        <v>46</v>
      </c>
      <c r="E7" s="35">
        <v>1</v>
      </c>
      <c r="F7" s="35">
        <v>0</v>
      </c>
      <c r="G7" s="35">
        <v>1</v>
      </c>
      <c r="H7" s="35" t="s">
        <v>93</v>
      </c>
      <c r="I7" s="35" t="s">
        <v>94</v>
      </c>
      <c r="J7" s="35" t="s">
        <v>95</v>
      </c>
      <c r="K7" s="35" t="s">
        <v>96</v>
      </c>
      <c r="L7" s="35" t="s">
        <v>97</v>
      </c>
      <c r="M7" s="36" t="s">
        <v>98</v>
      </c>
      <c r="N7" s="36">
        <v>46.69</v>
      </c>
      <c r="O7" s="36">
        <v>99.83</v>
      </c>
      <c r="P7" s="36">
        <v>2062</v>
      </c>
      <c r="Q7" s="36">
        <v>31387</v>
      </c>
      <c r="R7" s="36">
        <v>29.18</v>
      </c>
      <c r="S7" s="36">
        <v>1075.6300000000001</v>
      </c>
      <c r="T7" s="36">
        <v>31246</v>
      </c>
      <c r="U7" s="36">
        <v>28.91</v>
      </c>
      <c r="V7" s="36">
        <v>1080.8</v>
      </c>
      <c r="W7" s="36">
        <v>117.46</v>
      </c>
      <c r="X7" s="36">
        <v>117.23</v>
      </c>
      <c r="Y7" s="36">
        <v>114.18</v>
      </c>
      <c r="Z7" s="36">
        <v>116.03</v>
      </c>
      <c r="AA7" s="36">
        <v>113.32</v>
      </c>
      <c r="AB7" s="36">
        <v>105.61</v>
      </c>
      <c r="AC7" s="36">
        <v>106.41</v>
      </c>
      <c r="AD7" s="36">
        <v>106.89</v>
      </c>
      <c r="AE7" s="36">
        <v>109.04</v>
      </c>
      <c r="AF7" s="36">
        <v>109.64</v>
      </c>
      <c r="AG7" s="36">
        <v>113.56</v>
      </c>
      <c r="AH7" s="36">
        <v>15.02</v>
      </c>
      <c r="AI7" s="36">
        <v>0</v>
      </c>
      <c r="AJ7" s="36">
        <v>0</v>
      </c>
      <c r="AK7" s="36">
        <v>0</v>
      </c>
      <c r="AL7" s="36">
        <v>0</v>
      </c>
      <c r="AM7" s="36">
        <v>6.79</v>
      </c>
      <c r="AN7" s="36">
        <v>6.33</v>
      </c>
      <c r="AO7" s="36">
        <v>7.76</v>
      </c>
      <c r="AP7" s="36">
        <v>3.77</v>
      </c>
      <c r="AQ7" s="36">
        <v>3.62</v>
      </c>
      <c r="AR7" s="36">
        <v>0.87</v>
      </c>
      <c r="AS7" s="36">
        <v>337.78</v>
      </c>
      <c r="AT7" s="36">
        <v>396.39</v>
      </c>
      <c r="AU7" s="36">
        <v>485.54</v>
      </c>
      <c r="AV7" s="36">
        <v>221.55</v>
      </c>
      <c r="AW7" s="36">
        <v>165.74</v>
      </c>
      <c r="AX7" s="36">
        <v>832.37</v>
      </c>
      <c r="AY7" s="36">
        <v>852.01</v>
      </c>
      <c r="AZ7" s="36">
        <v>909.68</v>
      </c>
      <c r="BA7" s="36">
        <v>382.09</v>
      </c>
      <c r="BB7" s="36">
        <v>371.31</v>
      </c>
      <c r="BC7" s="36">
        <v>262.74</v>
      </c>
      <c r="BD7" s="36">
        <v>585.57000000000005</v>
      </c>
      <c r="BE7" s="36">
        <v>581.9</v>
      </c>
      <c r="BF7" s="36">
        <v>575.63</v>
      </c>
      <c r="BG7" s="36">
        <v>599.54999999999995</v>
      </c>
      <c r="BH7" s="36">
        <v>564.73</v>
      </c>
      <c r="BI7" s="36">
        <v>403.15</v>
      </c>
      <c r="BJ7" s="36">
        <v>391.4</v>
      </c>
      <c r="BK7" s="36">
        <v>382.65</v>
      </c>
      <c r="BL7" s="36">
        <v>385.06</v>
      </c>
      <c r="BM7" s="36">
        <v>373.09</v>
      </c>
      <c r="BN7" s="36">
        <v>276.38</v>
      </c>
      <c r="BO7" s="36">
        <v>107.74</v>
      </c>
      <c r="BP7" s="36">
        <v>105.29</v>
      </c>
      <c r="BQ7" s="36">
        <v>102.87</v>
      </c>
      <c r="BR7" s="36">
        <v>106.12</v>
      </c>
      <c r="BS7" s="36">
        <v>102.81</v>
      </c>
      <c r="BT7" s="36">
        <v>94.86</v>
      </c>
      <c r="BU7" s="36">
        <v>95.91</v>
      </c>
      <c r="BV7" s="36">
        <v>96.1</v>
      </c>
      <c r="BW7" s="36">
        <v>99.07</v>
      </c>
      <c r="BX7" s="36">
        <v>99.99</v>
      </c>
      <c r="BY7" s="36">
        <v>104.99</v>
      </c>
      <c r="BZ7" s="36">
        <v>115.02</v>
      </c>
      <c r="CA7" s="36">
        <v>117.75</v>
      </c>
      <c r="CB7" s="36">
        <v>120.19</v>
      </c>
      <c r="CC7" s="36">
        <v>115.27</v>
      </c>
      <c r="CD7" s="36">
        <v>116.4</v>
      </c>
      <c r="CE7" s="36">
        <v>179.14</v>
      </c>
      <c r="CF7" s="36">
        <v>179.29</v>
      </c>
      <c r="CG7" s="36">
        <v>178.39</v>
      </c>
      <c r="CH7" s="36">
        <v>173.03</v>
      </c>
      <c r="CI7" s="36">
        <v>171.15</v>
      </c>
      <c r="CJ7" s="36">
        <v>163.72</v>
      </c>
      <c r="CK7" s="36">
        <v>70.88</v>
      </c>
      <c r="CL7" s="36">
        <v>72</v>
      </c>
      <c r="CM7" s="36">
        <v>74.06</v>
      </c>
      <c r="CN7" s="36">
        <v>70.02</v>
      </c>
      <c r="CO7" s="36">
        <v>65.55</v>
      </c>
      <c r="CP7" s="36">
        <v>58.76</v>
      </c>
      <c r="CQ7" s="36">
        <v>59.09</v>
      </c>
      <c r="CR7" s="36">
        <v>59.23</v>
      </c>
      <c r="CS7" s="36">
        <v>58.58</v>
      </c>
      <c r="CT7" s="36">
        <v>58.53</v>
      </c>
      <c r="CU7" s="36">
        <v>59.76</v>
      </c>
      <c r="CV7" s="36">
        <v>79.41</v>
      </c>
      <c r="CW7" s="36">
        <v>78.31</v>
      </c>
      <c r="CX7" s="36">
        <v>74.900000000000006</v>
      </c>
      <c r="CY7" s="36">
        <v>74.36</v>
      </c>
      <c r="CZ7" s="36">
        <v>79.41</v>
      </c>
      <c r="DA7" s="36">
        <v>84.87</v>
      </c>
      <c r="DB7" s="36">
        <v>85.4</v>
      </c>
      <c r="DC7" s="36">
        <v>85.53</v>
      </c>
      <c r="DD7" s="36">
        <v>85.23</v>
      </c>
      <c r="DE7" s="36">
        <v>85.26</v>
      </c>
      <c r="DF7" s="36">
        <v>89.95</v>
      </c>
      <c r="DG7" s="36">
        <v>44.24</v>
      </c>
      <c r="DH7" s="36">
        <v>45.45</v>
      </c>
      <c r="DI7" s="36">
        <v>46.88</v>
      </c>
      <c r="DJ7" s="36">
        <v>48.18</v>
      </c>
      <c r="DK7" s="36">
        <v>49.78</v>
      </c>
      <c r="DL7" s="36">
        <v>35.53</v>
      </c>
      <c r="DM7" s="36">
        <v>36.36</v>
      </c>
      <c r="DN7" s="36">
        <v>37.340000000000003</v>
      </c>
      <c r="DO7" s="36">
        <v>44.31</v>
      </c>
      <c r="DP7" s="36">
        <v>45.75</v>
      </c>
      <c r="DQ7" s="36">
        <v>47.18</v>
      </c>
      <c r="DR7" s="36">
        <v>0</v>
      </c>
      <c r="DS7" s="36">
        <v>0</v>
      </c>
      <c r="DT7" s="36">
        <v>0</v>
      </c>
      <c r="DU7" s="36">
        <v>42.51</v>
      </c>
      <c r="DV7" s="36">
        <v>41.78</v>
      </c>
      <c r="DW7" s="36">
        <v>6.47</v>
      </c>
      <c r="DX7" s="36">
        <v>7.8</v>
      </c>
      <c r="DY7" s="36">
        <v>8.39</v>
      </c>
      <c r="DZ7" s="36">
        <v>10.09</v>
      </c>
      <c r="EA7" s="36">
        <v>10.54</v>
      </c>
      <c r="EB7" s="36">
        <v>13.18</v>
      </c>
      <c r="EC7" s="36">
        <v>2.17</v>
      </c>
      <c r="ED7" s="36">
        <v>1.57</v>
      </c>
      <c r="EE7" s="36">
        <v>0</v>
      </c>
      <c r="EF7" s="36">
        <v>0.62</v>
      </c>
      <c r="EG7" s="36">
        <v>0.84</v>
      </c>
      <c r="EH7" s="36">
        <v>0.7</v>
      </c>
      <c r="EI7" s="36">
        <v>0.81</v>
      </c>
      <c r="EJ7" s="36">
        <v>0.59</v>
      </c>
      <c r="EK7" s="36">
        <v>0.6</v>
      </c>
      <c r="EL7" s="36">
        <v>0.56000000000000005</v>
      </c>
      <c r="EM7" s="36">
        <v>1.06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2017-02-06T08:22:44Z</cp:lastPrinted>
  <dcterms:created xsi:type="dcterms:W3CDTF">2016-12-02T02:00:08Z</dcterms:created>
  <dcterms:modified xsi:type="dcterms:W3CDTF">2017-02-20T01:10:33Z</dcterms:modified>
</cp:coreProperties>
</file>