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<sst xmlns="http://schemas.openxmlformats.org/spreadsheetml/2006/main" count="217" uniqueCount="106">
  <si>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</si>
  <si>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</si>
  <si>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</si>
  <si>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</si>
  <si>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</si>
  <si>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</si>
  <si>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</si>
  <si>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</si>
  <si>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</si>
  <si>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</si>
  <si>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</si>
  <si>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</si>
  <si>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</si>
  <si>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</si>
  <si>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</si>
  <si>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</si>
  <si>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</si>
  <si>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</si>
  <si>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</si>
  <si>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</si>
  <si>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</si>
  <si>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</si>
  <si>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</si>
  <si>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</si>
  <si>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</si>
  <si>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</si>
  <si>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</si>
  <si>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</si>
  <si>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</si>
  <si>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</si>
  <si>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</si>
  <si>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</si>
  <si>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</si>
  <si>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</si>
  <si>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</si>
  <si>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</si>
  <si>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</si>
  <si>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</si>
  <si>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</si>
  <si>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</si>
  <si>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</si>
  <si>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</si>
  <si>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</si>
  <si>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</si>
  <si>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</si>
  <si>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</si>
  <si>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</si>
  <si>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</si>
  <si>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</si>
  <si>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</si>
  <si>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</si>
  <si>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</si>
  <si>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</si>
  <si>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</si>
  <si>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</si>
  <si>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</si>
  <si>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</si>
  <si>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</si>
  <si>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</si>
  <si>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</si>
  <si>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</si>
  <si>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</si>
  <si>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</si>
  <si>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</si>
  <si>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</si>
  <si>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</si>
  <si>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</si>
  <si>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</si>
  <si>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</si>
  <si>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</si>
  <si>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</si>
  <si>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</si>
  <si>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</si>
  <si>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</si>
  <si>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</si>
  <si>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</si>
  <si>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</si>
  <si>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</si>
  <si>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</si>
  <si>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</si>
  <si>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</si>
  <si>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</si>
  <si>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</si>
  <si>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</si>
  <si>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</si>
  <si>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</si>
  <si>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</si>
  <si>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</si>
  <si>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</si>
  <si>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</si>
  <si>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</si>
  <si>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</si>
  <si>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美里町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</si>
  <si>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</si>
  <si>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</si>
  <si>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</si>
  <si>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</si>
  <si>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</si>
  <si>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</si>
  <si>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</si>
  <si>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</si>
  <si>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</si>
  <si>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</si>
  <si>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
　平成22年から減価償却率は年々増加し、類似団体と比べても高い水準で推移している。これは、保有資産が耐用年数に近づいてきているということがわかる。
②管路経年化率
　「当該値」欄のH25,H26数値に誤りがありましたので訂正いたします。
　　　　　　　正　　　　　　誤
　　　H25　　5.59　　　　　0.00
　　　H26　　7.74　　　　　0.00
　類似団体の平均値より低い水準で推移しているが、今後法定年数を経過した管路が増加すると考えられる。
③管路更新率
　類似団体の平均値より低い水準で推移している。老朽化した管路の更新を行うことに時間を要すると考えられる。
</t>
    <rPh sb="1" eb="3">
      <t>ユウケイ</t>
    </rPh>
    <rPh sb="3" eb="5">
      <t>コテイ</t>
    </rPh>
    <rPh sb="5" eb="7">
      <t>シサン</t>
    </rPh>
    <rPh sb="7" eb="9">
      <t>ゲンカ</t>
    </rPh>
    <rPh sb="9" eb="11">
      <t>ショウキャク</t>
    </rPh>
    <rPh sb="11" eb="12">
      <t>リツ</t>
    </rPh>
    <rPh sb="14" eb="16">
      <t>ヘイセイ</t>
    </rPh>
    <rPh sb="18" eb="19">
      <t>ネン</t>
    </rPh>
    <rPh sb="21" eb="23">
      <t>ゲンカ</t>
    </rPh>
    <rPh sb="23" eb="25">
      <t>ショウキャク</t>
    </rPh>
    <rPh sb="25" eb="26">
      <t>リツ</t>
    </rPh>
    <rPh sb="27" eb="29">
      <t>ネンネン</t>
    </rPh>
    <rPh sb="29" eb="31">
      <t>ゾウカ</t>
    </rPh>
    <rPh sb="33" eb="35">
      <t>ルイジ</t>
    </rPh>
    <rPh sb="35" eb="37">
      <t>ダンタイ</t>
    </rPh>
    <rPh sb="38" eb="39">
      <t>クラ</t>
    </rPh>
    <rPh sb="42" eb="43">
      <t>タカ</t>
    </rPh>
    <rPh sb="44" eb="46">
      <t>スイジュン</t>
    </rPh>
    <rPh sb="47" eb="49">
      <t>スイイ</t>
    </rPh>
    <rPh sb="58" eb="60">
      <t>ホユウ</t>
    </rPh>
    <rPh sb="60" eb="62">
      <t>シサン</t>
    </rPh>
    <rPh sb="63" eb="65">
      <t>タイヨウ</t>
    </rPh>
    <rPh sb="65" eb="67">
      <t>ネンスウ</t>
    </rPh>
    <rPh sb="68" eb="69">
      <t>チカ</t>
    </rPh>
    <rPh sb="88" eb="90">
      <t>カンロ</t>
    </rPh>
    <rPh sb="90" eb="93">
      <t>ケイネンカ</t>
    </rPh>
    <rPh sb="93" eb="94">
      <t>リツ</t>
    </rPh>
    <rPh sb="97" eb="99">
      <t>トウガイ</t>
    </rPh>
    <rPh sb="99" eb="100">
      <t>チ</t>
    </rPh>
    <rPh sb="101" eb="102">
      <t>ラン</t>
    </rPh>
    <rPh sb="110" eb="112">
      <t>スウチ</t>
    </rPh>
    <rPh sb="113" eb="114">
      <t>アヤマ</t>
    </rPh>
    <rPh sb="123" eb="125">
      <t>テイセイ</t>
    </rPh>
    <rPh sb="139" eb="140">
      <t>セイ</t>
    </rPh>
    <rPh sb="146" eb="147">
      <t>ゴ</t>
    </rPh>
    <rPh sb="193" eb="195">
      <t>ルイジ</t>
    </rPh>
    <rPh sb="195" eb="197">
      <t>ダンタイ</t>
    </rPh>
    <rPh sb="198" eb="201">
      <t>ヘイキンチ</t>
    </rPh>
    <rPh sb="203" eb="204">
      <t>ヒク</t>
    </rPh>
    <rPh sb="205" eb="207">
      <t>スイジュン</t>
    </rPh>
    <rPh sb="208" eb="210">
      <t>スイイ</t>
    </rPh>
    <rPh sb="216" eb="218">
      <t>コンゴ</t>
    </rPh>
    <rPh sb="218" eb="220">
      <t>ホウテイ</t>
    </rPh>
    <rPh sb="220" eb="222">
      <t>ネンスウ</t>
    </rPh>
    <rPh sb="223" eb="225">
      <t>ケイカ</t>
    </rPh>
    <rPh sb="227" eb="229">
      <t>カンロ</t>
    </rPh>
    <rPh sb="230" eb="231">
      <t>ゾウ</t>
    </rPh>
    <rPh sb="231" eb="232">
      <t>カ</t>
    </rPh>
    <rPh sb="235" eb="236">
      <t>カンガ</t>
    </rPh>
    <rPh sb="243" eb="245">
      <t>カンロ</t>
    </rPh>
    <rPh sb="245" eb="247">
      <t>コウシン</t>
    </rPh>
    <rPh sb="247" eb="248">
      <t>リツ</t>
    </rPh>
    <rPh sb="250" eb="252">
      <t>ルイジ</t>
    </rPh>
    <rPh sb="252" eb="254">
      <t>ダンタイ</t>
    </rPh>
    <rPh sb="260" eb="261">
      <t>ヒク</t>
    </rPh>
    <rPh sb="262" eb="264">
      <t>スイジュン</t>
    </rPh>
    <rPh sb="265" eb="267">
      <t>スイイ</t>
    </rPh>
    <rPh sb="272" eb="275">
      <t>ロウキュウカ</t>
    </rPh>
    <rPh sb="277" eb="279">
      <t>カンロ</t>
    </rPh>
    <rPh sb="280" eb="282">
      <t>コウシン</t>
    </rPh>
    <rPh sb="283" eb="284">
      <t>オコナ</t>
    </rPh>
    <rPh sb="288" eb="290">
      <t>ジカン</t>
    </rPh>
    <rPh sb="291" eb="292">
      <t>ヨウ</t>
    </rPh>
    <rPh sb="295" eb="296">
      <t>カンガ</t>
    </rPh>
    <phoneticPr fontId="4"/>
  </si>
  <si>
    <t>　経営の健全性・効率性については、類似団体の平均値と比較しても著しい悪化は見られない。しかし、収入の面を見ると、給水収益だけでは財源の確保ができず、一般会計からの繰入金に依存しているため、料金回収率が100％を下回り、類似団体や全国平均と比べても数値が低くなっている。給水収益だけで財源の確保ができるよう、段階的に水道料金の値上げを検討していく必要があると考えられる。
　老朽化の状況については、今後施設や管路などの老朽化が進んでくると考えられる。そのため長期的な計画を立て、適切な財源確保に努め、優先度の高い施設等から更新を進めていく必要がある。</t>
    <rPh sb="1" eb="3">
      <t>ケイエイ</t>
    </rPh>
    <rPh sb="4" eb="7">
      <t>ケンゼンセイ</t>
    </rPh>
    <rPh sb="8" eb="11">
      <t>コウリツセイ</t>
    </rPh>
    <rPh sb="17" eb="19">
      <t>ルイジ</t>
    </rPh>
    <rPh sb="19" eb="21">
      <t>ダンタイ</t>
    </rPh>
    <rPh sb="22" eb="25">
      <t>ヘイキンチ</t>
    </rPh>
    <rPh sb="26" eb="28">
      <t>ヒカク</t>
    </rPh>
    <rPh sb="31" eb="32">
      <t>イチジル</t>
    </rPh>
    <rPh sb="34" eb="36">
      <t>アッカ</t>
    </rPh>
    <rPh sb="37" eb="38">
      <t>ミ</t>
    </rPh>
    <rPh sb="47" eb="49">
      <t>シュウニュウ</t>
    </rPh>
    <rPh sb="50" eb="51">
      <t>メン</t>
    </rPh>
    <rPh sb="52" eb="53">
      <t>ミ</t>
    </rPh>
    <rPh sb="56" eb="58">
      <t>キュウスイ</t>
    </rPh>
    <rPh sb="58" eb="60">
      <t>シュウエキ</t>
    </rPh>
    <rPh sb="64" eb="66">
      <t>ザイゲン</t>
    </rPh>
    <rPh sb="67" eb="69">
      <t>カクホ</t>
    </rPh>
    <rPh sb="74" eb="76">
      <t>イッパン</t>
    </rPh>
    <rPh sb="76" eb="78">
      <t>カイケイ</t>
    </rPh>
    <rPh sb="81" eb="83">
      <t>クリイレ</t>
    </rPh>
    <rPh sb="83" eb="84">
      <t>キン</t>
    </rPh>
    <rPh sb="85" eb="87">
      <t>イゾン</t>
    </rPh>
    <rPh sb="94" eb="96">
      <t>リョウキン</t>
    </rPh>
    <rPh sb="96" eb="98">
      <t>カイシュウ</t>
    </rPh>
    <rPh sb="98" eb="99">
      <t>リツ</t>
    </rPh>
    <rPh sb="105" eb="107">
      <t>シタマワ</t>
    </rPh>
    <rPh sb="109" eb="111">
      <t>ルイジ</t>
    </rPh>
    <rPh sb="111" eb="113">
      <t>ダンタイ</t>
    </rPh>
    <rPh sb="114" eb="116">
      <t>ゼンコク</t>
    </rPh>
    <rPh sb="116" eb="118">
      <t>ヘイキン</t>
    </rPh>
    <rPh sb="119" eb="120">
      <t>クラ</t>
    </rPh>
    <rPh sb="123" eb="125">
      <t>スウチ</t>
    </rPh>
    <rPh sb="126" eb="127">
      <t>ヒク</t>
    </rPh>
    <rPh sb="134" eb="136">
      <t>キュウスイ</t>
    </rPh>
    <rPh sb="136" eb="138">
      <t>シュウエキ</t>
    </rPh>
    <rPh sb="141" eb="143">
      <t>ザイゲン</t>
    </rPh>
    <rPh sb="144" eb="146">
      <t>カクホ</t>
    </rPh>
    <rPh sb="153" eb="156">
      <t>ダンカイテキ</t>
    </rPh>
    <rPh sb="157" eb="159">
      <t>スイドウ</t>
    </rPh>
    <rPh sb="159" eb="161">
      <t>リョウキン</t>
    </rPh>
    <rPh sb="162" eb="164">
      <t>ネア</t>
    </rPh>
    <rPh sb="166" eb="168">
      <t>ケントウ</t>
    </rPh>
    <rPh sb="172" eb="174">
      <t>ヒツヨウ</t>
    </rPh>
    <rPh sb="178" eb="179">
      <t>カンガ</t>
    </rPh>
    <rPh sb="186" eb="189">
      <t>ロウキュウカ</t>
    </rPh>
    <rPh sb="190" eb="192">
      <t>ジョウキョウ</t>
    </rPh>
    <rPh sb="198" eb="200">
      <t>コンゴ</t>
    </rPh>
    <rPh sb="200" eb="202">
      <t>シセツ</t>
    </rPh>
    <rPh sb="203" eb="205">
      <t>カンロ</t>
    </rPh>
    <rPh sb="208" eb="211">
      <t>ロウキュウカ</t>
    </rPh>
    <rPh sb="212" eb="213">
      <t>スス</t>
    </rPh>
    <rPh sb="218" eb="219">
      <t>カンガ</t>
    </rPh>
    <rPh sb="228" eb="231">
      <t>チョウキテキ</t>
    </rPh>
    <rPh sb="232" eb="234">
      <t>ケイカク</t>
    </rPh>
    <rPh sb="235" eb="236">
      <t>タ</t>
    </rPh>
    <rPh sb="238" eb="240">
      <t>テキセツ</t>
    </rPh>
    <rPh sb="241" eb="243">
      <t>ザイゲン</t>
    </rPh>
    <rPh sb="243" eb="245">
      <t>カクホ</t>
    </rPh>
    <rPh sb="246" eb="247">
      <t>ツト</t>
    </rPh>
    <rPh sb="249" eb="252">
      <t>ユウセンド</t>
    </rPh>
    <rPh sb="253" eb="254">
      <t>タカ</t>
    </rPh>
    <rPh sb="255" eb="257">
      <t>シセツ</t>
    </rPh>
    <rPh sb="257" eb="258">
      <t>トウ</t>
    </rPh>
    <rPh sb="260" eb="262">
      <t>コウシン</t>
    </rPh>
    <rPh sb="263" eb="264">
      <t>スス</t>
    </rPh>
    <rPh sb="268" eb="270">
      <t>ヒツヨウ</t>
    </rPh>
    <phoneticPr fontId="4"/>
  </si>
  <si>
    <t xml:space="preserve">①経常収支比率
　平成26年度から類似団体の平均値よりやや上回っていて、数値も100％を超えている。これは収益で費用を賄えていることを意味するが、給水収益だけでは財源確保ができず一般会計からの繰入金に依存している状態にある。
②累積欠損金比率
　平成26年から累積欠損金は発生しておらず、健全であるといえる。
③流動比率
　平成26年度から会計基準の見直しにより減少したが、100％を上回っているため負債を賄えている状況にあるといえる。
④企業債残高対給水収益比率
　企業債残高が減少傾向にあるため、給水収益に対する企業債残高の割合も年々減少している。
⑤料金回収率
　類似団体の平均値より低い水準であり、100％以下の値で推移している。これは、給水に係る費用が給水収益以外の収入である一般会計繰入金により賄われていることを意味している。
⑥給水原価
　経常費用の減少に伴い、以前に比べて減少傾向にあり、類似団体の平均値より低い水準となっている。
⑦施設利用率
　類似団体の平均値より高い水準で推移しているため、施設の利用状況は適切であり、適正な規模を保っている。
⑧有収率
　類似団体の平均値に比べ高い水準を保っている。今後も有収率の向上に努めていく。
</t>
    <rPh sb="1" eb="3">
      <t>ケイジョウ</t>
    </rPh>
    <rPh sb="3" eb="5">
      <t>シュウシ</t>
    </rPh>
    <rPh sb="5" eb="7">
      <t>ヒリツ</t>
    </rPh>
    <rPh sb="9" eb="11">
      <t>ヘイセイ</t>
    </rPh>
    <rPh sb="13" eb="15">
      <t>ネンド</t>
    </rPh>
    <rPh sb="17" eb="19">
      <t>ルイジ</t>
    </rPh>
    <rPh sb="19" eb="21">
      <t>ダンタイ</t>
    </rPh>
    <rPh sb="22" eb="25">
      <t>ヘイキンチ</t>
    </rPh>
    <rPh sb="29" eb="31">
      <t>ウワマワ</t>
    </rPh>
    <rPh sb="36" eb="38">
      <t>スウチ</t>
    </rPh>
    <rPh sb="44" eb="45">
      <t>コ</t>
    </rPh>
    <rPh sb="53" eb="55">
      <t>シュウエキ</t>
    </rPh>
    <rPh sb="56" eb="58">
      <t>ヒヨウ</t>
    </rPh>
    <rPh sb="59" eb="60">
      <t>マカナ</t>
    </rPh>
    <rPh sb="67" eb="69">
      <t>イミ</t>
    </rPh>
    <rPh sb="73" eb="75">
      <t>キュウスイ</t>
    </rPh>
    <rPh sb="75" eb="77">
      <t>シュウエキ</t>
    </rPh>
    <rPh sb="81" eb="83">
      <t>ザイゲン</t>
    </rPh>
    <rPh sb="83" eb="85">
      <t>カクホ</t>
    </rPh>
    <rPh sb="89" eb="91">
      <t>イッパン</t>
    </rPh>
    <rPh sb="91" eb="93">
      <t>カイケイ</t>
    </rPh>
    <rPh sb="96" eb="98">
      <t>クリイレ</t>
    </rPh>
    <rPh sb="98" eb="99">
      <t>キン</t>
    </rPh>
    <rPh sb="100" eb="102">
      <t>イゾン</t>
    </rPh>
    <rPh sb="106" eb="108">
      <t>ジョウタイ</t>
    </rPh>
    <rPh sb="114" eb="116">
      <t>ルイセキ</t>
    </rPh>
    <rPh sb="116" eb="119">
      <t>ケッソンキン</t>
    </rPh>
    <rPh sb="119" eb="121">
      <t>ヒリツ</t>
    </rPh>
    <rPh sb="127" eb="128">
      <t>ネン</t>
    </rPh>
    <rPh sb="130" eb="132">
      <t>ルイセキ</t>
    </rPh>
    <rPh sb="132" eb="135">
      <t>ケッソンキン</t>
    </rPh>
    <rPh sb="136" eb="138">
      <t>ハッセイ</t>
    </rPh>
    <rPh sb="144" eb="146">
      <t>ケンゼン</t>
    </rPh>
    <rPh sb="156" eb="158">
      <t>リュウドウ</t>
    </rPh>
    <rPh sb="158" eb="160">
      <t>ヒリツ</t>
    </rPh>
    <rPh sb="162" eb="164">
      <t>ヘイセイ</t>
    </rPh>
    <rPh sb="166" eb="168">
      <t>ネンド</t>
    </rPh>
    <rPh sb="170" eb="172">
      <t>カイケイ</t>
    </rPh>
    <rPh sb="172" eb="174">
      <t>キジュン</t>
    </rPh>
    <rPh sb="175" eb="177">
      <t>ミナオ</t>
    </rPh>
    <rPh sb="181" eb="183">
      <t>ゲンショウ</t>
    </rPh>
    <rPh sb="192" eb="194">
      <t>ウワマワ</t>
    </rPh>
    <rPh sb="200" eb="202">
      <t>フサイ</t>
    </rPh>
    <rPh sb="203" eb="204">
      <t>マカナ</t>
    </rPh>
    <rPh sb="208" eb="210">
      <t>ジョウキョウ</t>
    </rPh>
    <rPh sb="220" eb="222">
      <t>キギョウ</t>
    </rPh>
    <rPh sb="222" eb="223">
      <t>サイ</t>
    </rPh>
    <rPh sb="223" eb="225">
      <t>ザンダカ</t>
    </rPh>
    <rPh sb="225" eb="226">
      <t>タイ</t>
    </rPh>
    <rPh sb="226" eb="228">
      <t>キュウスイ</t>
    </rPh>
    <rPh sb="228" eb="230">
      <t>シュウエキ</t>
    </rPh>
    <rPh sb="230" eb="232">
      <t>ヒリツ</t>
    </rPh>
    <rPh sb="234" eb="236">
      <t>キギョウ</t>
    </rPh>
    <rPh sb="236" eb="237">
      <t>サイ</t>
    </rPh>
    <rPh sb="237" eb="239">
      <t>ザンダカ</t>
    </rPh>
    <rPh sb="240" eb="242">
      <t>ゲンショウ</t>
    </rPh>
    <rPh sb="242" eb="244">
      <t>ケイコウ</t>
    </rPh>
    <rPh sb="250" eb="252">
      <t>キュウスイ</t>
    </rPh>
    <rPh sb="252" eb="254">
      <t>シュウエキ</t>
    </rPh>
    <rPh sb="255" eb="256">
      <t>タイ</t>
    </rPh>
    <rPh sb="258" eb="260">
      <t>キギョウ</t>
    </rPh>
    <rPh sb="260" eb="261">
      <t>サイ</t>
    </rPh>
    <rPh sb="261" eb="263">
      <t>ザンダカ</t>
    </rPh>
    <rPh sb="264" eb="266">
      <t>ワリアイ</t>
    </rPh>
    <rPh sb="267" eb="269">
      <t>ネンネン</t>
    </rPh>
    <rPh sb="269" eb="271">
      <t>ゲンショウ</t>
    </rPh>
    <rPh sb="278" eb="280">
      <t>リョウキン</t>
    </rPh>
    <rPh sb="280" eb="282">
      <t>カイシュウ</t>
    </rPh>
    <rPh sb="282" eb="283">
      <t>リツ</t>
    </rPh>
    <rPh sb="285" eb="287">
      <t>ルイジ</t>
    </rPh>
    <rPh sb="287" eb="289">
      <t>ダンタイ</t>
    </rPh>
    <rPh sb="290" eb="293">
      <t>ヘイキンチ</t>
    </rPh>
    <rPh sb="295" eb="296">
      <t>ヒク</t>
    </rPh>
    <rPh sb="297" eb="299">
      <t>スイジュン</t>
    </rPh>
    <rPh sb="307" eb="309">
      <t>イカ</t>
    </rPh>
    <rPh sb="310" eb="311">
      <t>アタイ</t>
    </rPh>
    <rPh sb="312" eb="314">
      <t>スイイ</t>
    </rPh>
    <rPh sb="323" eb="325">
      <t>キュウスイ</t>
    </rPh>
    <rPh sb="326" eb="327">
      <t>カカ</t>
    </rPh>
    <rPh sb="328" eb="330">
      <t>ヒヨウ</t>
    </rPh>
    <rPh sb="331" eb="333">
      <t>キュウスイ</t>
    </rPh>
    <rPh sb="333" eb="335">
      <t>シュウエキ</t>
    </rPh>
    <rPh sb="335" eb="337">
      <t>イガイ</t>
    </rPh>
    <rPh sb="338" eb="340">
      <t>シュウニュウ</t>
    </rPh>
    <rPh sb="343" eb="345">
      <t>イッパン</t>
    </rPh>
    <rPh sb="345" eb="347">
      <t>カイケイ</t>
    </rPh>
    <rPh sb="347" eb="349">
      <t>クリイレ</t>
    </rPh>
    <rPh sb="349" eb="350">
      <t>キン</t>
    </rPh>
    <rPh sb="353" eb="354">
      <t>マカナ</t>
    </rPh>
    <rPh sb="362" eb="364">
      <t>イミ</t>
    </rPh>
    <rPh sb="371" eb="373">
      <t>キュウスイ</t>
    </rPh>
    <rPh sb="373" eb="375">
      <t>ゲンカ</t>
    </rPh>
    <rPh sb="377" eb="379">
      <t>ケイジョウ</t>
    </rPh>
    <rPh sb="379" eb="381">
      <t>ヒヨウ</t>
    </rPh>
    <rPh sb="382" eb="384">
      <t>ゲンショウ</t>
    </rPh>
    <rPh sb="385" eb="386">
      <t>トモナ</t>
    </rPh>
    <rPh sb="388" eb="390">
      <t>イゼン</t>
    </rPh>
    <rPh sb="391" eb="392">
      <t>クラ</t>
    </rPh>
    <rPh sb="394" eb="396">
      <t>ゲンショウ</t>
    </rPh>
    <rPh sb="396" eb="398">
      <t>ケイコウ</t>
    </rPh>
    <rPh sb="402" eb="404">
      <t>ルイジ</t>
    </rPh>
    <rPh sb="404" eb="406">
      <t>ダンタイ</t>
    </rPh>
    <rPh sb="407" eb="410">
      <t>ヘイキンチ</t>
    </rPh>
    <rPh sb="412" eb="413">
      <t>ヒク</t>
    </rPh>
    <rPh sb="414" eb="416">
      <t>スイジュン</t>
    </rPh>
    <rPh sb="425" eb="427">
      <t>シセツ</t>
    </rPh>
    <rPh sb="427" eb="430">
      <t>リヨウリツ</t>
    </rPh>
    <rPh sb="432" eb="434">
      <t>ルイジ</t>
    </rPh>
    <rPh sb="434" eb="436">
      <t>ダンタイ</t>
    </rPh>
    <rPh sb="437" eb="440">
      <t>ヘイキンチ</t>
    </rPh>
    <rPh sb="442" eb="443">
      <t>タカ</t>
    </rPh>
    <rPh sb="444" eb="446">
      <t>スイジュン</t>
    </rPh>
    <rPh sb="447" eb="449">
      <t>スイイ</t>
    </rPh>
    <rPh sb="456" eb="458">
      <t>シセツ</t>
    </rPh>
    <rPh sb="459" eb="461">
      <t>リヨウ</t>
    </rPh>
    <rPh sb="461" eb="463">
      <t>ジョウキョウ</t>
    </rPh>
    <rPh sb="464" eb="466">
      <t>テキセツ</t>
    </rPh>
    <rPh sb="470" eb="472">
      <t>テキセイ</t>
    </rPh>
    <rPh sb="473" eb="475">
      <t>キボ</t>
    </rPh>
    <rPh sb="476" eb="477">
      <t>タモ</t>
    </rPh>
    <rPh sb="484" eb="485">
      <t>ユウ</t>
    </rPh>
    <rPh sb="485" eb="486">
      <t>シュウ</t>
    </rPh>
    <rPh sb="486" eb="487">
      <t>リツ</t>
    </rPh>
    <rPh sb="489" eb="491">
      <t>ルイジ</t>
    </rPh>
    <rPh sb="491" eb="493">
      <t>ダンタイ</t>
    </rPh>
    <rPh sb="494" eb="497">
      <t>ヘイキンチ</t>
    </rPh>
    <rPh sb="498" eb="499">
      <t>クラ</t>
    </rPh>
    <rPh sb="500" eb="501">
      <t>タカ</t>
    </rPh>
    <rPh sb="502" eb="504">
      <t>スイジュン</t>
    </rPh>
    <rPh sb="505" eb="506">
      <t>タモ</t>
    </rPh>
    <rPh sb="511" eb="513">
      <t>コンゴ</t>
    </rPh>
    <rPh sb="514" eb="515">
      <t>ユウ</t>
    </rPh>
    <rPh sb="515" eb="516">
      <t>シュウ</t>
    </rPh>
    <rPh sb="516" eb="517">
      <t>リツ</t>
    </rPh>
    <rPh sb="518" eb="520">
      <t>コウジョウ</t>
    </rPh>
    <rPh sb="521" eb="52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</si>
</sst>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0.28000000000000003</c:v>
                </c:pt>
                <c:pt idx="1">
                  <c:v>0.3</c:v>
                </c:pt>
                <c:pt idx="2">
                  <c:v>0.2</c:v>
                </c:pt>
                <c:pt idx="3">
                  <c:v>0.45</c:v>
                </c:pt>
                <c:pt idx="4">
                  <c:v>0.33</c:v>
                </c:pt>
              </c:numCache>
            </c:numRef>
          </c:val>
        </c:ser>
        <c:dLbls>
          <c:showLegendKey val="0"/>
          <c:showVal val="0"/>
          <c:showCatName val="0"/>
          <c:showSerName val="0"/>
          <c:showPercent val="0"/>
          <c:showBubbleSize val="0"/>
        </c:dLbls>
        <c:gapWidth val="150"/>
        <c:axId val="36394496"/>
        <c:axId val="363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36394496"/>
        <c:axId val="36396416"/>
      </c:lineChart>
      <c:dateAx>
        <c:axId val="36394496"/>
        <c:scaling>
          <c:orientation val="minMax"/>
        </c:scaling>
        <c:delete val="1"/>
        <c:axPos val="b"/>
        <c:numFmt formatCode="ge" sourceLinked="1"/>
        <c:majorTickMark val="none"/>
        <c:minorTickMark val="none"/>
        <c:tickLblPos val="none"/>
        <c:crossAx val="36396416"/>
        <c:crosses val="autoZero"/>
        <c:auto val="1"/>
        <c:lblOffset val="100"/>
        <c:baseTimeUnit val="years"/>
      </c:dateAx>
      <c:valAx>
        <c:axId val="363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69.540000000000006</c:v>
                </c:pt>
                <c:pt idx="1">
                  <c:v>66.55</c:v>
                </c:pt>
                <c:pt idx="2">
                  <c:v>66.61</c:v>
                </c:pt>
                <c:pt idx="3">
                  <c:v>67.069999999999993</c:v>
                </c:pt>
                <c:pt idx="4">
                  <c:v>66.45</c:v>
                </c:pt>
              </c:numCache>
            </c:numRef>
          </c:val>
        </c:ser>
        <c:dLbls>
          <c:showLegendKey val="0"/>
          <c:showVal val="0"/>
          <c:showCatName val="0"/>
          <c:showSerName val="0"/>
          <c:showPercent val="0"/>
          <c:showBubbleSize val="0"/>
        </c:dLbls>
        <c:gapWidth val="150"/>
        <c:axId val="85366656"/>
        <c:axId val="853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85366656"/>
        <c:axId val="85385216"/>
      </c:lineChart>
      <c:dateAx>
        <c:axId val="85366656"/>
        <c:scaling>
          <c:orientation val="minMax"/>
        </c:scaling>
        <c:delete val="1"/>
        <c:axPos val="b"/>
        <c:numFmt formatCode="ge" sourceLinked="1"/>
        <c:majorTickMark val="none"/>
        <c:minorTickMark val="none"/>
        <c:tickLblPos val="none"/>
        <c:crossAx val="85385216"/>
        <c:crosses val="autoZero"/>
        <c:auto val="1"/>
        <c:lblOffset val="100"/>
        <c:baseTimeUnit val="years"/>
      </c:dateAx>
      <c:valAx>
        <c:axId val="853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87.28</c:v>
                </c:pt>
                <c:pt idx="1">
                  <c:v>89.12</c:v>
                </c:pt>
                <c:pt idx="2">
                  <c:v>86.16</c:v>
                </c:pt>
                <c:pt idx="3">
                  <c:v>84.55</c:v>
                </c:pt>
                <c:pt idx="4">
                  <c:v>84.71</c:v>
                </c:pt>
              </c:numCache>
            </c:numRef>
          </c:val>
        </c:ser>
        <c:dLbls>
          <c:showLegendKey val="0"/>
          <c:showVal val="0"/>
          <c:showCatName val="0"/>
          <c:showSerName val="0"/>
          <c:showPercent val="0"/>
          <c:showBubbleSize val="0"/>
        </c:dLbls>
        <c:gapWidth val="150"/>
        <c:axId val="85476864"/>
        <c:axId val="854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85476864"/>
        <c:axId val="85478784"/>
      </c:lineChart>
      <c:dateAx>
        <c:axId val="85476864"/>
        <c:scaling>
          <c:orientation val="minMax"/>
        </c:scaling>
        <c:delete val="1"/>
        <c:axPos val="b"/>
        <c:numFmt formatCode="ge" sourceLinked="1"/>
        <c:majorTickMark val="none"/>
        <c:minorTickMark val="none"/>
        <c:tickLblPos val="none"/>
        <c:crossAx val="85478784"/>
        <c:crosses val="autoZero"/>
        <c:auto val="1"/>
        <c:lblOffset val="100"/>
        <c:baseTimeUnit val="years"/>
      </c:dateAx>
      <c:valAx>
        <c:axId val="854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100.65</c:v>
                </c:pt>
                <c:pt idx="1">
                  <c:v>104.68</c:v>
                </c:pt>
                <c:pt idx="2">
                  <c:v>103.41</c:v>
                </c:pt>
                <c:pt idx="3">
                  <c:v>113.52</c:v>
                </c:pt>
                <c:pt idx="4">
                  <c:v>112.33</c:v>
                </c:pt>
              </c:numCache>
            </c:numRef>
          </c:val>
        </c:ser>
        <c:dLbls>
          <c:showLegendKey val="0"/>
          <c:showVal val="0"/>
          <c:showCatName val="0"/>
          <c:showSerName val="0"/>
          <c:showPercent val="0"/>
          <c:showBubbleSize val="0"/>
        </c:dLbls>
        <c:gapWidth val="150"/>
        <c:axId val="36451456"/>
        <c:axId val="364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36451456"/>
        <c:axId val="36453376"/>
      </c:lineChart>
      <c:dateAx>
        <c:axId val="36451456"/>
        <c:scaling>
          <c:orientation val="minMax"/>
        </c:scaling>
        <c:delete val="1"/>
        <c:axPos val="b"/>
        <c:numFmt formatCode="ge" sourceLinked="1"/>
        <c:majorTickMark val="none"/>
        <c:minorTickMark val="none"/>
        <c:tickLblPos val="none"/>
        <c:crossAx val="36453376"/>
        <c:crosses val="autoZero"/>
        <c:auto val="1"/>
        <c:lblOffset val="100"/>
        <c:baseTimeUnit val="years"/>
      </c:dateAx>
      <c:valAx>
        <c:axId val="3645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48.1</c:v>
                </c:pt>
                <c:pt idx="1">
                  <c:v>49.93</c:v>
                </c:pt>
                <c:pt idx="2">
                  <c:v>51.88</c:v>
                </c:pt>
                <c:pt idx="3">
                  <c:v>53.79</c:v>
                </c:pt>
                <c:pt idx="4">
                  <c:v>55.5</c:v>
                </c:pt>
              </c:numCache>
            </c:numRef>
          </c:val>
        </c:ser>
        <c:dLbls>
          <c:showLegendKey val="0"/>
          <c:showVal val="0"/>
          <c:showCatName val="0"/>
          <c:showSerName val="0"/>
          <c:showPercent val="0"/>
          <c:showBubbleSize val="0"/>
        </c:dLbls>
        <c:gapWidth val="150"/>
        <c:axId val="36483840"/>
        <c:axId val="364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36483840"/>
        <c:axId val="36485760"/>
      </c:lineChart>
      <c:dateAx>
        <c:axId val="36483840"/>
        <c:scaling>
          <c:orientation val="minMax"/>
        </c:scaling>
        <c:delete val="1"/>
        <c:axPos val="b"/>
        <c:numFmt formatCode="ge" sourceLinked="1"/>
        <c:majorTickMark val="none"/>
        <c:minorTickMark val="none"/>
        <c:tickLblPos val="none"/>
        <c:crossAx val="36485760"/>
        <c:crosses val="autoZero"/>
        <c:auto val="1"/>
        <c:lblOffset val="100"/>
        <c:baseTimeUnit val="years"/>
      </c:dateAx>
      <c:valAx>
        <c:axId val="36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2.64</c:v>
                </c:pt>
              </c:numCache>
            </c:numRef>
          </c:val>
        </c:ser>
        <c:dLbls>
          <c:showLegendKey val="0"/>
          <c:showVal val="0"/>
          <c:showCatName val="0"/>
          <c:showSerName val="0"/>
          <c:showPercent val="0"/>
          <c:showBubbleSize val="0"/>
        </c:dLbls>
        <c:gapWidth val="150"/>
        <c:axId val="85029248"/>
        <c:axId val="850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85029248"/>
        <c:axId val="85031168"/>
      </c:lineChart>
      <c:dateAx>
        <c:axId val="85029248"/>
        <c:scaling>
          <c:orientation val="minMax"/>
        </c:scaling>
        <c:delete val="1"/>
        <c:axPos val="b"/>
        <c:numFmt formatCode="ge" sourceLinked="1"/>
        <c:majorTickMark val="none"/>
        <c:minorTickMark val="none"/>
        <c:tickLblPos val="none"/>
        <c:crossAx val="85031168"/>
        <c:crosses val="autoZero"/>
        <c:auto val="1"/>
        <c:lblOffset val="100"/>
        <c:baseTimeUnit val="years"/>
      </c:dateAx>
      <c:valAx>
        <c:axId val="850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89.87</c:v>
                </c:pt>
                <c:pt idx="1">
                  <c:v>80.739999999999995</c:v>
                </c:pt>
                <c:pt idx="2">
                  <c:v>83.46</c:v>
                </c:pt>
                <c:pt idx="3" formatCode="#,##0.00;&quot;△&quot;#,##0.00">
                  <c:v>0</c:v>
                </c:pt>
                <c:pt idx="4" formatCode="#,##0.00;&quot;△&quot;#,##0.00">
                  <c:v>0</c:v>
                </c:pt>
              </c:numCache>
            </c:numRef>
          </c:val>
        </c:ser>
        <c:dLbls>
          <c:showLegendKey val="0"/>
          <c:showVal val="0"/>
          <c:showCatName val="0"/>
          <c:showSerName val="0"/>
          <c:showPercent val="0"/>
          <c:showBubbleSize val="0"/>
        </c:dLbls>
        <c:gapWidth val="150"/>
        <c:axId val="85055744"/>
        <c:axId val="851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85055744"/>
        <c:axId val="85135744"/>
      </c:lineChart>
      <c:dateAx>
        <c:axId val="85055744"/>
        <c:scaling>
          <c:orientation val="minMax"/>
        </c:scaling>
        <c:delete val="1"/>
        <c:axPos val="b"/>
        <c:numFmt formatCode="ge" sourceLinked="1"/>
        <c:majorTickMark val="none"/>
        <c:minorTickMark val="none"/>
        <c:tickLblPos val="none"/>
        <c:crossAx val="85135744"/>
        <c:crosses val="autoZero"/>
        <c:auto val="1"/>
        <c:lblOffset val="100"/>
        <c:baseTimeUnit val="years"/>
      </c:dateAx>
      <c:valAx>
        <c:axId val="8513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785.76</c:v>
                </c:pt>
                <c:pt idx="1">
                  <c:v>628.07000000000005</c:v>
                </c:pt>
                <c:pt idx="2">
                  <c:v>2487.29</c:v>
                </c:pt>
                <c:pt idx="3">
                  <c:v>485.88</c:v>
                </c:pt>
                <c:pt idx="4">
                  <c:v>416.79</c:v>
                </c:pt>
              </c:numCache>
            </c:numRef>
          </c:val>
        </c:ser>
        <c:dLbls>
          <c:showLegendKey val="0"/>
          <c:showVal val="0"/>
          <c:showCatName val="0"/>
          <c:showSerName val="0"/>
          <c:showPercent val="0"/>
          <c:showBubbleSize val="0"/>
        </c:dLbls>
        <c:gapWidth val="150"/>
        <c:axId val="85178240"/>
        <c:axId val="85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85178240"/>
        <c:axId val="85184512"/>
      </c:lineChart>
      <c:dateAx>
        <c:axId val="85178240"/>
        <c:scaling>
          <c:orientation val="minMax"/>
        </c:scaling>
        <c:delete val="1"/>
        <c:axPos val="b"/>
        <c:numFmt formatCode="ge" sourceLinked="1"/>
        <c:majorTickMark val="none"/>
        <c:minorTickMark val="none"/>
        <c:tickLblPos val="none"/>
        <c:crossAx val="85184512"/>
        <c:crosses val="autoZero"/>
        <c:auto val="1"/>
        <c:lblOffset val="100"/>
        <c:baseTimeUnit val="years"/>
      </c:dateAx>
      <c:valAx>
        <c:axId val="8518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568.04999999999995</c:v>
                </c:pt>
                <c:pt idx="1">
                  <c:v>532.67999999999995</c:v>
                </c:pt>
                <c:pt idx="2">
                  <c:v>519.74</c:v>
                </c:pt>
                <c:pt idx="3">
                  <c:v>488.05</c:v>
                </c:pt>
                <c:pt idx="4">
                  <c:v>445.93</c:v>
                </c:pt>
              </c:numCache>
            </c:numRef>
          </c:val>
        </c:ser>
        <c:dLbls>
          <c:showLegendKey val="0"/>
          <c:showVal val="0"/>
          <c:showCatName val="0"/>
          <c:showSerName val="0"/>
          <c:showPercent val="0"/>
          <c:showBubbleSize val="0"/>
        </c:dLbls>
        <c:gapWidth val="150"/>
        <c:axId val="85198336"/>
        <c:axId val="852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85198336"/>
        <c:axId val="85200256"/>
      </c:lineChart>
      <c:dateAx>
        <c:axId val="85198336"/>
        <c:scaling>
          <c:orientation val="minMax"/>
        </c:scaling>
        <c:delete val="1"/>
        <c:axPos val="b"/>
        <c:numFmt formatCode="ge" sourceLinked="1"/>
        <c:majorTickMark val="none"/>
        <c:minorTickMark val="none"/>
        <c:tickLblPos val="none"/>
        <c:crossAx val="85200256"/>
        <c:crosses val="autoZero"/>
        <c:auto val="1"/>
        <c:lblOffset val="100"/>
        <c:baseTimeUnit val="years"/>
      </c:dateAx>
      <c:valAx>
        <c:axId val="8520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70.319999999999993</c:v>
                </c:pt>
                <c:pt idx="1">
                  <c:v>71.73</c:v>
                </c:pt>
                <c:pt idx="2">
                  <c:v>72.680000000000007</c:v>
                </c:pt>
                <c:pt idx="3">
                  <c:v>82.39</c:v>
                </c:pt>
                <c:pt idx="4">
                  <c:v>81.72</c:v>
                </c:pt>
              </c:numCache>
            </c:numRef>
          </c:val>
        </c:ser>
        <c:dLbls>
          <c:showLegendKey val="0"/>
          <c:showVal val="0"/>
          <c:showCatName val="0"/>
          <c:showSerName val="0"/>
          <c:showPercent val="0"/>
          <c:showBubbleSize val="0"/>
        </c:dLbls>
        <c:gapWidth val="150"/>
        <c:axId val="85246720"/>
        <c:axId val="852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85246720"/>
        <c:axId val="85248640"/>
      </c:lineChart>
      <c:dateAx>
        <c:axId val="85246720"/>
        <c:scaling>
          <c:orientation val="minMax"/>
        </c:scaling>
        <c:delete val="1"/>
        <c:axPos val="b"/>
        <c:numFmt formatCode="ge" sourceLinked="1"/>
        <c:majorTickMark val="none"/>
        <c:minorTickMark val="none"/>
        <c:tickLblPos val="none"/>
        <c:crossAx val="85248640"/>
        <c:crosses val="autoZero"/>
        <c:auto val="1"/>
        <c:lblOffset val="100"/>
        <c:baseTimeUnit val="years"/>
      </c:dateAx>
      <c:valAx>
        <c:axId val="852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168.02</c:v>
                </c:pt>
                <c:pt idx="1">
                  <c:v>170.35</c:v>
                </c:pt>
                <c:pt idx="2">
                  <c:v>167.28</c:v>
                </c:pt>
                <c:pt idx="3">
                  <c:v>148.55000000000001</c:v>
                </c:pt>
                <c:pt idx="4">
                  <c:v>152.75</c:v>
                </c:pt>
              </c:numCache>
            </c:numRef>
          </c:val>
        </c:ser>
        <c:dLbls>
          <c:showLegendKey val="0"/>
          <c:showVal val="0"/>
          <c:showCatName val="0"/>
          <c:showSerName val="0"/>
          <c:showPercent val="0"/>
          <c:showBubbleSize val="0"/>
        </c:dLbls>
        <c:gapWidth val="150"/>
        <c:axId val="85344256"/>
        <c:axId val="853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85344256"/>
        <c:axId val="85346176"/>
      </c:lineChart>
      <c:dateAx>
        <c:axId val="85344256"/>
        <c:scaling>
          <c:orientation val="minMax"/>
        </c:scaling>
        <c:delete val="1"/>
        <c:axPos val="b"/>
        <c:numFmt formatCode="ge" sourceLinked="1"/>
        <c:majorTickMark val="none"/>
        <c:minorTickMark val="none"/>
        <c:tickLblPos val="none"/>
        <c:crossAx val="85346176"/>
        <c:crosses val="autoZero"/>
        <c:auto val="1"/>
        <c:lblOffset val="100"/>
        <c:baseTimeUnit val="years"/>
      </c:dateAx>
      <c:valAx>
        <c:axId val="853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埼玉県　美里町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A7</v>
      </c>
      <c r="AA8" s="75"/>
      <c r="AB8" s="75"/>
      <c r="AC8" s="75"/>
      <c r="AD8" s="75"/>
      <c r="AE8" s="75"/>
      <c r="AF8" s="75"/>
      <c r="AG8" s="76"/>
      <c r="AH8" s="3"/>
      <c r="AI8" s="77">
        <f>データ!Q6</f>
        <v>11477</v>
      </c>
      <c r="AJ8" s="78"/>
      <c r="AK8" s="78"/>
      <c r="AL8" s="78"/>
      <c r="AM8" s="78"/>
      <c r="AN8" s="78"/>
      <c r="AO8" s="78"/>
      <c r="AP8" s="79"/>
      <c r="AQ8" s="60">
        <f>データ!R6</f>
        <v>33.409999999999997</v>
      </c>
      <c r="AR8" s="60"/>
      <c r="AS8" s="60"/>
      <c r="AT8" s="60"/>
      <c r="AU8" s="60"/>
      <c r="AV8" s="60"/>
      <c r="AW8" s="60"/>
      <c r="AX8" s="60"/>
      <c r="AY8" s="60">
        <f>データ!S6</f>
        <v>343.52</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66.06</v>
      </c>
      <c r="K10" s="60"/>
      <c r="L10" s="60"/>
      <c r="M10" s="60"/>
      <c r="N10" s="60"/>
      <c r="O10" s="60"/>
      <c r="P10" s="60"/>
      <c r="Q10" s="60"/>
      <c r="R10" s="60">
        <f>データ!O6</f>
        <v>99.6</v>
      </c>
      <c r="S10" s="60"/>
      <c r="T10" s="60"/>
      <c r="U10" s="60"/>
      <c r="V10" s="60"/>
      <c r="W10" s="60"/>
      <c r="X10" s="60"/>
      <c r="Y10" s="60"/>
      <c r="Z10" s="68">
        <f>データ!P6</f>
        <v>2225</v>
      </c>
      <c r="AA10" s="68"/>
      <c r="AB10" s="68"/>
      <c r="AC10" s="68"/>
      <c r="AD10" s="68"/>
      <c r="AE10" s="68"/>
      <c r="AF10" s="68"/>
      <c r="AG10" s="68"/>
      <c r="AH10" s="2"/>
      <c r="AI10" s="68">
        <f>データ!T6</f>
        <v>11368</v>
      </c>
      <c r="AJ10" s="68"/>
      <c r="AK10" s="68"/>
      <c r="AL10" s="68"/>
      <c r="AM10" s="68"/>
      <c r="AN10" s="68"/>
      <c r="AO10" s="68"/>
      <c r="AP10" s="68"/>
      <c r="AQ10" s="60">
        <f>データ!U6</f>
        <v>32.840000000000003</v>
      </c>
      <c r="AR10" s="60"/>
      <c r="AS10" s="60"/>
      <c r="AT10" s="60"/>
      <c r="AU10" s="60"/>
      <c r="AV10" s="60"/>
      <c r="AW10" s="60"/>
      <c r="AX10" s="60"/>
      <c r="AY10" s="60">
        <f>データ!V6</f>
        <v>346.16</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6"/>
      <c r="BM56" s="54"/>
      <c r="BN56" s="54"/>
      <c r="BO56" s="54"/>
      <c r="BP56" s="54"/>
      <c r="BQ56" s="54"/>
      <c r="BR56" s="54"/>
      <c r="BS56" s="54"/>
      <c r="BT56" s="54"/>
      <c r="BU56" s="54"/>
      <c r="BV56" s="54"/>
      <c r="BW56" s="54"/>
      <c r="BX56" s="54"/>
      <c r="BY56" s="54"/>
      <c r="BZ56" s="55"/>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6"/>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4"/>
      <c r="BN59" s="54"/>
      <c r="BO59" s="54"/>
      <c r="BP59" s="54"/>
      <c r="BQ59" s="54"/>
      <c r="BR59" s="54"/>
      <c r="BS59" s="54"/>
      <c r="BT59" s="54"/>
      <c r="BU59" s="54"/>
      <c r="BV59" s="54"/>
      <c r="BW59" s="54"/>
      <c r="BX59" s="54"/>
      <c r="BY59" s="54"/>
      <c r="BZ59" s="55"/>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6"/>
      <c r="BM60" s="54"/>
      <c r="BN60" s="54"/>
      <c r="BO60" s="54"/>
      <c r="BP60" s="54"/>
      <c r="BQ60" s="54"/>
      <c r="BR60" s="54"/>
      <c r="BS60" s="54"/>
      <c r="BT60" s="54"/>
      <c r="BU60" s="54"/>
      <c r="BV60" s="54"/>
      <c r="BW60" s="54"/>
      <c r="BX60" s="54"/>
      <c r="BY60" s="54"/>
      <c r="BZ60" s="5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6"/>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4"/>
      <c r="BN63" s="54"/>
      <c r="BO63" s="54"/>
      <c r="BP63" s="54"/>
      <c r="BQ63" s="54"/>
      <c r="BR63" s="54"/>
      <c r="BS63" s="54"/>
      <c r="BT63" s="54"/>
      <c r="BU63" s="54"/>
      <c r="BV63" s="54"/>
      <c r="BW63" s="54"/>
      <c r="BX63" s="54"/>
      <c r="BY63" s="54"/>
      <c r="BZ63" s="5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113816</v>
      </c>
      <c r="D6" s="31">
        <f t="shared" si="3"/>
        <v>46</v>
      </c>
      <c r="E6" s="31">
        <f t="shared" si="3"/>
        <v>1</v>
      </c>
      <c r="F6" s="31">
        <f t="shared" si="3"/>
        <v>0</v>
      </c>
      <c r="G6" s="31">
        <f t="shared" si="3"/>
        <v>1</v>
      </c>
      <c r="H6" s="31" t="str">
        <f t="shared" si="3"/>
        <v>埼玉県　美里町</v>
      </c>
      <c r="I6" s="31" t="str">
        <f t="shared" si="3"/>
        <v>法適用</v>
      </c>
      <c r="J6" s="31" t="str">
        <f t="shared" si="3"/>
        <v>水道事業</v>
      </c>
      <c r="K6" s="31" t="str">
        <f t="shared" si="3"/>
        <v>末端給水事業</v>
      </c>
      <c r="L6" s="31" t="str">
        <f t="shared" si="3"/>
        <v>A7</v>
      </c>
      <c r="M6" s="32" t="str">
        <f t="shared" si="3"/>
        <v>-</v>
      </c>
      <c r="N6" s="32">
        <f t="shared" si="3"/>
        <v>66.06</v>
      </c>
      <c r="O6" s="32">
        <f t="shared" si="3"/>
        <v>99.6</v>
      </c>
      <c r="P6" s="32">
        <f t="shared" si="3"/>
        <v>2225</v>
      </c>
      <c r="Q6" s="32">
        <f t="shared" si="3"/>
        <v>11477</v>
      </c>
      <c r="R6" s="32">
        <f t="shared" si="3"/>
        <v>33.409999999999997</v>
      </c>
      <c r="S6" s="32">
        <f t="shared" si="3"/>
        <v>343.52</v>
      </c>
      <c r="T6" s="32">
        <f t="shared" si="3"/>
        <v>11368</v>
      </c>
      <c r="U6" s="32">
        <f t="shared" si="3"/>
        <v>32.840000000000003</v>
      </c>
      <c r="V6" s="32">
        <f t="shared" si="3"/>
        <v>346.16</v>
      </c>
      <c r="W6" s="33">
        <f>IF(W7="",NA(),W7)</f>
        <v>100.65</v>
      </c>
      <c r="X6" s="33">
        <f t="shared" ref="X6:AF6" si="4">IF(X7="",NA(),X7)</f>
        <v>104.68</v>
      </c>
      <c r="Y6" s="33">
        <f t="shared" si="4"/>
        <v>103.41</v>
      </c>
      <c r="Z6" s="33">
        <f t="shared" si="4"/>
        <v>113.52</v>
      </c>
      <c r="AA6" s="33">
        <f t="shared" si="4"/>
        <v>112.33</v>
      </c>
      <c r="AB6" s="33">
        <f t="shared" si="4"/>
        <v>109.08</v>
      </c>
      <c r="AC6" s="33">
        <f t="shared" si="4"/>
        <v>108.33</v>
      </c>
      <c r="AD6" s="33">
        <f t="shared" si="4"/>
        <v>107.95</v>
      </c>
      <c r="AE6" s="33">
        <f t="shared" si="4"/>
        <v>109.49</v>
      </c>
      <c r="AF6" s="33">
        <f t="shared" si="4"/>
        <v>111.06</v>
      </c>
      <c r="AG6" s="32" t="str">
        <f>IF(AG7="","",IF(AG7="-","【-】","【"&amp;SUBSTITUTE(TEXT(AG7,"#,##0.00"),"-","△")&amp;"】"))</f>
        <v>【113.56】</v>
      </c>
      <c r="AH6" s="33">
        <f>IF(AH7="",NA(),AH7)</f>
        <v>89.87</v>
      </c>
      <c r="AI6" s="33">
        <f t="shared" ref="AI6:AQ6" si="5">IF(AI7="",NA(),AI7)</f>
        <v>80.739999999999995</v>
      </c>
      <c r="AJ6" s="33">
        <f t="shared" si="5"/>
        <v>83.46</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785.76</v>
      </c>
      <c r="AT6" s="33">
        <f t="shared" ref="AT6:BB6" si="6">IF(AT7="",NA(),AT7)</f>
        <v>628.07000000000005</v>
      </c>
      <c r="AU6" s="33">
        <f t="shared" si="6"/>
        <v>2487.29</v>
      </c>
      <c r="AV6" s="33">
        <f t="shared" si="6"/>
        <v>485.88</v>
      </c>
      <c r="AW6" s="33">
        <f t="shared" si="6"/>
        <v>416.79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568.04999999999995</v>
      </c>
      <c r="BE6" s="33">
        <f t="shared" ref="BE6:BM6" si="7">IF(BE7="",NA(),BE7)</f>
        <v>532.67999999999995</v>
      </c>
      <c r="BF6" s="33">
        <f t="shared" si="7"/>
        <v>519.74</v>
      </c>
      <c r="BG6" s="33">
        <f t="shared" si="7"/>
        <v>488.05</v>
      </c>
      <c r="BH6" s="33">
        <f t="shared" si="7"/>
        <v>445.93</v>
      </c>
      <c r="BI6" s="33">
        <f t="shared" si="7"/>
        <v>474.06</v>
      </c>
      <c r="BJ6" s="33">
        <f t="shared" si="7"/>
        <v>458</v>
      </c>
      <c r="BK6" s="33">
        <f t="shared" si="7"/>
        <v>443.13</v>
      </c>
      <c r="BL6" s="33">
        <f t="shared" si="7"/>
        <v>442.54</v>
      </c>
      <c r="BM6" s="33">
        <f t="shared" si="7"/>
        <v>431</v>
      </c>
      <c r="BN6" s="32" t="str">
        <f>IF(BN7="","",IF(BN7="-","【-】","【"&amp;SUBSTITUTE(TEXT(BN7,"#,##0.00"),"-","△")&amp;"】"))</f>
        <v>【276.38】</v>
      </c>
      <c r="BO6" s="33">
        <f>IF(BO7="",NA(),BO7)</f>
        <v>70.319999999999993</v>
      </c>
      <c r="BP6" s="33">
        <f t="shared" ref="BP6:BX6" si="8">IF(BP7="",NA(),BP7)</f>
        <v>71.73</v>
      </c>
      <c r="BQ6" s="33">
        <f t="shared" si="8"/>
        <v>72.680000000000007</v>
      </c>
      <c r="BR6" s="33">
        <f t="shared" si="8"/>
        <v>82.39</v>
      </c>
      <c r="BS6" s="33">
        <f t="shared" si="8"/>
        <v>81.72</v>
      </c>
      <c r="BT6" s="33">
        <f t="shared" si="8"/>
        <v>96.62</v>
      </c>
      <c r="BU6" s="33">
        <f t="shared" si="8"/>
        <v>96.27</v>
      </c>
      <c r="BV6" s="33">
        <f t="shared" si="8"/>
        <v>95.4</v>
      </c>
      <c r="BW6" s="33">
        <f t="shared" si="8"/>
        <v>98.6</v>
      </c>
      <c r="BX6" s="33">
        <f t="shared" si="8"/>
        <v>100.82</v>
      </c>
      <c r="BY6" s="32" t="str">
        <f>IF(BY7="","",IF(BY7="-","【-】","【"&amp;SUBSTITUTE(TEXT(BY7,"#,##0.00"),"-","△")&amp;"】"))</f>
        <v>【104.99】</v>
      </c>
      <c r="BZ6" s="33">
        <f>IF(BZ7="",NA(),BZ7)</f>
        <v>168.02</v>
      </c>
      <c r="CA6" s="33">
        <f t="shared" ref="CA6:CI6" si="9">IF(CA7="",NA(),CA7)</f>
        <v>170.35</v>
      </c>
      <c r="CB6" s="33">
        <f t="shared" si="9"/>
        <v>167.28</v>
      </c>
      <c r="CC6" s="33">
        <f t="shared" si="9"/>
        <v>148.55000000000001</v>
      </c>
      <c r="CD6" s="33">
        <f t="shared" si="9"/>
        <v>152.75</v>
      </c>
      <c r="CE6" s="33">
        <f t="shared" si="9"/>
        <v>184.53</v>
      </c>
      <c r="CF6" s="33">
        <f t="shared" si="9"/>
        <v>186.94</v>
      </c>
      <c r="CG6" s="33">
        <f t="shared" si="9"/>
        <v>186.15</v>
      </c>
      <c r="CH6" s="33">
        <f t="shared" si="9"/>
        <v>181.67</v>
      </c>
      <c r="CI6" s="33">
        <f t="shared" si="9"/>
        <v>179.55</v>
      </c>
      <c r="CJ6" s="32" t="str">
        <f>IF(CJ7="","",IF(CJ7="-","【-】","【"&amp;SUBSTITUTE(TEXT(CJ7,"#,##0.00"),"-","△")&amp;"】"))</f>
        <v>【163.72】</v>
      </c>
      <c r="CK6" s="33">
        <f>IF(CK7="",NA(),CK7)</f>
        <v>69.540000000000006</v>
      </c>
      <c r="CL6" s="33">
        <f t="shared" ref="CL6:CT6" si="10">IF(CL7="",NA(),CL7)</f>
        <v>66.55</v>
      </c>
      <c r="CM6" s="33">
        <f t="shared" si="10"/>
        <v>66.61</v>
      </c>
      <c r="CN6" s="33">
        <f t="shared" si="10"/>
        <v>67.069999999999993</v>
      </c>
      <c r="CO6" s="33">
        <f t="shared" si="10"/>
        <v>66.45</v>
      </c>
      <c r="CP6" s="33">
        <f t="shared" si="10"/>
        <v>52.9</v>
      </c>
      <c r="CQ6" s="33">
        <f t="shared" si="10"/>
        <v>54.51</v>
      </c>
      <c r="CR6" s="33">
        <f t="shared" si="10"/>
        <v>54.47</v>
      </c>
      <c r="CS6" s="33">
        <f t="shared" si="10"/>
        <v>53.61</v>
      </c>
      <c r="CT6" s="33">
        <f t="shared" si="10"/>
        <v>53.52</v>
      </c>
      <c r="CU6" s="32" t="str">
        <f>IF(CU7="","",IF(CU7="-","【-】","【"&amp;SUBSTITUTE(TEXT(CU7,"#,##0.00"),"-","△")&amp;"】"))</f>
        <v>【59.76】</v>
      </c>
      <c r="CV6" s="33">
        <f>IF(CV7="",NA(),CV7)</f>
        <v>87.28</v>
      </c>
      <c r="CW6" s="33">
        <f t="shared" ref="CW6:DE6" si="11">IF(CW7="",NA(),CW7)</f>
        <v>89.12</v>
      </c>
      <c r="CX6" s="33">
        <f t="shared" si="11"/>
        <v>86.16</v>
      </c>
      <c r="CY6" s="33">
        <f t="shared" si="11"/>
        <v>84.55</v>
      </c>
      <c r="CZ6" s="33">
        <f t="shared" si="11"/>
        <v>84.71</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48.1</v>
      </c>
      <c r="DH6" s="33">
        <f t="shared" ref="DH6:DP6" si="12">IF(DH7="",NA(),DH7)</f>
        <v>49.93</v>
      </c>
      <c r="DI6" s="33">
        <f t="shared" si="12"/>
        <v>51.88</v>
      </c>
      <c r="DJ6" s="33">
        <f t="shared" si="12"/>
        <v>53.79</v>
      </c>
      <c r="DK6" s="33">
        <f t="shared" si="12"/>
        <v>55.5</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3">
        <f t="shared" si="13"/>
        <v>2.64</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0.28000000000000003</v>
      </c>
      <c r="ED6" s="33">
        <f t="shared" ref="ED6:EL6" si="14">IF(ED7="",NA(),ED7)</f>
        <v>0.3</v>
      </c>
      <c r="EE6" s="33">
        <f t="shared" si="14"/>
        <v>0.2</v>
      </c>
      <c r="EF6" s="33">
        <f t="shared" si="14"/>
        <v>0.45</v>
      </c>
      <c r="EG6" s="33">
        <f t="shared" si="14"/>
        <v>0.33</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113816</v>
      </c>
      <c r="D7" s="35">
        <v>46</v>
      </c>
      <c r="E7" s="35">
        <v>1</v>
      </c>
      <c r="F7" s="35">
        <v>0</v>
      </c>
      <c r="G7" s="35">
        <v>1</v>
      </c>
      <c r="H7" s="35" t="s">
        <v>92</v>
      </c>
      <c r="I7" s="35" t="s">
        <v>93</v>
      </c>
      <c r="J7" s="35" t="s">
        <v>94</v>
      </c>
      <c r="K7" s="35" t="s">
        <v>95</v>
      </c>
      <c r="L7" s="35" t="s">
        <v>96</v>
      </c>
      <c r="M7" s="36" t="s">
        <v>97</v>
      </c>
      <c r="N7" s="36">
        <v>66.06</v>
      </c>
      <c r="O7" s="36">
        <v>99.6</v>
      </c>
      <c r="P7" s="36">
        <v>2225</v>
      </c>
      <c r="Q7" s="36">
        <v>11477</v>
      </c>
      <c r="R7" s="36">
        <v>33.409999999999997</v>
      </c>
      <c r="S7" s="36">
        <v>343.52</v>
      </c>
      <c r="T7" s="36">
        <v>11368</v>
      </c>
      <c r="U7" s="36">
        <v>32.840000000000003</v>
      </c>
      <c r="V7" s="36">
        <v>346.16</v>
      </c>
      <c r="W7" s="36">
        <v>100.65</v>
      </c>
      <c r="X7" s="36">
        <v>104.68</v>
      </c>
      <c r="Y7" s="36">
        <v>103.41</v>
      </c>
      <c r="Z7" s="36">
        <v>113.52</v>
      </c>
      <c r="AA7" s="36">
        <v>112.33</v>
      </c>
      <c r="AB7" s="36">
        <v>109.08</v>
      </c>
      <c r="AC7" s="36">
        <v>108.33</v>
      </c>
      <c r="AD7" s="36">
        <v>107.95</v>
      </c>
      <c r="AE7" s="36">
        <v>109.49</v>
      </c>
      <c r="AF7" s="36">
        <v>111.06</v>
      </c>
      <c r="AG7" s="36">
        <v>113.56</v>
      </c>
      <c r="AH7" s="36">
        <v>89.87</v>
      </c>
      <c r="AI7" s="36">
        <v>80.739999999999995</v>
      </c>
      <c r="AJ7" s="36">
        <v>83.46</v>
      </c>
      <c r="AK7" s="36">
        <v>0</v>
      </c>
      <c r="AL7" s="36">
        <v>0</v>
      </c>
      <c r="AM7" s="36">
        <v>16.09</v>
      </c>
      <c r="AN7" s="36">
        <v>15.69</v>
      </c>
      <c r="AO7" s="36">
        <v>13.47</v>
      </c>
      <c r="AP7" s="36">
        <v>9.49</v>
      </c>
      <c r="AQ7" s="36">
        <v>9.35</v>
      </c>
      <c r="AR7" s="36">
        <v>0.87</v>
      </c>
      <c r="AS7" s="36">
        <v>785.76</v>
      </c>
      <c r="AT7" s="36">
        <v>628.07000000000005</v>
      </c>
      <c r="AU7" s="36">
        <v>2487.29</v>
      </c>
      <c r="AV7" s="36">
        <v>485.88</v>
      </c>
      <c r="AW7" s="36">
        <v>416.79</v>
      </c>
      <c r="AX7" s="36">
        <v>1128.25</v>
      </c>
      <c r="AY7" s="36">
        <v>1159.4100000000001</v>
      </c>
      <c r="AZ7" s="36">
        <v>1081.23</v>
      </c>
      <c r="BA7" s="36">
        <v>406.37</v>
      </c>
      <c r="BB7" s="36">
        <v>398.29</v>
      </c>
      <c r="BC7" s="36">
        <v>262.74</v>
      </c>
      <c r="BD7" s="36">
        <v>568.04999999999995</v>
      </c>
      <c r="BE7" s="36">
        <v>532.67999999999995</v>
      </c>
      <c r="BF7" s="36">
        <v>519.74</v>
      </c>
      <c r="BG7" s="36">
        <v>488.05</v>
      </c>
      <c r="BH7" s="36">
        <v>445.93</v>
      </c>
      <c r="BI7" s="36">
        <v>474.06</v>
      </c>
      <c r="BJ7" s="36">
        <v>458</v>
      </c>
      <c r="BK7" s="36">
        <v>443.13</v>
      </c>
      <c r="BL7" s="36">
        <v>442.54</v>
      </c>
      <c r="BM7" s="36">
        <v>431</v>
      </c>
      <c r="BN7" s="36">
        <v>276.38</v>
      </c>
      <c r="BO7" s="36">
        <v>70.319999999999993</v>
      </c>
      <c r="BP7" s="36">
        <v>71.73</v>
      </c>
      <c r="BQ7" s="36">
        <v>72.680000000000007</v>
      </c>
      <c r="BR7" s="36">
        <v>82.39</v>
      </c>
      <c r="BS7" s="36">
        <v>81.72</v>
      </c>
      <c r="BT7" s="36">
        <v>96.62</v>
      </c>
      <c r="BU7" s="36">
        <v>96.27</v>
      </c>
      <c r="BV7" s="36">
        <v>95.4</v>
      </c>
      <c r="BW7" s="36">
        <v>98.6</v>
      </c>
      <c r="BX7" s="36">
        <v>100.82</v>
      </c>
      <c r="BY7" s="36">
        <v>104.99</v>
      </c>
      <c r="BZ7" s="36">
        <v>168.02</v>
      </c>
      <c r="CA7" s="36">
        <v>170.35</v>
      </c>
      <c r="CB7" s="36">
        <v>167.28</v>
      </c>
      <c r="CC7" s="36">
        <v>148.55000000000001</v>
      </c>
      <c r="CD7" s="36">
        <v>152.75</v>
      </c>
      <c r="CE7" s="36">
        <v>184.53</v>
      </c>
      <c r="CF7" s="36">
        <v>186.94</v>
      </c>
      <c r="CG7" s="36">
        <v>186.15</v>
      </c>
      <c r="CH7" s="36">
        <v>181.67</v>
      </c>
      <c r="CI7" s="36">
        <v>179.55</v>
      </c>
      <c r="CJ7" s="36">
        <v>163.72</v>
      </c>
      <c r="CK7" s="36">
        <v>69.540000000000006</v>
      </c>
      <c r="CL7" s="36">
        <v>66.55</v>
      </c>
      <c r="CM7" s="36">
        <v>66.61</v>
      </c>
      <c r="CN7" s="36">
        <v>67.069999999999993</v>
      </c>
      <c r="CO7" s="36">
        <v>66.45</v>
      </c>
      <c r="CP7" s="36">
        <v>52.9</v>
      </c>
      <c r="CQ7" s="36">
        <v>54.51</v>
      </c>
      <c r="CR7" s="36">
        <v>54.47</v>
      </c>
      <c r="CS7" s="36">
        <v>53.61</v>
      </c>
      <c r="CT7" s="36">
        <v>53.52</v>
      </c>
      <c r="CU7" s="36">
        <v>59.76</v>
      </c>
      <c r="CV7" s="36">
        <v>87.28</v>
      </c>
      <c r="CW7" s="36">
        <v>89.12</v>
      </c>
      <c r="CX7" s="36">
        <v>86.16</v>
      </c>
      <c r="CY7" s="36">
        <v>84.55</v>
      </c>
      <c r="CZ7" s="36">
        <v>84.71</v>
      </c>
      <c r="DA7" s="36">
        <v>81.63</v>
      </c>
      <c r="DB7" s="36">
        <v>81.790000000000006</v>
      </c>
      <c r="DC7" s="36">
        <v>81.459999999999994</v>
      </c>
      <c r="DD7" s="36">
        <v>81.31</v>
      </c>
      <c r="DE7" s="36">
        <v>81.459999999999994</v>
      </c>
      <c r="DF7" s="36">
        <v>89.95</v>
      </c>
      <c r="DG7" s="36">
        <v>48.1</v>
      </c>
      <c r="DH7" s="36">
        <v>49.93</v>
      </c>
      <c r="DI7" s="36">
        <v>51.88</v>
      </c>
      <c r="DJ7" s="36">
        <v>53.79</v>
      </c>
      <c r="DK7" s="36">
        <v>55.5</v>
      </c>
      <c r="DL7" s="36">
        <v>37.25</v>
      </c>
      <c r="DM7" s="36">
        <v>37.799999999999997</v>
      </c>
      <c r="DN7" s="36">
        <v>38.520000000000003</v>
      </c>
      <c r="DO7" s="36">
        <v>46.67</v>
      </c>
      <c r="DP7" s="36">
        <v>47.7</v>
      </c>
      <c r="DQ7" s="36">
        <v>47.18</v>
      </c>
      <c r="DR7" s="36">
        <v>0</v>
      </c>
      <c r="DS7" s="36">
        <v>0</v>
      </c>
      <c r="DT7" s="36">
        <v>0</v>
      </c>
      <c r="DU7" s="36">
        <v>0</v>
      </c>
      <c r="DV7" s="36">
        <v>2.64</v>
      </c>
      <c r="DW7" s="36">
        <v>7.9</v>
      </c>
      <c r="DX7" s="36">
        <v>8.2200000000000006</v>
      </c>
      <c r="DY7" s="36">
        <v>9.43</v>
      </c>
      <c r="DZ7" s="36">
        <v>10.029999999999999</v>
      </c>
      <c r="EA7" s="36">
        <v>7.26</v>
      </c>
      <c r="EB7" s="36">
        <v>13.18</v>
      </c>
      <c r="EC7" s="36">
        <v>0.28000000000000003</v>
      </c>
      <c r="ED7" s="36">
        <v>0.3</v>
      </c>
      <c r="EE7" s="36">
        <v>0.2</v>
      </c>
      <c r="EF7" s="36">
        <v>0.45</v>
      </c>
      <c r="EG7" s="36">
        <v>0.33</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2017-02-03T04:33:55Z</cp:lastPrinted>
  <dcterms:created xsi:type="dcterms:W3CDTF">2017-02-01T08:38:15Z</dcterms:created>
  <dcterms:modified xsi:type="dcterms:W3CDTF">2017-02-20T02:20:03Z</dcterms:modified>
  <cp:category/>
</cp:coreProperties>
</file>