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11369f1\ws1406\水　道\提出文書\県市町村課（公営企業等）\H28年度\経営比較分析表分析\"/>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<sst xmlns="http://schemas.openxmlformats.org/spreadsheetml/2006/main" count="218" uniqueCount="108">
  <si>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</si>
  <si>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</si>
  <si>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</si>
  <si>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</si>
  <si>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</si>
  <si>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</si>
  <si>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</si>
  <si>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</si>
  <si>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</si>
  <si>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</si>
  <si>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</si>
  <si>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</si>
  <si>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</si>
  <si>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</si>
  <si>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</si>
  <si>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</si>
  <si>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</si>
  <si>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</si>
  <si>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</si>
  <si>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</si>
  <si>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</si>
  <si>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</si>
  <si>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</si>
  <si>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</si>
  <si>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</si>
  <si>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</si>
  <si>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</si>
  <si>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</si>
  <si>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</si>
  <si>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</si>
  <si>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</si>
  <si>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</si>
  <si>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</si>
  <si>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</si>
  <si>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</si>
  <si>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</si>
  <si>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</si>
  <si>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</si>
  <si>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</si>
  <si>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</si>
  <si>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</si>
  <si>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</si>
  <si>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</si>
  <si>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</si>
  <si>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</si>
  <si>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</si>
  <si>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</si>
  <si>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</si>
  <si>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</si>
  <si>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</si>
  <si>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</si>
  <si>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</si>
  <si>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</si>
  <si>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</si>
  <si>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</si>
  <si>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</si>
  <si>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</si>
  <si>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</si>
  <si>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</si>
  <si>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</si>
  <si>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</si>
  <si>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</si>
  <si>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</si>
  <si>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</si>
  <si>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</si>
  <si>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</si>
  <si>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</si>
  <si>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</si>
  <si>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</si>
  <si>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</si>
  <si>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</si>
  <si>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</si>
  <si>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</si>
  <si>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</si>
  <si>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</si>
  <si>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</si>
  <si>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</si>
  <si>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</si>
  <si>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</si>
  <si>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</si>
  <si>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</si>
  <si>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</si>
  <si>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</si>
  <si>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</si>
  <si>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</si>
  <si>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</si>
  <si>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</si>
  <si>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</si>
  <si>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</si>
  <si>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</si>
  <si>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</si>
  <si>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</si>
  <si>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</si>
  <si>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東秩父村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</si>
  <si>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</si>
  <si>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</si>
  <si>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</si>
  <si>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</si>
  <si>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</si>
  <si>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</si>
  <si>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</si>
  <si>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</si>
  <si>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</si>
  <si>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</si>
  <si>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</si>
  <si>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管路更新については、平成27年度は類似団体平均値を下回ってしまったので、毎年更新率が低くならないよう更新を実施していく必要があります。
　水道施設も老朽化しており、更新時期を迎えるので、施設の統廃合、管路の適正化等を考慮し、効率的に実施していく必要があります。</t>
    <rPh sb="11" eb="13">
      <t>ヘイセイ</t>
    </rPh>
    <rPh sb="15" eb="17">
      <t>ネンド</t>
    </rPh>
    <rPh sb="18" eb="20">
      <t>ルイジ</t>
    </rPh>
    <rPh sb="20" eb="22">
      <t>ダンタイ</t>
    </rPh>
    <rPh sb="22" eb="25">
      <t>ヘイキンチ</t>
    </rPh>
    <rPh sb="26" eb="28">
      <t>シタマワ</t>
    </rPh>
    <rPh sb="37" eb="39">
      <t>マイトシ</t>
    </rPh>
    <rPh sb="70" eb="72">
      <t>スイドウ</t>
    </rPh>
    <rPh sb="72" eb="74">
      <t>シセツ</t>
    </rPh>
    <rPh sb="75" eb="78">
      <t>ロウキュウカ</t>
    </rPh>
    <rPh sb="83" eb="85">
      <t>コウシン</t>
    </rPh>
    <rPh sb="85" eb="87">
      <t>ジキ</t>
    </rPh>
    <rPh sb="88" eb="89">
      <t>ムカ</t>
    </rPh>
    <rPh sb="94" eb="96">
      <t>シセツ</t>
    </rPh>
    <rPh sb="97" eb="100">
      <t>トウハイゴウ</t>
    </rPh>
    <rPh sb="101" eb="103">
      <t>カンロ</t>
    </rPh>
    <rPh sb="104" eb="107">
      <t>テキセイカ</t>
    </rPh>
    <rPh sb="107" eb="108">
      <t>トウ</t>
    </rPh>
    <rPh sb="109" eb="111">
      <t>コウリョ</t>
    </rPh>
    <rPh sb="113" eb="115">
      <t>コウリツ</t>
    </rPh>
    <rPh sb="115" eb="116">
      <t>テキ</t>
    </rPh>
    <rPh sb="117" eb="119">
      <t>ジッシ</t>
    </rPh>
    <rPh sb="123" eb="125">
      <t>ヒツヨウ</t>
    </rPh>
    <phoneticPr fontId="4"/>
  </si>
  <si>
    <t>　類似団体平均値よりは健全な項目が多いですが、老朽化、耐震化等の施設の更新費用が増大することが今後、見込まれます。
　本村は、１００％自己水源で安心、安全で、おいしい水を供給していかなけらばなりません。安定した水道事業を運営していくため、基本計画の策定、アセットマネジメント等を実施し、水道施設全体の現状の把握、水需要予測、事業の分析・評価・課題抽出を行い、施設統廃合等を考慮しながら、効率的な施設整備等の更新を進めていかなければなりません。
　また、財政面（水道料金等）の財源確保も適正に考慮し、中長期的な視点にたった水道事業を運営していく必要があります。</t>
    <rPh sb="1" eb="3">
      <t>ルイジ</t>
    </rPh>
    <rPh sb="3" eb="5">
      <t>ダンタイ</t>
    </rPh>
    <rPh sb="5" eb="8">
      <t>ヘイキンチ</t>
    </rPh>
    <rPh sb="11" eb="13">
      <t>ケンゼン</t>
    </rPh>
    <rPh sb="14" eb="16">
      <t>コウモク</t>
    </rPh>
    <rPh sb="17" eb="18">
      <t>オオ</t>
    </rPh>
    <rPh sb="23" eb="26">
      <t>ロウキュウカ</t>
    </rPh>
    <rPh sb="30" eb="31">
      <t>トウ</t>
    </rPh>
    <rPh sb="32" eb="34">
      <t>シセツ</t>
    </rPh>
    <rPh sb="35" eb="37">
      <t>コウシン</t>
    </rPh>
    <rPh sb="37" eb="39">
      <t>ヒヨウ</t>
    </rPh>
    <rPh sb="40" eb="42">
      <t>ゾウダイ</t>
    </rPh>
    <rPh sb="47" eb="49">
      <t>コンゴ</t>
    </rPh>
    <rPh sb="50" eb="52">
      <t>ミコ</t>
    </rPh>
    <rPh sb="59" eb="60">
      <t>ホン</t>
    </rPh>
    <rPh sb="60" eb="61">
      <t>ソン</t>
    </rPh>
    <rPh sb="67" eb="69">
      <t>ジコ</t>
    </rPh>
    <rPh sb="69" eb="71">
      <t>スイゲン</t>
    </rPh>
    <rPh sb="85" eb="87">
      <t>キョウキュウ</t>
    </rPh>
    <rPh sb="101" eb="103">
      <t>アンテイ</t>
    </rPh>
    <rPh sb="105" eb="107">
      <t>スイドウ</t>
    </rPh>
    <rPh sb="107" eb="109">
      <t>ジギョウ</t>
    </rPh>
    <rPh sb="110" eb="112">
      <t>ウンエイ</t>
    </rPh>
    <rPh sb="119" eb="121">
      <t>キホン</t>
    </rPh>
    <rPh sb="121" eb="123">
      <t>ケイカク</t>
    </rPh>
    <rPh sb="124" eb="126">
      <t>サクテイ</t>
    </rPh>
    <rPh sb="137" eb="138">
      <t>トウ</t>
    </rPh>
    <rPh sb="139" eb="141">
      <t>ジッシ</t>
    </rPh>
    <rPh sb="143" eb="145">
      <t>スイドウ</t>
    </rPh>
    <rPh sb="145" eb="147">
      <t>シセツ</t>
    </rPh>
    <rPh sb="260" eb="262">
      <t>スイドウ</t>
    </rPh>
    <rPh sb="262" eb="264">
      <t>ジギョウ</t>
    </rPh>
    <rPh sb="265" eb="267">
      <t>ウンエイ</t>
    </rPh>
    <phoneticPr fontId="4"/>
  </si>
  <si>
    <t>　収益的収支比率において、本村は黒字経営ですが、給水収益の減少、老朽施設の修繕更新等の費用増大により経営状態は厳しくなっています。また一般会計繰入金の依存が高く、料金回収率が１００％を下回っているため適切な料金収入の確保が必要です。
　企業債残高対給水収益比率については、ここ数年は借入ををしておらず、毎年減少傾向にありますが、今後、老朽化施設の更新等により、企業債残高が増大する可能性があるため投資規模、料金水準が適切かを見極めていく必要があります。
　また、給水原価も類似団体よりは低いですが、今後老朽化施設の更新等があるため、給水原価の高騰が予想され、料金の安定的確保が必要です。
　施設利用率が９０％台と高く、その反面、有収率が６０％台と低く、施設稼働による収益が悪いため、漏水等を改善し、有収率の向上を図らなければなりません。</t>
    <rPh sb="55" eb="56">
      <t>キビ</t>
    </rPh>
    <rPh sb="138" eb="140">
      <t>スウネン</t>
    </rPh>
    <rPh sb="141" eb="143">
      <t>カリイレ</t>
    </rPh>
    <rPh sb="151" eb="153">
      <t>マイトシ</t>
    </rPh>
    <rPh sb="153" eb="155">
      <t>ゲンショウ</t>
    </rPh>
    <rPh sb="155" eb="157">
      <t>ケイコウ</t>
    </rPh>
    <rPh sb="311" eb="313">
      <t>ハンメン</t>
    </rPh>
    <rPh sb="314" eb="316">
      <t>ユウシュウ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</si>
</sst>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1.36</c:v>
                </c:pt>
                <c:pt idx="2">
                  <c:v>1.05</c:v>
                </c:pt>
                <c:pt idx="3">
                  <c:v>0.8</c:v>
                </c:pt>
                <c:pt idx="4">
                  <c:v>0.33</c:v>
                </c:pt>
              </c:numCache>
            </c:numRef>
          </c:val>
        </c:ser>
        <c:dLbls>
          <c:showLegendKey val="0"/>
          <c:showVal val="0"/>
          <c:showCatName val="0"/>
          <c:showSerName val="0"/>
          <c:showPercent val="0"/>
          <c:showBubbleSize val="0"/>
        </c:dLbls>
        <c:gapWidth val="150"/>
        <c:axId val="223929776"/>
        <c:axId val="22392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223929776"/>
        <c:axId val="223929384"/>
      </c:lineChart>
      <c:dateAx>
        <c:axId val="223929776"/>
        <c:scaling>
          <c:orientation val="minMax"/>
        </c:scaling>
        <c:delete val="1"/>
        <c:axPos val="b"/>
        <c:numFmt formatCode="ge" sourceLinked="1"/>
        <c:majorTickMark val="none"/>
        <c:minorTickMark val="none"/>
        <c:tickLblPos val="none"/>
        <c:crossAx val="223929384"/>
        <c:crosses val="autoZero"/>
        <c:auto val="1"/>
        <c:lblOffset val="100"/>
        <c:baseTimeUnit val="years"/>
      </c:dateAx>
      <c:valAx>
        <c:axId val="22392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2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97.09</c:v>
                </c:pt>
                <c:pt idx="1">
                  <c:v>94.78</c:v>
                </c:pt>
                <c:pt idx="2">
                  <c:v>97.36</c:v>
                </c:pt>
                <c:pt idx="3">
                  <c:v>95.52</c:v>
                </c:pt>
                <c:pt idx="4">
                  <c:v>92.33</c:v>
                </c:pt>
              </c:numCache>
            </c:numRef>
          </c:val>
        </c:ser>
        <c:dLbls>
          <c:showLegendKey val="0"/>
          <c:showVal val="0"/>
          <c:showCatName val="0"/>
          <c:showSerName val="0"/>
          <c:showPercent val="0"/>
          <c:showBubbleSize val="0"/>
        </c:dLbls>
        <c:gapWidth val="150"/>
        <c:axId val="237521168"/>
        <c:axId val="23752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37521168"/>
        <c:axId val="237521560"/>
      </c:lineChart>
      <c:dateAx>
        <c:axId val="237521168"/>
        <c:scaling>
          <c:orientation val="minMax"/>
        </c:scaling>
        <c:delete val="1"/>
        <c:axPos val="b"/>
        <c:numFmt formatCode="ge" sourceLinked="1"/>
        <c:majorTickMark val="none"/>
        <c:minorTickMark val="none"/>
        <c:tickLblPos val="none"/>
        <c:crossAx val="237521560"/>
        <c:crosses val="autoZero"/>
        <c:auto val="1"/>
        <c:lblOffset val="100"/>
        <c:baseTimeUnit val="years"/>
      </c:dateAx>
      <c:valAx>
        <c:axId val="23752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2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64</c:v>
                </c:pt>
                <c:pt idx="1">
                  <c:v>65.25</c:v>
                </c:pt>
                <c:pt idx="2">
                  <c:v>63.63</c:v>
                </c:pt>
                <c:pt idx="3">
                  <c:v>62.61</c:v>
                </c:pt>
                <c:pt idx="4">
                  <c:v>63.78</c:v>
                </c:pt>
              </c:numCache>
            </c:numRef>
          </c:val>
        </c:ser>
        <c:dLbls>
          <c:showLegendKey val="0"/>
          <c:showVal val="0"/>
          <c:showCatName val="0"/>
          <c:showSerName val="0"/>
          <c:showPercent val="0"/>
          <c:showBubbleSize val="0"/>
        </c:dLbls>
        <c:gapWidth val="150"/>
        <c:axId val="237522736"/>
        <c:axId val="23752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237522736"/>
        <c:axId val="237523128"/>
      </c:lineChart>
      <c:dateAx>
        <c:axId val="237522736"/>
        <c:scaling>
          <c:orientation val="minMax"/>
        </c:scaling>
        <c:delete val="1"/>
        <c:axPos val="b"/>
        <c:numFmt formatCode="ge" sourceLinked="1"/>
        <c:majorTickMark val="none"/>
        <c:minorTickMark val="none"/>
        <c:tickLblPos val="none"/>
        <c:crossAx val="237523128"/>
        <c:crosses val="autoZero"/>
        <c:auto val="1"/>
        <c:lblOffset val="100"/>
        <c:baseTimeUnit val="years"/>
      </c:dateAx>
      <c:valAx>
        <c:axId val="23752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2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100.84</c:v>
                </c:pt>
                <c:pt idx="1">
                  <c:v>104.84</c:v>
                </c:pt>
                <c:pt idx="2">
                  <c:v>97.89</c:v>
                </c:pt>
                <c:pt idx="3">
                  <c:v>97.01</c:v>
                </c:pt>
                <c:pt idx="4">
                  <c:v>93.15</c:v>
                </c:pt>
              </c:numCache>
            </c:numRef>
          </c:val>
        </c:ser>
        <c:dLbls>
          <c:showLegendKey val="0"/>
          <c:showVal val="0"/>
          <c:showCatName val="0"/>
          <c:showSerName val="0"/>
          <c:showPercent val="0"/>
          <c:showBubbleSize val="0"/>
        </c:dLbls>
        <c:gapWidth val="150"/>
        <c:axId val="230697736"/>
        <c:axId val="2344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230697736"/>
        <c:axId val="234467520"/>
      </c:lineChart>
      <c:dateAx>
        <c:axId val="230697736"/>
        <c:scaling>
          <c:orientation val="minMax"/>
        </c:scaling>
        <c:delete val="1"/>
        <c:axPos val="b"/>
        <c:numFmt formatCode="ge" sourceLinked="1"/>
        <c:majorTickMark val="none"/>
        <c:minorTickMark val="none"/>
        <c:tickLblPos val="none"/>
        <c:crossAx val="234467520"/>
        <c:crosses val="autoZero"/>
        <c:auto val="1"/>
        <c:lblOffset val="100"/>
        <c:baseTimeUnit val="years"/>
      </c:dateAx>
      <c:valAx>
        <c:axId val="2344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9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468696"/>
        <c:axId val="2344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468696"/>
        <c:axId val="234469088"/>
      </c:lineChart>
      <c:dateAx>
        <c:axId val="234468696"/>
        <c:scaling>
          <c:orientation val="minMax"/>
        </c:scaling>
        <c:delete val="1"/>
        <c:axPos val="b"/>
        <c:numFmt formatCode="ge" sourceLinked="1"/>
        <c:majorTickMark val="none"/>
        <c:minorTickMark val="none"/>
        <c:tickLblPos val="none"/>
        <c:crossAx val="234469088"/>
        <c:crosses val="autoZero"/>
        <c:auto val="1"/>
        <c:lblOffset val="100"/>
        <c:baseTimeUnit val="years"/>
      </c:dateAx>
      <c:valAx>
        <c:axId val="2344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6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510384"/>
        <c:axId val="23451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510384"/>
        <c:axId val="234510776"/>
      </c:lineChart>
      <c:dateAx>
        <c:axId val="234510384"/>
        <c:scaling>
          <c:orientation val="minMax"/>
        </c:scaling>
        <c:delete val="1"/>
        <c:axPos val="b"/>
        <c:numFmt formatCode="ge" sourceLinked="1"/>
        <c:majorTickMark val="none"/>
        <c:minorTickMark val="none"/>
        <c:tickLblPos val="none"/>
        <c:crossAx val="234510776"/>
        <c:crosses val="autoZero"/>
        <c:auto val="1"/>
        <c:lblOffset val="100"/>
        <c:baseTimeUnit val="years"/>
      </c:dateAx>
      <c:valAx>
        <c:axId val="23451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1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511952"/>
        <c:axId val="23451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511952"/>
        <c:axId val="234512344"/>
      </c:lineChart>
      <c:dateAx>
        <c:axId val="234511952"/>
        <c:scaling>
          <c:orientation val="minMax"/>
        </c:scaling>
        <c:delete val="1"/>
        <c:axPos val="b"/>
        <c:numFmt formatCode="ge" sourceLinked="1"/>
        <c:majorTickMark val="none"/>
        <c:minorTickMark val="none"/>
        <c:tickLblPos val="none"/>
        <c:crossAx val="234512344"/>
        <c:crosses val="autoZero"/>
        <c:auto val="1"/>
        <c:lblOffset val="100"/>
        <c:baseTimeUnit val="years"/>
      </c:dateAx>
      <c:valAx>
        <c:axId val="23451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1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509992"/>
        <c:axId val="2345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509992"/>
        <c:axId val="234509600"/>
      </c:lineChart>
      <c:dateAx>
        <c:axId val="234509992"/>
        <c:scaling>
          <c:orientation val="minMax"/>
        </c:scaling>
        <c:delete val="1"/>
        <c:axPos val="b"/>
        <c:numFmt formatCode="ge" sourceLinked="1"/>
        <c:majorTickMark val="none"/>
        <c:minorTickMark val="none"/>
        <c:tickLblPos val="none"/>
        <c:crossAx val="234509600"/>
        <c:crosses val="autoZero"/>
        <c:auto val="1"/>
        <c:lblOffset val="100"/>
        <c:baseTimeUnit val="years"/>
      </c:dateAx>
      <c:valAx>
        <c:axId val="2345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0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464.14</c:v>
                </c:pt>
                <c:pt idx="1">
                  <c:v>447.33</c:v>
                </c:pt>
                <c:pt idx="2">
                  <c:v>424.11</c:v>
                </c:pt>
                <c:pt idx="3">
                  <c:v>405.68</c:v>
                </c:pt>
                <c:pt idx="4">
                  <c:v>389.12</c:v>
                </c:pt>
              </c:numCache>
            </c:numRef>
          </c:val>
        </c:ser>
        <c:dLbls>
          <c:showLegendKey val="0"/>
          <c:showVal val="0"/>
          <c:showCatName val="0"/>
          <c:showSerName val="0"/>
          <c:showPercent val="0"/>
          <c:showBubbleSize val="0"/>
        </c:dLbls>
        <c:gapWidth val="150"/>
        <c:axId val="234470264"/>
        <c:axId val="23751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34470264"/>
        <c:axId val="237516856"/>
      </c:lineChart>
      <c:dateAx>
        <c:axId val="234470264"/>
        <c:scaling>
          <c:orientation val="minMax"/>
        </c:scaling>
        <c:delete val="1"/>
        <c:axPos val="b"/>
        <c:numFmt formatCode="ge" sourceLinked="1"/>
        <c:majorTickMark val="none"/>
        <c:minorTickMark val="none"/>
        <c:tickLblPos val="none"/>
        <c:crossAx val="237516856"/>
        <c:crosses val="autoZero"/>
        <c:auto val="1"/>
        <c:lblOffset val="100"/>
        <c:baseTimeUnit val="years"/>
      </c:dateAx>
      <c:valAx>
        <c:axId val="23751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7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85.28</c:v>
                </c:pt>
                <c:pt idx="1">
                  <c:v>86.6</c:v>
                </c:pt>
                <c:pt idx="2">
                  <c:v>84.76</c:v>
                </c:pt>
                <c:pt idx="3">
                  <c:v>86.44</c:v>
                </c:pt>
                <c:pt idx="4">
                  <c:v>82.38</c:v>
                </c:pt>
              </c:numCache>
            </c:numRef>
          </c:val>
        </c:ser>
        <c:dLbls>
          <c:showLegendKey val="0"/>
          <c:showVal val="0"/>
          <c:showCatName val="0"/>
          <c:showSerName val="0"/>
          <c:showPercent val="0"/>
          <c:showBubbleSize val="0"/>
        </c:dLbls>
        <c:gapWidth val="150"/>
        <c:axId val="237518032"/>
        <c:axId val="23751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37518032"/>
        <c:axId val="237518424"/>
      </c:lineChart>
      <c:dateAx>
        <c:axId val="237518032"/>
        <c:scaling>
          <c:orientation val="minMax"/>
        </c:scaling>
        <c:delete val="1"/>
        <c:axPos val="b"/>
        <c:numFmt formatCode="ge" sourceLinked="1"/>
        <c:majorTickMark val="none"/>
        <c:minorTickMark val="none"/>
        <c:tickLblPos val="none"/>
        <c:crossAx val="237518424"/>
        <c:crosses val="autoZero"/>
        <c:auto val="1"/>
        <c:lblOffset val="100"/>
        <c:baseTimeUnit val="years"/>
      </c:dateAx>
      <c:valAx>
        <c:axId val="23751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1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196.55</c:v>
                </c:pt>
                <c:pt idx="1">
                  <c:v>193.89</c:v>
                </c:pt>
                <c:pt idx="2">
                  <c:v>199.26</c:v>
                </c:pt>
                <c:pt idx="3">
                  <c:v>201.55</c:v>
                </c:pt>
                <c:pt idx="4">
                  <c:v>211.98</c:v>
                </c:pt>
              </c:numCache>
            </c:numRef>
          </c:val>
        </c:ser>
        <c:dLbls>
          <c:showLegendKey val="0"/>
          <c:showVal val="0"/>
          <c:showCatName val="0"/>
          <c:showSerName val="0"/>
          <c:showPercent val="0"/>
          <c:showBubbleSize val="0"/>
        </c:dLbls>
        <c:gapWidth val="150"/>
        <c:axId val="237519600"/>
        <c:axId val="23751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37519600"/>
        <c:axId val="237519992"/>
      </c:lineChart>
      <c:dateAx>
        <c:axId val="237519600"/>
        <c:scaling>
          <c:orientation val="minMax"/>
        </c:scaling>
        <c:delete val="1"/>
        <c:axPos val="b"/>
        <c:numFmt formatCode="ge" sourceLinked="1"/>
        <c:majorTickMark val="none"/>
        <c:minorTickMark val="none"/>
        <c:tickLblPos val="none"/>
        <c:crossAx val="237519992"/>
        <c:crosses val="autoZero"/>
        <c:auto val="1"/>
        <c:lblOffset val="100"/>
        <c:baseTimeUnit val="years"/>
      </c:dateAx>
      <c:valAx>
        <c:axId val="23751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1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埼玉県　東秩父村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3048</v>
      </c>
      <c r="AJ8" s="74"/>
      <c r="AK8" s="74"/>
      <c r="AL8" s="74"/>
      <c r="AM8" s="74"/>
      <c r="AN8" s="74"/>
      <c r="AO8" s="74"/>
      <c r="AP8" s="75"/>
      <c r="AQ8" s="56">
        <f>データ!R6</f>
        <v>37.06</v>
      </c>
      <c r="AR8" s="56"/>
      <c r="AS8" s="56"/>
      <c r="AT8" s="56"/>
      <c r="AU8" s="56"/>
      <c r="AV8" s="56"/>
      <c r="AW8" s="56"/>
      <c r="AX8" s="56"/>
      <c r="AY8" s="56">
        <f>データ!S6</f>
        <v>82.25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97.1</v>
      </c>
      <c r="S10" s="56"/>
      <c r="T10" s="56"/>
      <c r="U10" s="56"/>
      <c r="V10" s="56"/>
      <c r="W10" s="56"/>
      <c r="X10" s="56"/>
      <c r="Y10" s="56"/>
      <c r="Z10" s="64">
        <f>データ!P6</f>
        <v>2894</v>
      </c>
      <c r="AA10" s="64"/>
      <c r="AB10" s="64"/>
      <c r="AC10" s="64"/>
      <c r="AD10" s="64"/>
      <c r="AE10" s="64"/>
      <c r="AF10" s="64"/>
      <c r="AG10" s="64"/>
      <c r="AH10" s="2"/>
      <c r="AI10" s="64">
        <f>データ!T6</f>
        <v>2944</v>
      </c>
      <c r="AJ10" s="64"/>
      <c r="AK10" s="64"/>
      <c r="AL10" s="64"/>
      <c r="AM10" s="64"/>
      <c r="AN10" s="64"/>
      <c r="AO10" s="64"/>
      <c r="AP10" s="64"/>
      <c r="AQ10" s="56">
        <f>データ!U6</f>
        <v>9.3699999999999992</v>
      </c>
      <c r="AR10" s="56"/>
      <c r="AS10" s="56"/>
      <c r="AT10" s="56"/>
      <c r="AU10" s="56"/>
      <c r="AV10" s="56"/>
      <c r="AW10" s="56"/>
      <c r="AX10" s="56"/>
      <c r="AY10" s="56">
        <f>データ!V6</f>
        <v>314.19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113697</v>
      </c>
      <c r="D6" s="31">
        <f t="shared" si="3"/>
        <v>47</v>
      </c>
      <c r="E6" s="31">
        <f t="shared" si="3"/>
        <v>1</v>
      </c>
      <c r="F6" s="31">
        <f t="shared" si="3"/>
        <v>0</v>
      </c>
      <c r="G6" s="31">
        <f t="shared" si="3"/>
        <v>0</v>
      </c>
      <c r="H6" s="31" t="str">
        <f t="shared" si="3"/>
        <v>埼玉県　東秩父村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97.1</v>
      </c>
      <c r="P6" s="32">
        <f t="shared" si="3"/>
        <v>2894</v>
      </c>
      <c r="Q6" s="32">
        <f t="shared" si="3"/>
        <v>3048</v>
      </c>
      <c r="R6" s="32">
        <f t="shared" si="3"/>
        <v>37.06</v>
      </c>
      <c r="S6" s="32">
        <f t="shared" si="3"/>
        <v>82.25</v>
      </c>
      <c r="T6" s="32">
        <f t="shared" si="3"/>
        <v>2944</v>
      </c>
      <c r="U6" s="32">
        <f t="shared" si="3"/>
        <v>9.3699999999999992</v>
      </c>
      <c r="V6" s="32">
        <f t="shared" si="3"/>
        <v>314.19</v>
      </c>
      <c r="W6" s="33">
        <f>IF(W7="",NA(),W7)</f>
        <v>100.84</v>
      </c>
      <c r="X6" s="33">
        <f t="shared" ref="X6:AF6" si="4">IF(X7="",NA(),X7)</f>
        <v>104.84</v>
      </c>
      <c r="Y6" s="33">
        <f t="shared" si="4"/>
        <v>97.89</v>
      </c>
      <c r="Z6" s="33">
        <f t="shared" si="4"/>
        <v>97.01</v>
      </c>
      <c r="AA6" s="33">
        <f t="shared" si="4"/>
        <v>93.15</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464.14</v>
      </c>
      <c r="BE6" s="33">
        <f t="shared" ref="BE6:BM6" si="7">IF(BE7="",NA(),BE7)</f>
        <v>447.33</v>
      </c>
      <c r="BF6" s="33">
        <f t="shared" si="7"/>
        <v>424.11</v>
      </c>
      <c r="BG6" s="33">
        <f t="shared" si="7"/>
        <v>405.68</v>
      </c>
      <c r="BH6" s="33">
        <f t="shared" si="7"/>
        <v>389.12</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85.28</v>
      </c>
      <c r="BP6" s="33">
        <f t="shared" ref="BP6:BX6" si="8">IF(BP7="",NA(),BP7)</f>
        <v>86.6</v>
      </c>
      <c r="BQ6" s="33">
        <f t="shared" si="8"/>
        <v>84.76</v>
      </c>
      <c r="BR6" s="33">
        <f t="shared" si="8"/>
        <v>86.44</v>
      </c>
      <c r="BS6" s="33">
        <f t="shared" si="8"/>
        <v>82.38</v>
      </c>
      <c r="BT6" s="33">
        <f t="shared" si="8"/>
        <v>56.46</v>
      </c>
      <c r="BU6" s="33">
        <f t="shared" si="8"/>
        <v>19.77</v>
      </c>
      <c r="BV6" s="33">
        <f t="shared" si="8"/>
        <v>34.25</v>
      </c>
      <c r="BW6" s="33">
        <f t="shared" si="8"/>
        <v>46.48</v>
      </c>
      <c r="BX6" s="33">
        <f t="shared" si="8"/>
        <v>40.6</v>
      </c>
      <c r="BY6" s="32" t="str">
        <f>IF(BY7="","",IF(BY7="-","【-】","【"&amp;SUBSTITUTE(TEXT(BY7,"#,##0.00"),"-","△")&amp;"】"))</f>
        <v>【33.35】</v>
      </c>
      <c r="BZ6" s="33">
        <f>IF(BZ7="",NA(),BZ7)</f>
        <v>196.55</v>
      </c>
      <c r="CA6" s="33">
        <f t="shared" ref="CA6:CI6" si="9">IF(CA7="",NA(),CA7)</f>
        <v>193.89</v>
      </c>
      <c r="CB6" s="33">
        <f t="shared" si="9"/>
        <v>199.26</v>
      </c>
      <c r="CC6" s="33">
        <f t="shared" si="9"/>
        <v>201.55</v>
      </c>
      <c r="CD6" s="33">
        <f t="shared" si="9"/>
        <v>211.98</v>
      </c>
      <c r="CE6" s="33">
        <f t="shared" si="9"/>
        <v>306.49</v>
      </c>
      <c r="CF6" s="33">
        <f t="shared" si="9"/>
        <v>878.73</v>
      </c>
      <c r="CG6" s="33">
        <f t="shared" si="9"/>
        <v>501.18</v>
      </c>
      <c r="CH6" s="33">
        <f t="shared" si="9"/>
        <v>376.61</v>
      </c>
      <c r="CI6" s="33">
        <f t="shared" si="9"/>
        <v>440.03</v>
      </c>
      <c r="CJ6" s="32" t="str">
        <f>IF(CJ7="","",IF(CJ7="-","【-】","【"&amp;SUBSTITUTE(TEXT(CJ7,"#,##0.00"),"-","△")&amp;"】"))</f>
        <v>【524.69】</v>
      </c>
      <c r="CK6" s="33">
        <f>IF(CK7="",NA(),CK7)</f>
        <v>97.09</v>
      </c>
      <c r="CL6" s="33">
        <f t="shared" ref="CL6:CT6" si="10">IF(CL7="",NA(),CL7)</f>
        <v>94.78</v>
      </c>
      <c r="CM6" s="33">
        <f t="shared" si="10"/>
        <v>97.36</v>
      </c>
      <c r="CN6" s="33">
        <f t="shared" si="10"/>
        <v>95.52</v>
      </c>
      <c r="CO6" s="33">
        <f t="shared" si="10"/>
        <v>92.33</v>
      </c>
      <c r="CP6" s="33">
        <f t="shared" si="10"/>
        <v>58.25</v>
      </c>
      <c r="CQ6" s="33">
        <f t="shared" si="10"/>
        <v>57.17</v>
      </c>
      <c r="CR6" s="33">
        <f t="shared" si="10"/>
        <v>57.55</v>
      </c>
      <c r="CS6" s="33">
        <f t="shared" si="10"/>
        <v>57.43</v>
      </c>
      <c r="CT6" s="33">
        <f t="shared" si="10"/>
        <v>57.29</v>
      </c>
      <c r="CU6" s="32" t="str">
        <f>IF(CU7="","",IF(CU7="-","【-】","【"&amp;SUBSTITUTE(TEXT(CU7,"#,##0.00"),"-","△")&amp;"】"))</f>
        <v>【57.58】</v>
      </c>
      <c r="CV6" s="33">
        <f>IF(CV7="",NA(),CV7)</f>
        <v>64</v>
      </c>
      <c r="CW6" s="33">
        <f t="shared" ref="CW6:DE6" si="11">IF(CW7="",NA(),CW7)</f>
        <v>65.25</v>
      </c>
      <c r="CX6" s="33">
        <f t="shared" si="11"/>
        <v>63.63</v>
      </c>
      <c r="CY6" s="33">
        <f t="shared" si="11"/>
        <v>62.61</v>
      </c>
      <c r="CZ6" s="33">
        <f t="shared" si="11"/>
        <v>63.78</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1.36</v>
      </c>
      <c r="EE6" s="33">
        <f t="shared" si="14"/>
        <v>1.05</v>
      </c>
      <c r="EF6" s="33">
        <f t="shared" si="14"/>
        <v>0.8</v>
      </c>
      <c r="EG6" s="33">
        <f t="shared" si="14"/>
        <v>0.33</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113697</v>
      </c>
      <c r="D7" s="35">
        <v>47</v>
      </c>
      <c r="E7" s="35">
        <v>1</v>
      </c>
      <c r="F7" s="35">
        <v>0</v>
      </c>
      <c r="G7" s="35">
        <v>0</v>
      </c>
      <c r="H7" s="35" t="s">
        <v>93</v>
      </c>
      <c r="I7" s="35" t="s">
        <v>94</v>
      </c>
      <c r="J7" s="35" t="s">
        <v>95</v>
      </c>
      <c r="K7" s="35" t="s">
        <v>96</v>
      </c>
      <c r="L7" s="35" t="s">
        <v>97</v>
      </c>
      <c r="M7" s="36" t="s">
        <v>98</v>
      </c>
      <c r="N7" s="36" t="s">
        <v>99</v>
      </c>
      <c r="O7" s="36">
        <v>97.1</v>
      </c>
      <c r="P7" s="36">
        <v>2894</v>
      </c>
      <c r="Q7" s="36">
        <v>3048</v>
      </c>
      <c r="R7" s="36">
        <v>37.06</v>
      </c>
      <c r="S7" s="36">
        <v>82.25</v>
      </c>
      <c r="T7" s="36">
        <v>2944</v>
      </c>
      <c r="U7" s="36">
        <v>9.3699999999999992</v>
      </c>
      <c r="V7" s="36">
        <v>314.19</v>
      </c>
      <c r="W7" s="36">
        <v>100.84</v>
      </c>
      <c r="X7" s="36">
        <v>104.84</v>
      </c>
      <c r="Y7" s="36">
        <v>97.89</v>
      </c>
      <c r="Z7" s="36">
        <v>97.01</v>
      </c>
      <c r="AA7" s="36">
        <v>93.15</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464.14</v>
      </c>
      <c r="BE7" s="36">
        <v>447.33</v>
      </c>
      <c r="BF7" s="36">
        <v>424.11</v>
      </c>
      <c r="BG7" s="36">
        <v>405.68</v>
      </c>
      <c r="BH7" s="36">
        <v>389.12</v>
      </c>
      <c r="BI7" s="36">
        <v>1124.6400000000001</v>
      </c>
      <c r="BJ7" s="36">
        <v>1108.26</v>
      </c>
      <c r="BK7" s="36">
        <v>1113.76</v>
      </c>
      <c r="BL7" s="36">
        <v>1125.69</v>
      </c>
      <c r="BM7" s="36">
        <v>1134.67</v>
      </c>
      <c r="BN7" s="36">
        <v>1242.9000000000001</v>
      </c>
      <c r="BO7" s="36">
        <v>85.28</v>
      </c>
      <c r="BP7" s="36">
        <v>86.6</v>
      </c>
      <c r="BQ7" s="36">
        <v>84.76</v>
      </c>
      <c r="BR7" s="36">
        <v>86.44</v>
      </c>
      <c r="BS7" s="36">
        <v>82.38</v>
      </c>
      <c r="BT7" s="36">
        <v>56.46</v>
      </c>
      <c r="BU7" s="36">
        <v>19.77</v>
      </c>
      <c r="BV7" s="36">
        <v>34.25</v>
      </c>
      <c r="BW7" s="36">
        <v>46.48</v>
      </c>
      <c r="BX7" s="36">
        <v>40.6</v>
      </c>
      <c r="BY7" s="36">
        <v>33.35</v>
      </c>
      <c r="BZ7" s="36">
        <v>196.55</v>
      </c>
      <c r="CA7" s="36">
        <v>193.89</v>
      </c>
      <c r="CB7" s="36">
        <v>199.26</v>
      </c>
      <c r="CC7" s="36">
        <v>201.55</v>
      </c>
      <c r="CD7" s="36">
        <v>211.98</v>
      </c>
      <c r="CE7" s="36">
        <v>306.49</v>
      </c>
      <c r="CF7" s="36">
        <v>878.73</v>
      </c>
      <c r="CG7" s="36">
        <v>501.18</v>
      </c>
      <c r="CH7" s="36">
        <v>376.61</v>
      </c>
      <c r="CI7" s="36">
        <v>440.03</v>
      </c>
      <c r="CJ7" s="36">
        <v>524.69000000000005</v>
      </c>
      <c r="CK7" s="36">
        <v>97.09</v>
      </c>
      <c r="CL7" s="36">
        <v>94.78</v>
      </c>
      <c r="CM7" s="36">
        <v>97.36</v>
      </c>
      <c r="CN7" s="36">
        <v>95.52</v>
      </c>
      <c r="CO7" s="36">
        <v>92.33</v>
      </c>
      <c r="CP7" s="36">
        <v>58.25</v>
      </c>
      <c r="CQ7" s="36">
        <v>57.17</v>
      </c>
      <c r="CR7" s="36">
        <v>57.55</v>
      </c>
      <c r="CS7" s="36">
        <v>57.43</v>
      </c>
      <c r="CT7" s="36">
        <v>57.29</v>
      </c>
      <c r="CU7" s="36">
        <v>57.58</v>
      </c>
      <c r="CV7" s="36">
        <v>64</v>
      </c>
      <c r="CW7" s="36">
        <v>65.25</v>
      </c>
      <c r="CX7" s="36">
        <v>63.63</v>
      </c>
      <c r="CY7" s="36">
        <v>62.61</v>
      </c>
      <c r="CZ7" s="36">
        <v>63.78</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1.36</v>
      </c>
      <c r="EE7" s="36">
        <v>1.05</v>
      </c>
      <c r="EF7" s="36">
        <v>0.8</v>
      </c>
      <c r="EG7" s="36">
        <v>0.33</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WS1406</cp:lastModifiedBy>
  <cp:lastPrinted>2017-01-27T07:38:59Z</cp:lastPrinted>
  <dcterms:created xsi:type="dcterms:W3CDTF">2016-12-02T02:17:02Z</dcterms:created>
  <dcterms:modified xsi:type="dcterms:W3CDTF">2017-01-31T01:03:52Z</dcterms:modified>
  <cp:category/>
</cp:coreProperties>
</file>