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62913"/>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R6" i="5"/>
  <c r="AQ8" i="4" s="1"/>
  <c r="Q6" i="5"/>
  <c r="AI8" i="4" s="1"/>
  <c r="P6" i="5"/>
  <c r="O6" i="5"/>
  <c r="N6" i="5"/>
  <c r="J10" i="4" s="1"/>
  <c r="M6" i="5"/>
  <c r="L6" i="5"/>
  <c r="K6" i="5"/>
  <c r="J6" i="5"/>
  <c r="J8" i="4" s="1"/>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Z10" i="4"/>
  <c r="R10" i="4"/>
  <c r="B10" i="4"/>
  <c r="AY8" i="4"/>
  <c r="Z8" i="4"/>
  <c r="R8" i="4"/>
  <c r="B6" i="4"/>
  <c r="C10" i="5" l="1"/>
  <c r="D10" i="5"/>
  <c r="E10" i="5"/>
  <c r="B10" i="5"/>
</calcChain>
</file>

<file path=xl/sharedStrings.xml><?xml version="1.0" encoding="utf-8"?>
<sst xmlns="http://schemas.openxmlformats.org/spreadsheetml/2006/main" count="217" uniqueCount="106">
  <si>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</si>
  <si>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</si>
  <si>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</si>
  <si>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</si>
  <si>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</si>
  <si>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</si>
  <si>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</si>
  <si>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</si>
  <si>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</si>
  <si>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</si>
  <si>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</si>
  <si>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</si>
  <si>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</si>
  <si>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</si>
  <si>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</si>
  <si>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</si>
  <si>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</si>
  <si>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</si>
  <si>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</si>
  <si>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</si>
  <si>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</si>
  <si>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</si>
  <si>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</si>
  <si>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</si>
  <si>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</si>
  <si>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</si>
  <si>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</si>
  <si>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</si>
  <si>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</si>
  <si>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</si>
  <si>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</si>
  <si>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</si>
  <si>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</si>
  <si>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</si>
  <si>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</si>
  <si>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</si>
  <si>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</si>
  <si>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</si>
  <si>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</si>
  <si>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</si>
  <si>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</si>
  <si>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</si>
  <si>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</si>
  <si>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</si>
  <si>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</si>
  <si>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</si>
  <si>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</si>
  <si>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</si>
  <si>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</si>
  <si>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</si>
  <si>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</si>
  <si>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</si>
  <si>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</si>
  <si>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</si>
  <si>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</si>
  <si>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</si>
  <si>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</si>
  <si>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</si>
  <si>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</si>
  <si>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</si>
  <si>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</si>
  <si>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</si>
  <si>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</si>
  <si>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</si>
  <si>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</si>
  <si>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</si>
  <si>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</si>
  <si>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</si>
  <si>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</si>
  <si>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</si>
  <si>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</si>
  <si>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</si>
  <si>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</si>
  <si>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</si>
  <si>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</si>
  <si>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</si>
  <si>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</si>
  <si>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</si>
  <si>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</si>
  <si>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</si>
  <si>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</si>
  <si>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</si>
  <si>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</si>
  <si>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</si>
  <si>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</si>
  <si>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</si>
  <si>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</si>
  <si>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</si>
  <si>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</si>
  <si>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</si>
  <si>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</si>
  <si>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</si>
  <si>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横瀬町</t>
  </si>
  <si>
    <t>法適用</t>
  </si>
  <si>
    <t>水道事業</t>
  </si>
  <si>
    <t>末端給水事業</t>
  </si>
  <si>
    <t>A8</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</si>
  <si>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</si>
  <si>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</si>
  <si>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</si>
  <si>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</si>
  <si>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</si>
  <si>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</si>
  <si>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①経常収支比率、②累積欠損金比率
　類似団体と比較して数値が低い上、黒字があまり出ておらず、Ｈ23とＨ25は赤字となっていますが、複数年にわたって累積した損失はありません。
③流動比率
　流動資産が減少傾向にあり、支払能力が低下していることを示しています。
④企業債残高対給水収益比率
　類似団体と比較して数値が高い状況にあります。これは、老朽管の布設替え及び水道未普及地域の解消に取り組んできた中で、企業債の借り入れが増えていることが要因として推測されます。
⑤料金回収率、⑥給水原価
　類似団体と比較して数値が低い状況にあり、費用が給水収益以外の収入で賄われています。この収入不足については、一般会計からの負担金により補填をしています。また、有収率１㎥あたりどれだけ費用がかかっているかを表している給水原価は、昨年度を下回りました。
⑦施設利用率
　類似団体と比較して数値が低い状況であり、浄水場の施設能力に対して稼働状況が低い状況にあります。
⑧有収率
　類似団体と比較して、高い状況ではありますが、老朽配水管の布設替えが進んでいる中においてほぼ横ばいの状況にあります。今後は漏水調査等により、さらに有収率の向上を図ります。</t>
    <phoneticPr fontId="4"/>
  </si>
  <si>
    <t>①有形固定資産減価償却率
　管路の布設替えが進んでいる中、浄水施設等の老朽化が進んでおり、結果として数値がほぼ横ばいの状況になっていると推測されます。
②管路経年化率
　老朽石綿管及び鋳鉄管の布設替えを多年にわたり積極的に推進してきた結果、類似団体と比較して数値は低く保たれています。今後は、老朽化した浄水施設等の更新を進めていく必要があり、秩父広域市町村圏組合の事業計画の中で、浄水場の統廃合等を含めて、更新を進めていく必要があります。
③管路更新率
　老朽石綿管及び鋳鉄管の更新については、平成26年度までにその大部分が更新を済ませています。</t>
    <phoneticPr fontId="4"/>
  </si>
  <si>
    <t>　横瀬町水道事業は、平成24年度からの3年継続事業である第5期拡張事業において、水道未普及地域の解消を推進してきました。平成26年度までに、中井浄水場の築造及び配水管布設工事も全て完了し、赤谷・姥神地区への給水も可能となりました。しかしながら、今後も人口の減少等に伴い、財政状況は依然として厳しいものが推測されます。
　このような状況の中、安全で安心できる水道水を将来にわたって安定供給できるよう、秩父地域が協力して水道事業の抱える共通課題に取り組んでいくため、平成28年4月1日より、秩父地域１市４町の水道事業を統合し、秩父広域市町村圏組合として水道事業を経営していくこととなりました。秩父広域市町村圏組合に水道事業が統合された後も、安全でおいしい水を安定的に供給するため、さらに効率的な事業運営を推進してまいり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</si>
</sst>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0.13</c:v>
                </c:pt>
                <c:pt idx="1">
                  <c:v>0.08</c:v>
                </c:pt>
                <c:pt idx="2">
                  <c:v>0.56999999999999995</c:v>
                </c:pt>
                <c:pt idx="3">
                  <c:v>0.55000000000000004</c:v>
                </c:pt>
                <c:pt idx="4">
                  <c:v>0.46</c:v>
                </c:pt>
              </c:numCache>
            </c:numRef>
          </c:val>
          <c:extLst xmlns:c16r2="http://schemas.microsoft.com/office/drawing/2015/06/chart">
            <c:ext xmlns:c16="http://schemas.microsoft.com/office/drawing/2014/chart" uri="{C3380CC4-5D6E-409C-BE32-E72D297353CC}">
              <c16:uniqueId val="{00000000-94E2-422E-BC87-1C8DF85343AB}"/>
            </c:ext>
          </c:extLst>
        </c:ser>
        <c:dLbls>
          <c:showLegendKey val="0"/>
          <c:showVal val="0"/>
          <c:showCatName val="0"/>
          <c:showSerName val="0"/>
          <c:showPercent val="0"/>
          <c:showBubbleSize val="0"/>
        </c:dLbls>
        <c:gapWidth val="150"/>
        <c:axId val="98265344"/>
        <c:axId val="9827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0.66</c:v>
                </c:pt>
                <c:pt idx="2">
                  <c:v>0.64</c:v>
                </c:pt>
                <c:pt idx="3">
                  <c:v>0.56000000000000005</c:v>
                </c:pt>
                <c:pt idx="4">
                  <c:v>0.65</c:v>
                </c:pt>
              </c:numCache>
            </c:numRef>
          </c:val>
          <c:smooth val="0"/>
          <c:extLst xmlns:c16r2="http://schemas.microsoft.com/office/drawing/2015/06/chart">
            <c:ext xmlns:c16="http://schemas.microsoft.com/office/drawing/2014/chart" uri="{C3380CC4-5D6E-409C-BE32-E72D297353CC}">
              <c16:uniqueId val="{00000001-94E2-422E-BC87-1C8DF85343AB}"/>
            </c:ext>
          </c:extLst>
        </c:ser>
        <c:dLbls>
          <c:showLegendKey val="0"/>
          <c:showVal val="0"/>
          <c:showCatName val="0"/>
          <c:showSerName val="0"/>
          <c:showPercent val="0"/>
          <c:showBubbleSize val="0"/>
        </c:dLbls>
        <c:marker val="1"/>
        <c:smooth val="0"/>
        <c:axId val="98265344"/>
        <c:axId val="98275712"/>
      </c:lineChart>
      <c:dateAx>
        <c:axId val="98265344"/>
        <c:scaling>
          <c:orientation val="minMax"/>
        </c:scaling>
        <c:delete val="1"/>
        <c:axPos val="b"/>
        <c:numFmt formatCode="ge" sourceLinked="1"/>
        <c:majorTickMark val="none"/>
        <c:minorTickMark val="none"/>
        <c:tickLblPos val="none"/>
        <c:crossAx val="98275712"/>
        <c:crosses val="autoZero"/>
        <c:auto val="1"/>
        <c:lblOffset val="100"/>
        <c:baseTimeUnit val="years"/>
      </c:dateAx>
      <c:valAx>
        <c:axId val="9827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6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32.020000000000003</c:v>
                </c:pt>
                <c:pt idx="1">
                  <c:v>31.48</c:v>
                </c:pt>
                <c:pt idx="2">
                  <c:v>30.77</c:v>
                </c:pt>
                <c:pt idx="3">
                  <c:v>29.83</c:v>
                </c:pt>
                <c:pt idx="4">
                  <c:v>29.54</c:v>
                </c:pt>
              </c:numCache>
            </c:numRef>
          </c:val>
          <c:extLst xmlns:c16r2="http://schemas.microsoft.com/office/drawing/2015/06/chart">
            <c:ext xmlns:c16="http://schemas.microsoft.com/office/drawing/2014/chart" uri="{C3380CC4-5D6E-409C-BE32-E72D297353CC}">
              <c16:uniqueId val="{00000000-9637-4CA1-89B2-C285ADF3221F}"/>
            </c:ext>
          </c:extLst>
        </c:ser>
        <c:dLbls>
          <c:showLegendKey val="0"/>
          <c:showVal val="0"/>
          <c:showCatName val="0"/>
          <c:showSerName val="0"/>
          <c:showPercent val="0"/>
          <c:showBubbleSize val="0"/>
        </c:dLbls>
        <c:gapWidth val="150"/>
        <c:axId val="99682944"/>
        <c:axId val="99689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50.49</c:v>
                </c:pt>
                <c:pt idx="1">
                  <c:v>49.69</c:v>
                </c:pt>
                <c:pt idx="2">
                  <c:v>49.77</c:v>
                </c:pt>
                <c:pt idx="3">
                  <c:v>49.22</c:v>
                </c:pt>
                <c:pt idx="4">
                  <c:v>49.08</c:v>
                </c:pt>
              </c:numCache>
            </c:numRef>
          </c:val>
          <c:smooth val="0"/>
          <c:extLst xmlns:c16r2="http://schemas.microsoft.com/office/drawing/2015/06/chart">
            <c:ext xmlns:c16="http://schemas.microsoft.com/office/drawing/2014/chart" uri="{C3380CC4-5D6E-409C-BE32-E72D297353CC}">
              <c16:uniqueId val="{00000001-9637-4CA1-89B2-C285ADF3221F}"/>
            </c:ext>
          </c:extLst>
        </c:ser>
        <c:dLbls>
          <c:showLegendKey val="0"/>
          <c:showVal val="0"/>
          <c:showCatName val="0"/>
          <c:showSerName val="0"/>
          <c:showPercent val="0"/>
          <c:showBubbleSize val="0"/>
        </c:dLbls>
        <c:marker val="1"/>
        <c:smooth val="0"/>
        <c:axId val="99682944"/>
        <c:axId val="99689216"/>
      </c:lineChart>
      <c:dateAx>
        <c:axId val="99682944"/>
        <c:scaling>
          <c:orientation val="minMax"/>
        </c:scaling>
        <c:delete val="1"/>
        <c:axPos val="b"/>
        <c:numFmt formatCode="ge" sourceLinked="1"/>
        <c:majorTickMark val="none"/>
        <c:minorTickMark val="none"/>
        <c:tickLblPos val="none"/>
        <c:crossAx val="99689216"/>
        <c:crosses val="autoZero"/>
        <c:auto val="1"/>
        <c:lblOffset val="100"/>
        <c:baseTimeUnit val="years"/>
      </c:dateAx>
      <c:valAx>
        <c:axId val="99689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68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88.32</c:v>
                </c:pt>
                <c:pt idx="1">
                  <c:v>88.13</c:v>
                </c:pt>
                <c:pt idx="2">
                  <c:v>88.36</c:v>
                </c:pt>
                <c:pt idx="3">
                  <c:v>88.4</c:v>
                </c:pt>
                <c:pt idx="4">
                  <c:v>88.32</c:v>
                </c:pt>
              </c:numCache>
            </c:numRef>
          </c:val>
          <c:extLst xmlns:c16r2="http://schemas.microsoft.com/office/drawing/2015/06/chart">
            <c:ext xmlns:c16="http://schemas.microsoft.com/office/drawing/2014/chart" uri="{C3380CC4-5D6E-409C-BE32-E72D297353CC}">
              <c16:uniqueId val="{00000000-453B-43B9-9AB4-0B8B0988CA7D}"/>
            </c:ext>
          </c:extLst>
        </c:ser>
        <c:dLbls>
          <c:showLegendKey val="0"/>
          <c:showVal val="0"/>
          <c:showCatName val="0"/>
          <c:showSerName val="0"/>
          <c:showPercent val="0"/>
          <c:showBubbleSize val="0"/>
        </c:dLbls>
        <c:gapWidth val="150"/>
        <c:axId val="99712384"/>
        <c:axId val="9971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78.7</c:v>
                </c:pt>
                <c:pt idx="1">
                  <c:v>80.010000000000005</c:v>
                </c:pt>
                <c:pt idx="2">
                  <c:v>79.98</c:v>
                </c:pt>
                <c:pt idx="3">
                  <c:v>79.48</c:v>
                </c:pt>
                <c:pt idx="4">
                  <c:v>79.3</c:v>
                </c:pt>
              </c:numCache>
            </c:numRef>
          </c:val>
          <c:smooth val="0"/>
          <c:extLst xmlns:c16r2="http://schemas.microsoft.com/office/drawing/2015/06/chart">
            <c:ext xmlns:c16="http://schemas.microsoft.com/office/drawing/2014/chart" uri="{C3380CC4-5D6E-409C-BE32-E72D297353CC}">
              <c16:uniqueId val="{00000001-453B-43B9-9AB4-0B8B0988CA7D}"/>
            </c:ext>
          </c:extLst>
        </c:ser>
        <c:dLbls>
          <c:showLegendKey val="0"/>
          <c:showVal val="0"/>
          <c:showCatName val="0"/>
          <c:showSerName val="0"/>
          <c:showPercent val="0"/>
          <c:showBubbleSize val="0"/>
        </c:dLbls>
        <c:marker val="1"/>
        <c:smooth val="0"/>
        <c:axId val="99712384"/>
        <c:axId val="99717120"/>
      </c:lineChart>
      <c:dateAx>
        <c:axId val="99712384"/>
        <c:scaling>
          <c:orientation val="minMax"/>
        </c:scaling>
        <c:delete val="1"/>
        <c:axPos val="b"/>
        <c:numFmt formatCode="ge" sourceLinked="1"/>
        <c:majorTickMark val="none"/>
        <c:minorTickMark val="none"/>
        <c:tickLblPos val="none"/>
        <c:crossAx val="99717120"/>
        <c:crosses val="autoZero"/>
        <c:auto val="1"/>
        <c:lblOffset val="100"/>
        <c:baseTimeUnit val="years"/>
      </c:dateAx>
      <c:valAx>
        <c:axId val="9971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71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99.11</c:v>
                </c:pt>
                <c:pt idx="1">
                  <c:v>102.25</c:v>
                </c:pt>
                <c:pt idx="2">
                  <c:v>98.7</c:v>
                </c:pt>
                <c:pt idx="3">
                  <c:v>100.77</c:v>
                </c:pt>
                <c:pt idx="4">
                  <c:v>100.78</c:v>
                </c:pt>
              </c:numCache>
            </c:numRef>
          </c:val>
          <c:extLst xmlns:c16r2="http://schemas.microsoft.com/office/drawing/2015/06/chart">
            <c:ext xmlns:c16="http://schemas.microsoft.com/office/drawing/2014/chart" uri="{C3380CC4-5D6E-409C-BE32-E72D297353CC}">
              <c16:uniqueId val="{00000000-8965-4119-B3C9-D59ACA50F73F}"/>
            </c:ext>
          </c:extLst>
        </c:ser>
        <c:dLbls>
          <c:showLegendKey val="0"/>
          <c:showVal val="0"/>
          <c:showCatName val="0"/>
          <c:showSerName val="0"/>
          <c:showPercent val="0"/>
          <c:showBubbleSize val="0"/>
        </c:dLbls>
        <c:gapWidth val="150"/>
        <c:axId val="98122368"/>
        <c:axId val="98128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104.82</c:v>
                </c:pt>
                <c:pt idx="1">
                  <c:v>104.95</c:v>
                </c:pt>
                <c:pt idx="2">
                  <c:v>105.53</c:v>
                </c:pt>
                <c:pt idx="3">
                  <c:v>107.2</c:v>
                </c:pt>
                <c:pt idx="4">
                  <c:v>106.62</c:v>
                </c:pt>
              </c:numCache>
            </c:numRef>
          </c:val>
          <c:smooth val="0"/>
          <c:extLst xmlns:c16r2="http://schemas.microsoft.com/office/drawing/2015/06/chart">
            <c:ext xmlns:c16="http://schemas.microsoft.com/office/drawing/2014/chart" uri="{C3380CC4-5D6E-409C-BE32-E72D297353CC}">
              <c16:uniqueId val="{00000001-8965-4119-B3C9-D59ACA50F73F}"/>
            </c:ext>
          </c:extLst>
        </c:ser>
        <c:dLbls>
          <c:showLegendKey val="0"/>
          <c:showVal val="0"/>
          <c:showCatName val="0"/>
          <c:showSerName val="0"/>
          <c:showPercent val="0"/>
          <c:showBubbleSize val="0"/>
        </c:dLbls>
        <c:marker val="1"/>
        <c:smooth val="0"/>
        <c:axId val="98122368"/>
        <c:axId val="98128640"/>
      </c:lineChart>
      <c:dateAx>
        <c:axId val="98122368"/>
        <c:scaling>
          <c:orientation val="minMax"/>
        </c:scaling>
        <c:delete val="1"/>
        <c:axPos val="b"/>
        <c:numFmt formatCode="ge" sourceLinked="1"/>
        <c:majorTickMark val="none"/>
        <c:minorTickMark val="none"/>
        <c:tickLblPos val="none"/>
        <c:crossAx val="98128640"/>
        <c:crosses val="autoZero"/>
        <c:auto val="1"/>
        <c:lblOffset val="100"/>
        <c:baseTimeUnit val="years"/>
      </c:dateAx>
      <c:valAx>
        <c:axId val="981286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812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45.27</c:v>
                </c:pt>
                <c:pt idx="1">
                  <c:v>46.49</c:v>
                </c:pt>
                <c:pt idx="2">
                  <c:v>45.8</c:v>
                </c:pt>
                <c:pt idx="3">
                  <c:v>47.39</c:v>
                </c:pt>
                <c:pt idx="4">
                  <c:v>48.49</c:v>
                </c:pt>
              </c:numCache>
            </c:numRef>
          </c:val>
          <c:extLst xmlns:c16r2="http://schemas.microsoft.com/office/drawing/2015/06/chart">
            <c:ext xmlns:c16="http://schemas.microsoft.com/office/drawing/2014/chart" uri="{C3380CC4-5D6E-409C-BE32-E72D297353CC}">
              <c16:uniqueId val="{00000000-CB33-47C2-93A9-D33ABE294B0A}"/>
            </c:ext>
          </c:extLst>
        </c:ser>
        <c:dLbls>
          <c:showLegendKey val="0"/>
          <c:showVal val="0"/>
          <c:showCatName val="0"/>
          <c:showSerName val="0"/>
          <c:showPercent val="0"/>
          <c:showBubbleSize val="0"/>
        </c:dLbls>
        <c:gapWidth val="150"/>
        <c:axId val="98139136"/>
        <c:axId val="98157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34.24</c:v>
                </c:pt>
                <c:pt idx="1">
                  <c:v>35.18</c:v>
                </c:pt>
                <c:pt idx="2">
                  <c:v>36.43</c:v>
                </c:pt>
                <c:pt idx="3">
                  <c:v>46.12</c:v>
                </c:pt>
                <c:pt idx="4">
                  <c:v>47.44</c:v>
                </c:pt>
              </c:numCache>
            </c:numRef>
          </c:val>
          <c:smooth val="0"/>
          <c:extLst xmlns:c16r2="http://schemas.microsoft.com/office/drawing/2015/06/chart">
            <c:ext xmlns:c16="http://schemas.microsoft.com/office/drawing/2014/chart" uri="{C3380CC4-5D6E-409C-BE32-E72D297353CC}">
              <c16:uniqueId val="{00000001-CB33-47C2-93A9-D33ABE294B0A}"/>
            </c:ext>
          </c:extLst>
        </c:ser>
        <c:dLbls>
          <c:showLegendKey val="0"/>
          <c:showVal val="0"/>
          <c:showCatName val="0"/>
          <c:showSerName val="0"/>
          <c:showPercent val="0"/>
          <c:showBubbleSize val="0"/>
        </c:dLbls>
        <c:marker val="1"/>
        <c:smooth val="0"/>
        <c:axId val="98139136"/>
        <c:axId val="98157696"/>
      </c:lineChart>
      <c:dateAx>
        <c:axId val="98139136"/>
        <c:scaling>
          <c:orientation val="minMax"/>
        </c:scaling>
        <c:delete val="1"/>
        <c:axPos val="b"/>
        <c:numFmt formatCode="ge" sourceLinked="1"/>
        <c:majorTickMark val="none"/>
        <c:minorTickMark val="none"/>
        <c:tickLblPos val="none"/>
        <c:crossAx val="98157696"/>
        <c:crosses val="autoZero"/>
        <c:auto val="1"/>
        <c:lblOffset val="100"/>
        <c:baseTimeUnit val="years"/>
      </c:dateAx>
      <c:valAx>
        <c:axId val="9815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13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2.8</c:v>
                </c:pt>
                <c:pt idx="1">
                  <c:v>2.78</c:v>
                </c:pt>
                <c:pt idx="2">
                  <c:v>2.36</c:v>
                </c:pt>
                <c:pt idx="3">
                  <c:v>2.5299999999999998</c:v>
                </c:pt>
                <c:pt idx="4">
                  <c:v>2.93</c:v>
                </c:pt>
              </c:numCache>
            </c:numRef>
          </c:val>
          <c:extLst xmlns:c16r2="http://schemas.microsoft.com/office/drawing/2015/06/chart">
            <c:ext xmlns:c16="http://schemas.microsoft.com/office/drawing/2014/chart" uri="{C3380CC4-5D6E-409C-BE32-E72D297353CC}">
              <c16:uniqueId val="{00000000-C87F-4B3D-8244-07B9BBC95A78}"/>
            </c:ext>
          </c:extLst>
        </c:ser>
        <c:dLbls>
          <c:showLegendKey val="0"/>
          <c:showVal val="0"/>
          <c:showCatName val="0"/>
          <c:showSerName val="0"/>
          <c:showPercent val="0"/>
          <c:showBubbleSize val="0"/>
        </c:dLbls>
        <c:gapWidth val="150"/>
        <c:axId val="98192768"/>
        <c:axId val="98207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6.81</c:v>
                </c:pt>
                <c:pt idx="1">
                  <c:v>8.41</c:v>
                </c:pt>
                <c:pt idx="2">
                  <c:v>8.7200000000000006</c:v>
                </c:pt>
                <c:pt idx="3">
                  <c:v>9.86</c:v>
                </c:pt>
                <c:pt idx="4">
                  <c:v>11.16</c:v>
                </c:pt>
              </c:numCache>
            </c:numRef>
          </c:val>
          <c:smooth val="0"/>
          <c:extLst xmlns:c16r2="http://schemas.microsoft.com/office/drawing/2015/06/chart">
            <c:ext xmlns:c16="http://schemas.microsoft.com/office/drawing/2014/chart" uri="{C3380CC4-5D6E-409C-BE32-E72D297353CC}">
              <c16:uniqueId val="{00000001-C87F-4B3D-8244-07B9BBC95A78}"/>
            </c:ext>
          </c:extLst>
        </c:ser>
        <c:dLbls>
          <c:showLegendKey val="0"/>
          <c:showVal val="0"/>
          <c:showCatName val="0"/>
          <c:showSerName val="0"/>
          <c:showPercent val="0"/>
          <c:showBubbleSize val="0"/>
        </c:dLbls>
        <c:marker val="1"/>
        <c:smooth val="0"/>
        <c:axId val="98192768"/>
        <c:axId val="98207232"/>
      </c:lineChart>
      <c:dateAx>
        <c:axId val="98192768"/>
        <c:scaling>
          <c:orientation val="minMax"/>
        </c:scaling>
        <c:delete val="1"/>
        <c:axPos val="b"/>
        <c:numFmt formatCode="ge" sourceLinked="1"/>
        <c:majorTickMark val="none"/>
        <c:minorTickMark val="none"/>
        <c:tickLblPos val="none"/>
        <c:crossAx val="98207232"/>
        <c:crosses val="autoZero"/>
        <c:auto val="1"/>
        <c:lblOffset val="100"/>
        <c:baseTimeUnit val="years"/>
      </c:dateAx>
      <c:valAx>
        <c:axId val="9820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19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C1D-4A06-963C-38D1F215D4A2}"/>
            </c:ext>
          </c:extLst>
        </c:ser>
        <c:dLbls>
          <c:showLegendKey val="0"/>
          <c:showVal val="0"/>
          <c:showCatName val="0"/>
          <c:showSerName val="0"/>
          <c:showPercent val="0"/>
          <c:showBubbleSize val="0"/>
        </c:dLbls>
        <c:gapWidth val="150"/>
        <c:axId val="98236288"/>
        <c:axId val="98381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26.83</c:v>
                </c:pt>
                <c:pt idx="1">
                  <c:v>26.81</c:v>
                </c:pt>
                <c:pt idx="2">
                  <c:v>28.31</c:v>
                </c:pt>
                <c:pt idx="3">
                  <c:v>13.46</c:v>
                </c:pt>
                <c:pt idx="4">
                  <c:v>12.59</c:v>
                </c:pt>
              </c:numCache>
            </c:numRef>
          </c:val>
          <c:smooth val="0"/>
          <c:extLst xmlns:c16r2="http://schemas.microsoft.com/office/drawing/2015/06/chart">
            <c:ext xmlns:c16="http://schemas.microsoft.com/office/drawing/2014/chart" uri="{C3380CC4-5D6E-409C-BE32-E72D297353CC}">
              <c16:uniqueId val="{00000001-5C1D-4A06-963C-38D1F215D4A2}"/>
            </c:ext>
          </c:extLst>
        </c:ser>
        <c:dLbls>
          <c:showLegendKey val="0"/>
          <c:showVal val="0"/>
          <c:showCatName val="0"/>
          <c:showSerName val="0"/>
          <c:showPercent val="0"/>
          <c:showBubbleSize val="0"/>
        </c:dLbls>
        <c:marker val="1"/>
        <c:smooth val="0"/>
        <c:axId val="98236288"/>
        <c:axId val="98381824"/>
      </c:lineChart>
      <c:dateAx>
        <c:axId val="98236288"/>
        <c:scaling>
          <c:orientation val="minMax"/>
        </c:scaling>
        <c:delete val="1"/>
        <c:axPos val="b"/>
        <c:numFmt formatCode="ge" sourceLinked="1"/>
        <c:majorTickMark val="none"/>
        <c:minorTickMark val="none"/>
        <c:tickLblPos val="none"/>
        <c:crossAx val="98381824"/>
        <c:crosses val="autoZero"/>
        <c:auto val="1"/>
        <c:lblOffset val="100"/>
        <c:baseTimeUnit val="years"/>
      </c:dateAx>
      <c:valAx>
        <c:axId val="983818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823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1001.13</c:v>
                </c:pt>
                <c:pt idx="1">
                  <c:v>2246.37</c:v>
                </c:pt>
                <c:pt idx="2">
                  <c:v>351.28</c:v>
                </c:pt>
                <c:pt idx="3">
                  <c:v>353.95</c:v>
                </c:pt>
                <c:pt idx="4">
                  <c:v>340.53</c:v>
                </c:pt>
              </c:numCache>
            </c:numRef>
          </c:val>
          <c:extLst xmlns:c16r2="http://schemas.microsoft.com/office/drawing/2015/06/chart">
            <c:ext xmlns:c16="http://schemas.microsoft.com/office/drawing/2014/chart" uri="{C3380CC4-5D6E-409C-BE32-E72D297353CC}">
              <c16:uniqueId val="{00000000-7B4B-4DC9-955B-4340CF71D1FC}"/>
            </c:ext>
          </c:extLst>
        </c:ser>
        <c:dLbls>
          <c:showLegendKey val="0"/>
          <c:showVal val="0"/>
          <c:showCatName val="0"/>
          <c:showSerName val="0"/>
          <c:showPercent val="0"/>
          <c:showBubbleSize val="0"/>
        </c:dLbls>
        <c:gapWidth val="150"/>
        <c:axId val="98425088"/>
        <c:axId val="98427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1197.1099999999999</c:v>
                </c:pt>
                <c:pt idx="1">
                  <c:v>1002.64</c:v>
                </c:pt>
                <c:pt idx="2">
                  <c:v>1164.51</c:v>
                </c:pt>
                <c:pt idx="3">
                  <c:v>434.72</c:v>
                </c:pt>
                <c:pt idx="4">
                  <c:v>416.14</c:v>
                </c:pt>
              </c:numCache>
            </c:numRef>
          </c:val>
          <c:smooth val="0"/>
          <c:extLst xmlns:c16r2="http://schemas.microsoft.com/office/drawing/2015/06/chart">
            <c:ext xmlns:c16="http://schemas.microsoft.com/office/drawing/2014/chart" uri="{C3380CC4-5D6E-409C-BE32-E72D297353CC}">
              <c16:uniqueId val="{00000001-7B4B-4DC9-955B-4340CF71D1FC}"/>
            </c:ext>
          </c:extLst>
        </c:ser>
        <c:dLbls>
          <c:showLegendKey val="0"/>
          <c:showVal val="0"/>
          <c:showCatName val="0"/>
          <c:showSerName val="0"/>
          <c:showPercent val="0"/>
          <c:showBubbleSize val="0"/>
        </c:dLbls>
        <c:marker val="1"/>
        <c:smooth val="0"/>
        <c:axId val="98425088"/>
        <c:axId val="98427264"/>
      </c:lineChart>
      <c:dateAx>
        <c:axId val="98425088"/>
        <c:scaling>
          <c:orientation val="minMax"/>
        </c:scaling>
        <c:delete val="1"/>
        <c:axPos val="b"/>
        <c:numFmt formatCode="ge" sourceLinked="1"/>
        <c:majorTickMark val="none"/>
        <c:minorTickMark val="none"/>
        <c:tickLblPos val="none"/>
        <c:crossAx val="98427264"/>
        <c:crosses val="autoZero"/>
        <c:auto val="1"/>
        <c:lblOffset val="100"/>
        <c:baseTimeUnit val="years"/>
      </c:dateAx>
      <c:valAx>
        <c:axId val="984272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842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564.79</c:v>
                </c:pt>
                <c:pt idx="1">
                  <c:v>567.45000000000005</c:v>
                </c:pt>
                <c:pt idx="2">
                  <c:v>598.1</c:v>
                </c:pt>
                <c:pt idx="3">
                  <c:v>618.51</c:v>
                </c:pt>
                <c:pt idx="4">
                  <c:v>628.88</c:v>
                </c:pt>
              </c:numCache>
            </c:numRef>
          </c:val>
          <c:extLst xmlns:c16r2="http://schemas.microsoft.com/office/drawing/2015/06/chart">
            <c:ext xmlns:c16="http://schemas.microsoft.com/office/drawing/2014/chart" uri="{C3380CC4-5D6E-409C-BE32-E72D297353CC}">
              <c16:uniqueId val="{00000000-BCFA-4040-BCE4-EBF8ABB0C760}"/>
            </c:ext>
          </c:extLst>
        </c:ser>
        <c:dLbls>
          <c:showLegendKey val="0"/>
          <c:showVal val="0"/>
          <c:showCatName val="0"/>
          <c:showSerName val="0"/>
          <c:showPercent val="0"/>
          <c:showBubbleSize val="0"/>
        </c:dLbls>
        <c:gapWidth val="150"/>
        <c:axId val="99498624"/>
        <c:axId val="9950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532.29999999999995</c:v>
                </c:pt>
                <c:pt idx="1">
                  <c:v>520.29999999999995</c:v>
                </c:pt>
                <c:pt idx="2">
                  <c:v>498.27</c:v>
                </c:pt>
                <c:pt idx="3">
                  <c:v>495.76</c:v>
                </c:pt>
                <c:pt idx="4">
                  <c:v>487.22</c:v>
                </c:pt>
              </c:numCache>
            </c:numRef>
          </c:val>
          <c:smooth val="0"/>
          <c:extLst xmlns:c16r2="http://schemas.microsoft.com/office/drawing/2015/06/chart">
            <c:ext xmlns:c16="http://schemas.microsoft.com/office/drawing/2014/chart" uri="{C3380CC4-5D6E-409C-BE32-E72D297353CC}">
              <c16:uniqueId val="{00000001-BCFA-4040-BCE4-EBF8ABB0C760}"/>
            </c:ext>
          </c:extLst>
        </c:ser>
        <c:dLbls>
          <c:showLegendKey val="0"/>
          <c:showVal val="0"/>
          <c:showCatName val="0"/>
          <c:showSerName val="0"/>
          <c:showPercent val="0"/>
          <c:showBubbleSize val="0"/>
        </c:dLbls>
        <c:marker val="1"/>
        <c:smooth val="0"/>
        <c:axId val="99498624"/>
        <c:axId val="99508992"/>
      </c:lineChart>
      <c:dateAx>
        <c:axId val="99498624"/>
        <c:scaling>
          <c:orientation val="minMax"/>
        </c:scaling>
        <c:delete val="1"/>
        <c:axPos val="b"/>
        <c:numFmt formatCode="ge" sourceLinked="1"/>
        <c:majorTickMark val="none"/>
        <c:minorTickMark val="none"/>
        <c:tickLblPos val="none"/>
        <c:crossAx val="99508992"/>
        <c:crosses val="autoZero"/>
        <c:auto val="1"/>
        <c:lblOffset val="100"/>
        <c:baseTimeUnit val="years"/>
      </c:dateAx>
      <c:valAx>
        <c:axId val="995089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949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93.61</c:v>
                </c:pt>
                <c:pt idx="1">
                  <c:v>96.61</c:v>
                </c:pt>
                <c:pt idx="2">
                  <c:v>88.61</c:v>
                </c:pt>
                <c:pt idx="3">
                  <c:v>82.87</c:v>
                </c:pt>
                <c:pt idx="4">
                  <c:v>86.22</c:v>
                </c:pt>
              </c:numCache>
            </c:numRef>
          </c:val>
          <c:extLst xmlns:c16r2="http://schemas.microsoft.com/office/drawing/2015/06/chart">
            <c:ext xmlns:c16="http://schemas.microsoft.com/office/drawing/2014/chart" uri="{C3380CC4-5D6E-409C-BE32-E72D297353CC}">
              <c16:uniqueId val="{00000000-7E0C-4576-B7DB-8A415B76F1E9}"/>
            </c:ext>
          </c:extLst>
        </c:ser>
        <c:dLbls>
          <c:showLegendKey val="0"/>
          <c:showVal val="0"/>
          <c:showCatName val="0"/>
          <c:showSerName val="0"/>
          <c:showPercent val="0"/>
          <c:showBubbleSize val="0"/>
        </c:dLbls>
        <c:gapWidth val="150"/>
        <c:axId val="99535872"/>
        <c:axId val="99554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90.17</c:v>
                </c:pt>
                <c:pt idx="1">
                  <c:v>90.69</c:v>
                </c:pt>
                <c:pt idx="2">
                  <c:v>90.64</c:v>
                </c:pt>
                <c:pt idx="3">
                  <c:v>93.66</c:v>
                </c:pt>
                <c:pt idx="4">
                  <c:v>92.76</c:v>
                </c:pt>
              </c:numCache>
            </c:numRef>
          </c:val>
          <c:smooth val="0"/>
          <c:extLst xmlns:c16r2="http://schemas.microsoft.com/office/drawing/2015/06/chart">
            <c:ext xmlns:c16="http://schemas.microsoft.com/office/drawing/2014/chart" uri="{C3380CC4-5D6E-409C-BE32-E72D297353CC}">
              <c16:uniqueId val="{00000001-7E0C-4576-B7DB-8A415B76F1E9}"/>
            </c:ext>
          </c:extLst>
        </c:ser>
        <c:dLbls>
          <c:showLegendKey val="0"/>
          <c:showVal val="0"/>
          <c:showCatName val="0"/>
          <c:showSerName val="0"/>
          <c:showPercent val="0"/>
          <c:showBubbleSize val="0"/>
        </c:dLbls>
        <c:marker val="1"/>
        <c:smooth val="0"/>
        <c:axId val="99535872"/>
        <c:axId val="99554432"/>
      </c:lineChart>
      <c:dateAx>
        <c:axId val="99535872"/>
        <c:scaling>
          <c:orientation val="minMax"/>
        </c:scaling>
        <c:delete val="1"/>
        <c:axPos val="b"/>
        <c:numFmt formatCode="ge" sourceLinked="1"/>
        <c:majorTickMark val="none"/>
        <c:minorTickMark val="none"/>
        <c:tickLblPos val="none"/>
        <c:crossAx val="99554432"/>
        <c:crosses val="autoZero"/>
        <c:auto val="1"/>
        <c:lblOffset val="100"/>
        <c:baseTimeUnit val="years"/>
      </c:dateAx>
      <c:valAx>
        <c:axId val="9955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53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182.68</c:v>
                </c:pt>
                <c:pt idx="1">
                  <c:v>178.2</c:v>
                </c:pt>
                <c:pt idx="2">
                  <c:v>195.64</c:v>
                </c:pt>
                <c:pt idx="3">
                  <c:v>208.79</c:v>
                </c:pt>
                <c:pt idx="4">
                  <c:v>200.09</c:v>
                </c:pt>
              </c:numCache>
            </c:numRef>
          </c:val>
          <c:extLst xmlns:c16r2="http://schemas.microsoft.com/office/drawing/2015/06/chart">
            <c:ext xmlns:c16="http://schemas.microsoft.com/office/drawing/2014/chart" uri="{C3380CC4-5D6E-409C-BE32-E72D297353CC}">
              <c16:uniqueId val="{00000000-229E-4C8A-A12B-5CB1C395D87D}"/>
            </c:ext>
          </c:extLst>
        </c:ser>
        <c:dLbls>
          <c:showLegendKey val="0"/>
          <c:showVal val="0"/>
          <c:showCatName val="0"/>
          <c:showSerName val="0"/>
          <c:showPercent val="0"/>
          <c:showBubbleSize val="0"/>
        </c:dLbls>
        <c:gapWidth val="150"/>
        <c:axId val="99579392"/>
        <c:axId val="99581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210.28</c:v>
                </c:pt>
                <c:pt idx="1">
                  <c:v>211.08</c:v>
                </c:pt>
                <c:pt idx="2">
                  <c:v>213.52</c:v>
                </c:pt>
                <c:pt idx="3">
                  <c:v>208.21</c:v>
                </c:pt>
                <c:pt idx="4">
                  <c:v>208.67</c:v>
                </c:pt>
              </c:numCache>
            </c:numRef>
          </c:val>
          <c:smooth val="0"/>
          <c:extLst xmlns:c16r2="http://schemas.microsoft.com/office/drawing/2015/06/chart">
            <c:ext xmlns:c16="http://schemas.microsoft.com/office/drawing/2014/chart" uri="{C3380CC4-5D6E-409C-BE32-E72D297353CC}">
              <c16:uniqueId val="{00000001-229E-4C8A-A12B-5CB1C395D87D}"/>
            </c:ext>
          </c:extLst>
        </c:ser>
        <c:dLbls>
          <c:showLegendKey val="0"/>
          <c:showVal val="0"/>
          <c:showCatName val="0"/>
          <c:showSerName val="0"/>
          <c:showPercent val="0"/>
          <c:showBubbleSize val="0"/>
        </c:dLbls>
        <c:marker val="1"/>
        <c:smooth val="0"/>
        <c:axId val="99579392"/>
        <c:axId val="99581312"/>
      </c:lineChart>
      <c:dateAx>
        <c:axId val="99579392"/>
        <c:scaling>
          <c:orientation val="minMax"/>
        </c:scaling>
        <c:delete val="1"/>
        <c:axPos val="b"/>
        <c:numFmt formatCode="ge" sourceLinked="1"/>
        <c:majorTickMark val="none"/>
        <c:minorTickMark val="none"/>
        <c:tickLblPos val="none"/>
        <c:crossAx val="99581312"/>
        <c:crosses val="autoZero"/>
        <c:auto val="1"/>
        <c:lblOffset val="100"/>
        <c:baseTimeUnit val="years"/>
      </c:dateAx>
      <c:valAx>
        <c:axId val="9958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57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埼玉県　横瀬町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A8</v>
      </c>
      <c r="AA8" s="72"/>
      <c r="AB8" s="72"/>
      <c r="AC8" s="72"/>
      <c r="AD8" s="72"/>
      <c r="AE8" s="72"/>
      <c r="AF8" s="72"/>
      <c r="AG8" s="73"/>
      <c r="AH8" s="3"/>
      <c r="AI8" s="74">
        <f>データ!Q6</f>
        <v>8656</v>
      </c>
      <c r="AJ8" s="75"/>
      <c r="AK8" s="75"/>
      <c r="AL8" s="75"/>
      <c r="AM8" s="75"/>
      <c r="AN8" s="75"/>
      <c r="AO8" s="75"/>
      <c r="AP8" s="76"/>
      <c r="AQ8" s="57">
        <f>データ!R6</f>
        <v>49.36</v>
      </c>
      <c r="AR8" s="57"/>
      <c r="AS8" s="57"/>
      <c r="AT8" s="57"/>
      <c r="AU8" s="57"/>
      <c r="AV8" s="57"/>
      <c r="AW8" s="57"/>
      <c r="AX8" s="57"/>
      <c r="AY8" s="57">
        <f>データ!S6</f>
        <v>175.36</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61.4</v>
      </c>
      <c r="K10" s="57"/>
      <c r="L10" s="57"/>
      <c r="M10" s="57"/>
      <c r="N10" s="57"/>
      <c r="O10" s="57"/>
      <c r="P10" s="57"/>
      <c r="Q10" s="57"/>
      <c r="R10" s="57">
        <f>データ!O6</f>
        <v>99.33</v>
      </c>
      <c r="S10" s="57"/>
      <c r="T10" s="57"/>
      <c r="U10" s="57"/>
      <c r="V10" s="57"/>
      <c r="W10" s="57"/>
      <c r="X10" s="57"/>
      <c r="Y10" s="57"/>
      <c r="Z10" s="65">
        <f>データ!P6</f>
        <v>2916</v>
      </c>
      <c r="AA10" s="65"/>
      <c r="AB10" s="65"/>
      <c r="AC10" s="65"/>
      <c r="AD10" s="65"/>
      <c r="AE10" s="65"/>
      <c r="AF10" s="65"/>
      <c r="AG10" s="65"/>
      <c r="AH10" s="2"/>
      <c r="AI10" s="65">
        <f>データ!T6</f>
        <v>8540</v>
      </c>
      <c r="AJ10" s="65"/>
      <c r="AK10" s="65"/>
      <c r="AL10" s="65"/>
      <c r="AM10" s="65"/>
      <c r="AN10" s="65"/>
      <c r="AO10" s="65"/>
      <c r="AP10" s="65"/>
      <c r="AQ10" s="57">
        <f>データ!U6</f>
        <v>8.7100000000000009</v>
      </c>
      <c r="AR10" s="57"/>
      <c r="AS10" s="57"/>
      <c r="AT10" s="57"/>
      <c r="AU10" s="57"/>
      <c r="AV10" s="57"/>
      <c r="AW10" s="57"/>
      <c r="AX10" s="57"/>
      <c r="AY10" s="57">
        <f>データ!V6</f>
        <v>980.48</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103</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34</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51</v>
      </c>
      <c r="B4" s="28"/>
      <c r="C4" s="28"/>
      <c r="D4" s="28"/>
      <c r="E4" s="28"/>
      <c r="F4" s="28"/>
      <c r="G4" s="28"/>
      <c r="H4" s="86"/>
      <c r="I4" s="87"/>
      <c r="J4" s="87"/>
      <c r="K4" s="87"/>
      <c r="L4" s="87"/>
      <c r="M4" s="87"/>
      <c r="N4" s="87"/>
      <c r="O4" s="87"/>
      <c r="P4" s="87"/>
      <c r="Q4" s="87"/>
      <c r="R4" s="87"/>
      <c r="S4" s="87"/>
      <c r="T4" s="87"/>
      <c r="U4" s="87"/>
      <c r="V4" s="88"/>
      <c r="W4" s="82" t="s">
        <v>52</v>
      </c>
      <c r="X4" s="82"/>
      <c r="Y4" s="82"/>
      <c r="Z4" s="82"/>
      <c r="AA4" s="82"/>
      <c r="AB4" s="82"/>
      <c r="AC4" s="82"/>
      <c r="AD4" s="82"/>
      <c r="AE4" s="82"/>
      <c r="AF4" s="82"/>
      <c r="AG4" s="82"/>
      <c r="AH4" s="82" t="s">
        <v>53</v>
      </c>
      <c r="AI4" s="82"/>
      <c r="AJ4" s="82"/>
      <c r="AK4" s="82"/>
      <c r="AL4" s="82"/>
      <c r="AM4" s="82"/>
      <c r="AN4" s="82"/>
      <c r="AO4" s="82"/>
      <c r="AP4" s="82"/>
      <c r="AQ4" s="82"/>
      <c r="AR4" s="82"/>
      <c r="AS4" s="82" t="s">
        <v>54</v>
      </c>
      <c r="AT4" s="82"/>
      <c r="AU4" s="82"/>
      <c r="AV4" s="82"/>
      <c r="AW4" s="82"/>
      <c r="AX4" s="82"/>
      <c r="AY4" s="82"/>
      <c r="AZ4" s="82"/>
      <c r="BA4" s="82"/>
      <c r="BB4" s="82"/>
      <c r="BC4" s="82"/>
      <c r="BD4" s="82" t="s">
        <v>55</v>
      </c>
      <c r="BE4" s="82"/>
      <c r="BF4" s="82"/>
      <c r="BG4" s="82"/>
      <c r="BH4" s="82"/>
      <c r="BI4" s="82"/>
      <c r="BJ4" s="82"/>
      <c r="BK4" s="82"/>
      <c r="BL4" s="82"/>
      <c r="BM4" s="82"/>
      <c r="BN4" s="82"/>
      <c r="BO4" s="82" t="s">
        <v>56</v>
      </c>
      <c r="BP4" s="82"/>
      <c r="BQ4" s="82"/>
      <c r="BR4" s="82"/>
      <c r="BS4" s="82"/>
      <c r="BT4" s="82"/>
      <c r="BU4" s="82"/>
      <c r="BV4" s="82"/>
      <c r="BW4" s="82"/>
      <c r="BX4" s="82"/>
      <c r="BY4" s="82"/>
      <c r="BZ4" s="82" t="s">
        <v>57</v>
      </c>
      <c r="CA4" s="82"/>
      <c r="CB4" s="82"/>
      <c r="CC4" s="82"/>
      <c r="CD4" s="82"/>
      <c r="CE4" s="82"/>
      <c r="CF4" s="82"/>
      <c r="CG4" s="82"/>
      <c r="CH4" s="82"/>
      <c r="CI4" s="82"/>
      <c r="CJ4" s="82"/>
      <c r="CK4" s="82" t="s">
        <v>58</v>
      </c>
      <c r="CL4" s="82"/>
      <c r="CM4" s="82"/>
      <c r="CN4" s="82"/>
      <c r="CO4" s="82"/>
      <c r="CP4" s="82"/>
      <c r="CQ4" s="82"/>
      <c r="CR4" s="82"/>
      <c r="CS4" s="82"/>
      <c r="CT4" s="82"/>
      <c r="CU4" s="82"/>
      <c r="CV4" s="82" t="s">
        <v>59</v>
      </c>
      <c r="CW4" s="82"/>
      <c r="CX4" s="82"/>
      <c r="CY4" s="82"/>
      <c r="CZ4" s="82"/>
      <c r="DA4" s="82"/>
      <c r="DB4" s="82"/>
      <c r="DC4" s="82"/>
      <c r="DD4" s="82"/>
      <c r="DE4" s="82"/>
      <c r="DF4" s="82"/>
      <c r="DG4" s="82" t="s">
        <v>60</v>
      </c>
      <c r="DH4" s="82"/>
      <c r="DI4" s="82"/>
      <c r="DJ4" s="82"/>
      <c r="DK4" s="82"/>
      <c r="DL4" s="82"/>
      <c r="DM4" s="82"/>
      <c r="DN4" s="82"/>
      <c r="DO4" s="82"/>
      <c r="DP4" s="82"/>
      <c r="DQ4" s="82"/>
      <c r="DR4" s="82" t="s">
        <v>61</v>
      </c>
      <c r="DS4" s="82"/>
      <c r="DT4" s="82"/>
      <c r="DU4" s="82"/>
      <c r="DV4" s="82"/>
      <c r="DW4" s="82"/>
      <c r="DX4" s="82"/>
      <c r="DY4" s="82"/>
      <c r="DZ4" s="82"/>
      <c r="EA4" s="82"/>
      <c r="EB4" s="82"/>
      <c r="EC4" s="82" t="s">
        <v>62</v>
      </c>
      <c r="ED4" s="82"/>
      <c r="EE4" s="82"/>
      <c r="EF4" s="82"/>
      <c r="EG4" s="82"/>
      <c r="EH4" s="82"/>
      <c r="EI4" s="82"/>
      <c r="EJ4" s="82"/>
      <c r="EK4" s="82"/>
      <c r="EL4" s="82"/>
      <c r="EM4" s="82"/>
    </row>
    <row r="5" spans="1:143">
      <c r="A5" s="26" t="s">
        <v>63</v>
      </c>
      <c r="B5" s="29"/>
      <c r="C5" s="29"/>
      <c r="D5" s="29"/>
      <c r="E5" s="29"/>
      <c r="F5" s="29"/>
      <c r="G5" s="29"/>
      <c r="H5" s="30" t="s">
        <v>64</v>
      </c>
      <c r="I5" s="30" t="s">
        <v>65</v>
      </c>
      <c r="J5" s="30" t="s">
        <v>66</v>
      </c>
      <c r="K5" s="30" t="s">
        <v>67</v>
      </c>
      <c r="L5" s="30" t="s">
        <v>68</v>
      </c>
      <c r="M5" s="30" t="s">
        <v>69</v>
      </c>
      <c r="N5" s="30" t="s">
        <v>70</v>
      </c>
      <c r="O5" s="30" t="s">
        <v>71</v>
      </c>
      <c r="P5" s="30" t="s">
        <v>72</v>
      </c>
      <c r="Q5" s="30" t="s">
        <v>73</v>
      </c>
      <c r="R5" s="30" t="s">
        <v>74</v>
      </c>
      <c r="S5" s="30" t="s">
        <v>75</v>
      </c>
      <c r="T5" s="30" t="s">
        <v>76</v>
      </c>
      <c r="U5" s="30" t="s">
        <v>77</v>
      </c>
      <c r="V5" s="30" t="s">
        <v>78</v>
      </c>
      <c r="W5" s="30" t="s">
        <v>79</v>
      </c>
      <c r="X5" s="30" t="s">
        <v>80</v>
      </c>
      <c r="Y5" s="30" t="s">
        <v>81</v>
      </c>
      <c r="Z5" s="30" t="s">
        <v>82</v>
      </c>
      <c r="AA5" s="30" t="s">
        <v>83</v>
      </c>
      <c r="AB5" s="30" t="s">
        <v>84</v>
      </c>
      <c r="AC5" s="30" t="s">
        <v>85</v>
      </c>
      <c r="AD5" s="30" t="s">
        <v>86</v>
      </c>
      <c r="AE5" s="30" t="s">
        <v>87</v>
      </c>
      <c r="AF5" s="30" t="s">
        <v>88</v>
      </c>
      <c r="AG5" s="30" t="s">
        <v>89</v>
      </c>
      <c r="AH5" s="30" t="s">
        <v>79</v>
      </c>
      <c r="AI5" s="30" t="s">
        <v>80</v>
      </c>
      <c r="AJ5" s="30" t="s">
        <v>81</v>
      </c>
      <c r="AK5" s="30" t="s">
        <v>82</v>
      </c>
      <c r="AL5" s="30" t="s">
        <v>83</v>
      </c>
      <c r="AM5" s="30" t="s">
        <v>84</v>
      </c>
      <c r="AN5" s="30" t="s">
        <v>85</v>
      </c>
      <c r="AO5" s="30" t="s">
        <v>86</v>
      </c>
      <c r="AP5" s="30" t="s">
        <v>87</v>
      </c>
      <c r="AQ5" s="30" t="s">
        <v>88</v>
      </c>
      <c r="AR5" s="30" t="s">
        <v>90</v>
      </c>
      <c r="AS5" s="30" t="s">
        <v>79</v>
      </c>
      <c r="AT5" s="30" t="s">
        <v>80</v>
      </c>
      <c r="AU5" s="30" t="s">
        <v>81</v>
      </c>
      <c r="AV5" s="30" t="s">
        <v>82</v>
      </c>
      <c r="AW5" s="30" t="s">
        <v>83</v>
      </c>
      <c r="AX5" s="30" t="s">
        <v>84</v>
      </c>
      <c r="AY5" s="30" t="s">
        <v>85</v>
      </c>
      <c r="AZ5" s="30" t="s">
        <v>86</v>
      </c>
      <c r="BA5" s="30" t="s">
        <v>87</v>
      </c>
      <c r="BB5" s="30" t="s">
        <v>88</v>
      </c>
      <c r="BC5" s="30" t="s">
        <v>90</v>
      </c>
      <c r="BD5" s="30" t="s">
        <v>79</v>
      </c>
      <c r="BE5" s="30" t="s">
        <v>80</v>
      </c>
      <c r="BF5" s="30" t="s">
        <v>81</v>
      </c>
      <c r="BG5" s="30" t="s">
        <v>82</v>
      </c>
      <c r="BH5" s="30" t="s">
        <v>83</v>
      </c>
      <c r="BI5" s="30" t="s">
        <v>84</v>
      </c>
      <c r="BJ5" s="30" t="s">
        <v>85</v>
      </c>
      <c r="BK5" s="30" t="s">
        <v>86</v>
      </c>
      <c r="BL5" s="30" t="s">
        <v>87</v>
      </c>
      <c r="BM5" s="30" t="s">
        <v>88</v>
      </c>
      <c r="BN5" s="30" t="s">
        <v>90</v>
      </c>
      <c r="BO5" s="30" t="s">
        <v>79</v>
      </c>
      <c r="BP5" s="30" t="s">
        <v>80</v>
      </c>
      <c r="BQ5" s="30" t="s">
        <v>81</v>
      </c>
      <c r="BR5" s="30" t="s">
        <v>82</v>
      </c>
      <c r="BS5" s="30" t="s">
        <v>83</v>
      </c>
      <c r="BT5" s="30" t="s">
        <v>84</v>
      </c>
      <c r="BU5" s="30" t="s">
        <v>85</v>
      </c>
      <c r="BV5" s="30" t="s">
        <v>86</v>
      </c>
      <c r="BW5" s="30" t="s">
        <v>87</v>
      </c>
      <c r="BX5" s="30" t="s">
        <v>88</v>
      </c>
      <c r="BY5" s="30" t="s">
        <v>90</v>
      </c>
      <c r="BZ5" s="30" t="s">
        <v>79</v>
      </c>
      <c r="CA5" s="30" t="s">
        <v>80</v>
      </c>
      <c r="CB5" s="30" t="s">
        <v>81</v>
      </c>
      <c r="CC5" s="30" t="s">
        <v>82</v>
      </c>
      <c r="CD5" s="30" t="s">
        <v>83</v>
      </c>
      <c r="CE5" s="30" t="s">
        <v>84</v>
      </c>
      <c r="CF5" s="30" t="s">
        <v>85</v>
      </c>
      <c r="CG5" s="30" t="s">
        <v>86</v>
      </c>
      <c r="CH5" s="30" t="s">
        <v>87</v>
      </c>
      <c r="CI5" s="30" t="s">
        <v>88</v>
      </c>
      <c r="CJ5" s="30" t="s">
        <v>90</v>
      </c>
      <c r="CK5" s="30" t="s">
        <v>79</v>
      </c>
      <c r="CL5" s="30" t="s">
        <v>80</v>
      </c>
      <c r="CM5" s="30" t="s">
        <v>81</v>
      </c>
      <c r="CN5" s="30" t="s">
        <v>82</v>
      </c>
      <c r="CO5" s="30" t="s">
        <v>83</v>
      </c>
      <c r="CP5" s="30" t="s">
        <v>84</v>
      </c>
      <c r="CQ5" s="30" t="s">
        <v>85</v>
      </c>
      <c r="CR5" s="30" t="s">
        <v>86</v>
      </c>
      <c r="CS5" s="30" t="s">
        <v>87</v>
      </c>
      <c r="CT5" s="30" t="s">
        <v>88</v>
      </c>
      <c r="CU5" s="30" t="s">
        <v>90</v>
      </c>
      <c r="CV5" s="30" t="s">
        <v>79</v>
      </c>
      <c r="CW5" s="30" t="s">
        <v>80</v>
      </c>
      <c r="CX5" s="30" t="s">
        <v>81</v>
      </c>
      <c r="CY5" s="30" t="s">
        <v>82</v>
      </c>
      <c r="CZ5" s="30" t="s">
        <v>83</v>
      </c>
      <c r="DA5" s="30" t="s">
        <v>84</v>
      </c>
      <c r="DB5" s="30" t="s">
        <v>85</v>
      </c>
      <c r="DC5" s="30" t="s">
        <v>86</v>
      </c>
      <c r="DD5" s="30" t="s">
        <v>87</v>
      </c>
      <c r="DE5" s="30" t="s">
        <v>88</v>
      </c>
      <c r="DF5" s="30" t="s">
        <v>90</v>
      </c>
      <c r="DG5" s="30" t="s">
        <v>79</v>
      </c>
      <c r="DH5" s="30" t="s">
        <v>80</v>
      </c>
      <c r="DI5" s="30" t="s">
        <v>81</v>
      </c>
      <c r="DJ5" s="30" t="s">
        <v>82</v>
      </c>
      <c r="DK5" s="30" t="s">
        <v>83</v>
      </c>
      <c r="DL5" s="30" t="s">
        <v>84</v>
      </c>
      <c r="DM5" s="30" t="s">
        <v>85</v>
      </c>
      <c r="DN5" s="30" t="s">
        <v>86</v>
      </c>
      <c r="DO5" s="30" t="s">
        <v>87</v>
      </c>
      <c r="DP5" s="30" t="s">
        <v>88</v>
      </c>
      <c r="DQ5" s="30" t="s">
        <v>90</v>
      </c>
      <c r="DR5" s="30" t="s">
        <v>79</v>
      </c>
      <c r="DS5" s="30" t="s">
        <v>80</v>
      </c>
      <c r="DT5" s="30" t="s">
        <v>81</v>
      </c>
      <c r="DU5" s="30" t="s">
        <v>82</v>
      </c>
      <c r="DV5" s="30" t="s">
        <v>83</v>
      </c>
      <c r="DW5" s="30" t="s">
        <v>84</v>
      </c>
      <c r="DX5" s="30" t="s">
        <v>85</v>
      </c>
      <c r="DY5" s="30" t="s">
        <v>86</v>
      </c>
      <c r="DZ5" s="30" t="s">
        <v>87</v>
      </c>
      <c r="EA5" s="30" t="s">
        <v>88</v>
      </c>
      <c r="EB5" s="30" t="s">
        <v>90</v>
      </c>
      <c r="EC5" s="30" t="s">
        <v>79</v>
      </c>
      <c r="ED5" s="30" t="s">
        <v>80</v>
      </c>
      <c r="EE5" s="30" t="s">
        <v>81</v>
      </c>
      <c r="EF5" s="30" t="s">
        <v>82</v>
      </c>
      <c r="EG5" s="30" t="s">
        <v>83</v>
      </c>
      <c r="EH5" s="30" t="s">
        <v>84</v>
      </c>
      <c r="EI5" s="30" t="s">
        <v>85</v>
      </c>
      <c r="EJ5" s="30" t="s">
        <v>86</v>
      </c>
      <c r="EK5" s="30" t="s">
        <v>87</v>
      </c>
      <c r="EL5" s="30" t="s">
        <v>88</v>
      </c>
      <c r="EM5" s="30" t="s">
        <v>90</v>
      </c>
    </row>
    <row r="6" spans="1:143" s="34" customFormat="1">
      <c r="A6" s="26" t="s">
        <v>91</v>
      </c>
      <c r="B6" s="31">
        <f>B7</f>
        <v>2015</v>
      </c>
      <c r="C6" s="31">
        <f t="shared" ref="C6:V6" si="3">C7</f>
        <v>113611</v>
      </c>
      <c r="D6" s="31">
        <f t="shared" si="3"/>
        <v>46</v>
      </c>
      <c r="E6" s="31">
        <f t="shared" si="3"/>
        <v>1</v>
      </c>
      <c r="F6" s="31">
        <f t="shared" si="3"/>
        <v>0</v>
      </c>
      <c r="G6" s="31">
        <f t="shared" si="3"/>
        <v>1</v>
      </c>
      <c r="H6" s="31" t="str">
        <f t="shared" si="3"/>
        <v>埼玉県　横瀬町</v>
      </c>
      <c r="I6" s="31" t="str">
        <f t="shared" si="3"/>
        <v>法適用</v>
      </c>
      <c r="J6" s="31" t="str">
        <f t="shared" si="3"/>
        <v>水道事業</v>
      </c>
      <c r="K6" s="31" t="str">
        <f t="shared" si="3"/>
        <v>末端給水事業</v>
      </c>
      <c r="L6" s="31" t="str">
        <f t="shared" si="3"/>
        <v>A8</v>
      </c>
      <c r="M6" s="32" t="str">
        <f t="shared" si="3"/>
        <v>-</v>
      </c>
      <c r="N6" s="32">
        <f t="shared" si="3"/>
        <v>61.4</v>
      </c>
      <c r="O6" s="32">
        <f t="shared" si="3"/>
        <v>99.33</v>
      </c>
      <c r="P6" s="32">
        <f t="shared" si="3"/>
        <v>2916</v>
      </c>
      <c r="Q6" s="32">
        <f t="shared" si="3"/>
        <v>8656</v>
      </c>
      <c r="R6" s="32">
        <f t="shared" si="3"/>
        <v>49.36</v>
      </c>
      <c r="S6" s="32">
        <f t="shared" si="3"/>
        <v>175.36</v>
      </c>
      <c r="T6" s="32">
        <f t="shared" si="3"/>
        <v>8540</v>
      </c>
      <c r="U6" s="32">
        <f t="shared" si="3"/>
        <v>8.7100000000000009</v>
      </c>
      <c r="V6" s="32">
        <f t="shared" si="3"/>
        <v>980.48</v>
      </c>
      <c r="W6" s="33">
        <f>IF(W7="",NA(),W7)</f>
        <v>99.11</v>
      </c>
      <c r="X6" s="33">
        <f t="shared" ref="X6:AF6" si="4">IF(X7="",NA(),X7)</f>
        <v>102.25</v>
      </c>
      <c r="Y6" s="33">
        <f t="shared" si="4"/>
        <v>98.7</v>
      </c>
      <c r="Z6" s="33">
        <f t="shared" si="4"/>
        <v>100.77</v>
      </c>
      <c r="AA6" s="33">
        <f t="shared" si="4"/>
        <v>100.78</v>
      </c>
      <c r="AB6" s="33">
        <f t="shared" si="4"/>
        <v>104.82</v>
      </c>
      <c r="AC6" s="33">
        <f t="shared" si="4"/>
        <v>104.95</v>
      </c>
      <c r="AD6" s="33">
        <f t="shared" si="4"/>
        <v>105.53</v>
      </c>
      <c r="AE6" s="33">
        <f t="shared" si="4"/>
        <v>107.2</v>
      </c>
      <c r="AF6" s="33">
        <f t="shared" si="4"/>
        <v>106.62</v>
      </c>
      <c r="AG6" s="32" t="str">
        <f>IF(AG7="","",IF(AG7="-","【-】","【"&amp;SUBSTITUTE(TEXT(AG7,"#,##0.00"),"-","△")&amp;"】"))</f>
        <v>【113.56】</v>
      </c>
      <c r="AH6" s="32">
        <f>IF(AH7="",NA(),AH7)</f>
        <v>0</v>
      </c>
      <c r="AI6" s="32">
        <f t="shared" ref="AI6:AQ6" si="5">IF(AI7="",NA(),AI7)</f>
        <v>0</v>
      </c>
      <c r="AJ6" s="32">
        <f t="shared" si="5"/>
        <v>0</v>
      </c>
      <c r="AK6" s="32">
        <f t="shared" si="5"/>
        <v>0</v>
      </c>
      <c r="AL6" s="32">
        <f t="shared" si="5"/>
        <v>0</v>
      </c>
      <c r="AM6" s="33">
        <f t="shared" si="5"/>
        <v>26.83</v>
      </c>
      <c r="AN6" s="33">
        <f t="shared" si="5"/>
        <v>26.81</v>
      </c>
      <c r="AO6" s="33">
        <f t="shared" si="5"/>
        <v>28.31</v>
      </c>
      <c r="AP6" s="33">
        <f t="shared" si="5"/>
        <v>13.46</v>
      </c>
      <c r="AQ6" s="33">
        <f t="shared" si="5"/>
        <v>12.59</v>
      </c>
      <c r="AR6" s="32" t="str">
        <f>IF(AR7="","",IF(AR7="-","【-】","【"&amp;SUBSTITUTE(TEXT(AR7,"#,##0.00"),"-","△")&amp;"】"))</f>
        <v>【0.87】</v>
      </c>
      <c r="AS6" s="33">
        <f>IF(AS7="",NA(),AS7)</f>
        <v>1001.13</v>
      </c>
      <c r="AT6" s="33">
        <f t="shared" ref="AT6:BB6" si="6">IF(AT7="",NA(),AT7)</f>
        <v>2246.37</v>
      </c>
      <c r="AU6" s="33">
        <f t="shared" si="6"/>
        <v>351.28</v>
      </c>
      <c r="AV6" s="33">
        <f t="shared" si="6"/>
        <v>353.95</v>
      </c>
      <c r="AW6" s="33">
        <f t="shared" si="6"/>
        <v>340.53</v>
      </c>
      <c r="AX6" s="33">
        <f t="shared" si="6"/>
        <v>1197.1099999999999</v>
      </c>
      <c r="AY6" s="33">
        <f t="shared" si="6"/>
        <v>1002.64</v>
      </c>
      <c r="AZ6" s="33">
        <f t="shared" si="6"/>
        <v>1164.51</v>
      </c>
      <c r="BA6" s="33">
        <f t="shared" si="6"/>
        <v>434.72</v>
      </c>
      <c r="BB6" s="33">
        <f t="shared" si="6"/>
        <v>416.14</v>
      </c>
      <c r="BC6" s="32" t="str">
        <f>IF(BC7="","",IF(BC7="-","【-】","【"&amp;SUBSTITUTE(TEXT(BC7,"#,##0.00"),"-","△")&amp;"】"))</f>
        <v>【262.74】</v>
      </c>
      <c r="BD6" s="33">
        <f>IF(BD7="",NA(),BD7)</f>
        <v>564.79</v>
      </c>
      <c r="BE6" s="33">
        <f t="shared" ref="BE6:BM6" si="7">IF(BE7="",NA(),BE7)</f>
        <v>567.45000000000005</v>
      </c>
      <c r="BF6" s="33">
        <f t="shared" si="7"/>
        <v>598.1</v>
      </c>
      <c r="BG6" s="33">
        <f t="shared" si="7"/>
        <v>618.51</v>
      </c>
      <c r="BH6" s="33">
        <f t="shared" si="7"/>
        <v>628.88</v>
      </c>
      <c r="BI6" s="33">
        <f t="shared" si="7"/>
        <v>532.29999999999995</v>
      </c>
      <c r="BJ6" s="33">
        <f t="shared" si="7"/>
        <v>520.29999999999995</v>
      </c>
      <c r="BK6" s="33">
        <f t="shared" si="7"/>
        <v>498.27</v>
      </c>
      <c r="BL6" s="33">
        <f t="shared" si="7"/>
        <v>495.76</v>
      </c>
      <c r="BM6" s="33">
        <f t="shared" si="7"/>
        <v>487.22</v>
      </c>
      <c r="BN6" s="32" t="str">
        <f>IF(BN7="","",IF(BN7="-","【-】","【"&amp;SUBSTITUTE(TEXT(BN7,"#,##0.00"),"-","△")&amp;"】"))</f>
        <v>【276.38】</v>
      </c>
      <c r="BO6" s="33">
        <f>IF(BO7="",NA(),BO7)</f>
        <v>93.61</v>
      </c>
      <c r="BP6" s="33">
        <f t="shared" ref="BP6:BX6" si="8">IF(BP7="",NA(),BP7)</f>
        <v>96.61</v>
      </c>
      <c r="BQ6" s="33">
        <f t="shared" si="8"/>
        <v>88.61</v>
      </c>
      <c r="BR6" s="33">
        <f t="shared" si="8"/>
        <v>82.87</v>
      </c>
      <c r="BS6" s="33">
        <f t="shared" si="8"/>
        <v>86.22</v>
      </c>
      <c r="BT6" s="33">
        <f t="shared" si="8"/>
        <v>90.17</v>
      </c>
      <c r="BU6" s="33">
        <f t="shared" si="8"/>
        <v>90.69</v>
      </c>
      <c r="BV6" s="33">
        <f t="shared" si="8"/>
        <v>90.64</v>
      </c>
      <c r="BW6" s="33">
        <f t="shared" si="8"/>
        <v>93.66</v>
      </c>
      <c r="BX6" s="33">
        <f t="shared" si="8"/>
        <v>92.76</v>
      </c>
      <c r="BY6" s="32" t="str">
        <f>IF(BY7="","",IF(BY7="-","【-】","【"&amp;SUBSTITUTE(TEXT(BY7,"#,##0.00"),"-","△")&amp;"】"))</f>
        <v>【104.99】</v>
      </c>
      <c r="BZ6" s="33">
        <f>IF(BZ7="",NA(),BZ7)</f>
        <v>182.68</v>
      </c>
      <c r="CA6" s="33">
        <f t="shared" ref="CA6:CI6" si="9">IF(CA7="",NA(),CA7)</f>
        <v>178.2</v>
      </c>
      <c r="CB6" s="33">
        <f t="shared" si="9"/>
        <v>195.64</v>
      </c>
      <c r="CC6" s="33">
        <f t="shared" si="9"/>
        <v>208.79</v>
      </c>
      <c r="CD6" s="33">
        <f t="shared" si="9"/>
        <v>200.09</v>
      </c>
      <c r="CE6" s="33">
        <f t="shared" si="9"/>
        <v>210.28</v>
      </c>
      <c r="CF6" s="33">
        <f t="shared" si="9"/>
        <v>211.08</v>
      </c>
      <c r="CG6" s="33">
        <f t="shared" si="9"/>
        <v>213.52</v>
      </c>
      <c r="CH6" s="33">
        <f t="shared" si="9"/>
        <v>208.21</v>
      </c>
      <c r="CI6" s="33">
        <f t="shared" si="9"/>
        <v>208.67</v>
      </c>
      <c r="CJ6" s="32" t="str">
        <f>IF(CJ7="","",IF(CJ7="-","【-】","【"&amp;SUBSTITUTE(TEXT(CJ7,"#,##0.00"),"-","△")&amp;"】"))</f>
        <v>【163.72】</v>
      </c>
      <c r="CK6" s="33">
        <f>IF(CK7="",NA(),CK7)</f>
        <v>32.020000000000003</v>
      </c>
      <c r="CL6" s="33">
        <f t="shared" ref="CL6:CT6" si="10">IF(CL7="",NA(),CL7)</f>
        <v>31.48</v>
      </c>
      <c r="CM6" s="33">
        <f t="shared" si="10"/>
        <v>30.77</v>
      </c>
      <c r="CN6" s="33">
        <f t="shared" si="10"/>
        <v>29.83</v>
      </c>
      <c r="CO6" s="33">
        <f t="shared" si="10"/>
        <v>29.54</v>
      </c>
      <c r="CP6" s="33">
        <f t="shared" si="10"/>
        <v>50.49</v>
      </c>
      <c r="CQ6" s="33">
        <f t="shared" si="10"/>
        <v>49.69</v>
      </c>
      <c r="CR6" s="33">
        <f t="shared" si="10"/>
        <v>49.77</v>
      </c>
      <c r="CS6" s="33">
        <f t="shared" si="10"/>
        <v>49.22</v>
      </c>
      <c r="CT6" s="33">
        <f t="shared" si="10"/>
        <v>49.08</v>
      </c>
      <c r="CU6" s="32" t="str">
        <f>IF(CU7="","",IF(CU7="-","【-】","【"&amp;SUBSTITUTE(TEXT(CU7,"#,##0.00"),"-","△")&amp;"】"))</f>
        <v>【59.76】</v>
      </c>
      <c r="CV6" s="33">
        <f>IF(CV7="",NA(),CV7)</f>
        <v>88.32</v>
      </c>
      <c r="CW6" s="33">
        <f t="shared" ref="CW6:DE6" si="11">IF(CW7="",NA(),CW7)</f>
        <v>88.13</v>
      </c>
      <c r="CX6" s="33">
        <f t="shared" si="11"/>
        <v>88.36</v>
      </c>
      <c r="CY6" s="33">
        <f t="shared" si="11"/>
        <v>88.4</v>
      </c>
      <c r="CZ6" s="33">
        <f t="shared" si="11"/>
        <v>88.32</v>
      </c>
      <c r="DA6" s="33">
        <f t="shared" si="11"/>
        <v>78.7</v>
      </c>
      <c r="DB6" s="33">
        <f t="shared" si="11"/>
        <v>80.010000000000005</v>
      </c>
      <c r="DC6" s="33">
        <f t="shared" si="11"/>
        <v>79.98</v>
      </c>
      <c r="DD6" s="33">
        <f t="shared" si="11"/>
        <v>79.48</v>
      </c>
      <c r="DE6" s="33">
        <f t="shared" si="11"/>
        <v>79.3</v>
      </c>
      <c r="DF6" s="32" t="str">
        <f>IF(DF7="","",IF(DF7="-","【-】","【"&amp;SUBSTITUTE(TEXT(DF7,"#,##0.00"),"-","△")&amp;"】"))</f>
        <v>【89.95】</v>
      </c>
      <c r="DG6" s="33">
        <f>IF(DG7="",NA(),DG7)</f>
        <v>45.27</v>
      </c>
      <c r="DH6" s="33">
        <f t="shared" ref="DH6:DP6" si="12">IF(DH7="",NA(),DH7)</f>
        <v>46.49</v>
      </c>
      <c r="DI6" s="33">
        <f t="shared" si="12"/>
        <v>45.8</v>
      </c>
      <c r="DJ6" s="33">
        <f t="shared" si="12"/>
        <v>47.39</v>
      </c>
      <c r="DK6" s="33">
        <f t="shared" si="12"/>
        <v>48.49</v>
      </c>
      <c r="DL6" s="33">
        <f t="shared" si="12"/>
        <v>34.24</v>
      </c>
      <c r="DM6" s="33">
        <f t="shared" si="12"/>
        <v>35.18</v>
      </c>
      <c r="DN6" s="33">
        <f t="shared" si="12"/>
        <v>36.43</v>
      </c>
      <c r="DO6" s="33">
        <f t="shared" si="12"/>
        <v>46.12</v>
      </c>
      <c r="DP6" s="33">
        <f t="shared" si="12"/>
        <v>47.44</v>
      </c>
      <c r="DQ6" s="32" t="str">
        <f>IF(DQ7="","",IF(DQ7="-","【-】","【"&amp;SUBSTITUTE(TEXT(DQ7,"#,##0.00"),"-","△")&amp;"】"))</f>
        <v>【47.18】</v>
      </c>
      <c r="DR6" s="33">
        <f>IF(DR7="",NA(),DR7)</f>
        <v>2.8</v>
      </c>
      <c r="DS6" s="33">
        <f t="shared" ref="DS6:EA6" si="13">IF(DS7="",NA(),DS7)</f>
        <v>2.78</v>
      </c>
      <c r="DT6" s="33">
        <f t="shared" si="13"/>
        <v>2.36</v>
      </c>
      <c r="DU6" s="33">
        <f t="shared" si="13"/>
        <v>2.5299999999999998</v>
      </c>
      <c r="DV6" s="33">
        <f t="shared" si="13"/>
        <v>2.93</v>
      </c>
      <c r="DW6" s="33">
        <f t="shared" si="13"/>
        <v>6.81</v>
      </c>
      <c r="DX6" s="33">
        <f t="shared" si="13"/>
        <v>8.41</v>
      </c>
      <c r="DY6" s="33">
        <f t="shared" si="13"/>
        <v>8.7200000000000006</v>
      </c>
      <c r="DZ6" s="33">
        <f t="shared" si="13"/>
        <v>9.86</v>
      </c>
      <c r="EA6" s="33">
        <f t="shared" si="13"/>
        <v>11.16</v>
      </c>
      <c r="EB6" s="32" t="str">
        <f>IF(EB7="","",IF(EB7="-","【-】","【"&amp;SUBSTITUTE(TEXT(EB7,"#,##0.00"),"-","△")&amp;"】"))</f>
        <v>【13.18】</v>
      </c>
      <c r="EC6" s="33">
        <f>IF(EC7="",NA(),EC7)</f>
        <v>0.13</v>
      </c>
      <c r="ED6" s="33">
        <f t="shared" ref="ED6:EL6" si="14">IF(ED7="",NA(),ED7)</f>
        <v>0.08</v>
      </c>
      <c r="EE6" s="33">
        <f t="shared" si="14"/>
        <v>0.56999999999999995</v>
      </c>
      <c r="EF6" s="33">
        <f t="shared" si="14"/>
        <v>0.55000000000000004</v>
      </c>
      <c r="EG6" s="33">
        <f t="shared" si="14"/>
        <v>0.46</v>
      </c>
      <c r="EH6" s="33">
        <f t="shared" si="14"/>
        <v>0.82</v>
      </c>
      <c r="EI6" s="33">
        <f t="shared" si="14"/>
        <v>0.66</v>
      </c>
      <c r="EJ6" s="33">
        <f t="shared" si="14"/>
        <v>0.64</v>
      </c>
      <c r="EK6" s="33">
        <f t="shared" si="14"/>
        <v>0.56000000000000005</v>
      </c>
      <c r="EL6" s="33">
        <f t="shared" si="14"/>
        <v>0.65</v>
      </c>
      <c r="EM6" s="32" t="str">
        <f>IF(EM7="","",IF(EM7="-","【-】","【"&amp;SUBSTITUTE(TEXT(EM7,"#,##0.00"),"-","△")&amp;"】"))</f>
        <v>【0.85】</v>
      </c>
    </row>
    <row r="7" spans="1:143" s="34" customFormat="1">
      <c r="A7" s="26"/>
      <c r="B7" s="35">
        <v>2015</v>
      </c>
      <c r="C7" s="35">
        <v>113611</v>
      </c>
      <c r="D7" s="35">
        <v>46</v>
      </c>
      <c r="E7" s="35">
        <v>1</v>
      </c>
      <c r="F7" s="35">
        <v>0</v>
      </c>
      <c r="G7" s="35">
        <v>1</v>
      </c>
      <c r="H7" s="35" t="s">
        <v>92</v>
      </c>
      <c r="I7" s="35" t="s">
        <v>93</v>
      </c>
      <c r="J7" s="35" t="s">
        <v>94</v>
      </c>
      <c r="K7" s="35" t="s">
        <v>95</v>
      </c>
      <c r="L7" s="35" t="s">
        <v>96</v>
      </c>
      <c r="M7" s="36" t="s">
        <v>97</v>
      </c>
      <c r="N7" s="36">
        <v>61.4</v>
      </c>
      <c r="O7" s="36">
        <v>99.33</v>
      </c>
      <c r="P7" s="36">
        <v>2916</v>
      </c>
      <c r="Q7" s="36">
        <v>8656</v>
      </c>
      <c r="R7" s="36">
        <v>49.36</v>
      </c>
      <c r="S7" s="36">
        <v>175.36</v>
      </c>
      <c r="T7" s="36">
        <v>8540</v>
      </c>
      <c r="U7" s="36">
        <v>8.7100000000000009</v>
      </c>
      <c r="V7" s="36">
        <v>980.48</v>
      </c>
      <c r="W7" s="36">
        <v>99.11</v>
      </c>
      <c r="X7" s="36">
        <v>102.25</v>
      </c>
      <c r="Y7" s="36">
        <v>98.7</v>
      </c>
      <c r="Z7" s="36">
        <v>100.77</v>
      </c>
      <c r="AA7" s="36">
        <v>100.78</v>
      </c>
      <c r="AB7" s="36">
        <v>104.82</v>
      </c>
      <c r="AC7" s="36">
        <v>104.95</v>
      </c>
      <c r="AD7" s="36">
        <v>105.53</v>
      </c>
      <c r="AE7" s="36">
        <v>107.2</v>
      </c>
      <c r="AF7" s="36">
        <v>106.62</v>
      </c>
      <c r="AG7" s="36">
        <v>113.56</v>
      </c>
      <c r="AH7" s="36">
        <v>0</v>
      </c>
      <c r="AI7" s="36">
        <v>0</v>
      </c>
      <c r="AJ7" s="36">
        <v>0</v>
      </c>
      <c r="AK7" s="36">
        <v>0</v>
      </c>
      <c r="AL7" s="36">
        <v>0</v>
      </c>
      <c r="AM7" s="36">
        <v>26.83</v>
      </c>
      <c r="AN7" s="36">
        <v>26.81</v>
      </c>
      <c r="AO7" s="36">
        <v>28.31</v>
      </c>
      <c r="AP7" s="36">
        <v>13.46</v>
      </c>
      <c r="AQ7" s="36">
        <v>12.59</v>
      </c>
      <c r="AR7" s="36">
        <v>0.87</v>
      </c>
      <c r="AS7" s="36">
        <v>1001.13</v>
      </c>
      <c r="AT7" s="36">
        <v>2246.37</v>
      </c>
      <c r="AU7" s="36">
        <v>351.28</v>
      </c>
      <c r="AV7" s="36">
        <v>353.95</v>
      </c>
      <c r="AW7" s="36">
        <v>340.53</v>
      </c>
      <c r="AX7" s="36">
        <v>1197.1099999999999</v>
      </c>
      <c r="AY7" s="36">
        <v>1002.64</v>
      </c>
      <c r="AZ7" s="36">
        <v>1164.51</v>
      </c>
      <c r="BA7" s="36">
        <v>434.72</v>
      </c>
      <c r="BB7" s="36">
        <v>416.14</v>
      </c>
      <c r="BC7" s="36">
        <v>262.74</v>
      </c>
      <c r="BD7" s="36">
        <v>564.79</v>
      </c>
      <c r="BE7" s="36">
        <v>567.45000000000005</v>
      </c>
      <c r="BF7" s="36">
        <v>598.1</v>
      </c>
      <c r="BG7" s="36">
        <v>618.51</v>
      </c>
      <c r="BH7" s="36">
        <v>628.88</v>
      </c>
      <c r="BI7" s="36">
        <v>532.29999999999995</v>
      </c>
      <c r="BJ7" s="36">
        <v>520.29999999999995</v>
      </c>
      <c r="BK7" s="36">
        <v>498.27</v>
      </c>
      <c r="BL7" s="36">
        <v>495.76</v>
      </c>
      <c r="BM7" s="36">
        <v>487.22</v>
      </c>
      <c r="BN7" s="36">
        <v>276.38</v>
      </c>
      <c r="BO7" s="36">
        <v>93.61</v>
      </c>
      <c r="BP7" s="36">
        <v>96.61</v>
      </c>
      <c r="BQ7" s="36">
        <v>88.61</v>
      </c>
      <c r="BR7" s="36">
        <v>82.87</v>
      </c>
      <c r="BS7" s="36">
        <v>86.22</v>
      </c>
      <c r="BT7" s="36">
        <v>90.17</v>
      </c>
      <c r="BU7" s="36">
        <v>90.69</v>
      </c>
      <c r="BV7" s="36">
        <v>90.64</v>
      </c>
      <c r="BW7" s="36">
        <v>93.66</v>
      </c>
      <c r="BX7" s="36">
        <v>92.76</v>
      </c>
      <c r="BY7" s="36">
        <v>104.99</v>
      </c>
      <c r="BZ7" s="36">
        <v>182.68</v>
      </c>
      <c r="CA7" s="36">
        <v>178.2</v>
      </c>
      <c r="CB7" s="36">
        <v>195.64</v>
      </c>
      <c r="CC7" s="36">
        <v>208.79</v>
      </c>
      <c r="CD7" s="36">
        <v>200.09</v>
      </c>
      <c r="CE7" s="36">
        <v>210.28</v>
      </c>
      <c r="CF7" s="36">
        <v>211.08</v>
      </c>
      <c r="CG7" s="36">
        <v>213.52</v>
      </c>
      <c r="CH7" s="36">
        <v>208.21</v>
      </c>
      <c r="CI7" s="36">
        <v>208.67</v>
      </c>
      <c r="CJ7" s="36">
        <v>163.72</v>
      </c>
      <c r="CK7" s="36">
        <v>32.020000000000003</v>
      </c>
      <c r="CL7" s="36">
        <v>31.48</v>
      </c>
      <c r="CM7" s="36">
        <v>30.77</v>
      </c>
      <c r="CN7" s="36">
        <v>29.83</v>
      </c>
      <c r="CO7" s="36">
        <v>29.54</v>
      </c>
      <c r="CP7" s="36">
        <v>50.49</v>
      </c>
      <c r="CQ7" s="36">
        <v>49.69</v>
      </c>
      <c r="CR7" s="36">
        <v>49.77</v>
      </c>
      <c r="CS7" s="36">
        <v>49.22</v>
      </c>
      <c r="CT7" s="36">
        <v>49.08</v>
      </c>
      <c r="CU7" s="36">
        <v>59.76</v>
      </c>
      <c r="CV7" s="36">
        <v>88.32</v>
      </c>
      <c r="CW7" s="36">
        <v>88.13</v>
      </c>
      <c r="CX7" s="36">
        <v>88.36</v>
      </c>
      <c r="CY7" s="36">
        <v>88.4</v>
      </c>
      <c r="CZ7" s="36">
        <v>88.32</v>
      </c>
      <c r="DA7" s="36">
        <v>78.7</v>
      </c>
      <c r="DB7" s="36">
        <v>80.010000000000005</v>
      </c>
      <c r="DC7" s="36">
        <v>79.98</v>
      </c>
      <c r="DD7" s="36">
        <v>79.48</v>
      </c>
      <c r="DE7" s="36">
        <v>79.3</v>
      </c>
      <c r="DF7" s="36">
        <v>89.95</v>
      </c>
      <c r="DG7" s="36">
        <v>45.27</v>
      </c>
      <c r="DH7" s="36">
        <v>46.49</v>
      </c>
      <c r="DI7" s="36">
        <v>45.8</v>
      </c>
      <c r="DJ7" s="36">
        <v>47.39</v>
      </c>
      <c r="DK7" s="36">
        <v>48.49</v>
      </c>
      <c r="DL7" s="36">
        <v>34.24</v>
      </c>
      <c r="DM7" s="36">
        <v>35.18</v>
      </c>
      <c r="DN7" s="36">
        <v>36.43</v>
      </c>
      <c r="DO7" s="36">
        <v>46.12</v>
      </c>
      <c r="DP7" s="36">
        <v>47.44</v>
      </c>
      <c r="DQ7" s="36">
        <v>47.18</v>
      </c>
      <c r="DR7" s="36">
        <v>2.8</v>
      </c>
      <c r="DS7" s="36">
        <v>2.78</v>
      </c>
      <c r="DT7" s="36">
        <v>2.36</v>
      </c>
      <c r="DU7" s="36">
        <v>2.5299999999999998</v>
      </c>
      <c r="DV7" s="36">
        <v>2.93</v>
      </c>
      <c r="DW7" s="36">
        <v>6.81</v>
      </c>
      <c r="DX7" s="36">
        <v>8.41</v>
      </c>
      <c r="DY7" s="36">
        <v>8.7200000000000006</v>
      </c>
      <c r="DZ7" s="36">
        <v>9.86</v>
      </c>
      <c r="EA7" s="36">
        <v>11.16</v>
      </c>
      <c r="EB7" s="36">
        <v>13.18</v>
      </c>
      <c r="EC7" s="36">
        <v>0.13</v>
      </c>
      <c r="ED7" s="36">
        <v>0.08</v>
      </c>
      <c r="EE7" s="36">
        <v>0.56999999999999995</v>
      </c>
      <c r="EF7" s="36">
        <v>0.55000000000000004</v>
      </c>
      <c r="EG7" s="36">
        <v>0.46</v>
      </c>
      <c r="EH7" s="36">
        <v>0.82</v>
      </c>
      <c r="EI7" s="36">
        <v>0.66</v>
      </c>
      <c r="EJ7" s="36">
        <v>0.64</v>
      </c>
      <c r="EK7" s="36">
        <v>0.56000000000000005</v>
      </c>
      <c r="EL7" s="36">
        <v>0.65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98</v>
      </c>
      <c r="C9" s="39" t="s">
        <v>99</v>
      </c>
      <c r="D9" s="39" t="s">
        <v>100</v>
      </c>
      <c r="E9" s="39" t="s">
        <v>101</v>
      </c>
      <c r="F9" s="39" t="s">
        <v>102</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埼玉県</cp:lastModifiedBy>
  <cp:lastPrinted>2017-02-05T23:51:41Z</cp:lastPrinted>
  <dcterms:created xsi:type="dcterms:W3CDTF">2017-02-01T08:38:13Z</dcterms:created>
  <dcterms:modified xsi:type="dcterms:W3CDTF">2017-02-20T01:09:42Z</dcterms:modified>
  <cp:category/>
</cp:coreProperties>
</file>