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0" yWindow="0" windowWidth="17970" windowHeight="5745"/>
  </bookViews>
  <sheets>
    <sheet name="法非適用_下水道事業" sheetId="4" r:id="rId1"/>
    <sheet name="データ" sheetId="5" state="hidden" r:id="rId2"/>
  </sheets>
  <calcPr calcId="162913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S6" i="5"/>
  <c r="AT8" i="4" s="1"/>
  <c r="R6" i="5"/>
  <c r="AL8" i="4" s="1"/>
  <c r="Q6" i="5"/>
  <c r="AD10" i="4" s="1"/>
  <c r="P6" i="5"/>
  <c r="O6" i="5"/>
  <c r="P10" i="4" s="1"/>
  <c r="N6" i="5"/>
  <c r="M6" i="5"/>
  <c r="L6" i="5"/>
  <c r="K6" i="5"/>
  <c r="P8" i="4" s="1"/>
  <c r="J6" i="5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W10" i="4"/>
  <c r="I10" i="4"/>
  <c r="B10" i="4"/>
  <c r="BB8" i="4"/>
  <c r="W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<sst xmlns="http://schemas.openxmlformats.org/spreadsheetml/2006/main" count="243" uniqueCount="111">
  <si>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</si>
  <si>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</si>
  <si>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</si>
  <si>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</si>
  <si>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</si>
  <si>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</si>
  <si>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</si>
  <si>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</si>
  <si>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</si>
  <si>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</si>
  <si>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</si>
  <si>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</si>
  <si>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</si>
  <si>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</si>
  <si>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</si>
  <si>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</si>
  <si>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</si>
  <si>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</si>
  <si>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</si>
  <si>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</si>
  <si>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</si>
  <si>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</si>
  <si>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</si>
  <si>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</si>
  <si>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</si>
  <si>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</si>
  <si>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</si>
  <si>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</si>
  <si>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</si>
  <si>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</si>
  <si>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</si>
  <si>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</si>
  <si>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</si>
  <si>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</si>
  <si>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</si>
  <si>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</si>
  <si>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</si>
  <si>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</si>
  <si>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</si>
  <si>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</si>
  <si>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</si>
  <si>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</si>
  <si>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</si>
  <si>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</si>
  <si>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</si>
  <si>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</si>
  <si>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</si>
  <si>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</si>
  <si>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</si>
  <si>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</si>
  <si>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</si>
  <si>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</si>
  <si>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</si>
  <si>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</si>
  <si>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</si>
  <si>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</si>
  <si>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</si>
  <si>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</si>
  <si>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</si>
  <si>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</si>
  <si>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</si>
  <si>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</si>
  <si>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</si>
  <si>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</si>
  <si>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</si>
  <si>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</si>
  <si>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</si>
  <si>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</si>
  <si>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</si>
  <si>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</si>
  <si>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</si>
  <si>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</si>
  <si>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</si>
  <si>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</si>
  <si>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</si>
  <si>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</si>
  <si>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</si>
  <si>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</si>
  <si>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</si>
  <si>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</si>
  <si>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</si>
  <si>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</si>
  <si>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</si>
  <si>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</si>
  <si>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</si>
  <si>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</si>
  <si>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</si>
  <si>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</si>
  <si>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</si>
  <si>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</si>
  <si>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</si>
  <si>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</si>
  <si>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</si>
  <si>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</si>
  <si>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</si>
  <si>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</si>
  <si>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埼玉県　滑川町</t>
  </si>
  <si>
    <t>法非適用</t>
  </si>
  <si>
    <t>下水道事業</t>
  </si>
  <si>
    <t>特定地域生活排水処理</t>
  </si>
  <si>
    <t>K3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</si>
  <si>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</si>
  <si>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</si>
  <si>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</si>
  <si>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</si>
  <si>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</si>
  <si>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</si>
  <si>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</si>
  <si>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事業開始から間もないため、老朽化はあまり見られていないが、今後の維持管理に向けて創意工夫による手法が必要となる。</t>
    <rPh sb="0" eb="2">
      <t>ジギョウ</t>
    </rPh>
    <rPh sb="2" eb="4">
      <t>カイシ</t>
    </rPh>
    <rPh sb="6" eb="7">
      <t>マ</t>
    </rPh>
    <rPh sb="13" eb="16">
      <t>ロウキュウカ</t>
    </rPh>
    <rPh sb="20" eb="21">
      <t>ミ</t>
    </rPh>
    <rPh sb="29" eb="31">
      <t>コンゴ</t>
    </rPh>
    <rPh sb="32" eb="34">
      <t>イジ</t>
    </rPh>
    <rPh sb="34" eb="36">
      <t>カンリ</t>
    </rPh>
    <rPh sb="37" eb="38">
      <t>ム</t>
    </rPh>
    <rPh sb="40" eb="42">
      <t>ソウイ</t>
    </rPh>
    <rPh sb="42" eb="44">
      <t>クフウ</t>
    </rPh>
    <rPh sb="47" eb="49">
      <t>シュホウ</t>
    </rPh>
    <rPh sb="50" eb="52">
      <t>ヒツヨウ</t>
    </rPh>
    <phoneticPr fontId="4"/>
  </si>
  <si>
    <t>　収益的収支については、100％を超えており、料金収入と一般会計繰入金等による総収益により、地方債償還等も充当が可能となっている。
　経費回収率も使用料で回収すべき経費で賄えている。
　水洗化率は、既存区域の整備が進み、事業区域拡大により低下したものであるが、今後とも普及拡大を図る必要がある。</t>
    <rPh sb="1" eb="4">
      <t>シュウエキテキ</t>
    </rPh>
    <rPh sb="4" eb="6">
      <t>シュウシ</t>
    </rPh>
    <rPh sb="17" eb="18">
      <t>コ</t>
    </rPh>
    <rPh sb="23" eb="25">
      <t>リョウキン</t>
    </rPh>
    <rPh sb="25" eb="27">
      <t>シュウニュウ</t>
    </rPh>
    <rPh sb="28" eb="30">
      <t>イッパン</t>
    </rPh>
    <rPh sb="30" eb="32">
      <t>カイケイ</t>
    </rPh>
    <rPh sb="32" eb="34">
      <t>クリイレ</t>
    </rPh>
    <rPh sb="34" eb="35">
      <t>キン</t>
    </rPh>
    <rPh sb="35" eb="36">
      <t>トウ</t>
    </rPh>
    <rPh sb="39" eb="42">
      <t>ソウシュウエキ</t>
    </rPh>
    <rPh sb="46" eb="49">
      <t>チホウサイ</t>
    </rPh>
    <rPh sb="49" eb="52">
      <t>ショウカントウ</t>
    </rPh>
    <rPh sb="53" eb="55">
      <t>ジュウトウ</t>
    </rPh>
    <rPh sb="56" eb="58">
      <t>カノウ</t>
    </rPh>
    <rPh sb="67" eb="69">
      <t>ケイヒ</t>
    </rPh>
    <rPh sb="69" eb="71">
      <t>カイシュウ</t>
    </rPh>
    <rPh sb="71" eb="72">
      <t>リツ</t>
    </rPh>
    <rPh sb="73" eb="76">
      <t>シヨウリョウ</t>
    </rPh>
    <rPh sb="77" eb="79">
      <t>カイシュウ</t>
    </rPh>
    <rPh sb="82" eb="84">
      <t>ケイヒ</t>
    </rPh>
    <rPh sb="85" eb="86">
      <t>マカナ</t>
    </rPh>
    <rPh sb="93" eb="96">
      <t>スイセンカ</t>
    </rPh>
    <rPh sb="96" eb="97">
      <t>リツ</t>
    </rPh>
    <rPh sb="99" eb="101">
      <t>キゾン</t>
    </rPh>
    <rPh sb="101" eb="103">
      <t>クイキ</t>
    </rPh>
    <rPh sb="104" eb="106">
      <t>セイビ</t>
    </rPh>
    <rPh sb="107" eb="108">
      <t>スス</t>
    </rPh>
    <rPh sb="110" eb="112">
      <t>ジギョウ</t>
    </rPh>
    <rPh sb="112" eb="114">
      <t>クイキ</t>
    </rPh>
    <rPh sb="114" eb="116">
      <t>カクダイ</t>
    </rPh>
    <rPh sb="119" eb="121">
      <t>テイカ</t>
    </rPh>
    <rPh sb="130" eb="132">
      <t>コンゴ</t>
    </rPh>
    <rPh sb="134" eb="136">
      <t>フキュウ</t>
    </rPh>
    <rPh sb="136" eb="138">
      <t>カクダイ</t>
    </rPh>
    <rPh sb="139" eb="140">
      <t>ハカ</t>
    </rPh>
    <rPh sb="141" eb="143">
      <t>ヒツヨウ</t>
    </rPh>
    <phoneticPr fontId="4"/>
  </si>
  <si>
    <t>　順調に整備が進んでおり、今後は浄化槽設置の普及率の向上を図る必要がある。</t>
    <rPh sb="1" eb="3">
      <t>ジュンチョウ</t>
    </rPh>
    <rPh sb="4" eb="6">
      <t>セイビ</t>
    </rPh>
    <rPh sb="7" eb="8">
      <t>スス</t>
    </rPh>
    <rPh sb="13" eb="15">
      <t>コンゴ</t>
    </rPh>
    <rPh sb="16" eb="19">
      <t>ジョウカソウ</t>
    </rPh>
    <rPh sb="19" eb="21">
      <t>セッチ</t>
    </rPh>
    <rPh sb="22" eb="24">
      <t>フキュウ</t>
    </rPh>
    <rPh sb="24" eb="25">
      <t>リツ</t>
    </rPh>
    <rPh sb="26" eb="28">
      <t>コウジョウ</t>
    </rPh>
    <rPh sb="29" eb="30">
      <t>ハカ</t>
    </rPh>
    <rPh sb="31" eb="33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</si>
</sst>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A9-4DB5-B93F-9C598EE05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534784"/>
        <c:axId val="86549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A9-4DB5-B93F-9C598EE05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534784"/>
        <c:axId val="86549248"/>
      </c:lineChart>
      <c:dateAx>
        <c:axId val="86534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549248"/>
        <c:crosses val="autoZero"/>
        <c:auto val="1"/>
        <c:lblOffset val="100"/>
        <c:baseTimeUnit val="years"/>
      </c:dateAx>
      <c:valAx>
        <c:axId val="86549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534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1644.9</c:v>
                </c:pt>
                <c:pt idx="2">
                  <c:v>125.52</c:v>
                </c:pt>
                <c:pt idx="3">
                  <c:v>143.59</c:v>
                </c:pt>
                <c:pt idx="4">
                  <c:v>105.88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92-4E4A-A85D-DB40F84E6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307008"/>
        <c:axId val="91317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E92-4E4A-A85D-DB40F84E6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307008"/>
        <c:axId val="91317376"/>
      </c:lineChart>
      <c:dateAx>
        <c:axId val="91307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317376"/>
        <c:crosses val="autoZero"/>
        <c:auto val="1"/>
        <c:lblOffset val="100"/>
        <c:baseTimeUnit val="years"/>
      </c:dateAx>
      <c:valAx>
        <c:axId val="91317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307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E34-4C36-AF00-39CF1D6FE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327872"/>
        <c:axId val="91342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E34-4C36-AF00-39CF1D6FE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327872"/>
        <c:axId val="91342336"/>
      </c:lineChart>
      <c:dateAx>
        <c:axId val="91327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342336"/>
        <c:crosses val="autoZero"/>
        <c:auto val="1"/>
        <c:lblOffset val="100"/>
        <c:baseTimeUnit val="years"/>
      </c:dateAx>
      <c:valAx>
        <c:axId val="91342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327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2B-47C6-8110-F55F84524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569600"/>
        <c:axId val="92571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82B-47C6-8110-F55F84524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69600"/>
        <c:axId val="92571520"/>
      </c:lineChart>
      <c:dateAx>
        <c:axId val="92569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571520"/>
        <c:crosses val="autoZero"/>
        <c:auto val="1"/>
        <c:lblOffset val="100"/>
        <c:baseTimeUnit val="years"/>
      </c:dateAx>
      <c:valAx>
        <c:axId val="92571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5696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7D2-4124-8594-2F0E7A5474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674304"/>
        <c:axId val="92676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7D2-4124-8594-2F0E7A5474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674304"/>
        <c:axId val="92676480"/>
      </c:lineChart>
      <c:dateAx>
        <c:axId val="926743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676480"/>
        <c:crosses val="autoZero"/>
        <c:auto val="1"/>
        <c:lblOffset val="100"/>
        <c:baseTimeUnit val="years"/>
      </c:dateAx>
      <c:valAx>
        <c:axId val="92676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674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58-427C-BB60-A4990ED82A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722688"/>
        <c:axId val="92724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758-427C-BB60-A4990ED82A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722688"/>
        <c:axId val="92724608"/>
      </c:lineChart>
      <c:dateAx>
        <c:axId val="92722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724608"/>
        <c:crosses val="autoZero"/>
        <c:auto val="1"/>
        <c:lblOffset val="100"/>
        <c:baseTimeUnit val="years"/>
      </c:dateAx>
      <c:valAx>
        <c:axId val="92724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722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DA-4495-9ED0-9FD9C2C81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751744"/>
        <c:axId val="92762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430.64</c:v>
                </c:pt>
                <c:pt idx="2">
                  <c:v>446.63</c:v>
                </c:pt>
                <c:pt idx="3">
                  <c:v>416.91</c:v>
                </c:pt>
                <c:pt idx="4">
                  <c:v>392.19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4DA-4495-9ED0-9FD9C2C81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751744"/>
        <c:axId val="92762112"/>
      </c:lineChart>
      <c:dateAx>
        <c:axId val="927517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762112"/>
        <c:crosses val="autoZero"/>
        <c:auto val="1"/>
        <c:lblOffset val="100"/>
        <c:baseTimeUnit val="years"/>
      </c:dateAx>
      <c:valAx>
        <c:axId val="92762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7517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420.41</c:v>
                </c:pt>
                <c:pt idx="2">
                  <c:v>123.29</c:v>
                </c:pt>
                <c:pt idx="3">
                  <c:v>106.68</c:v>
                </c:pt>
                <c:pt idx="4">
                  <c:v>103.93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6E-4102-9753-0F54CB9A8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792704"/>
        <c:axId val="92803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58.78</c:v>
                </c:pt>
                <c:pt idx="2">
                  <c:v>58.53</c:v>
                </c:pt>
                <c:pt idx="3">
                  <c:v>57.93</c:v>
                </c:pt>
                <c:pt idx="4">
                  <c:v>57.03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66E-4102-9753-0F54CB9A8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792704"/>
        <c:axId val="92803072"/>
      </c:lineChart>
      <c:dateAx>
        <c:axId val="92792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803072"/>
        <c:crosses val="autoZero"/>
        <c:auto val="1"/>
        <c:lblOffset val="100"/>
        <c:baseTimeUnit val="years"/>
      </c:dateAx>
      <c:valAx>
        <c:axId val="92803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792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3.05</c:v>
                </c:pt>
                <c:pt idx="2">
                  <c:v>60.71</c:v>
                </c:pt>
                <c:pt idx="3">
                  <c:v>106.9</c:v>
                </c:pt>
                <c:pt idx="4">
                  <c:v>131.09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7E8-4DAC-AE4B-E00AE77BFF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829568"/>
        <c:axId val="92835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257.02999999999997</c:v>
                </c:pt>
                <c:pt idx="2">
                  <c:v>266.57</c:v>
                </c:pt>
                <c:pt idx="3">
                  <c:v>276.93</c:v>
                </c:pt>
                <c:pt idx="4">
                  <c:v>283.73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7E8-4DAC-AE4B-E00AE77BFF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829568"/>
        <c:axId val="92835840"/>
      </c:lineChart>
      <c:dateAx>
        <c:axId val="928295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835840"/>
        <c:crosses val="autoZero"/>
        <c:auto val="1"/>
        <c:lblOffset val="100"/>
        <c:baseTimeUnit val="years"/>
      </c:dateAx>
      <c:valAx>
        <c:axId val="92835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8295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C4-4330-A823-267E14A7E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175232"/>
        <c:axId val="98185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61.93</c:v>
                </c:pt>
                <c:pt idx="2">
                  <c:v>58.06</c:v>
                </c:pt>
                <c:pt idx="3">
                  <c:v>59.08</c:v>
                </c:pt>
                <c:pt idx="4">
                  <c:v>58.25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BC4-4330-A823-267E14A7E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175232"/>
        <c:axId val="98185600"/>
      </c:lineChart>
      <c:dateAx>
        <c:axId val="98175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185600"/>
        <c:crosses val="autoZero"/>
        <c:auto val="1"/>
        <c:lblOffset val="100"/>
        <c:baseTimeUnit val="years"/>
      </c:dateAx>
      <c:valAx>
        <c:axId val="98185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1752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8.39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AB-4A1F-B3BB-004BB154FC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208384"/>
        <c:axId val="98214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77.25</c:v>
                </c:pt>
                <c:pt idx="2">
                  <c:v>75.790000000000006</c:v>
                </c:pt>
                <c:pt idx="3">
                  <c:v>77.12</c:v>
                </c:pt>
                <c:pt idx="4">
                  <c:v>68.150000000000006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AAB-4A1F-B3BB-004BB154FC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08384"/>
        <c:axId val="98214656"/>
      </c:lineChart>
      <c:dateAx>
        <c:axId val="98208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214656"/>
        <c:crosses val="autoZero"/>
        <c:auto val="1"/>
        <c:lblOffset val="100"/>
        <c:baseTimeUnit val="years"/>
      </c:dateAx>
      <c:valAx>
        <c:axId val="98214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【345.93】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【74.35】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【58.84】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【272.79】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Normal="100" workbookViewId="0">
      <selection activeCell="BL16" sqref="BL16:BZ4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埼玉県　滑川町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特定地域生活排水処理</v>
      </c>
      <c r="Q8" s="70"/>
      <c r="R8" s="70"/>
      <c r="S8" s="70"/>
      <c r="T8" s="70"/>
      <c r="U8" s="70"/>
      <c r="V8" s="70"/>
      <c r="W8" s="70" t="str">
        <f>データ!L6</f>
        <v>K3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17999</v>
      </c>
      <c r="AM8" s="64"/>
      <c r="AN8" s="64"/>
      <c r="AO8" s="64"/>
      <c r="AP8" s="64"/>
      <c r="AQ8" s="64"/>
      <c r="AR8" s="64"/>
      <c r="AS8" s="64"/>
      <c r="AT8" s="63">
        <f>データ!S6</f>
        <v>29.68</v>
      </c>
      <c r="AU8" s="63"/>
      <c r="AV8" s="63"/>
      <c r="AW8" s="63"/>
      <c r="AX8" s="63"/>
      <c r="AY8" s="63"/>
      <c r="AZ8" s="63"/>
      <c r="BA8" s="63"/>
      <c r="BB8" s="63">
        <f>データ!T6</f>
        <v>606.44000000000005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22.75</v>
      </c>
      <c r="Q10" s="63"/>
      <c r="R10" s="63"/>
      <c r="S10" s="63"/>
      <c r="T10" s="63"/>
      <c r="U10" s="63"/>
      <c r="V10" s="63"/>
      <c r="W10" s="63">
        <f>データ!P6</f>
        <v>100</v>
      </c>
      <c r="X10" s="63"/>
      <c r="Y10" s="63"/>
      <c r="Z10" s="63"/>
      <c r="AA10" s="63"/>
      <c r="AB10" s="63"/>
      <c r="AC10" s="63"/>
      <c r="AD10" s="64">
        <f>データ!Q6</f>
        <v>3240</v>
      </c>
      <c r="AE10" s="64"/>
      <c r="AF10" s="64"/>
      <c r="AG10" s="64"/>
      <c r="AH10" s="64"/>
      <c r="AI10" s="64"/>
      <c r="AJ10" s="64"/>
      <c r="AK10" s="2"/>
      <c r="AL10" s="64">
        <f>データ!U6</f>
        <v>4111</v>
      </c>
      <c r="AM10" s="64"/>
      <c r="AN10" s="64"/>
      <c r="AO10" s="64"/>
      <c r="AP10" s="64"/>
      <c r="AQ10" s="64"/>
      <c r="AR10" s="64"/>
      <c r="AS10" s="64"/>
      <c r="AT10" s="63">
        <f>データ!V6</f>
        <v>25.83</v>
      </c>
      <c r="AU10" s="63"/>
      <c r="AV10" s="63"/>
      <c r="AW10" s="63"/>
      <c r="AX10" s="63"/>
      <c r="AY10" s="63"/>
      <c r="AZ10" s="63"/>
      <c r="BA10" s="63"/>
      <c r="BB10" s="63">
        <f>データ!W6</f>
        <v>159.16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109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108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110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113417</v>
      </c>
      <c r="D6" s="31">
        <f t="shared" si="3"/>
        <v>47</v>
      </c>
      <c r="E6" s="31">
        <f t="shared" si="3"/>
        <v>18</v>
      </c>
      <c r="F6" s="31">
        <f t="shared" si="3"/>
        <v>0</v>
      </c>
      <c r="G6" s="31">
        <f t="shared" si="3"/>
        <v>0</v>
      </c>
      <c r="H6" s="31" t="str">
        <f t="shared" si="3"/>
        <v>埼玉県　滑川町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特定地域生活排水処理</v>
      </c>
      <c r="L6" s="31" t="str">
        <f t="shared" si="3"/>
        <v>K3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22.75</v>
      </c>
      <c r="P6" s="32">
        <f t="shared" si="3"/>
        <v>100</v>
      </c>
      <c r="Q6" s="32">
        <f t="shared" si="3"/>
        <v>3240</v>
      </c>
      <c r="R6" s="32">
        <f t="shared" si="3"/>
        <v>17999</v>
      </c>
      <c r="S6" s="32">
        <f t="shared" si="3"/>
        <v>29.68</v>
      </c>
      <c r="T6" s="32">
        <f t="shared" si="3"/>
        <v>606.44000000000005</v>
      </c>
      <c r="U6" s="32">
        <f t="shared" si="3"/>
        <v>4111</v>
      </c>
      <c r="V6" s="32">
        <f t="shared" si="3"/>
        <v>25.83</v>
      </c>
      <c r="W6" s="32">
        <f t="shared" si="3"/>
        <v>159.16</v>
      </c>
      <c r="X6" s="33" t="str">
        <f>IF(X7="",NA(),X7)</f>
        <v>-</v>
      </c>
      <c r="Y6" s="33">
        <f t="shared" ref="Y6:AG6" si="4">IF(Y7="",NA(),Y7)</f>
        <v>1644.9</v>
      </c>
      <c r="Z6" s="33">
        <f t="shared" si="4"/>
        <v>125.52</v>
      </c>
      <c r="AA6" s="33">
        <f t="shared" si="4"/>
        <v>143.59</v>
      </c>
      <c r="AB6" s="33">
        <f t="shared" si="4"/>
        <v>105.88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 t="str">
        <f>IF(BE7="",NA(),BE7)</f>
        <v>-</v>
      </c>
      <c r="BF6" s="32">
        <f t="shared" ref="BF6:BN6" si="7">IF(BF7="",NA(),BF7)</f>
        <v>0</v>
      </c>
      <c r="BG6" s="32">
        <f t="shared" si="7"/>
        <v>0</v>
      </c>
      <c r="BH6" s="32">
        <f t="shared" si="7"/>
        <v>0</v>
      </c>
      <c r="BI6" s="32">
        <f t="shared" si="7"/>
        <v>0</v>
      </c>
      <c r="BJ6" s="33" t="str">
        <f t="shared" si="7"/>
        <v>-</v>
      </c>
      <c r="BK6" s="33">
        <f t="shared" si="7"/>
        <v>430.64</v>
      </c>
      <c r="BL6" s="33">
        <f t="shared" si="7"/>
        <v>446.63</v>
      </c>
      <c r="BM6" s="33">
        <f t="shared" si="7"/>
        <v>416.91</v>
      </c>
      <c r="BN6" s="33">
        <f t="shared" si="7"/>
        <v>392.19</v>
      </c>
      <c r="BO6" s="32" t="str">
        <f>IF(BO7="","",IF(BO7="-","【-】","【"&amp;SUBSTITUTE(TEXT(BO7,"#,##0.00"),"-","△")&amp;"】"))</f>
        <v>【345.93】</v>
      </c>
      <c r="BP6" s="33" t="str">
        <f>IF(BP7="",NA(),BP7)</f>
        <v>-</v>
      </c>
      <c r="BQ6" s="33">
        <f t="shared" ref="BQ6:BY6" si="8">IF(BQ7="",NA(),BQ7)</f>
        <v>420.41</v>
      </c>
      <c r="BR6" s="33">
        <f t="shared" si="8"/>
        <v>123.29</v>
      </c>
      <c r="BS6" s="33">
        <f t="shared" si="8"/>
        <v>106.68</v>
      </c>
      <c r="BT6" s="33">
        <f t="shared" si="8"/>
        <v>103.93</v>
      </c>
      <c r="BU6" s="33" t="str">
        <f t="shared" si="8"/>
        <v>-</v>
      </c>
      <c r="BV6" s="33">
        <f t="shared" si="8"/>
        <v>58.78</v>
      </c>
      <c r="BW6" s="33">
        <f t="shared" si="8"/>
        <v>58.53</v>
      </c>
      <c r="BX6" s="33">
        <f t="shared" si="8"/>
        <v>57.93</v>
      </c>
      <c r="BY6" s="33">
        <f t="shared" si="8"/>
        <v>57.03</v>
      </c>
      <c r="BZ6" s="32" t="str">
        <f>IF(BZ7="","",IF(BZ7="-","【-】","【"&amp;SUBSTITUTE(TEXT(BZ7,"#,##0.00"),"-","△")&amp;"】"))</f>
        <v>【59.44】</v>
      </c>
      <c r="CA6" s="33" t="str">
        <f>IF(CA7="",NA(),CA7)</f>
        <v>-</v>
      </c>
      <c r="CB6" s="33">
        <f t="shared" ref="CB6:CJ6" si="9">IF(CB7="",NA(),CB7)</f>
        <v>3.05</v>
      </c>
      <c r="CC6" s="33">
        <f t="shared" si="9"/>
        <v>60.71</v>
      </c>
      <c r="CD6" s="33">
        <f t="shared" si="9"/>
        <v>106.9</v>
      </c>
      <c r="CE6" s="33">
        <f t="shared" si="9"/>
        <v>131.09</v>
      </c>
      <c r="CF6" s="33" t="str">
        <f t="shared" si="9"/>
        <v>-</v>
      </c>
      <c r="CG6" s="33">
        <f t="shared" si="9"/>
        <v>257.02999999999997</v>
      </c>
      <c r="CH6" s="33">
        <f t="shared" si="9"/>
        <v>266.57</v>
      </c>
      <c r="CI6" s="33">
        <f t="shared" si="9"/>
        <v>276.93</v>
      </c>
      <c r="CJ6" s="33">
        <f t="shared" si="9"/>
        <v>283.73</v>
      </c>
      <c r="CK6" s="32" t="str">
        <f>IF(CK7="","",IF(CK7="-","【-】","【"&amp;SUBSTITUTE(TEXT(CK7,"#,##0.00"),"-","△")&amp;"】"))</f>
        <v>【272.79】</v>
      </c>
      <c r="CL6" s="33" t="str">
        <f>IF(CL7="",NA(),CL7)</f>
        <v>-</v>
      </c>
      <c r="CM6" s="33">
        <f t="shared" ref="CM6:CU6" si="10">IF(CM7="",NA(),CM7)</f>
        <v>100</v>
      </c>
      <c r="CN6" s="33">
        <f t="shared" si="10"/>
        <v>100</v>
      </c>
      <c r="CO6" s="33">
        <f t="shared" si="10"/>
        <v>100</v>
      </c>
      <c r="CP6" s="33">
        <f t="shared" si="10"/>
        <v>100</v>
      </c>
      <c r="CQ6" s="33" t="str">
        <f t="shared" si="10"/>
        <v>-</v>
      </c>
      <c r="CR6" s="33">
        <f t="shared" si="10"/>
        <v>61.93</v>
      </c>
      <c r="CS6" s="33">
        <f t="shared" si="10"/>
        <v>58.06</v>
      </c>
      <c r="CT6" s="33">
        <f t="shared" si="10"/>
        <v>59.08</v>
      </c>
      <c r="CU6" s="33">
        <f t="shared" si="10"/>
        <v>58.25</v>
      </c>
      <c r="CV6" s="32" t="str">
        <f>IF(CV7="","",IF(CV7="-","【-】","【"&amp;SUBSTITUTE(TEXT(CV7,"#,##0.00"),"-","△")&amp;"】"))</f>
        <v>【58.84】</v>
      </c>
      <c r="CW6" s="33" t="str">
        <f>IF(CW7="",NA(),CW7)</f>
        <v>-</v>
      </c>
      <c r="CX6" s="33">
        <f t="shared" ref="CX6:DF6" si="11">IF(CX7="",NA(),CX7)</f>
        <v>100</v>
      </c>
      <c r="CY6" s="33">
        <f t="shared" si="11"/>
        <v>100</v>
      </c>
      <c r="CZ6" s="33">
        <f t="shared" si="11"/>
        <v>100</v>
      </c>
      <c r="DA6" s="33">
        <f t="shared" si="11"/>
        <v>8.39</v>
      </c>
      <c r="DB6" s="33" t="str">
        <f t="shared" si="11"/>
        <v>-</v>
      </c>
      <c r="DC6" s="33">
        <f t="shared" si="11"/>
        <v>77.25</v>
      </c>
      <c r="DD6" s="33">
        <f t="shared" si="11"/>
        <v>75.790000000000006</v>
      </c>
      <c r="DE6" s="33">
        <f t="shared" si="11"/>
        <v>77.12</v>
      </c>
      <c r="DF6" s="33">
        <f t="shared" si="11"/>
        <v>68.150000000000006</v>
      </c>
      <c r="DG6" s="32" t="str">
        <f>IF(DG7="","",IF(DG7="-","【-】","【"&amp;SUBSTITUTE(TEXT(DG7,"#,##0.00"),"-","△")&amp;"】"))</f>
        <v>【74.35】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3" t="str">
        <f>IF(ED7="",NA(),ED7)</f>
        <v>-</v>
      </c>
      <c r="EE6" s="33" t="str">
        <f t="shared" ref="EE6:EM6" si="14">IF(EE7="",NA(),EE7)</f>
        <v>-</v>
      </c>
      <c r="EF6" s="33" t="str">
        <f t="shared" si="14"/>
        <v>-</v>
      </c>
      <c r="EG6" s="33" t="str">
        <f t="shared" si="14"/>
        <v>-</v>
      </c>
      <c r="EH6" s="33" t="str">
        <f t="shared" si="14"/>
        <v>-</v>
      </c>
      <c r="EI6" s="33" t="str">
        <f t="shared" si="14"/>
        <v>-</v>
      </c>
      <c r="EJ6" s="33" t="str">
        <f t="shared" si="14"/>
        <v>-</v>
      </c>
      <c r="EK6" s="33" t="str">
        <f t="shared" si="14"/>
        <v>-</v>
      </c>
      <c r="EL6" s="33" t="str">
        <f t="shared" si="14"/>
        <v>-</v>
      </c>
      <c r="EM6" s="33" t="str">
        <f t="shared" si="14"/>
        <v>-</v>
      </c>
      <c r="EN6" s="32" t="str">
        <f>IF(EN7="","",IF(EN7="-","【-】","【"&amp;SUBSTITUTE(TEXT(EN7,"#,##0.00"),"-","△")&amp;"】"))</f>
        <v>【-】</v>
      </c>
    </row>
    <row r="7" spans="1:144" s="34" customFormat="1">
      <c r="A7" s="26"/>
      <c r="B7" s="35">
        <v>2015</v>
      </c>
      <c r="C7" s="35">
        <v>113417</v>
      </c>
      <c r="D7" s="35">
        <v>47</v>
      </c>
      <c r="E7" s="35">
        <v>18</v>
      </c>
      <c r="F7" s="35">
        <v>0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22.75</v>
      </c>
      <c r="P7" s="36">
        <v>100</v>
      </c>
      <c r="Q7" s="36">
        <v>3240</v>
      </c>
      <c r="R7" s="36">
        <v>17999</v>
      </c>
      <c r="S7" s="36">
        <v>29.68</v>
      </c>
      <c r="T7" s="36">
        <v>606.44000000000005</v>
      </c>
      <c r="U7" s="36">
        <v>4111</v>
      </c>
      <c r="V7" s="36">
        <v>25.83</v>
      </c>
      <c r="W7" s="36">
        <v>159.16</v>
      </c>
      <c r="X7" s="36" t="s">
        <v>101</v>
      </c>
      <c r="Y7" s="36">
        <v>1644.9</v>
      </c>
      <c r="Z7" s="36">
        <v>125.52</v>
      </c>
      <c r="AA7" s="36">
        <v>143.59</v>
      </c>
      <c r="AB7" s="36">
        <v>105.88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 t="s">
        <v>101</v>
      </c>
      <c r="BF7" s="36">
        <v>0</v>
      </c>
      <c r="BG7" s="36">
        <v>0</v>
      </c>
      <c r="BH7" s="36">
        <v>0</v>
      </c>
      <c r="BI7" s="36">
        <v>0</v>
      </c>
      <c r="BJ7" s="36" t="s">
        <v>101</v>
      </c>
      <c r="BK7" s="36">
        <v>430.64</v>
      </c>
      <c r="BL7" s="36">
        <v>446.63</v>
      </c>
      <c r="BM7" s="36">
        <v>416.91</v>
      </c>
      <c r="BN7" s="36">
        <v>392.19</v>
      </c>
      <c r="BO7" s="36">
        <v>345.93</v>
      </c>
      <c r="BP7" s="36" t="s">
        <v>101</v>
      </c>
      <c r="BQ7" s="36">
        <v>420.41</v>
      </c>
      <c r="BR7" s="36">
        <v>123.29</v>
      </c>
      <c r="BS7" s="36">
        <v>106.68</v>
      </c>
      <c r="BT7" s="36">
        <v>103.93</v>
      </c>
      <c r="BU7" s="36" t="s">
        <v>101</v>
      </c>
      <c r="BV7" s="36">
        <v>58.78</v>
      </c>
      <c r="BW7" s="36">
        <v>58.53</v>
      </c>
      <c r="BX7" s="36">
        <v>57.93</v>
      </c>
      <c r="BY7" s="36">
        <v>57.03</v>
      </c>
      <c r="BZ7" s="36">
        <v>59.44</v>
      </c>
      <c r="CA7" s="36" t="s">
        <v>101</v>
      </c>
      <c r="CB7" s="36">
        <v>3.05</v>
      </c>
      <c r="CC7" s="36">
        <v>60.71</v>
      </c>
      <c r="CD7" s="36">
        <v>106.9</v>
      </c>
      <c r="CE7" s="36">
        <v>131.09</v>
      </c>
      <c r="CF7" s="36" t="s">
        <v>101</v>
      </c>
      <c r="CG7" s="36">
        <v>257.02999999999997</v>
      </c>
      <c r="CH7" s="36">
        <v>266.57</v>
      </c>
      <c r="CI7" s="36">
        <v>276.93</v>
      </c>
      <c r="CJ7" s="36">
        <v>283.73</v>
      </c>
      <c r="CK7" s="36">
        <v>272.79000000000002</v>
      </c>
      <c r="CL7" s="36" t="s">
        <v>101</v>
      </c>
      <c r="CM7" s="36">
        <v>100</v>
      </c>
      <c r="CN7" s="36">
        <v>100</v>
      </c>
      <c r="CO7" s="36">
        <v>100</v>
      </c>
      <c r="CP7" s="36">
        <v>100</v>
      </c>
      <c r="CQ7" s="36" t="s">
        <v>101</v>
      </c>
      <c r="CR7" s="36">
        <v>61.93</v>
      </c>
      <c r="CS7" s="36">
        <v>58.06</v>
      </c>
      <c r="CT7" s="36">
        <v>59.08</v>
      </c>
      <c r="CU7" s="36">
        <v>58.25</v>
      </c>
      <c r="CV7" s="36">
        <v>58.84</v>
      </c>
      <c r="CW7" s="36" t="s">
        <v>101</v>
      </c>
      <c r="CX7" s="36">
        <v>100</v>
      </c>
      <c r="CY7" s="36">
        <v>100</v>
      </c>
      <c r="CZ7" s="36">
        <v>100</v>
      </c>
      <c r="DA7" s="36">
        <v>8.39</v>
      </c>
      <c r="DB7" s="36" t="s">
        <v>101</v>
      </c>
      <c r="DC7" s="36">
        <v>77.25</v>
      </c>
      <c r="DD7" s="36">
        <v>75.790000000000006</v>
      </c>
      <c r="DE7" s="36">
        <v>77.12</v>
      </c>
      <c r="DF7" s="36">
        <v>68.150000000000006</v>
      </c>
      <c r="DG7" s="36">
        <v>74.349999999999994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 t="s">
        <v>101</v>
      </c>
      <c r="EE7" s="36" t="s">
        <v>101</v>
      </c>
      <c r="EF7" s="36" t="s">
        <v>101</v>
      </c>
      <c r="EG7" s="36" t="s">
        <v>101</v>
      </c>
      <c r="EH7" s="36" t="s">
        <v>101</v>
      </c>
      <c r="EI7" s="36" t="s">
        <v>101</v>
      </c>
      <c r="EJ7" s="36" t="s">
        <v>101</v>
      </c>
      <c r="EK7" s="36" t="s">
        <v>101</v>
      </c>
      <c r="EL7" s="36" t="s">
        <v>101</v>
      </c>
      <c r="EM7" s="36" t="s">
        <v>101</v>
      </c>
      <c r="EN7" s="36" t="s">
        <v>101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埼玉県</cp:lastModifiedBy>
  <dcterms:created xsi:type="dcterms:W3CDTF">2017-02-08T03:22:32Z</dcterms:created>
  <dcterms:modified xsi:type="dcterms:W3CDTF">2017-02-24T02:15:30Z</dcterms:modified>
  <cp:category/>
</cp:coreProperties>
</file>