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<sst xmlns="http://schemas.openxmlformats.org/spreadsheetml/2006/main" count="217" uniqueCount="106">
  <si>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</si>
  <si>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</si>
  <si>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</si>
  <si>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</si>
  <si>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</si>
  <si>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</si>
  <si>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</si>
  <si>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</si>
  <si>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</si>
  <si>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</si>
  <si>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</si>
  <si>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</si>
  <si>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</si>
  <si>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</si>
  <si>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</si>
  <si>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</si>
  <si>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</si>
  <si>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</si>
  <si>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</si>
  <si>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</si>
  <si>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</si>
  <si>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</si>
  <si>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</si>
  <si>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</si>
  <si>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</si>
  <si>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</si>
  <si>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</si>
  <si>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</si>
  <si>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</si>
  <si>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</si>
  <si>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</si>
  <si>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</si>
  <si>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</si>
  <si>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</si>
  <si>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</si>
  <si>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</si>
  <si>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</si>
  <si>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</si>
  <si>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</si>
  <si>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</si>
  <si>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</si>
  <si>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</si>
  <si>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</si>
  <si>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</si>
  <si>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</si>
  <si>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</si>
  <si>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</si>
  <si>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</si>
  <si>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</si>
  <si>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</si>
  <si>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</si>
  <si>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</si>
  <si>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</si>
  <si>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</si>
  <si>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</si>
  <si>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</si>
  <si>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</si>
  <si>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</si>
  <si>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</si>
  <si>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</si>
  <si>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</si>
  <si>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</si>
  <si>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</si>
  <si>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</si>
  <si>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</si>
  <si>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</si>
  <si>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</si>
  <si>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</si>
  <si>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</si>
  <si>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</si>
  <si>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</si>
  <si>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</si>
  <si>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</si>
  <si>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</si>
  <si>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</si>
  <si>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</si>
  <si>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</si>
  <si>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</si>
  <si>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</si>
  <si>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</si>
  <si>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</si>
  <si>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</si>
  <si>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</si>
  <si>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</si>
  <si>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</si>
  <si>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</si>
  <si>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</si>
  <si>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</si>
  <si>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</si>
  <si>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</si>
  <si>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</si>
  <si>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</si>
  <si>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吉川市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</si>
  <si>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</si>
  <si>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</si>
  <si>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</si>
  <si>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</si>
  <si>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</si>
  <si>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</si>
  <si>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</si>
  <si>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</si>
  <si>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</si>
  <si>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</si>
  <si>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当該年度において、給水収益等の「収益」で、維持管理費等の「費用」がどの程度賄えているかを表す指標です。類似団体に比べてやや下回っているものの、基準値である100％を超えており、収支は健全な水準にあると言えます。
・②累積欠損金比率については、累積欠損金（複数年にわたり累積した損失）が無いため、適正な数値となっております。
・③流動比率は短期的債務に対する支払能力を示す数値です。基準値である100％を上回っており、支払能力があることを示しています。
・④企業債残高対給水収益比率は給水収益に対する企業債（借金）の残高を示しています。平成25年度以降、数値が減少しておりますが、今後の水道施設等の更新需要に伴う、借入の有無によっては数値が増加する可能性があります。
・⑤料金回収率については100％を上回っており、「水道料金」で「水をつくるための費用」が賄えていることを示しています。
・⑥給水原価については類似団体と比較して下回っており、前年度と同等の水準を維持しております。
・⑦施設利用率については、類似団体と比較してやや低い数値となっておりますが、適正な余力を持った施設規模を有していると考えられます。
・⑧有収率は水道施設等を通じて配水された水が収益に結びついているかを判断する数値です。この数値が低いと配水管の漏水等が疑われますが、高い数値を維持しており、適正であると言えます。</t>
    <rPh sb="2" eb="4">
      <t>ケイジョウ</t>
    </rPh>
    <rPh sb="4" eb="6">
      <t>シュウシ</t>
    </rPh>
    <rPh sb="6" eb="8">
      <t>ヒリツ</t>
    </rPh>
    <rPh sb="9" eb="11">
      <t>トウガイ</t>
    </rPh>
    <rPh sb="11" eb="13">
      <t>ネンド</t>
    </rPh>
    <rPh sb="18" eb="20">
      <t>キュウスイ</t>
    </rPh>
    <rPh sb="20" eb="22">
      <t>シュウエキ</t>
    </rPh>
    <rPh sb="22" eb="23">
      <t>トウ</t>
    </rPh>
    <rPh sb="25" eb="27">
      <t>シュウエキ</t>
    </rPh>
    <rPh sb="30" eb="32">
      <t>イジ</t>
    </rPh>
    <rPh sb="32" eb="35">
      <t>カンリヒ</t>
    </rPh>
    <rPh sb="35" eb="36">
      <t>トウ</t>
    </rPh>
    <rPh sb="38" eb="40">
      <t>ヒヨウ</t>
    </rPh>
    <rPh sb="44" eb="46">
      <t>テイド</t>
    </rPh>
    <rPh sb="46" eb="47">
      <t>マカナ</t>
    </rPh>
    <rPh sb="53" eb="54">
      <t>アラワ</t>
    </rPh>
    <rPh sb="55" eb="57">
      <t>シヒョウ</t>
    </rPh>
    <rPh sb="60" eb="62">
      <t>ルイジ</t>
    </rPh>
    <rPh sb="62" eb="64">
      <t>ダンタイ</t>
    </rPh>
    <rPh sb="65" eb="66">
      <t>クラ</t>
    </rPh>
    <rPh sb="70" eb="72">
      <t>シタマワ</t>
    </rPh>
    <rPh sb="80" eb="83">
      <t>キジュンチ</t>
    </rPh>
    <rPh sb="91" eb="92">
      <t>コ</t>
    </rPh>
    <rPh sb="97" eb="99">
      <t>シュウシ</t>
    </rPh>
    <rPh sb="100" eb="102">
      <t>ケンゼン</t>
    </rPh>
    <rPh sb="103" eb="105">
      <t>スイジュン</t>
    </rPh>
    <rPh sb="109" eb="110">
      <t>イ</t>
    </rPh>
    <rPh sb="117" eb="119">
      <t>ルイセキ</t>
    </rPh>
    <rPh sb="119" eb="122">
      <t>ケッソンキン</t>
    </rPh>
    <rPh sb="122" eb="124">
      <t>ヒリツ</t>
    </rPh>
    <rPh sb="130" eb="132">
      <t>ルイセキ</t>
    </rPh>
    <rPh sb="132" eb="135">
      <t>ケッソンキン</t>
    </rPh>
    <rPh sb="136" eb="138">
      <t>フクスウ</t>
    </rPh>
    <rPh sb="138" eb="139">
      <t>ネン</t>
    </rPh>
    <rPh sb="143" eb="145">
      <t>ルイセキ</t>
    </rPh>
    <rPh sb="147" eb="149">
      <t>ソンシツ</t>
    </rPh>
    <rPh sb="151" eb="152">
      <t>ナ</t>
    </rPh>
    <rPh sb="156" eb="158">
      <t>テキセイ</t>
    </rPh>
    <rPh sb="159" eb="161">
      <t>スウチ</t>
    </rPh>
    <rPh sb="173" eb="175">
      <t>リュウドウ</t>
    </rPh>
    <rPh sb="175" eb="177">
      <t>ヒリツ</t>
    </rPh>
    <rPh sb="178" eb="181">
      <t>タンキテキ</t>
    </rPh>
    <rPh sb="181" eb="183">
      <t>サイム</t>
    </rPh>
    <rPh sb="184" eb="185">
      <t>タイ</t>
    </rPh>
    <rPh sb="187" eb="189">
      <t>シハライ</t>
    </rPh>
    <rPh sb="189" eb="191">
      <t>ノウリョク</t>
    </rPh>
    <rPh sb="192" eb="193">
      <t>シメ</t>
    </rPh>
    <rPh sb="194" eb="196">
      <t>スウチ</t>
    </rPh>
    <rPh sb="199" eb="202">
      <t>キジュンチ</t>
    </rPh>
    <rPh sb="210" eb="212">
      <t>ウワマワ</t>
    </rPh>
    <rPh sb="217" eb="219">
      <t>シハライ</t>
    </rPh>
    <rPh sb="219" eb="221">
      <t>ノウリョク</t>
    </rPh>
    <rPh sb="227" eb="228">
      <t>シメ</t>
    </rPh>
    <rPh sb="237" eb="239">
      <t>キギョウ</t>
    </rPh>
    <rPh sb="239" eb="240">
      <t>サイ</t>
    </rPh>
    <rPh sb="240" eb="242">
      <t>ザンダカ</t>
    </rPh>
    <rPh sb="242" eb="243">
      <t>タイ</t>
    </rPh>
    <rPh sb="243" eb="245">
      <t>キュウスイ</t>
    </rPh>
    <rPh sb="245" eb="247">
      <t>シュウエキ</t>
    </rPh>
    <rPh sb="247" eb="249">
      <t>ヒリツ</t>
    </rPh>
    <rPh sb="250" eb="252">
      <t>キュウスイ</t>
    </rPh>
    <rPh sb="252" eb="254">
      <t>シュウエキ</t>
    </rPh>
    <rPh sb="255" eb="256">
      <t>タイ</t>
    </rPh>
    <rPh sb="258" eb="260">
      <t>キギョウ</t>
    </rPh>
    <rPh sb="260" eb="261">
      <t>サイ</t>
    </rPh>
    <rPh sb="262" eb="264">
      <t>シャッキン</t>
    </rPh>
    <rPh sb="266" eb="268">
      <t>ザンダカ</t>
    </rPh>
    <rPh sb="269" eb="270">
      <t>シメ</t>
    </rPh>
    <rPh sb="276" eb="278">
      <t>ヘイセイ</t>
    </rPh>
    <rPh sb="280" eb="281">
      <t>ネン</t>
    </rPh>
    <rPh sb="281" eb="282">
      <t>ド</t>
    </rPh>
    <rPh sb="282" eb="284">
      <t>イコウ</t>
    </rPh>
    <rPh sb="285" eb="287">
      <t>スウチ</t>
    </rPh>
    <rPh sb="288" eb="290">
      <t>ゲンショウ</t>
    </rPh>
    <rPh sb="298" eb="300">
      <t>コンゴ</t>
    </rPh>
    <rPh sb="301" eb="303">
      <t>スイドウ</t>
    </rPh>
    <rPh sb="303" eb="305">
      <t>シセツ</t>
    </rPh>
    <rPh sb="305" eb="306">
      <t>トウ</t>
    </rPh>
    <rPh sb="307" eb="309">
      <t>コウシン</t>
    </rPh>
    <rPh sb="309" eb="311">
      <t>ジュヨウ</t>
    </rPh>
    <rPh sb="312" eb="313">
      <t>トモナ</t>
    </rPh>
    <rPh sb="315" eb="317">
      <t>カリイレ</t>
    </rPh>
    <rPh sb="318" eb="320">
      <t>ウム</t>
    </rPh>
    <rPh sb="325" eb="327">
      <t>スウチ</t>
    </rPh>
    <rPh sb="328" eb="330">
      <t>ゾウカ</t>
    </rPh>
    <rPh sb="332" eb="335">
      <t>カノウセイ</t>
    </rPh>
    <rPh sb="344" eb="346">
      <t>リョウキン</t>
    </rPh>
    <rPh sb="346" eb="348">
      <t>カイシュウ</t>
    </rPh>
    <rPh sb="348" eb="349">
      <t>リツ</t>
    </rPh>
    <rPh sb="359" eb="361">
      <t>ウワマワ</t>
    </rPh>
    <rPh sb="367" eb="369">
      <t>スイドウ</t>
    </rPh>
    <rPh sb="369" eb="371">
      <t>リョウキン</t>
    </rPh>
    <rPh sb="374" eb="375">
      <t>ミズ</t>
    </rPh>
    <rPh sb="382" eb="384">
      <t>ヒヨウ</t>
    </rPh>
    <rPh sb="386" eb="387">
      <t>マカナ</t>
    </rPh>
    <rPh sb="394" eb="395">
      <t>シメ</t>
    </rPh>
    <rPh sb="404" eb="406">
      <t>キュウスイ</t>
    </rPh>
    <rPh sb="406" eb="408">
      <t>ゲンカ</t>
    </rPh>
    <rPh sb="413" eb="415">
      <t>ルイジ</t>
    </rPh>
    <rPh sb="415" eb="417">
      <t>ダンタイ</t>
    </rPh>
    <rPh sb="418" eb="420">
      <t>ヒカク</t>
    </rPh>
    <rPh sb="422" eb="424">
      <t>シタマワ</t>
    </rPh>
    <rPh sb="429" eb="432">
      <t>ゼンネンド</t>
    </rPh>
    <rPh sb="436" eb="438">
      <t>スイジュン</t>
    </rPh>
    <rPh sb="439" eb="441">
      <t>イジ</t>
    </rPh>
    <rPh sb="451" eb="453">
      <t>シセツ</t>
    </rPh>
    <rPh sb="453" eb="456">
      <t>リヨウリツ</t>
    </rPh>
    <rPh sb="462" eb="464">
      <t>ルイジ</t>
    </rPh>
    <rPh sb="464" eb="466">
      <t>ダンタイ</t>
    </rPh>
    <rPh sb="467" eb="469">
      <t>ヒカク</t>
    </rPh>
    <rPh sb="473" eb="474">
      <t>ヒク</t>
    </rPh>
    <rPh sb="475" eb="477">
      <t>スウチ</t>
    </rPh>
    <rPh sb="487" eb="489">
      <t>テキセイ</t>
    </rPh>
    <rPh sb="490" eb="492">
      <t>ヨリョク</t>
    </rPh>
    <rPh sb="493" eb="494">
      <t>モ</t>
    </rPh>
    <rPh sb="496" eb="498">
      <t>シセツ</t>
    </rPh>
    <rPh sb="498" eb="500">
      <t>キボ</t>
    </rPh>
    <rPh sb="501" eb="502">
      <t>ユウ</t>
    </rPh>
    <rPh sb="507" eb="508">
      <t>カンガ</t>
    </rPh>
    <rPh sb="517" eb="519">
      <t>ユウシュウ</t>
    </rPh>
    <rPh sb="519" eb="520">
      <t>リツ</t>
    </rPh>
    <rPh sb="521" eb="523">
      <t>スイドウ</t>
    </rPh>
    <rPh sb="523" eb="525">
      <t>シセツ</t>
    </rPh>
    <rPh sb="525" eb="526">
      <t>トウ</t>
    </rPh>
    <rPh sb="527" eb="528">
      <t>ツウ</t>
    </rPh>
    <rPh sb="530" eb="532">
      <t>ハイスイ</t>
    </rPh>
    <rPh sb="535" eb="536">
      <t>ミズ</t>
    </rPh>
    <rPh sb="537" eb="539">
      <t>シュウエキ</t>
    </rPh>
    <rPh sb="540" eb="541">
      <t>ムス</t>
    </rPh>
    <rPh sb="549" eb="551">
      <t>ハンダン</t>
    </rPh>
    <rPh sb="553" eb="555">
      <t>スウチ</t>
    </rPh>
    <rPh sb="560" eb="562">
      <t>スウチ</t>
    </rPh>
    <rPh sb="563" eb="564">
      <t>ヒク</t>
    </rPh>
    <rPh sb="566" eb="569">
      <t>ハイスイカン</t>
    </rPh>
    <rPh sb="570" eb="572">
      <t>ロウスイ</t>
    </rPh>
    <rPh sb="572" eb="573">
      <t>トウ</t>
    </rPh>
    <rPh sb="574" eb="575">
      <t>ウタガ</t>
    </rPh>
    <rPh sb="581" eb="582">
      <t>タカ</t>
    </rPh>
    <rPh sb="583" eb="585">
      <t>スウチ</t>
    </rPh>
    <rPh sb="586" eb="588">
      <t>イジ</t>
    </rPh>
    <rPh sb="593" eb="595">
      <t>テキセイ</t>
    </rPh>
    <rPh sb="599" eb="600">
      <t>イ</t>
    </rPh>
    <phoneticPr fontId="4"/>
  </si>
  <si>
    <t>・①有形固定資産減価償却率は、数値が高いほど耐用年数に近い資産（水道施設、設備等）が多いことを示すため、類似団体に比べて比較的新しい資産であることがわかりますが、今後の老朽化は避けられないため、更新等について、計画的に行う必要があります。
・②管路経年化率については、法定耐用年数を超えた管路がないため、適正な数値となっております。
・③管路更新率については、平成26年度に引き続き市街化区域内の工事が主となり、市民生活への影響を考慮する必要があったことから、前年度と同様の数値となっております。</t>
    <rPh sb="2" eb="4">
      <t>ユウケイ</t>
    </rPh>
    <rPh sb="4" eb="6">
      <t>コテイ</t>
    </rPh>
    <rPh sb="6" eb="8">
      <t>シサン</t>
    </rPh>
    <rPh sb="8" eb="10">
      <t>ゲンカ</t>
    </rPh>
    <rPh sb="10" eb="12">
      <t>ショウキャク</t>
    </rPh>
    <rPh sb="12" eb="13">
      <t>リツ</t>
    </rPh>
    <rPh sb="15" eb="17">
      <t>スウチ</t>
    </rPh>
    <rPh sb="18" eb="19">
      <t>タカ</t>
    </rPh>
    <rPh sb="22" eb="24">
      <t>タイヨウ</t>
    </rPh>
    <rPh sb="24" eb="26">
      <t>ネンスウ</t>
    </rPh>
    <rPh sb="27" eb="28">
      <t>チカ</t>
    </rPh>
    <rPh sb="29" eb="31">
      <t>シサン</t>
    </rPh>
    <rPh sb="32" eb="34">
      <t>スイドウ</t>
    </rPh>
    <rPh sb="34" eb="36">
      <t>シセツ</t>
    </rPh>
    <rPh sb="37" eb="39">
      <t>セツビ</t>
    </rPh>
    <rPh sb="39" eb="40">
      <t>トウ</t>
    </rPh>
    <rPh sb="42" eb="43">
      <t>オオ</t>
    </rPh>
    <rPh sb="47" eb="48">
      <t>シメ</t>
    </rPh>
    <rPh sb="52" eb="54">
      <t>ルイジ</t>
    </rPh>
    <rPh sb="54" eb="56">
      <t>ダンタイ</t>
    </rPh>
    <rPh sb="57" eb="58">
      <t>クラ</t>
    </rPh>
    <rPh sb="60" eb="63">
      <t>ヒカクテキ</t>
    </rPh>
    <rPh sb="63" eb="64">
      <t>アタラ</t>
    </rPh>
    <rPh sb="66" eb="68">
      <t>シサン</t>
    </rPh>
    <rPh sb="81" eb="83">
      <t>コンゴ</t>
    </rPh>
    <rPh sb="84" eb="87">
      <t>ロウキュウカ</t>
    </rPh>
    <rPh sb="88" eb="89">
      <t>サ</t>
    </rPh>
    <rPh sb="97" eb="99">
      <t>コウシン</t>
    </rPh>
    <rPh sb="99" eb="100">
      <t>トウ</t>
    </rPh>
    <rPh sb="105" eb="108">
      <t>ケイカクテキ</t>
    </rPh>
    <rPh sb="109" eb="110">
      <t>オコナ</t>
    </rPh>
    <rPh sb="111" eb="113">
      <t>ヒツヨウ</t>
    </rPh>
    <rPh sb="122" eb="124">
      <t>カンロ</t>
    </rPh>
    <rPh sb="124" eb="126">
      <t>ケイネン</t>
    </rPh>
    <rPh sb="126" eb="127">
      <t>カ</t>
    </rPh>
    <rPh sb="127" eb="128">
      <t>リツ</t>
    </rPh>
    <rPh sb="134" eb="136">
      <t>ホウテイ</t>
    </rPh>
    <rPh sb="136" eb="138">
      <t>タイヨウ</t>
    </rPh>
    <rPh sb="138" eb="140">
      <t>ネンスウ</t>
    </rPh>
    <rPh sb="141" eb="142">
      <t>コ</t>
    </rPh>
    <rPh sb="144" eb="146">
      <t>カンロ</t>
    </rPh>
    <rPh sb="152" eb="154">
      <t>テキセイ</t>
    </rPh>
    <rPh sb="155" eb="157">
      <t>スウチ</t>
    </rPh>
    <rPh sb="169" eb="171">
      <t>カンロ</t>
    </rPh>
    <rPh sb="171" eb="173">
      <t>コウシン</t>
    </rPh>
    <rPh sb="173" eb="174">
      <t>リツ</t>
    </rPh>
    <rPh sb="180" eb="182">
      <t>ヘイセイ</t>
    </rPh>
    <rPh sb="184" eb="185">
      <t>ネン</t>
    </rPh>
    <rPh sb="185" eb="186">
      <t>ド</t>
    </rPh>
    <rPh sb="187" eb="188">
      <t>ヒ</t>
    </rPh>
    <rPh sb="189" eb="190">
      <t>ツヅ</t>
    </rPh>
    <rPh sb="191" eb="194">
      <t>シガイカ</t>
    </rPh>
    <rPh sb="194" eb="197">
      <t>クイキナイ</t>
    </rPh>
    <rPh sb="198" eb="200">
      <t>コウジ</t>
    </rPh>
    <rPh sb="201" eb="202">
      <t>シュ</t>
    </rPh>
    <rPh sb="206" eb="208">
      <t>シミン</t>
    </rPh>
    <rPh sb="208" eb="210">
      <t>セイカツ</t>
    </rPh>
    <rPh sb="212" eb="214">
      <t>エイキョウ</t>
    </rPh>
    <rPh sb="215" eb="217">
      <t>コウリョ</t>
    </rPh>
    <rPh sb="219" eb="221">
      <t>ヒツヨウ</t>
    </rPh>
    <rPh sb="230" eb="233">
      <t>ゼンネンド</t>
    </rPh>
    <rPh sb="234" eb="236">
      <t>ドウヨウ</t>
    </rPh>
    <rPh sb="237" eb="239">
      <t>スウチタイキギョウサイシャッキンザンダカシメヘイセイネンドイコウスウチゲンショウコンゴスイドウシセツトウコウシンジュヨウトモナカリイレウムスウチゾウカカノウセイリョウキンカイシュウリツウワマワスイドウリョウキンミズヒヨウマカナシメキュウスイゲンカルイジダンタイヒカクシタマワゼンネンドドウヨウスイジュンイジシセツリヨウリツルイジダンタイヒカクヒクスウチテキセイヨリョクモシセツキボユウカンガユウシュウリツスイドウシセツトウツウハイスイミズシュウエキムスハンダンスウチスウチヒクハイスイカンロウスイトウウタガタカスウチイジテキセイイ</t>
    </rPh>
    <phoneticPr fontId="4"/>
  </si>
  <si>
    <t xml:space="preserve">各指標から総合的に判断すると、吉川市水道事業は現在のところ、おおむね安定した効率的な経営状況にあると言えます。
しかしながら、今後は料金収入の減少が見込まれる一方で、法定耐用年数を迎え、老朽化する施設や設備の更新費用等の大幅な増加は避けられません。
このような状況の中、安定した効率的な経営状況を維持するためには、さらなる現状の分析、将来にわたる財政計画、投資計画を明確化するなど、これまで以上に計画的かつ効率的な事業運営を行う必要があります。
</t>
    <rPh sb="0" eb="1">
      <t>カク</t>
    </rPh>
    <rPh sb="1" eb="3">
      <t>シヒョウ</t>
    </rPh>
    <rPh sb="5" eb="8">
      <t>ソウゴウテキ</t>
    </rPh>
    <rPh sb="9" eb="11">
      <t>ハンダン</t>
    </rPh>
    <rPh sb="15" eb="18">
      <t>ヨシカワシ</t>
    </rPh>
    <rPh sb="18" eb="20">
      <t>スイドウ</t>
    </rPh>
    <rPh sb="20" eb="22">
      <t>ジギョウ</t>
    </rPh>
    <rPh sb="23" eb="25">
      <t>ゲンザイ</t>
    </rPh>
    <rPh sb="34" eb="36">
      <t>アンテイ</t>
    </rPh>
    <rPh sb="38" eb="41">
      <t>コウリツテキ</t>
    </rPh>
    <rPh sb="42" eb="44">
      <t>ケイエイ</t>
    </rPh>
    <rPh sb="44" eb="46">
      <t>ジョウキョウ</t>
    </rPh>
    <rPh sb="50" eb="51">
      <t>イ</t>
    </rPh>
    <rPh sb="63" eb="65">
      <t>コンゴ</t>
    </rPh>
    <rPh sb="66" eb="68">
      <t>リョウキン</t>
    </rPh>
    <rPh sb="68" eb="70">
      <t>シュウニュウ</t>
    </rPh>
    <rPh sb="71" eb="73">
      <t>ゲンショウ</t>
    </rPh>
    <rPh sb="74" eb="76">
      <t>ミコ</t>
    </rPh>
    <rPh sb="79" eb="81">
      <t>イッポウ</t>
    </rPh>
    <rPh sb="83" eb="85">
      <t>ホウテイ</t>
    </rPh>
    <rPh sb="85" eb="87">
      <t>タイヨウ</t>
    </rPh>
    <rPh sb="87" eb="89">
      <t>ネンスウ</t>
    </rPh>
    <rPh sb="90" eb="91">
      <t>ムカ</t>
    </rPh>
    <rPh sb="93" eb="96">
      <t>ロウキュウカ</t>
    </rPh>
    <rPh sb="98" eb="100">
      <t>シセツ</t>
    </rPh>
    <rPh sb="101" eb="103">
      <t>セツビ</t>
    </rPh>
    <rPh sb="104" eb="106">
      <t>コウシン</t>
    </rPh>
    <rPh sb="106" eb="108">
      <t>ヒヨウ</t>
    </rPh>
    <rPh sb="108" eb="109">
      <t>トウ</t>
    </rPh>
    <rPh sb="110" eb="112">
      <t>オオハバ</t>
    </rPh>
    <rPh sb="113" eb="115">
      <t>ゾウカ</t>
    </rPh>
    <rPh sb="116" eb="117">
      <t>サ</t>
    </rPh>
    <rPh sb="130" eb="132">
      <t>ジョウキョウ</t>
    </rPh>
    <rPh sb="133" eb="134">
      <t>ナカ</t>
    </rPh>
    <rPh sb="135" eb="137">
      <t>アンテイ</t>
    </rPh>
    <rPh sb="139" eb="142">
      <t>コウリツテキ</t>
    </rPh>
    <rPh sb="143" eb="145">
      <t>ケイエイ</t>
    </rPh>
    <rPh sb="145" eb="147">
      <t>ジョウキョウ</t>
    </rPh>
    <rPh sb="148" eb="150">
      <t>イジ</t>
    </rPh>
    <rPh sb="161" eb="163">
      <t>ゲンジョウ</t>
    </rPh>
    <rPh sb="164" eb="166">
      <t>ブンセキ</t>
    </rPh>
    <rPh sb="167" eb="169">
      <t>ショウライ</t>
    </rPh>
    <rPh sb="173" eb="175">
      <t>ザイセイ</t>
    </rPh>
    <rPh sb="175" eb="177">
      <t>ケイカク</t>
    </rPh>
    <rPh sb="178" eb="180">
      <t>トウシ</t>
    </rPh>
    <rPh sb="180" eb="182">
      <t>ケイカク</t>
    </rPh>
    <rPh sb="183" eb="185">
      <t>メイカク</t>
    </rPh>
    <rPh sb="185" eb="186">
      <t>カ</t>
    </rPh>
    <rPh sb="195" eb="197">
      <t>イジョウ</t>
    </rPh>
    <rPh sb="198" eb="201">
      <t>ケイカクテキ</t>
    </rPh>
    <rPh sb="203" eb="206">
      <t>コウリツテキ</t>
    </rPh>
    <rPh sb="207" eb="209">
      <t>ジギョウ</t>
    </rPh>
    <rPh sb="209" eb="211">
      <t>ウンエイ</t>
    </rPh>
    <rPh sb="212" eb="213">
      <t>オコナ</t>
    </rPh>
    <rPh sb="214" eb="21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</si>
</sst>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2.41</c:v>
                </c:pt>
                <c:pt idx="1">
                  <c:v>0.98</c:v>
                </c:pt>
                <c:pt idx="2">
                  <c:v>1.59</c:v>
                </c:pt>
                <c:pt idx="3">
                  <c:v>0.4</c:v>
                </c:pt>
                <c:pt idx="4">
                  <c:v>0.45</c:v>
                </c:pt>
              </c:numCache>
            </c:numRef>
          </c:val>
        </c:ser>
        <c:dLbls>
          <c:showLegendKey val="0"/>
          <c:showVal val="0"/>
          <c:showCatName val="0"/>
          <c:showSerName val="0"/>
          <c:showPercent val="0"/>
          <c:showBubbleSize val="0"/>
        </c:dLbls>
        <c:gapWidth val="150"/>
        <c:axId val="99243904"/>
        <c:axId val="9925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99243904"/>
        <c:axId val="99258368"/>
      </c:lineChart>
      <c:dateAx>
        <c:axId val="99243904"/>
        <c:scaling>
          <c:orientation val="minMax"/>
        </c:scaling>
        <c:delete val="1"/>
        <c:axPos val="b"/>
        <c:numFmt formatCode="ge" sourceLinked="1"/>
        <c:majorTickMark val="none"/>
        <c:minorTickMark val="none"/>
        <c:tickLblPos val="none"/>
        <c:crossAx val="99258368"/>
        <c:crosses val="autoZero"/>
        <c:auto val="1"/>
        <c:lblOffset val="100"/>
        <c:baseTimeUnit val="years"/>
      </c:dateAx>
      <c:valAx>
        <c:axId val="9925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4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62.06</c:v>
                </c:pt>
                <c:pt idx="1">
                  <c:v>51.14</c:v>
                </c:pt>
                <c:pt idx="2">
                  <c:v>50.32</c:v>
                </c:pt>
                <c:pt idx="3">
                  <c:v>51.56</c:v>
                </c:pt>
                <c:pt idx="4">
                  <c:v>52.41</c:v>
                </c:pt>
              </c:numCache>
            </c:numRef>
          </c:val>
        </c:ser>
        <c:dLbls>
          <c:showLegendKey val="0"/>
          <c:showVal val="0"/>
          <c:showCatName val="0"/>
          <c:showSerName val="0"/>
          <c:showPercent val="0"/>
          <c:showBubbleSize val="0"/>
        </c:dLbls>
        <c:gapWidth val="150"/>
        <c:axId val="99530624"/>
        <c:axId val="9954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99530624"/>
        <c:axId val="99545088"/>
      </c:lineChart>
      <c:dateAx>
        <c:axId val="99530624"/>
        <c:scaling>
          <c:orientation val="minMax"/>
        </c:scaling>
        <c:delete val="1"/>
        <c:axPos val="b"/>
        <c:numFmt formatCode="ge" sourceLinked="1"/>
        <c:majorTickMark val="none"/>
        <c:minorTickMark val="none"/>
        <c:tickLblPos val="none"/>
        <c:crossAx val="99545088"/>
        <c:crosses val="autoZero"/>
        <c:auto val="1"/>
        <c:lblOffset val="100"/>
        <c:baseTimeUnit val="years"/>
      </c:dateAx>
      <c:valAx>
        <c:axId val="9954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3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93.32</c:v>
                </c:pt>
                <c:pt idx="1">
                  <c:v>95.1</c:v>
                </c:pt>
                <c:pt idx="2">
                  <c:v>96.92</c:v>
                </c:pt>
                <c:pt idx="3">
                  <c:v>93.94</c:v>
                </c:pt>
                <c:pt idx="4">
                  <c:v>93.55</c:v>
                </c:pt>
              </c:numCache>
            </c:numRef>
          </c:val>
        </c:ser>
        <c:dLbls>
          <c:showLegendKey val="0"/>
          <c:showVal val="0"/>
          <c:showCatName val="0"/>
          <c:showSerName val="0"/>
          <c:showPercent val="0"/>
          <c:showBubbleSize val="0"/>
        </c:dLbls>
        <c:gapWidth val="150"/>
        <c:axId val="99636736"/>
        <c:axId val="9963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99636736"/>
        <c:axId val="99638656"/>
      </c:lineChart>
      <c:dateAx>
        <c:axId val="99636736"/>
        <c:scaling>
          <c:orientation val="minMax"/>
        </c:scaling>
        <c:delete val="1"/>
        <c:axPos val="b"/>
        <c:numFmt formatCode="ge" sourceLinked="1"/>
        <c:majorTickMark val="none"/>
        <c:minorTickMark val="none"/>
        <c:tickLblPos val="none"/>
        <c:crossAx val="99638656"/>
        <c:crosses val="autoZero"/>
        <c:auto val="1"/>
        <c:lblOffset val="100"/>
        <c:baseTimeUnit val="years"/>
      </c:dateAx>
      <c:valAx>
        <c:axId val="9963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3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108.2</c:v>
                </c:pt>
                <c:pt idx="1">
                  <c:v>102.85</c:v>
                </c:pt>
                <c:pt idx="2">
                  <c:v>104.01</c:v>
                </c:pt>
                <c:pt idx="3">
                  <c:v>109.77</c:v>
                </c:pt>
                <c:pt idx="4">
                  <c:v>110.84</c:v>
                </c:pt>
              </c:numCache>
            </c:numRef>
          </c:val>
        </c:ser>
        <c:dLbls>
          <c:showLegendKey val="0"/>
          <c:showVal val="0"/>
          <c:showCatName val="0"/>
          <c:showSerName val="0"/>
          <c:showPercent val="0"/>
          <c:showBubbleSize val="0"/>
        </c:dLbls>
        <c:gapWidth val="150"/>
        <c:axId val="99104256"/>
        <c:axId val="9910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99104256"/>
        <c:axId val="99106176"/>
      </c:lineChart>
      <c:dateAx>
        <c:axId val="99104256"/>
        <c:scaling>
          <c:orientation val="minMax"/>
        </c:scaling>
        <c:delete val="1"/>
        <c:axPos val="b"/>
        <c:numFmt formatCode="ge" sourceLinked="1"/>
        <c:majorTickMark val="none"/>
        <c:minorTickMark val="none"/>
        <c:tickLblPos val="none"/>
        <c:crossAx val="99106176"/>
        <c:crosses val="autoZero"/>
        <c:auto val="1"/>
        <c:lblOffset val="100"/>
        <c:baseTimeUnit val="years"/>
      </c:dateAx>
      <c:valAx>
        <c:axId val="99106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10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31.32</c:v>
                </c:pt>
                <c:pt idx="1">
                  <c:v>32.64</c:v>
                </c:pt>
                <c:pt idx="2">
                  <c:v>34.119999999999997</c:v>
                </c:pt>
                <c:pt idx="3">
                  <c:v>34.520000000000003</c:v>
                </c:pt>
                <c:pt idx="4">
                  <c:v>36.21</c:v>
                </c:pt>
              </c:numCache>
            </c:numRef>
          </c:val>
        </c:ser>
        <c:dLbls>
          <c:showLegendKey val="0"/>
          <c:showVal val="0"/>
          <c:showCatName val="0"/>
          <c:showSerName val="0"/>
          <c:showPercent val="0"/>
          <c:showBubbleSize val="0"/>
        </c:dLbls>
        <c:gapWidth val="150"/>
        <c:axId val="99120640"/>
        <c:axId val="9912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99120640"/>
        <c:axId val="99122560"/>
      </c:lineChart>
      <c:dateAx>
        <c:axId val="99120640"/>
        <c:scaling>
          <c:orientation val="minMax"/>
        </c:scaling>
        <c:delete val="1"/>
        <c:axPos val="b"/>
        <c:numFmt formatCode="ge" sourceLinked="1"/>
        <c:majorTickMark val="none"/>
        <c:minorTickMark val="none"/>
        <c:tickLblPos val="none"/>
        <c:crossAx val="99122560"/>
        <c:crosses val="autoZero"/>
        <c:auto val="1"/>
        <c:lblOffset val="100"/>
        <c:baseTimeUnit val="years"/>
      </c:dateAx>
      <c:valAx>
        <c:axId val="9912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2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185024"/>
        <c:axId val="9918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99185024"/>
        <c:axId val="99186944"/>
      </c:lineChart>
      <c:dateAx>
        <c:axId val="99185024"/>
        <c:scaling>
          <c:orientation val="minMax"/>
        </c:scaling>
        <c:delete val="1"/>
        <c:axPos val="b"/>
        <c:numFmt formatCode="ge" sourceLinked="1"/>
        <c:majorTickMark val="none"/>
        <c:minorTickMark val="none"/>
        <c:tickLblPos val="none"/>
        <c:crossAx val="99186944"/>
        <c:crosses val="autoZero"/>
        <c:auto val="1"/>
        <c:lblOffset val="100"/>
        <c:baseTimeUnit val="years"/>
      </c:dateAx>
      <c:valAx>
        <c:axId val="9918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8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357056"/>
        <c:axId val="9935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99357056"/>
        <c:axId val="99358976"/>
      </c:lineChart>
      <c:dateAx>
        <c:axId val="99357056"/>
        <c:scaling>
          <c:orientation val="minMax"/>
        </c:scaling>
        <c:delete val="1"/>
        <c:axPos val="b"/>
        <c:numFmt formatCode="ge" sourceLinked="1"/>
        <c:majorTickMark val="none"/>
        <c:minorTickMark val="none"/>
        <c:tickLblPos val="none"/>
        <c:crossAx val="99358976"/>
        <c:crosses val="autoZero"/>
        <c:auto val="1"/>
        <c:lblOffset val="100"/>
        <c:baseTimeUnit val="years"/>
      </c:dateAx>
      <c:valAx>
        <c:axId val="99358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35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562</c:v>
                </c:pt>
                <c:pt idx="1">
                  <c:v>925.53</c:v>
                </c:pt>
                <c:pt idx="2">
                  <c:v>1726.32</c:v>
                </c:pt>
                <c:pt idx="3">
                  <c:v>513.04</c:v>
                </c:pt>
                <c:pt idx="4">
                  <c:v>597.97</c:v>
                </c:pt>
              </c:numCache>
            </c:numRef>
          </c:val>
        </c:ser>
        <c:dLbls>
          <c:showLegendKey val="0"/>
          <c:showVal val="0"/>
          <c:showCatName val="0"/>
          <c:showSerName val="0"/>
          <c:showPercent val="0"/>
          <c:showBubbleSize val="0"/>
        </c:dLbls>
        <c:gapWidth val="150"/>
        <c:axId val="99399552"/>
        <c:axId val="9940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99399552"/>
        <c:axId val="99405824"/>
      </c:lineChart>
      <c:dateAx>
        <c:axId val="99399552"/>
        <c:scaling>
          <c:orientation val="minMax"/>
        </c:scaling>
        <c:delete val="1"/>
        <c:axPos val="b"/>
        <c:numFmt formatCode="ge" sourceLinked="1"/>
        <c:majorTickMark val="none"/>
        <c:minorTickMark val="none"/>
        <c:tickLblPos val="none"/>
        <c:crossAx val="99405824"/>
        <c:crosses val="autoZero"/>
        <c:auto val="1"/>
        <c:lblOffset val="100"/>
        <c:baseTimeUnit val="years"/>
      </c:dateAx>
      <c:valAx>
        <c:axId val="99405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39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328.49</c:v>
                </c:pt>
                <c:pt idx="1">
                  <c:v>326.95999999999998</c:v>
                </c:pt>
                <c:pt idx="2">
                  <c:v>337.92</c:v>
                </c:pt>
                <c:pt idx="3">
                  <c:v>330.3</c:v>
                </c:pt>
                <c:pt idx="4">
                  <c:v>304.57</c:v>
                </c:pt>
              </c:numCache>
            </c:numRef>
          </c:val>
        </c:ser>
        <c:dLbls>
          <c:showLegendKey val="0"/>
          <c:showVal val="0"/>
          <c:showCatName val="0"/>
          <c:showSerName val="0"/>
          <c:showPercent val="0"/>
          <c:showBubbleSize val="0"/>
        </c:dLbls>
        <c:gapWidth val="150"/>
        <c:axId val="99423744"/>
        <c:axId val="9942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99423744"/>
        <c:axId val="99425664"/>
      </c:lineChart>
      <c:dateAx>
        <c:axId val="99423744"/>
        <c:scaling>
          <c:orientation val="minMax"/>
        </c:scaling>
        <c:delete val="1"/>
        <c:axPos val="b"/>
        <c:numFmt formatCode="ge" sourceLinked="1"/>
        <c:majorTickMark val="none"/>
        <c:minorTickMark val="none"/>
        <c:tickLblPos val="none"/>
        <c:crossAx val="99425664"/>
        <c:crosses val="autoZero"/>
        <c:auto val="1"/>
        <c:lblOffset val="100"/>
        <c:baseTimeUnit val="years"/>
      </c:dateAx>
      <c:valAx>
        <c:axId val="99425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42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92.32</c:v>
                </c:pt>
                <c:pt idx="1">
                  <c:v>89.83</c:v>
                </c:pt>
                <c:pt idx="2">
                  <c:v>85.98</c:v>
                </c:pt>
                <c:pt idx="3">
                  <c:v>108.02</c:v>
                </c:pt>
                <c:pt idx="4">
                  <c:v>108.89</c:v>
                </c:pt>
              </c:numCache>
            </c:numRef>
          </c:val>
        </c:ser>
        <c:dLbls>
          <c:showLegendKey val="0"/>
          <c:showVal val="0"/>
          <c:showCatName val="0"/>
          <c:showSerName val="0"/>
          <c:showPercent val="0"/>
          <c:showBubbleSize val="0"/>
        </c:dLbls>
        <c:gapWidth val="150"/>
        <c:axId val="99472128"/>
        <c:axId val="9947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99472128"/>
        <c:axId val="99474048"/>
      </c:lineChart>
      <c:dateAx>
        <c:axId val="99472128"/>
        <c:scaling>
          <c:orientation val="minMax"/>
        </c:scaling>
        <c:delete val="1"/>
        <c:axPos val="b"/>
        <c:numFmt formatCode="ge" sourceLinked="1"/>
        <c:majorTickMark val="none"/>
        <c:minorTickMark val="none"/>
        <c:tickLblPos val="none"/>
        <c:crossAx val="99474048"/>
        <c:crosses val="autoZero"/>
        <c:auto val="1"/>
        <c:lblOffset val="100"/>
        <c:baseTimeUnit val="years"/>
      </c:dateAx>
      <c:valAx>
        <c:axId val="9947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7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181.59</c:v>
                </c:pt>
                <c:pt idx="1">
                  <c:v>185.99</c:v>
                </c:pt>
                <c:pt idx="2">
                  <c:v>192.64</c:v>
                </c:pt>
                <c:pt idx="3">
                  <c:v>152.58000000000001</c:v>
                </c:pt>
                <c:pt idx="4">
                  <c:v>150.34</c:v>
                </c:pt>
              </c:numCache>
            </c:numRef>
          </c:val>
        </c:ser>
        <c:dLbls>
          <c:showLegendKey val="0"/>
          <c:showVal val="0"/>
          <c:showCatName val="0"/>
          <c:showSerName val="0"/>
          <c:showPercent val="0"/>
          <c:showBubbleSize val="0"/>
        </c:dLbls>
        <c:gapWidth val="150"/>
        <c:axId val="99502336"/>
        <c:axId val="9950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99502336"/>
        <c:axId val="99504512"/>
      </c:lineChart>
      <c:dateAx>
        <c:axId val="99502336"/>
        <c:scaling>
          <c:orientation val="minMax"/>
        </c:scaling>
        <c:delete val="1"/>
        <c:axPos val="b"/>
        <c:numFmt formatCode="ge" sourceLinked="1"/>
        <c:majorTickMark val="none"/>
        <c:minorTickMark val="none"/>
        <c:tickLblPos val="none"/>
        <c:crossAx val="99504512"/>
        <c:crosses val="autoZero"/>
        <c:auto val="1"/>
        <c:lblOffset val="100"/>
        <c:baseTimeUnit val="years"/>
      </c:dateAx>
      <c:valAx>
        <c:axId val="9950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0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1" zoomScaleNormal="71"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埼玉県　吉川市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71048</v>
      </c>
      <c r="AJ8" s="56"/>
      <c r="AK8" s="56"/>
      <c r="AL8" s="56"/>
      <c r="AM8" s="56"/>
      <c r="AN8" s="56"/>
      <c r="AO8" s="56"/>
      <c r="AP8" s="57"/>
      <c r="AQ8" s="47">
        <f>データ!R6</f>
        <v>31.66</v>
      </c>
      <c r="AR8" s="47"/>
      <c r="AS8" s="47"/>
      <c r="AT8" s="47"/>
      <c r="AU8" s="47"/>
      <c r="AV8" s="47"/>
      <c r="AW8" s="47"/>
      <c r="AX8" s="47"/>
      <c r="AY8" s="47">
        <f>データ!S6</f>
        <v>2244.09</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78.42</v>
      </c>
      <c r="K10" s="47"/>
      <c r="L10" s="47"/>
      <c r="M10" s="47"/>
      <c r="N10" s="47"/>
      <c r="O10" s="47"/>
      <c r="P10" s="47"/>
      <c r="Q10" s="47"/>
      <c r="R10" s="47">
        <f>データ!O6</f>
        <v>99.98</v>
      </c>
      <c r="S10" s="47"/>
      <c r="T10" s="47"/>
      <c r="U10" s="47"/>
      <c r="V10" s="47"/>
      <c r="W10" s="47"/>
      <c r="X10" s="47"/>
      <c r="Y10" s="47"/>
      <c r="Z10" s="78">
        <f>データ!P6</f>
        <v>2430</v>
      </c>
      <c r="AA10" s="78"/>
      <c r="AB10" s="78"/>
      <c r="AC10" s="78"/>
      <c r="AD10" s="78"/>
      <c r="AE10" s="78"/>
      <c r="AF10" s="78"/>
      <c r="AG10" s="78"/>
      <c r="AH10" s="2"/>
      <c r="AI10" s="78">
        <f>データ!T6</f>
        <v>71168</v>
      </c>
      <c r="AJ10" s="78"/>
      <c r="AK10" s="78"/>
      <c r="AL10" s="78"/>
      <c r="AM10" s="78"/>
      <c r="AN10" s="78"/>
      <c r="AO10" s="78"/>
      <c r="AP10" s="78"/>
      <c r="AQ10" s="47">
        <f>データ!U6</f>
        <v>31.62</v>
      </c>
      <c r="AR10" s="47"/>
      <c r="AS10" s="47"/>
      <c r="AT10" s="47"/>
      <c r="AU10" s="47"/>
      <c r="AV10" s="47"/>
      <c r="AW10" s="47"/>
      <c r="AX10" s="47"/>
      <c r="AY10" s="47">
        <f>データ!V6</f>
        <v>2250.73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103</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112437</v>
      </c>
      <c r="D6" s="31">
        <f t="shared" si="3"/>
        <v>46</v>
      </c>
      <c r="E6" s="31">
        <f t="shared" si="3"/>
        <v>1</v>
      </c>
      <c r="F6" s="31">
        <f t="shared" si="3"/>
        <v>0</v>
      </c>
      <c r="G6" s="31">
        <f t="shared" si="3"/>
        <v>1</v>
      </c>
      <c r="H6" s="31" t="str">
        <f t="shared" si="3"/>
        <v>埼玉県　吉川市</v>
      </c>
      <c r="I6" s="31" t="str">
        <f t="shared" si="3"/>
        <v>法適用</v>
      </c>
      <c r="J6" s="31" t="str">
        <f t="shared" si="3"/>
        <v>水道事業</v>
      </c>
      <c r="K6" s="31" t="str">
        <f t="shared" si="3"/>
        <v>末端給水事業</v>
      </c>
      <c r="L6" s="31" t="str">
        <f t="shared" si="3"/>
        <v>A4</v>
      </c>
      <c r="M6" s="32" t="str">
        <f t="shared" si="3"/>
        <v>-</v>
      </c>
      <c r="N6" s="32">
        <f t="shared" si="3"/>
        <v>78.42</v>
      </c>
      <c r="O6" s="32">
        <f t="shared" si="3"/>
        <v>99.98</v>
      </c>
      <c r="P6" s="32">
        <f t="shared" si="3"/>
        <v>2430</v>
      </c>
      <c r="Q6" s="32">
        <f t="shared" si="3"/>
        <v>71048</v>
      </c>
      <c r="R6" s="32">
        <f t="shared" si="3"/>
        <v>31.66</v>
      </c>
      <c r="S6" s="32">
        <f t="shared" si="3"/>
        <v>2244.09</v>
      </c>
      <c r="T6" s="32">
        <f t="shared" si="3"/>
        <v>71168</v>
      </c>
      <c r="U6" s="32">
        <f t="shared" si="3"/>
        <v>31.62</v>
      </c>
      <c r="V6" s="32">
        <f t="shared" si="3"/>
        <v>2250.73</v>
      </c>
      <c r="W6" s="33">
        <f>IF(W7="",NA(),W7)</f>
        <v>108.2</v>
      </c>
      <c r="X6" s="33">
        <f t="shared" ref="X6:AF6" si="4">IF(X7="",NA(),X7)</f>
        <v>102.85</v>
      </c>
      <c r="Y6" s="33">
        <f t="shared" si="4"/>
        <v>104.01</v>
      </c>
      <c r="Z6" s="33">
        <f t="shared" si="4"/>
        <v>109.77</v>
      </c>
      <c r="AA6" s="33">
        <f t="shared" si="4"/>
        <v>110.84</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562</v>
      </c>
      <c r="AT6" s="33">
        <f t="shared" ref="AT6:BB6" si="6">IF(AT7="",NA(),AT7)</f>
        <v>925.53</v>
      </c>
      <c r="AU6" s="33">
        <f t="shared" si="6"/>
        <v>1726.32</v>
      </c>
      <c r="AV6" s="33">
        <f t="shared" si="6"/>
        <v>513.04</v>
      </c>
      <c r="AW6" s="33">
        <f t="shared" si="6"/>
        <v>597.97</v>
      </c>
      <c r="AX6" s="33">
        <f t="shared" si="6"/>
        <v>695.41</v>
      </c>
      <c r="AY6" s="33">
        <f t="shared" si="6"/>
        <v>701</v>
      </c>
      <c r="AZ6" s="33">
        <f t="shared" si="6"/>
        <v>739.59</v>
      </c>
      <c r="BA6" s="33">
        <f t="shared" si="6"/>
        <v>335.95</v>
      </c>
      <c r="BB6" s="33">
        <f t="shared" si="6"/>
        <v>346.59</v>
      </c>
      <c r="BC6" s="32" t="str">
        <f>IF(BC7="","",IF(BC7="-","【-】","【"&amp;SUBSTITUTE(TEXT(BC7,"#,##0.00"),"-","△")&amp;"】"))</f>
        <v>【262.74】</v>
      </c>
      <c r="BD6" s="33">
        <f>IF(BD7="",NA(),BD7)</f>
        <v>328.49</v>
      </c>
      <c r="BE6" s="33">
        <f t="shared" ref="BE6:BM6" si="7">IF(BE7="",NA(),BE7)</f>
        <v>326.95999999999998</v>
      </c>
      <c r="BF6" s="33">
        <f t="shared" si="7"/>
        <v>337.92</v>
      </c>
      <c r="BG6" s="33">
        <f t="shared" si="7"/>
        <v>330.3</v>
      </c>
      <c r="BH6" s="33">
        <f t="shared" si="7"/>
        <v>304.57</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92.32</v>
      </c>
      <c r="BP6" s="33">
        <f t="shared" ref="BP6:BX6" si="8">IF(BP7="",NA(),BP7)</f>
        <v>89.83</v>
      </c>
      <c r="BQ6" s="33">
        <f t="shared" si="8"/>
        <v>85.98</v>
      </c>
      <c r="BR6" s="33">
        <f t="shared" si="8"/>
        <v>108.02</v>
      </c>
      <c r="BS6" s="33">
        <f t="shared" si="8"/>
        <v>108.89</v>
      </c>
      <c r="BT6" s="33">
        <f t="shared" si="8"/>
        <v>99.61</v>
      </c>
      <c r="BU6" s="33">
        <f t="shared" si="8"/>
        <v>100.27</v>
      </c>
      <c r="BV6" s="33">
        <f t="shared" si="8"/>
        <v>99.46</v>
      </c>
      <c r="BW6" s="33">
        <f t="shared" si="8"/>
        <v>105.21</v>
      </c>
      <c r="BX6" s="33">
        <f t="shared" si="8"/>
        <v>105.71</v>
      </c>
      <c r="BY6" s="32" t="str">
        <f>IF(BY7="","",IF(BY7="-","【-】","【"&amp;SUBSTITUTE(TEXT(BY7,"#,##0.00"),"-","△")&amp;"】"))</f>
        <v>【104.99】</v>
      </c>
      <c r="BZ6" s="33">
        <f>IF(BZ7="",NA(),BZ7)</f>
        <v>181.59</v>
      </c>
      <c r="CA6" s="33">
        <f t="shared" ref="CA6:CI6" si="9">IF(CA7="",NA(),CA7)</f>
        <v>185.99</v>
      </c>
      <c r="CB6" s="33">
        <f t="shared" si="9"/>
        <v>192.64</v>
      </c>
      <c r="CC6" s="33">
        <f t="shared" si="9"/>
        <v>152.58000000000001</v>
      </c>
      <c r="CD6" s="33">
        <f t="shared" si="9"/>
        <v>150.34</v>
      </c>
      <c r="CE6" s="33">
        <f t="shared" si="9"/>
        <v>169.59</v>
      </c>
      <c r="CF6" s="33">
        <f t="shared" si="9"/>
        <v>169.62</v>
      </c>
      <c r="CG6" s="33">
        <f t="shared" si="9"/>
        <v>171.78</v>
      </c>
      <c r="CH6" s="33">
        <f t="shared" si="9"/>
        <v>162.59</v>
      </c>
      <c r="CI6" s="33">
        <f t="shared" si="9"/>
        <v>162.15</v>
      </c>
      <c r="CJ6" s="32" t="str">
        <f>IF(CJ7="","",IF(CJ7="-","【-】","【"&amp;SUBSTITUTE(TEXT(CJ7,"#,##0.00"),"-","△")&amp;"】"))</f>
        <v>【163.72】</v>
      </c>
      <c r="CK6" s="33">
        <f>IF(CK7="",NA(),CK7)</f>
        <v>62.06</v>
      </c>
      <c r="CL6" s="33">
        <f t="shared" ref="CL6:CT6" si="10">IF(CL7="",NA(),CL7)</f>
        <v>51.14</v>
      </c>
      <c r="CM6" s="33">
        <f t="shared" si="10"/>
        <v>50.32</v>
      </c>
      <c r="CN6" s="33">
        <f t="shared" si="10"/>
        <v>51.56</v>
      </c>
      <c r="CO6" s="33">
        <f t="shared" si="10"/>
        <v>52.41</v>
      </c>
      <c r="CP6" s="33">
        <f t="shared" si="10"/>
        <v>60.04</v>
      </c>
      <c r="CQ6" s="33">
        <f t="shared" si="10"/>
        <v>59.88</v>
      </c>
      <c r="CR6" s="33">
        <f t="shared" si="10"/>
        <v>59.68</v>
      </c>
      <c r="CS6" s="33">
        <f t="shared" si="10"/>
        <v>59.17</v>
      </c>
      <c r="CT6" s="33">
        <f t="shared" si="10"/>
        <v>59.34</v>
      </c>
      <c r="CU6" s="32" t="str">
        <f>IF(CU7="","",IF(CU7="-","【-】","【"&amp;SUBSTITUTE(TEXT(CU7,"#,##0.00"),"-","△")&amp;"】"))</f>
        <v>【59.76】</v>
      </c>
      <c r="CV6" s="33">
        <f>IF(CV7="",NA(),CV7)</f>
        <v>93.32</v>
      </c>
      <c r="CW6" s="33">
        <f t="shared" ref="CW6:DE6" si="11">IF(CW7="",NA(),CW7)</f>
        <v>95.1</v>
      </c>
      <c r="CX6" s="33">
        <f t="shared" si="11"/>
        <v>96.92</v>
      </c>
      <c r="CY6" s="33">
        <f t="shared" si="11"/>
        <v>93.94</v>
      </c>
      <c r="CZ6" s="33">
        <f t="shared" si="11"/>
        <v>93.55</v>
      </c>
      <c r="DA6" s="33">
        <f t="shared" si="11"/>
        <v>87.33</v>
      </c>
      <c r="DB6" s="33">
        <f t="shared" si="11"/>
        <v>87.65</v>
      </c>
      <c r="DC6" s="33">
        <f t="shared" si="11"/>
        <v>87.63</v>
      </c>
      <c r="DD6" s="33">
        <f t="shared" si="11"/>
        <v>87.6</v>
      </c>
      <c r="DE6" s="33">
        <f t="shared" si="11"/>
        <v>87.74</v>
      </c>
      <c r="DF6" s="32" t="str">
        <f>IF(DF7="","",IF(DF7="-","【-】","【"&amp;SUBSTITUTE(TEXT(DF7,"#,##0.00"),"-","△")&amp;"】"))</f>
        <v>【89.95】</v>
      </c>
      <c r="DG6" s="33">
        <f>IF(DG7="",NA(),DG7)</f>
        <v>31.32</v>
      </c>
      <c r="DH6" s="33">
        <f t="shared" ref="DH6:DP6" si="12">IF(DH7="",NA(),DH7)</f>
        <v>32.64</v>
      </c>
      <c r="DI6" s="33">
        <f t="shared" si="12"/>
        <v>34.119999999999997</v>
      </c>
      <c r="DJ6" s="33">
        <f t="shared" si="12"/>
        <v>34.520000000000003</v>
      </c>
      <c r="DK6" s="33">
        <f t="shared" si="12"/>
        <v>36.21</v>
      </c>
      <c r="DL6" s="33">
        <f t="shared" si="12"/>
        <v>37.71</v>
      </c>
      <c r="DM6" s="33">
        <f t="shared" si="12"/>
        <v>38.69</v>
      </c>
      <c r="DN6" s="33">
        <f t="shared" si="12"/>
        <v>39.65</v>
      </c>
      <c r="DO6" s="33">
        <f t="shared" si="12"/>
        <v>45.25</v>
      </c>
      <c r="DP6" s="33">
        <f t="shared" si="12"/>
        <v>46.27</v>
      </c>
      <c r="DQ6" s="32" t="str">
        <f>IF(DQ7="","",IF(DQ7="-","【-】","【"&amp;SUBSTITUTE(TEXT(DQ7,"#,##0.00"),"-","△")&amp;"】"))</f>
        <v>【47.18】</v>
      </c>
      <c r="DR6" s="32">
        <f>IF(DR7="",NA(),DR7)</f>
        <v>0</v>
      </c>
      <c r="DS6" s="32">
        <f t="shared" ref="DS6:EA6" si="13">IF(DS7="",NA(),DS7)</f>
        <v>0</v>
      </c>
      <c r="DT6" s="32">
        <f t="shared" si="13"/>
        <v>0</v>
      </c>
      <c r="DU6" s="32">
        <f t="shared" si="13"/>
        <v>0</v>
      </c>
      <c r="DV6" s="32">
        <f t="shared" si="13"/>
        <v>0</v>
      </c>
      <c r="DW6" s="33">
        <f t="shared" si="13"/>
        <v>7.67</v>
      </c>
      <c r="DX6" s="33">
        <f t="shared" si="13"/>
        <v>8.4</v>
      </c>
      <c r="DY6" s="33">
        <f t="shared" si="13"/>
        <v>9.7100000000000009</v>
      </c>
      <c r="DZ6" s="33">
        <f t="shared" si="13"/>
        <v>10.71</v>
      </c>
      <c r="EA6" s="33">
        <f t="shared" si="13"/>
        <v>10.93</v>
      </c>
      <c r="EB6" s="32" t="str">
        <f>IF(EB7="","",IF(EB7="-","【-】","【"&amp;SUBSTITUTE(TEXT(EB7,"#,##0.00"),"-","△")&amp;"】"))</f>
        <v>【13.18】</v>
      </c>
      <c r="EC6" s="33">
        <f>IF(EC7="",NA(),EC7)</f>
        <v>2.41</v>
      </c>
      <c r="ED6" s="33">
        <f t="shared" ref="ED6:EL6" si="14">IF(ED7="",NA(),ED7)</f>
        <v>0.98</v>
      </c>
      <c r="EE6" s="33">
        <f t="shared" si="14"/>
        <v>1.59</v>
      </c>
      <c r="EF6" s="33">
        <f t="shared" si="14"/>
        <v>0.4</v>
      </c>
      <c r="EG6" s="33">
        <f t="shared" si="14"/>
        <v>0.45</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112437</v>
      </c>
      <c r="D7" s="35">
        <v>46</v>
      </c>
      <c r="E7" s="35">
        <v>1</v>
      </c>
      <c r="F7" s="35">
        <v>0</v>
      </c>
      <c r="G7" s="35">
        <v>1</v>
      </c>
      <c r="H7" s="35" t="s">
        <v>92</v>
      </c>
      <c r="I7" s="35" t="s">
        <v>93</v>
      </c>
      <c r="J7" s="35" t="s">
        <v>94</v>
      </c>
      <c r="K7" s="35" t="s">
        <v>95</v>
      </c>
      <c r="L7" s="35" t="s">
        <v>96</v>
      </c>
      <c r="M7" s="36" t="s">
        <v>97</v>
      </c>
      <c r="N7" s="36">
        <v>78.42</v>
      </c>
      <c r="O7" s="36">
        <v>99.98</v>
      </c>
      <c r="P7" s="36">
        <v>2430</v>
      </c>
      <c r="Q7" s="36">
        <v>71048</v>
      </c>
      <c r="R7" s="36">
        <v>31.66</v>
      </c>
      <c r="S7" s="36">
        <v>2244.09</v>
      </c>
      <c r="T7" s="36">
        <v>71168</v>
      </c>
      <c r="U7" s="36">
        <v>31.62</v>
      </c>
      <c r="V7" s="36">
        <v>2250.73</v>
      </c>
      <c r="W7" s="36">
        <v>108.2</v>
      </c>
      <c r="X7" s="36">
        <v>102.85</v>
      </c>
      <c r="Y7" s="36">
        <v>104.01</v>
      </c>
      <c r="Z7" s="36">
        <v>109.77</v>
      </c>
      <c r="AA7" s="36">
        <v>110.84</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562</v>
      </c>
      <c r="AT7" s="36">
        <v>925.53</v>
      </c>
      <c r="AU7" s="36">
        <v>1726.32</v>
      </c>
      <c r="AV7" s="36">
        <v>513.04</v>
      </c>
      <c r="AW7" s="36">
        <v>597.97</v>
      </c>
      <c r="AX7" s="36">
        <v>695.41</v>
      </c>
      <c r="AY7" s="36">
        <v>701</v>
      </c>
      <c r="AZ7" s="36">
        <v>739.59</v>
      </c>
      <c r="BA7" s="36">
        <v>335.95</v>
      </c>
      <c r="BB7" s="36">
        <v>346.59</v>
      </c>
      <c r="BC7" s="36">
        <v>262.74</v>
      </c>
      <c r="BD7" s="36">
        <v>328.49</v>
      </c>
      <c r="BE7" s="36">
        <v>326.95999999999998</v>
      </c>
      <c r="BF7" s="36">
        <v>337.92</v>
      </c>
      <c r="BG7" s="36">
        <v>330.3</v>
      </c>
      <c r="BH7" s="36">
        <v>304.57</v>
      </c>
      <c r="BI7" s="36">
        <v>343.45</v>
      </c>
      <c r="BJ7" s="36">
        <v>330.99</v>
      </c>
      <c r="BK7" s="36">
        <v>324.08999999999997</v>
      </c>
      <c r="BL7" s="36">
        <v>319.82</v>
      </c>
      <c r="BM7" s="36">
        <v>312.02999999999997</v>
      </c>
      <c r="BN7" s="36">
        <v>276.38</v>
      </c>
      <c r="BO7" s="36">
        <v>92.32</v>
      </c>
      <c r="BP7" s="36">
        <v>89.83</v>
      </c>
      <c r="BQ7" s="36">
        <v>85.98</v>
      </c>
      <c r="BR7" s="36">
        <v>108.02</v>
      </c>
      <c r="BS7" s="36">
        <v>108.89</v>
      </c>
      <c r="BT7" s="36">
        <v>99.61</v>
      </c>
      <c r="BU7" s="36">
        <v>100.27</v>
      </c>
      <c r="BV7" s="36">
        <v>99.46</v>
      </c>
      <c r="BW7" s="36">
        <v>105.21</v>
      </c>
      <c r="BX7" s="36">
        <v>105.71</v>
      </c>
      <c r="BY7" s="36">
        <v>104.99</v>
      </c>
      <c r="BZ7" s="36">
        <v>181.59</v>
      </c>
      <c r="CA7" s="36">
        <v>185.99</v>
      </c>
      <c r="CB7" s="36">
        <v>192.64</v>
      </c>
      <c r="CC7" s="36">
        <v>152.58000000000001</v>
      </c>
      <c r="CD7" s="36">
        <v>150.34</v>
      </c>
      <c r="CE7" s="36">
        <v>169.59</v>
      </c>
      <c r="CF7" s="36">
        <v>169.62</v>
      </c>
      <c r="CG7" s="36">
        <v>171.78</v>
      </c>
      <c r="CH7" s="36">
        <v>162.59</v>
      </c>
      <c r="CI7" s="36">
        <v>162.15</v>
      </c>
      <c r="CJ7" s="36">
        <v>163.72</v>
      </c>
      <c r="CK7" s="36">
        <v>62.06</v>
      </c>
      <c r="CL7" s="36">
        <v>51.14</v>
      </c>
      <c r="CM7" s="36">
        <v>50.32</v>
      </c>
      <c r="CN7" s="36">
        <v>51.56</v>
      </c>
      <c r="CO7" s="36">
        <v>52.41</v>
      </c>
      <c r="CP7" s="36">
        <v>60.04</v>
      </c>
      <c r="CQ7" s="36">
        <v>59.88</v>
      </c>
      <c r="CR7" s="36">
        <v>59.68</v>
      </c>
      <c r="CS7" s="36">
        <v>59.17</v>
      </c>
      <c r="CT7" s="36">
        <v>59.34</v>
      </c>
      <c r="CU7" s="36">
        <v>59.76</v>
      </c>
      <c r="CV7" s="36">
        <v>93.32</v>
      </c>
      <c r="CW7" s="36">
        <v>95.1</v>
      </c>
      <c r="CX7" s="36">
        <v>96.92</v>
      </c>
      <c r="CY7" s="36">
        <v>93.94</v>
      </c>
      <c r="CZ7" s="36">
        <v>93.55</v>
      </c>
      <c r="DA7" s="36">
        <v>87.33</v>
      </c>
      <c r="DB7" s="36">
        <v>87.65</v>
      </c>
      <c r="DC7" s="36">
        <v>87.63</v>
      </c>
      <c r="DD7" s="36">
        <v>87.6</v>
      </c>
      <c r="DE7" s="36">
        <v>87.74</v>
      </c>
      <c r="DF7" s="36">
        <v>89.95</v>
      </c>
      <c r="DG7" s="36">
        <v>31.32</v>
      </c>
      <c r="DH7" s="36">
        <v>32.64</v>
      </c>
      <c r="DI7" s="36">
        <v>34.119999999999997</v>
      </c>
      <c r="DJ7" s="36">
        <v>34.520000000000003</v>
      </c>
      <c r="DK7" s="36">
        <v>36.21</v>
      </c>
      <c r="DL7" s="36">
        <v>37.71</v>
      </c>
      <c r="DM7" s="36">
        <v>38.69</v>
      </c>
      <c r="DN7" s="36">
        <v>39.65</v>
      </c>
      <c r="DO7" s="36">
        <v>45.25</v>
      </c>
      <c r="DP7" s="36">
        <v>46.27</v>
      </c>
      <c r="DQ7" s="36">
        <v>47.18</v>
      </c>
      <c r="DR7" s="36">
        <v>0</v>
      </c>
      <c r="DS7" s="36">
        <v>0</v>
      </c>
      <c r="DT7" s="36">
        <v>0</v>
      </c>
      <c r="DU7" s="36">
        <v>0</v>
      </c>
      <c r="DV7" s="36">
        <v>0</v>
      </c>
      <c r="DW7" s="36">
        <v>7.67</v>
      </c>
      <c r="DX7" s="36">
        <v>8.4</v>
      </c>
      <c r="DY7" s="36">
        <v>9.7100000000000009</v>
      </c>
      <c r="DZ7" s="36">
        <v>10.71</v>
      </c>
      <c r="EA7" s="36">
        <v>10.93</v>
      </c>
      <c r="EB7" s="36">
        <v>13.18</v>
      </c>
      <c r="EC7" s="36">
        <v>2.41</v>
      </c>
      <c r="ED7" s="36">
        <v>0.98</v>
      </c>
      <c r="EE7" s="36">
        <v>1.59</v>
      </c>
      <c r="EF7" s="36">
        <v>0.4</v>
      </c>
      <c r="EG7" s="36">
        <v>0.45</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dcterms:created xsi:type="dcterms:W3CDTF">2017-02-01T08:38:01Z</dcterms:created>
  <dcterms:modified xsi:type="dcterms:W3CDTF">2017-02-20T01:02:27Z</dcterms:modified>
  <cp:category/>
</cp:coreProperties>
</file>