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<sst xmlns="http://schemas.openxmlformats.org/spreadsheetml/2006/main" count="217" uniqueCount="106">
  <si>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</si>
  <si>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</si>
  <si>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</si>
  <si>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</si>
  <si>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</si>
  <si>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</si>
  <si>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</si>
  <si>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</si>
  <si>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</si>
  <si>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</si>
  <si>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</si>
  <si>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</si>
  <si>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</si>
  <si>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</si>
  <si>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</si>
  <si>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</si>
  <si>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</si>
  <si>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</si>
  <si>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</si>
  <si>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</si>
  <si>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</si>
  <si>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</si>
  <si>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</si>
  <si>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</si>
  <si>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</si>
  <si>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</si>
  <si>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</si>
  <si>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</si>
  <si>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</si>
  <si>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</si>
  <si>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</si>
  <si>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</si>
  <si>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</si>
  <si>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</si>
  <si>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</si>
  <si>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</si>
  <si>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</si>
  <si>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</si>
  <si>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</si>
  <si>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</si>
  <si>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</si>
  <si>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</si>
  <si>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</si>
  <si>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</si>
  <si>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</si>
  <si>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</si>
  <si>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</si>
  <si>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</si>
  <si>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</si>
  <si>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</si>
  <si>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</si>
  <si>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</si>
  <si>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</si>
  <si>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</si>
  <si>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</si>
  <si>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</si>
  <si>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</si>
  <si>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</si>
  <si>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</si>
  <si>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</si>
  <si>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</si>
  <si>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</si>
  <si>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</si>
  <si>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</si>
  <si>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</si>
  <si>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</si>
  <si>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</si>
  <si>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</si>
  <si>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</si>
  <si>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</si>
  <si>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</si>
  <si>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</si>
  <si>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</si>
  <si>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</si>
  <si>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</si>
  <si>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</si>
  <si>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</si>
  <si>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</si>
  <si>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</si>
  <si>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</si>
  <si>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</si>
  <si>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</si>
  <si>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</si>
  <si>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</si>
  <si>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</si>
  <si>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</si>
  <si>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</si>
  <si>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</si>
  <si>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</si>
  <si>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</si>
  <si>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</si>
  <si>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</si>
  <si>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日高市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</si>
  <si>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</si>
  <si>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</si>
  <si>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</si>
  <si>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</si>
  <si>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</si>
  <si>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</si>
  <si>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</si>
  <si>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</si>
  <si>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</si>
  <si>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</si>
  <si>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収支が継続して黒字であること、翌年度の支払資金が確保されていること、債務残高が低い等、事業の経営状況は安定していると考えられます。
　しかしながら、給水人口の減少に伴い料金収入も減少傾向にある中、管路等施設が法定耐用年数を超え始めるなど、施設の経年化が進んでいます。
　平成26年度から企業債を借り入れ、施設の更新工事を行っていますが、更新に必要な財源等には限りがあります。アセットマネジメント（資産管理）を活用し、優先的に更新する施設を定めて整備計画や財政計画の見直しを行うとともに、必要な更新を先送りすること無く、水道施設を適正に更新するための財源が確保できるよう、必要に応じて水道料金改定の検討を行います。</t>
    </r>
    <r>
      <rPr>
        <sz val="11"/>
        <color rgb="FF00B050"/>
        <rFont val="ＭＳ ゴシック"/>
        <family val="3"/>
        <charset val="128"/>
      </rPr>
      <t xml:space="preserve">
　</t>
    </r>
    <rPh sb="35" eb="37">
      <t>サイム</t>
    </rPh>
    <rPh sb="37" eb="39">
      <t>ザンダカ</t>
    </rPh>
    <rPh sb="40" eb="41">
      <t>ヒク</t>
    </rPh>
    <rPh sb="75" eb="77">
      <t>キュウスイ</t>
    </rPh>
    <rPh sb="77" eb="79">
      <t>ジンコウ</t>
    </rPh>
    <rPh sb="80" eb="82">
      <t>ゲンショウ</t>
    </rPh>
    <rPh sb="83" eb="84">
      <t>トモナ</t>
    </rPh>
    <rPh sb="177" eb="178">
      <t>トウ</t>
    </rPh>
    <rPh sb="199" eb="201">
      <t>シサン</t>
    </rPh>
    <rPh sb="201" eb="203">
      <t>カンリ</t>
    </rPh>
    <rPh sb="209" eb="212">
      <t>ユウセンテキ</t>
    </rPh>
    <rPh sb="213" eb="215">
      <t>コウシン</t>
    </rPh>
    <rPh sb="220" eb="221">
      <t>サダ</t>
    </rPh>
    <rPh sb="233" eb="235">
      <t>ミナオ</t>
    </rPh>
    <phoneticPr fontId="4"/>
  </si>
  <si>
    <r>
      <rPr>
        <sz val="11"/>
        <rFont val="ＭＳ ゴシック"/>
        <family val="3"/>
        <charset val="128"/>
      </rPr>
      <t>①経常収支比率
　指標値は100％以上で収支は黒字ですが、その値は年々低下していますので、更なる経営改善に向けた取組が必要です。昨年度との比較では経常費用に大差はありませんが、経常収益のうち長期前受金戻入の減が率の差に影響しています。
③流動比率
　平成26年度以降は会計制度の改正の影響により減少していますが、指標値は100％を超えており、必要な資金は確保されています。
④企業債残高対給水収益比率
　内部留保資金で新設、更新工事を実施してきたので、現在は全国及び類似団体平均値よりも低い値ですが、必要な更新を行うため平成26年度から企業債を借り入れており、今後は値が上昇すると予想されます。　</t>
    </r>
    <r>
      <rPr>
        <sz val="11"/>
        <color rgb="FF0070C0"/>
        <rFont val="ＭＳ ゴシック"/>
        <family val="3"/>
        <charset val="128"/>
      </rPr>
      <t xml:space="preserve">
</t>
    </r>
    <r>
      <rPr>
        <sz val="11"/>
        <rFont val="ＭＳ ゴシック"/>
        <family val="3"/>
        <charset val="128"/>
      </rPr>
      <t>⑤料金回収率
　指標値は100％を超えており、給水に係る費用が給水収益により賄われています。</t>
    </r>
    <r>
      <rPr>
        <sz val="11"/>
        <color rgb="FF0070C0"/>
        <rFont val="ＭＳ ゴシック"/>
        <family val="3"/>
        <charset val="128"/>
      </rPr>
      <t xml:space="preserve">
</t>
    </r>
    <r>
      <rPr>
        <sz val="11"/>
        <rFont val="ＭＳ ゴシック"/>
        <family val="3"/>
        <charset val="128"/>
      </rPr>
      <t>⑥給水原価
　全国及び類似団体平均値よりも低い値です。</t>
    </r>
    <r>
      <rPr>
        <sz val="11"/>
        <color rgb="FF0070C0"/>
        <rFont val="ＭＳ ゴシック"/>
        <family val="3"/>
        <charset val="128"/>
      </rPr>
      <t xml:space="preserve">
</t>
    </r>
    <r>
      <rPr>
        <sz val="11"/>
        <rFont val="ＭＳ ゴシック"/>
        <family val="3"/>
        <charset val="128"/>
      </rPr>
      <t>⑦施設利用率
　全国及び類似団体平均値よりも高い値を示しており、施設を効率的に利用できています。</t>
    </r>
    <r>
      <rPr>
        <sz val="11"/>
        <color rgb="FF0070C0"/>
        <rFont val="ＭＳ ゴシック"/>
        <family val="3"/>
        <charset val="128"/>
      </rPr>
      <t xml:space="preserve">
</t>
    </r>
    <r>
      <rPr>
        <sz val="11"/>
        <rFont val="ＭＳ ゴシック"/>
        <family val="3"/>
        <charset val="128"/>
      </rPr>
      <t>⑧有収率
　全国及び類似団体平均値よりも高い値を示しています。漏水調査の実施や通報による早期漏水修繕の効果が出ていると思われます。</t>
    </r>
    <rPh sb="1" eb="3">
      <t>ケイジョウ</t>
    </rPh>
    <rPh sb="3" eb="5">
      <t>シュウシ</t>
    </rPh>
    <rPh sb="5" eb="7">
      <t>ヒリツ</t>
    </rPh>
    <rPh sb="9" eb="11">
      <t>シヒョウ</t>
    </rPh>
    <rPh sb="11" eb="12">
      <t>チ</t>
    </rPh>
    <rPh sb="17" eb="19">
      <t>イジョウ</t>
    </rPh>
    <rPh sb="31" eb="32">
      <t>チ</t>
    </rPh>
    <rPh sb="35" eb="37">
      <t>テイカ</t>
    </rPh>
    <rPh sb="45" eb="46">
      <t>サラ</t>
    </rPh>
    <rPh sb="48" eb="50">
      <t>ケイエイ</t>
    </rPh>
    <rPh sb="50" eb="52">
      <t>カイゼン</t>
    </rPh>
    <rPh sb="53" eb="54">
      <t>ム</t>
    </rPh>
    <rPh sb="56" eb="58">
      <t>トリクミ</t>
    </rPh>
    <rPh sb="59" eb="61">
      <t>ヒツヨウ</t>
    </rPh>
    <rPh sb="64" eb="67">
      <t>サクネンド</t>
    </rPh>
    <rPh sb="69" eb="71">
      <t>ヒカク</t>
    </rPh>
    <rPh sb="73" eb="75">
      <t>ケイジョウ</t>
    </rPh>
    <rPh sb="75" eb="77">
      <t>ヒヨウ</t>
    </rPh>
    <rPh sb="78" eb="80">
      <t>タイサ</t>
    </rPh>
    <rPh sb="88" eb="90">
      <t>ケイジョウ</t>
    </rPh>
    <rPh sb="90" eb="92">
      <t>シュウエキ</t>
    </rPh>
    <rPh sb="95" eb="97">
      <t>チョウキ</t>
    </rPh>
    <rPh sb="97" eb="99">
      <t>マエウ</t>
    </rPh>
    <rPh sb="99" eb="100">
      <t>キン</t>
    </rPh>
    <rPh sb="100" eb="102">
      <t>レイニュウ</t>
    </rPh>
    <rPh sb="103" eb="104">
      <t>ゲン</t>
    </rPh>
    <rPh sb="105" eb="106">
      <t>リツ</t>
    </rPh>
    <rPh sb="107" eb="108">
      <t>サ</t>
    </rPh>
    <rPh sb="109" eb="111">
      <t>エイキョウ</t>
    </rPh>
    <rPh sb="119" eb="121">
      <t>リュウドウ</t>
    </rPh>
    <rPh sb="121" eb="123">
      <t>ヒリツ</t>
    </rPh>
    <rPh sb="131" eb="133">
      <t>イコウ</t>
    </rPh>
    <rPh sb="142" eb="144">
      <t>エイキョウ</t>
    </rPh>
    <rPh sb="156" eb="158">
      <t>シヒョウ</t>
    </rPh>
    <rPh sb="188" eb="190">
      <t>キギョウ</t>
    </rPh>
    <rPh sb="190" eb="191">
      <t>サイ</t>
    </rPh>
    <rPh sb="191" eb="193">
      <t>ザンダカ</t>
    </rPh>
    <rPh sb="193" eb="194">
      <t>タイ</t>
    </rPh>
    <rPh sb="194" eb="196">
      <t>キュウスイ</t>
    </rPh>
    <rPh sb="196" eb="198">
      <t>シュウエキ</t>
    </rPh>
    <rPh sb="198" eb="200">
      <t>ヒリツ</t>
    </rPh>
    <rPh sb="202" eb="204">
      <t>ナイブ</t>
    </rPh>
    <rPh sb="204" eb="206">
      <t>リュウホ</t>
    </rPh>
    <rPh sb="206" eb="208">
      <t>シキン</t>
    </rPh>
    <rPh sb="209" eb="211">
      <t>シンセツ</t>
    </rPh>
    <rPh sb="212" eb="214">
      <t>コウシン</t>
    </rPh>
    <rPh sb="214" eb="216">
      <t>コウジ</t>
    </rPh>
    <rPh sb="217" eb="219">
      <t>ジッシ</t>
    </rPh>
    <rPh sb="226" eb="228">
      <t>ゲンザイ</t>
    </rPh>
    <rPh sb="229" eb="231">
      <t>ゼンコク</t>
    </rPh>
    <rPh sb="231" eb="232">
      <t>オヨ</t>
    </rPh>
    <rPh sb="233" eb="235">
      <t>ルイジ</t>
    </rPh>
    <rPh sb="235" eb="237">
      <t>ダンタイ</t>
    </rPh>
    <rPh sb="237" eb="239">
      <t>ヘイキン</t>
    </rPh>
    <rPh sb="239" eb="240">
      <t>チ</t>
    </rPh>
    <rPh sb="243" eb="244">
      <t>ヒク</t>
    </rPh>
    <rPh sb="245" eb="246">
      <t>アタイ</t>
    </rPh>
    <rPh sb="250" eb="252">
      <t>ヒツヨウ</t>
    </rPh>
    <rPh sb="253" eb="255">
      <t>コウシン</t>
    </rPh>
    <rPh sb="256" eb="257">
      <t>オコナ</t>
    </rPh>
    <rPh sb="260" eb="262">
      <t>ヘイセイ</t>
    </rPh>
    <rPh sb="264" eb="266">
      <t>ネンド</t>
    </rPh>
    <rPh sb="268" eb="270">
      <t>キギョウ</t>
    </rPh>
    <rPh sb="270" eb="271">
      <t>サイ</t>
    </rPh>
    <rPh sb="272" eb="273">
      <t>カ</t>
    </rPh>
    <rPh sb="274" eb="275">
      <t>イ</t>
    </rPh>
    <rPh sb="280" eb="282">
      <t>コンゴ</t>
    </rPh>
    <rPh sb="283" eb="284">
      <t>アタイ</t>
    </rPh>
    <rPh sb="285" eb="287">
      <t>ジョウショウ</t>
    </rPh>
    <rPh sb="290" eb="292">
      <t>ヨソウ</t>
    </rPh>
    <rPh sb="300" eb="302">
      <t>リョウキン</t>
    </rPh>
    <rPh sb="302" eb="304">
      <t>カイシュウ</t>
    </rPh>
    <rPh sb="304" eb="305">
      <t>リツ</t>
    </rPh>
    <rPh sb="307" eb="309">
      <t>シヒョウ</t>
    </rPh>
    <rPh sb="309" eb="310">
      <t>チ</t>
    </rPh>
    <rPh sb="316" eb="317">
      <t>コ</t>
    </rPh>
    <rPh sb="322" eb="324">
      <t>キュウスイ</t>
    </rPh>
    <rPh sb="325" eb="326">
      <t>カカ</t>
    </rPh>
    <rPh sb="327" eb="329">
      <t>ヒヨウ</t>
    </rPh>
    <rPh sb="330" eb="332">
      <t>キュウスイ</t>
    </rPh>
    <rPh sb="332" eb="334">
      <t>シュウエキ</t>
    </rPh>
    <rPh sb="337" eb="338">
      <t>マカナ</t>
    </rPh>
    <rPh sb="347" eb="349">
      <t>キュウスイ</t>
    </rPh>
    <rPh sb="349" eb="351">
      <t>ゲンカ</t>
    </rPh>
    <rPh sb="353" eb="355">
      <t>ゼンコク</t>
    </rPh>
    <rPh sb="355" eb="356">
      <t>オヨ</t>
    </rPh>
    <rPh sb="357" eb="359">
      <t>ルイジ</t>
    </rPh>
    <rPh sb="359" eb="361">
      <t>ダンタイ</t>
    </rPh>
    <rPh sb="361" eb="364">
      <t>ヘイキンチ</t>
    </rPh>
    <rPh sb="367" eb="368">
      <t>ヒク</t>
    </rPh>
    <rPh sb="369" eb="370">
      <t>アタイ</t>
    </rPh>
    <rPh sb="375" eb="377">
      <t>シセツ</t>
    </rPh>
    <rPh sb="377" eb="380">
      <t>リヨウリツ</t>
    </rPh>
    <rPh sb="384" eb="385">
      <t>オヨ</t>
    </rPh>
    <rPh sb="386" eb="388">
      <t>ルイジ</t>
    </rPh>
    <rPh sb="392" eb="393">
      <t>チ</t>
    </rPh>
    <rPh sb="396" eb="397">
      <t>タカ</t>
    </rPh>
    <rPh sb="398" eb="399">
      <t>アタイ</t>
    </rPh>
    <rPh sb="400" eb="401">
      <t>シメ</t>
    </rPh>
    <rPh sb="424" eb="425">
      <t>ユウ</t>
    </rPh>
    <rPh sb="425" eb="426">
      <t>シュウ</t>
    </rPh>
    <rPh sb="426" eb="427">
      <t>リツ</t>
    </rPh>
    <rPh sb="431" eb="432">
      <t>オヨ</t>
    </rPh>
    <rPh sb="439" eb="440">
      <t>チ</t>
    </rPh>
    <rPh sb="443" eb="444">
      <t>タカ</t>
    </rPh>
    <rPh sb="445" eb="446">
      <t>アタイ</t>
    </rPh>
    <rPh sb="447" eb="448">
      <t>シメ</t>
    </rPh>
    <rPh sb="467" eb="469">
      <t>ソウキ</t>
    </rPh>
    <phoneticPr fontId="4"/>
  </si>
  <si>
    <r>
      <rPr>
        <sz val="11"/>
        <rFont val="ＭＳ ゴシック"/>
        <family val="3"/>
        <charset val="128"/>
      </rPr>
      <t>①有形固定資産減価償却率
　近年、全国及び類似団体平均値よりも高い値を示しています。施設全体の老朽化の進行に対し更新が追いつけていない状況といえます。</t>
    </r>
    <r>
      <rPr>
        <sz val="11"/>
        <color rgb="FF0070C0"/>
        <rFont val="ＭＳ ゴシック"/>
        <family val="3"/>
        <charset val="128"/>
      </rPr>
      <t xml:space="preserve">
</t>
    </r>
    <r>
      <rPr>
        <sz val="11"/>
        <rFont val="ＭＳ ゴシック"/>
        <family val="3"/>
        <charset val="128"/>
      </rPr>
      <t>②管路経年化率
　近年、全国及び類似団体平均値よりも高い値を示しています。昭和46年の給水開始から44年経過し、法定耐用年数を過ぎた管路の割合が増えています。平成26年度から比率が上昇していますが、これは、1970年代から80年代にかけて急速に進んだ水道拡張事業に伴い布設された管路が法定耐用年数を超え始めたことによるものです。
③管路更新率
　全国及び類似団体平均値よりも低い値を示しており、管路の経年化の進行に比べ、更新率が低い状況を表しています。</t>
    </r>
    <r>
      <rPr>
        <sz val="11"/>
        <color rgb="FF0070C0"/>
        <rFont val="ＭＳ ゴシック"/>
        <family val="3"/>
        <charset val="128"/>
      </rPr>
      <t xml:space="preserve">
</t>
    </r>
    <rPh sb="1" eb="3">
      <t>ユウケイ</t>
    </rPh>
    <rPh sb="3" eb="5">
      <t>コテイ</t>
    </rPh>
    <rPh sb="5" eb="7">
      <t>シサン</t>
    </rPh>
    <rPh sb="7" eb="9">
      <t>ゲンカ</t>
    </rPh>
    <rPh sb="9" eb="11">
      <t>ショウキャク</t>
    </rPh>
    <rPh sb="11" eb="12">
      <t>リツ</t>
    </rPh>
    <rPh sb="14" eb="16">
      <t>キンネン</t>
    </rPh>
    <rPh sb="17" eb="19">
      <t>ゼンコク</t>
    </rPh>
    <rPh sb="19" eb="20">
      <t>オヨ</t>
    </rPh>
    <rPh sb="21" eb="23">
      <t>ルイジ</t>
    </rPh>
    <rPh sb="23" eb="25">
      <t>ダンタイ</t>
    </rPh>
    <rPh sb="25" eb="28">
      <t>ヘイキンチ</t>
    </rPh>
    <rPh sb="31" eb="32">
      <t>タカ</t>
    </rPh>
    <rPh sb="35" eb="36">
      <t>シメ</t>
    </rPh>
    <rPh sb="42" eb="44">
      <t>シセツ</t>
    </rPh>
    <rPh sb="44" eb="46">
      <t>ゼンタイ</t>
    </rPh>
    <rPh sb="47" eb="50">
      <t>ロウキュウカ</t>
    </rPh>
    <rPh sb="51" eb="53">
      <t>シンコウ</t>
    </rPh>
    <rPh sb="54" eb="55">
      <t>タイ</t>
    </rPh>
    <rPh sb="56" eb="58">
      <t>コウシン</t>
    </rPh>
    <rPh sb="59" eb="60">
      <t>オ</t>
    </rPh>
    <rPh sb="67" eb="69">
      <t>ジョウキョウ</t>
    </rPh>
    <rPh sb="77" eb="79">
      <t>カンロ</t>
    </rPh>
    <rPh sb="79" eb="82">
      <t>ケイネンカ</t>
    </rPh>
    <rPh sb="82" eb="83">
      <t>リツ</t>
    </rPh>
    <rPh sb="85" eb="87">
      <t>キンネン</t>
    </rPh>
    <rPh sb="139" eb="140">
      <t>ス</t>
    </rPh>
    <rPh sb="142" eb="144">
      <t>カンロ</t>
    </rPh>
    <rPh sb="145" eb="147">
      <t>ワリアイ</t>
    </rPh>
    <rPh sb="148" eb="149">
      <t>フ</t>
    </rPh>
    <rPh sb="242" eb="244">
      <t>カンロ</t>
    </rPh>
    <rPh sb="244" eb="246">
      <t>コウシン</t>
    </rPh>
    <rPh sb="246" eb="247">
      <t>リツ</t>
    </rPh>
    <rPh sb="263" eb="264">
      <t>ヒク</t>
    </rPh>
    <rPh sb="273" eb="275">
      <t>カンロ</t>
    </rPh>
    <rPh sb="276" eb="279">
      <t>ケイネンカ</t>
    </rPh>
    <rPh sb="280" eb="282">
      <t>シンコウ</t>
    </rPh>
    <rPh sb="283" eb="284">
      <t>クラ</t>
    </rPh>
    <rPh sb="288" eb="289">
      <t>リツ</t>
    </rPh>
    <rPh sb="290" eb="291">
      <t>ヒク</t>
    </rPh>
    <rPh sb="292" eb="294">
      <t>ジョウキョウ</t>
    </rPh>
    <rPh sb="295" eb="296">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</si>
</sst>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70C0"/>
      <name val="ＭＳ ゴシック"/>
      <family val="3"/>
      <charset val="128"/>
    </font>
    <font>
      <sz val="11"/>
      <color rgb="FF00B05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0.12</c:v>
                </c:pt>
                <c:pt idx="1">
                  <c:v>0.81</c:v>
                </c:pt>
                <c:pt idx="2">
                  <c:v>0.39</c:v>
                </c:pt>
                <c:pt idx="3">
                  <c:v>0.19</c:v>
                </c:pt>
                <c:pt idx="4">
                  <c:v>0.37</c:v>
                </c:pt>
              </c:numCache>
            </c:numRef>
          </c:val>
        </c:ser>
        <c:dLbls>
          <c:showLegendKey val="0"/>
          <c:showVal val="0"/>
          <c:showCatName val="0"/>
          <c:showSerName val="0"/>
          <c:showPercent val="0"/>
          <c:showBubbleSize val="0"/>
        </c:dLbls>
        <c:gapWidth val="150"/>
        <c:axId val="97081984"/>
        <c:axId val="971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7081984"/>
        <c:axId val="97100544"/>
      </c:lineChart>
      <c:dateAx>
        <c:axId val="97081984"/>
        <c:scaling>
          <c:orientation val="minMax"/>
        </c:scaling>
        <c:delete val="1"/>
        <c:axPos val="b"/>
        <c:numFmt formatCode="ge" sourceLinked="1"/>
        <c:majorTickMark val="none"/>
        <c:minorTickMark val="none"/>
        <c:tickLblPos val="none"/>
        <c:crossAx val="97100544"/>
        <c:crosses val="autoZero"/>
        <c:auto val="1"/>
        <c:lblOffset val="100"/>
        <c:baseTimeUnit val="years"/>
      </c:dateAx>
      <c:valAx>
        <c:axId val="97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76.790000000000006</c:v>
                </c:pt>
                <c:pt idx="1">
                  <c:v>76.38</c:v>
                </c:pt>
                <c:pt idx="2">
                  <c:v>77.17</c:v>
                </c:pt>
                <c:pt idx="3">
                  <c:v>75.98</c:v>
                </c:pt>
                <c:pt idx="4">
                  <c:v>75.39</c:v>
                </c:pt>
              </c:numCache>
            </c:numRef>
          </c:val>
        </c:ser>
        <c:dLbls>
          <c:showLegendKey val="0"/>
          <c:showVal val="0"/>
          <c:showCatName val="0"/>
          <c:showSerName val="0"/>
          <c:showPercent val="0"/>
          <c:showBubbleSize val="0"/>
        </c:dLbls>
        <c:gapWidth val="150"/>
        <c:axId val="103520128"/>
        <c:axId val="1035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3520128"/>
        <c:axId val="103542784"/>
      </c:lineChart>
      <c:dateAx>
        <c:axId val="103520128"/>
        <c:scaling>
          <c:orientation val="minMax"/>
        </c:scaling>
        <c:delete val="1"/>
        <c:axPos val="b"/>
        <c:numFmt formatCode="ge" sourceLinked="1"/>
        <c:majorTickMark val="none"/>
        <c:minorTickMark val="none"/>
        <c:tickLblPos val="none"/>
        <c:crossAx val="103542784"/>
        <c:crosses val="autoZero"/>
        <c:auto val="1"/>
        <c:lblOffset val="100"/>
        <c:baseTimeUnit val="years"/>
      </c:dateAx>
      <c:valAx>
        <c:axId val="1035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91.19</c:v>
                </c:pt>
                <c:pt idx="1">
                  <c:v>90.28</c:v>
                </c:pt>
                <c:pt idx="2">
                  <c:v>89.64</c:v>
                </c:pt>
                <c:pt idx="3">
                  <c:v>90.19</c:v>
                </c:pt>
                <c:pt idx="4">
                  <c:v>90.8</c:v>
                </c:pt>
              </c:numCache>
            </c:numRef>
          </c:val>
        </c:ser>
        <c:dLbls>
          <c:showLegendKey val="0"/>
          <c:showVal val="0"/>
          <c:showCatName val="0"/>
          <c:showSerName val="0"/>
          <c:showPercent val="0"/>
          <c:showBubbleSize val="0"/>
        </c:dLbls>
        <c:gapWidth val="150"/>
        <c:axId val="103630336"/>
        <c:axId val="1036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3630336"/>
        <c:axId val="103632256"/>
      </c:lineChart>
      <c:dateAx>
        <c:axId val="103630336"/>
        <c:scaling>
          <c:orientation val="minMax"/>
        </c:scaling>
        <c:delete val="1"/>
        <c:axPos val="b"/>
        <c:numFmt formatCode="ge" sourceLinked="1"/>
        <c:majorTickMark val="none"/>
        <c:minorTickMark val="none"/>
        <c:tickLblPos val="none"/>
        <c:crossAx val="103632256"/>
        <c:crosses val="autoZero"/>
        <c:auto val="1"/>
        <c:lblOffset val="100"/>
        <c:baseTimeUnit val="years"/>
      </c:dateAx>
      <c:valAx>
        <c:axId val="1036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115.74</c:v>
                </c:pt>
                <c:pt idx="1">
                  <c:v>114.62</c:v>
                </c:pt>
                <c:pt idx="2">
                  <c:v>112.55</c:v>
                </c:pt>
                <c:pt idx="3">
                  <c:v>111.44</c:v>
                </c:pt>
                <c:pt idx="4">
                  <c:v>107.53</c:v>
                </c:pt>
              </c:numCache>
            </c:numRef>
          </c:val>
        </c:ser>
        <c:dLbls>
          <c:showLegendKey val="0"/>
          <c:showVal val="0"/>
          <c:showCatName val="0"/>
          <c:showSerName val="0"/>
          <c:showPercent val="0"/>
          <c:showBubbleSize val="0"/>
        </c:dLbls>
        <c:gapWidth val="150"/>
        <c:axId val="98710656"/>
        <c:axId val="9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8710656"/>
        <c:axId val="98712576"/>
      </c:lineChart>
      <c:dateAx>
        <c:axId val="98710656"/>
        <c:scaling>
          <c:orientation val="minMax"/>
        </c:scaling>
        <c:delete val="1"/>
        <c:axPos val="b"/>
        <c:numFmt formatCode="ge" sourceLinked="1"/>
        <c:majorTickMark val="none"/>
        <c:minorTickMark val="none"/>
        <c:tickLblPos val="none"/>
        <c:crossAx val="98712576"/>
        <c:crosses val="autoZero"/>
        <c:auto val="1"/>
        <c:lblOffset val="100"/>
        <c:baseTimeUnit val="years"/>
      </c:dateAx>
      <c:valAx>
        <c:axId val="9871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30.12</c:v>
                </c:pt>
                <c:pt idx="1">
                  <c:v>31.47</c:v>
                </c:pt>
                <c:pt idx="2">
                  <c:v>31.26</c:v>
                </c:pt>
                <c:pt idx="3">
                  <c:v>51.19</c:v>
                </c:pt>
                <c:pt idx="4">
                  <c:v>50.47</c:v>
                </c:pt>
              </c:numCache>
            </c:numRef>
          </c:val>
        </c:ser>
        <c:dLbls>
          <c:showLegendKey val="0"/>
          <c:showVal val="0"/>
          <c:showCatName val="0"/>
          <c:showSerName val="0"/>
          <c:showPercent val="0"/>
          <c:showBubbleSize val="0"/>
        </c:dLbls>
        <c:gapWidth val="150"/>
        <c:axId val="98743040"/>
        <c:axId val="9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8743040"/>
        <c:axId val="98744960"/>
      </c:lineChart>
      <c:dateAx>
        <c:axId val="98743040"/>
        <c:scaling>
          <c:orientation val="minMax"/>
        </c:scaling>
        <c:delete val="1"/>
        <c:axPos val="b"/>
        <c:numFmt formatCode="ge" sourceLinked="1"/>
        <c:majorTickMark val="none"/>
        <c:minorTickMark val="none"/>
        <c:tickLblPos val="none"/>
        <c:crossAx val="98744960"/>
        <c:crosses val="autoZero"/>
        <c:auto val="1"/>
        <c:lblOffset val="100"/>
        <c:baseTimeUnit val="years"/>
      </c:dateAx>
      <c:valAx>
        <c:axId val="9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6.01</c:v>
                </c:pt>
                <c:pt idx="1">
                  <c:v>7.44</c:v>
                </c:pt>
                <c:pt idx="2">
                  <c:v>7.45</c:v>
                </c:pt>
                <c:pt idx="3">
                  <c:v>14.7</c:v>
                </c:pt>
                <c:pt idx="4">
                  <c:v>14.44</c:v>
                </c:pt>
              </c:numCache>
            </c:numRef>
          </c:val>
        </c:ser>
        <c:dLbls>
          <c:showLegendKey val="0"/>
          <c:showVal val="0"/>
          <c:showCatName val="0"/>
          <c:showSerName val="0"/>
          <c:showPercent val="0"/>
          <c:showBubbleSize val="0"/>
        </c:dLbls>
        <c:gapWidth val="150"/>
        <c:axId val="98791808"/>
        <c:axId val="987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8791808"/>
        <c:axId val="98793728"/>
      </c:lineChart>
      <c:dateAx>
        <c:axId val="98791808"/>
        <c:scaling>
          <c:orientation val="minMax"/>
        </c:scaling>
        <c:delete val="1"/>
        <c:axPos val="b"/>
        <c:numFmt formatCode="ge" sourceLinked="1"/>
        <c:majorTickMark val="none"/>
        <c:minorTickMark val="none"/>
        <c:tickLblPos val="none"/>
        <c:crossAx val="98793728"/>
        <c:crosses val="autoZero"/>
        <c:auto val="1"/>
        <c:lblOffset val="100"/>
        <c:baseTimeUnit val="years"/>
      </c:dateAx>
      <c:valAx>
        <c:axId val="98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22016"/>
        <c:axId val="103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8822016"/>
        <c:axId val="103354368"/>
      </c:lineChart>
      <c:dateAx>
        <c:axId val="98822016"/>
        <c:scaling>
          <c:orientation val="minMax"/>
        </c:scaling>
        <c:delete val="1"/>
        <c:axPos val="b"/>
        <c:numFmt formatCode="ge" sourceLinked="1"/>
        <c:majorTickMark val="none"/>
        <c:minorTickMark val="none"/>
        <c:tickLblPos val="none"/>
        <c:crossAx val="103354368"/>
        <c:crosses val="autoZero"/>
        <c:auto val="1"/>
        <c:lblOffset val="100"/>
        <c:baseTimeUnit val="years"/>
      </c:dateAx>
      <c:valAx>
        <c:axId val="10335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1468.89</c:v>
                </c:pt>
                <c:pt idx="1">
                  <c:v>1381.81</c:v>
                </c:pt>
                <c:pt idx="2">
                  <c:v>1652.57</c:v>
                </c:pt>
                <c:pt idx="3">
                  <c:v>1061.23</c:v>
                </c:pt>
                <c:pt idx="4">
                  <c:v>959.64</c:v>
                </c:pt>
              </c:numCache>
            </c:numRef>
          </c:val>
        </c:ser>
        <c:dLbls>
          <c:showLegendKey val="0"/>
          <c:showVal val="0"/>
          <c:showCatName val="0"/>
          <c:showSerName val="0"/>
          <c:showPercent val="0"/>
          <c:showBubbleSize val="0"/>
        </c:dLbls>
        <c:gapWidth val="150"/>
        <c:axId val="103397248"/>
        <c:axId val="1034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3397248"/>
        <c:axId val="103403520"/>
      </c:lineChart>
      <c:dateAx>
        <c:axId val="103397248"/>
        <c:scaling>
          <c:orientation val="minMax"/>
        </c:scaling>
        <c:delete val="1"/>
        <c:axPos val="b"/>
        <c:numFmt formatCode="ge" sourceLinked="1"/>
        <c:majorTickMark val="none"/>
        <c:minorTickMark val="none"/>
        <c:tickLblPos val="none"/>
        <c:crossAx val="103403520"/>
        <c:crosses val="autoZero"/>
        <c:auto val="1"/>
        <c:lblOffset val="100"/>
        <c:baseTimeUnit val="years"/>
      </c:dateAx>
      <c:valAx>
        <c:axId val="10340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66.95</c:v>
                </c:pt>
                <c:pt idx="1">
                  <c:v>63.58</c:v>
                </c:pt>
                <c:pt idx="2">
                  <c:v>58.51</c:v>
                </c:pt>
                <c:pt idx="3">
                  <c:v>60.81</c:v>
                </c:pt>
                <c:pt idx="4">
                  <c:v>74.53</c:v>
                </c:pt>
              </c:numCache>
            </c:numRef>
          </c:val>
        </c:ser>
        <c:dLbls>
          <c:showLegendKey val="0"/>
          <c:showVal val="0"/>
          <c:showCatName val="0"/>
          <c:showSerName val="0"/>
          <c:showPercent val="0"/>
          <c:showBubbleSize val="0"/>
        </c:dLbls>
        <c:gapWidth val="150"/>
        <c:axId val="103417344"/>
        <c:axId val="1034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3417344"/>
        <c:axId val="103419264"/>
      </c:lineChart>
      <c:dateAx>
        <c:axId val="103417344"/>
        <c:scaling>
          <c:orientation val="minMax"/>
        </c:scaling>
        <c:delete val="1"/>
        <c:axPos val="b"/>
        <c:numFmt formatCode="ge" sourceLinked="1"/>
        <c:majorTickMark val="none"/>
        <c:minorTickMark val="none"/>
        <c:tickLblPos val="none"/>
        <c:crossAx val="103419264"/>
        <c:crosses val="autoZero"/>
        <c:auto val="1"/>
        <c:lblOffset val="100"/>
        <c:baseTimeUnit val="years"/>
      </c:dateAx>
      <c:valAx>
        <c:axId val="10341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108.05</c:v>
                </c:pt>
                <c:pt idx="1">
                  <c:v>105.58</c:v>
                </c:pt>
                <c:pt idx="2">
                  <c:v>104.05</c:v>
                </c:pt>
                <c:pt idx="3">
                  <c:v>106.37</c:v>
                </c:pt>
                <c:pt idx="4">
                  <c:v>102.03</c:v>
                </c:pt>
              </c:numCache>
            </c:numRef>
          </c:val>
        </c:ser>
        <c:dLbls>
          <c:showLegendKey val="0"/>
          <c:showVal val="0"/>
          <c:showCatName val="0"/>
          <c:showSerName val="0"/>
          <c:showPercent val="0"/>
          <c:showBubbleSize val="0"/>
        </c:dLbls>
        <c:gapWidth val="150"/>
        <c:axId val="103470208"/>
        <c:axId val="103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3470208"/>
        <c:axId val="103472128"/>
      </c:lineChart>
      <c:dateAx>
        <c:axId val="103470208"/>
        <c:scaling>
          <c:orientation val="minMax"/>
        </c:scaling>
        <c:delete val="1"/>
        <c:axPos val="b"/>
        <c:numFmt formatCode="ge" sourceLinked="1"/>
        <c:majorTickMark val="none"/>
        <c:minorTickMark val="none"/>
        <c:tickLblPos val="none"/>
        <c:crossAx val="103472128"/>
        <c:crosses val="autoZero"/>
        <c:auto val="1"/>
        <c:lblOffset val="100"/>
        <c:baseTimeUnit val="years"/>
      </c:dateAx>
      <c:valAx>
        <c:axId val="103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122.93</c:v>
                </c:pt>
                <c:pt idx="1">
                  <c:v>125.88</c:v>
                </c:pt>
                <c:pt idx="2">
                  <c:v>128.02000000000001</c:v>
                </c:pt>
                <c:pt idx="3">
                  <c:v>125.82</c:v>
                </c:pt>
                <c:pt idx="4">
                  <c:v>131.33000000000001</c:v>
                </c:pt>
              </c:numCache>
            </c:numRef>
          </c:val>
        </c:ser>
        <c:dLbls>
          <c:showLegendKey val="0"/>
          <c:showVal val="0"/>
          <c:showCatName val="0"/>
          <c:showSerName val="0"/>
          <c:showPercent val="0"/>
          <c:showBubbleSize val="0"/>
        </c:dLbls>
        <c:gapWidth val="150"/>
        <c:axId val="103498112"/>
        <c:axId val="1035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3498112"/>
        <c:axId val="103500032"/>
      </c:lineChart>
      <c:dateAx>
        <c:axId val="103498112"/>
        <c:scaling>
          <c:orientation val="minMax"/>
        </c:scaling>
        <c:delete val="1"/>
        <c:axPos val="b"/>
        <c:numFmt formatCode="ge" sourceLinked="1"/>
        <c:majorTickMark val="none"/>
        <c:minorTickMark val="none"/>
        <c:tickLblPos val="none"/>
        <c:crossAx val="103500032"/>
        <c:crosses val="autoZero"/>
        <c:auto val="1"/>
        <c:lblOffset val="100"/>
        <c:baseTimeUnit val="years"/>
      </c:dateAx>
      <c:valAx>
        <c:axId val="1035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election activeCell="CC41" sqref="CC41:CC4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日高市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57015</v>
      </c>
      <c r="AJ8" s="75"/>
      <c r="AK8" s="75"/>
      <c r="AL8" s="75"/>
      <c r="AM8" s="75"/>
      <c r="AN8" s="75"/>
      <c r="AO8" s="75"/>
      <c r="AP8" s="76"/>
      <c r="AQ8" s="57">
        <f>データ!R6</f>
        <v>47.48</v>
      </c>
      <c r="AR8" s="57"/>
      <c r="AS8" s="57"/>
      <c r="AT8" s="57"/>
      <c r="AU8" s="57"/>
      <c r="AV8" s="57"/>
      <c r="AW8" s="57"/>
      <c r="AX8" s="57"/>
      <c r="AY8" s="57">
        <f>データ!S6</f>
        <v>1200.82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88.79</v>
      </c>
      <c r="K10" s="57"/>
      <c r="L10" s="57"/>
      <c r="M10" s="57"/>
      <c r="N10" s="57"/>
      <c r="O10" s="57"/>
      <c r="P10" s="57"/>
      <c r="Q10" s="57"/>
      <c r="R10" s="57">
        <f>データ!O6</f>
        <v>99.89</v>
      </c>
      <c r="S10" s="57"/>
      <c r="T10" s="57"/>
      <c r="U10" s="57"/>
      <c r="V10" s="57"/>
      <c r="W10" s="57"/>
      <c r="X10" s="57"/>
      <c r="Y10" s="57"/>
      <c r="Z10" s="65">
        <f>データ!P6</f>
        <v>2160</v>
      </c>
      <c r="AA10" s="65"/>
      <c r="AB10" s="65"/>
      <c r="AC10" s="65"/>
      <c r="AD10" s="65"/>
      <c r="AE10" s="65"/>
      <c r="AF10" s="65"/>
      <c r="AG10" s="65"/>
      <c r="AH10" s="2"/>
      <c r="AI10" s="65">
        <f>データ!T6</f>
        <v>56789</v>
      </c>
      <c r="AJ10" s="65"/>
      <c r="AK10" s="65"/>
      <c r="AL10" s="65"/>
      <c r="AM10" s="65"/>
      <c r="AN10" s="65"/>
      <c r="AO10" s="65"/>
      <c r="AP10" s="65"/>
      <c r="AQ10" s="57">
        <f>データ!U6</f>
        <v>47.48</v>
      </c>
      <c r="AR10" s="57"/>
      <c r="AS10" s="57"/>
      <c r="AT10" s="57"/>
      <c r="AU10" s="57"/>
      <c r="AV10" s="57"/>
      <c r="AW10" s="57"/>
      <c r="AX10" s="57"/>
      <c r="AY10" s="57">
        <f>データ!V6</f>
        <v>1196.06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112429</v>
      </c>
      <c r="D6" s="31">
        <f t="shared" si="3"/>
        <v>46</v>
      </c>
      <c r="E6" s="31">
        <f t="shared" si="3"/>
        <v>1</v>
      </c>
      <c r="F6" s="31">
        <f t="shared" si="3"/>
        <v>0</v>
      </c>
      <c r="G6" s="31">
        <f t="shared" si="3"/>
        <v>1</v>
      </c>
      <c r="H6" s="31" t="str">
        <f t="shared" si="3"/>
        <v>埼玉県　日高市</v>
      </c>
      <c r="I6" s="31" t="str">
        <f t="shared" si="3"/>
        <v>法適用</v>
      </c>
      <c r="J6" s="31" t="str">
        <f t="shared" si="3"/>
        <v>水道事業</v>
      </c>
      <c r="K6" s="31" t="str">
        <f t="shared" si="3"/>
        <v>末端給水事業</v>
      </c>
      <c r="L6" s="31" t="str">
        <f t="shared" si="3"/>
        <v>A4</v>
      </c>
      <c r="M6" s="32" t="str">
        <f t="shared" si="3"/>
        <v>-</v>
      </c>
      <c r="N6" s="32">
        <f t="shared" si="3"/>
        <v>88.79</v>
      </c>
      <c r="O6" s="32">
        <f t="shared" si="3"/>
        <v>99.89</v>
      </c>
      <c r="P6" s="32">
        <f t="shared" si="3"/>
        <v>2160</v>
      </c>
      <c r="Q6" s="32">
        <f t="shared" si="3"/>
        <v>57015</v>
      </c>
      <c r="R6" s="32">
        <f t="shared" si="3"/>
        <v>47.48</v>
      </c>
      <c r="S6" s="32">
        <f t="shared" si="3"/>
        <v>1200.82</v>
      </c>
      <c r="T6" s="32">
        <f t="shared" si="3"/>
        <v>56789</v>
      </c>
      <c r="U6" s="32">
        <f t="shared" si="3"/>
        <v>47.48</v>
      </c>
      <c r="V6" s="32">
        <f t="shared" si="3"/>
        <v>1196.06</v>
      </c>
      <c r="W6" s="33">
        <f>IF(W7="",NA(),W7)</f>
        <v>115.74</v>
      </c>
      <c r="X6" s="33">
        <f t="shared" ref="X6:AF6" si="4">IF(X7="",NA(),X7)</f>
        <v>114.62</v>
      </c>
      <c r="Y6" s="33">
        <f t="shared" si="4"/>
        <v>112.55</v>
      </c>
      <c r="Z6" s="33">
        <f t="shared" si="4"/>
        <v>111.44</v>
      </c>
      <c r="AA6" s="33">
        <f t="shared" si="4"/>
        <v>107.53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1468.89</v>
      </c>
      <c r="AT6" s="33">
        <f t="shared" ref="AT6:BB6" si="6">IF(AT7="",NA(),AT7)</f>
        <v>1381.81</v>
      </c>
      <c r="AU6" s="33">
        <f t="shared" si="6"/>
        <v>1652.57</v>
      </c>
      <c r="AV6" s="33">
        <f t="shared" si="6"/>
        <v>1061.23</v>
      </c>
      <c r="AW6" s="33">
        <f t="shared" si="6"/>
        <v>959.64</v>
      </c>
      <c r="AX6" s="33">
        <f t="shared" si="6"/>
        <v>695.41</v>
      </c>
      <c r="AY6" s="33">
        <f t="shared" si="6"/>
        <v>701</v>
      </c>
      <c r="AZ6" s="33">
        <f t="shared" si="6"/>
        <v>739.59</v>
      </c>
      <c r="BA6" s="33">
        <f t="shared" si="6"/>
        <v>335.95</v>
      </c>
      <c r="BB6" s="33">
        <f t="shared" si="6"/>
        <v>346.59</v>
      </c>
      <c r="BC6" s="32" t="str">
        <f>IF(BC7="","",IF(BC7="-","【-】","【"&amp;SUBSTITUTE(TEXT(BC7,"#,##0.00"),"-","△")&amp;"】"))</f>
        <v>【262.74】</v>
      </c>
      <c r="BD6" s="33">
        <f>IF(BD7="",NA(),BD7)</f>
        <v>66.95</v>
      </c>
      <c r="BE6" s="33">
        <f t="shared" ref="BE6:BM6" si="7">IF(BE7="",NA(),BE7)</f>
        <v>63.58</v>
      </c>
      <c r="BF6" s="33">
        <f t="shared" si="7"/>
        <v>58.51</v>
      </c>
      <c r="BG6" s="33">
        <f t="shared" si="7"/>
        <v>60.81</v>
      </c>
      <c r="BH6" s="33">
        <f t="shared" si="7"/>
        <v>74.53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108.05</v>
      </c>
      <c r="BP6" s="33">
        <f t="shared" ref="BP6:BX6" si="8">IF(BP7="",NA(),BP7)</f>
        <v>105.58</v>
      </c>
      <c r="BQ6" s="33">
        <f t="shared" si="8"/>
        <v>104.05</v>
      </c>
      <c r="BR6" s="33">
        <f t="shared" si="8"/>
        <v>106.37</v>
      </c>
      <c r="BS6" s="33">
        <f t="shared" si="8"/>
        <v>102.03</v>
      </c>
      <c r="BT6" s="33">
        <f t="shared" si="8"/>
        <v>99.61</v>
      </c>
      <c r="BU6" s="33">
        <f t="shared" si="8"/>
        <v>100.27</v>
      </c>
      <c r="BV6" s="33">
        <f t="shared" si="8"/>
        <v>99.46</v>
      </c>
      <c r="BW6" s="33">
        <f t="shared" si="8"/>
        <v>105.21</v>
      </c>
      <c r="BX6" s="33">
        <f t="shared" si="8"/>
        <v>105.71</v>
      </c>
      <c r="BY6" s="32" t="str">
        <f>IF(BY7="","",IF(BY7="-","【-】","【"&amp;SUBSTITUTE(TEXT(BY7,"#,##0.00"),"-","△")&amp;"】"))</f>
        <v>【104.99】</v>
      </c>
      <c r="BZ6" s="33">
        <f>IF(BZ7="",NA(),BZ7)</f>
        <v>122.93</v>
      </c>
      <c r="CA6" s="33">
        <f t="shared" ref="CA6:CI6" si="9">IF(CA7="",NA(),CA7)</f>
        <v>125.88</v>
      </c>
      <c r="CB6" s="33">
        <f t="shared" si="9"/>
        <v>128.02000000000001</v>
      </c>
      <c r="CC6" s="33">
        <f t="shared" si="9"/>
        <v>125.82</v>
      </c>
      <c r="CD6" s="33">
        <f t="shared" si="9"/>
        <v>131.33000000000001</v>
      </c>
      <c r="CE6" s="33">
        <f t="shared" si="9"/>
        <v>169.59</v>
      </c>
      <c r="CF6" s="33">
        <f t="shared" si="9"/>
        <v>169.62</v>
      </c>
      <c r="CG6" s="33">
        <f t="shared" si="9"/>
        <v>171.78</v>
      </c>
      <c r="CH6" s="33">
        <f t="shared" si="9"/>
        <v>162.59</v>
      </c>
      <c r="CI6" s="33">
        <f t="shared" si="9"/>
        <v>162.15</v>
      </c>
      <c r="CJ6" s="32" t="str">
        <f>IF(CJ7="","",IF(CJ7="-","【-】","【"&amp;SUBSTITUTE(TEXT(CJ7,"#,##0.00"),"-","△")&amp;"】"))</f>
        <v>【163.72】</v>
      </c>
      <c r="CK6" s="33">
        <f>IF(CK7="",NA(),CK7)</f>
        <v>76.790000000000006</v>
      </c>
      <c r="CL6" s="33">
        <f t="shared" ref="CL6:CT6" si="10">IF(CL7="",NA(),CL7)</f>
        <v>76.38</v>
      </c>
      <c r="CM6" s="33">
        <f t="shared" si="10"/>
        <v>77.17</v>
      </c>
      <c r="CN6" s="33">
        <f t="shared" si="10"/>
        <v>75.98</v>
      </c>
      <c r="CO6" s="33">
        <f t="shared" si="10"/>
        <v>75.39</v>
      </c>
      <c r="CP6" s="33">
        <f t="shared" si="10"/>
        <v>60.04</v>
      </c>
      <c r="CQ6" s="33">
        <f t="shared" si="10"/>
        <v>59.88</v>
      </c>
      <c r="CR6" s="33">
        <f t="shared" si="10"/>
        <v>59.68</v>
      </c>
      <c r="CS6" s="33">
        <f t="shared" si="10"/>
        <v>59.17</v>
      </c>
      <c r="CT6" s="33">
        <f t="shared" si="10"/>
        <v>59.34</v>
      </c>
      <c r="CU6" s="32" t="str">
        <f>IF(CU7="","",IF(CU7="-","【-】","【"&amp;SUBSTITUTE(TEXT(CU7,"#,##0.00"),"-","△")&amp;"】"))</f>
        <v>【59.76】</v>
      </c>
      <c r="CV6" s="33">
        <f>IF(CV7="",NA(),CV7)</f>
        <v>91.19</v>
      </c>
      <c r="CW6" s="33">
        <f t="shared" ref="CW6:DE6" si="11">IF(CW7="",NA(),CW7)</f>
        <v>90.28</v>
      </c>
      <c r="CX6" s="33">
        <f t="shared" si="11"/>
        <v>89.64</v>
      </c>
      <c r="CY6" s="33">
        <f t="shared" si="11"/>
        <v>90.19</v>
      </c>
      <c r="CZ6" s="33">
        <f t="shared" si="11"/>
        <v>90.8</v>
      </c>
      <c r="DA6" s="33">
        <f t="shared" si="11"/>
        <v>87.33</v>
      </c>
      <c r="DB6" s="33">
        <f t="shared" si="11"/>
        <v>87.65</v>
      </c>
      <c r="DC6" s="33">
        <f t="shared" si="11"/>
        <v>87.63</v>
      </c>
      <c r="DD6" s="33">
        <f t="shared" si="11"/>
        <v>87.6</v>
      </c>
      <c r="DE6" s="33">
        <f t="shared" si="11"/>
        <v>87.74</v>
      </c>
      <c r="DF6" s="32" t="str">
        <f>IF(DF7="","",IF(DF7="-","【-】","【"&amp;SUBSTITUTE(TEXT(DF7,"#,##0.00"),"-","△")&amp;"】"))</f>
        <v>【89.95】</v>
      </c>
      <c r="DG6" s="33">
        <f>IF(DG7="",NA(),DG7)</f>
        <v>30.12</v>
      </c>
      <c r="DH6" s="33">
        <f t="shared" ref="DH6:DP6" si="12">IF(DH7="",NA(),DH7)</f>
        <v>31.47</v>
      </c>
      <c r="DI6" s="33">
        <f t="shared" si="12"/>
        <v>31.26</v>
      </c>
      <c r="DJ6" s="33">
        <f t="shared" si="12"/>
        <v>51.19</v>
      </c>
      <c r="DK6" s="33">
        <f t="shared" si="12"/>
        <v>50.47</v>
      </c>
      <c r="DL6" s="33">
        <f t="shared" si="12"/>
        <v>37.71</v>
      </c>
      <c r="DM6" s="33">
        <f t="shared" si="12"/>
        <v>38.69</v>
      </c>
      <c r="DN6" s="33">
        <f t="shared" si="12"/>
        <v>39.65</v>
      </c>
      <c r="DO6" s="33">
        <f t="shared" si="12"/>
        <v>45.25</v>
      </c>
      <c r="DP6" s="33">
        <f t="shared" si="12"/>
        <v>46.27</v>
      </c>
      <c r="DQ6" s="32" t="str">
        <f>IF(DQ7="","",IF(DQ7="-","【-】","【"&amp;SUBSTITUTE(TEXT(DQ7,"#,##0.00"),"-","△")&amp;"】"))</f>
        <v>【47.18】</v>
      </c>
      <c r="DR6" s="33">
        <f>IF(DR7="",NA(),DR7)</f>
        <v>6.01</v>
      </c>
      <c r="DS6" s="33">
        <f t="shared" ref="DS6:EA6" si="13">IF(DS7="",NA(),DS7)</f>
        <v>7.44</v>
      </c>
      <c r="DT6" s="33">
        <f t="shared" si="13"/>
        <v>7.45</v>
      </c>
      <c r="DU6" s="33">
        <f t="shared" si="13"/>
        <v>14.7</v>
      </c>
      <c r="DV6" s="33">
        <f t="shared" si="13"/>
        <v>14.44</v>
      </c>
      <c r="DW6" s="33">
        <f t="shared" si="13"/>
        <v>7.67</v>
      </c>
      <c r="DX6" s="33">
        <f t="shared" si="13"/>
        <v>8.4</v>
      </c>
      <c r="DY6" s="33">
        <f t="shared" si="13"/>
        <v>9.7100000000000009</v>
      </c>
      <c r="DZ6" s="33">
        <f t="shared" si="13"/>
        <v>10.71</v>
      </c>
      <c r="EA6" s="33">
        <f t="shared" si="13"/>
        <v>10.93</v>
      </c>
      <c r="EB6" s="32" t="str">
        <f>IF(EB7="","",IF(EB7="-","【-】","【"&amp;SUBSTITUTE(TEXT(EB7,"#,##0.00"),"-","△")&amp;"】"))</f>
        <v>【13.18】</v>
      </c>
      <c r="EC6" s="33">
        <f>IF(EC7="",NA(),EC7)</f>
        <v>0.12</v>
      </c>
      <c r="ED6" s="33">
        <f t="shared" ref="ED6:EL6" si="14">IF(ED7="",NA(),ED7)</f>
        <v>0.81</v>
      </c>
      <c r="EE6" s="33">
        <f t="shared" si="14"/>
        <v>0.39</v>
      </c>
      <c r="EF6" s="33">
        <f t="shared" si="14"/>
        <v>0.19</v>
      </c>
      <c r="EG6" s="33">
        <f t="shared" si="14"/>
        <v>0.37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112429</v>
      </c>
      <c r="D7" s="35">
        <v>46</v>
      </c>
      <c r="E7" s="35">
        <v>1</v>
      </c>
      <c r="F7" s="35">
        <v>0</v>
      </c>
      <c r="G7" s="35">
        <v>1</v>
      </c>
      <c r="H7" s="35" t="s">
        <v>92</v>
      </c>
      <c r="I7" s="35" t="s">
        <v>93</v>
      </c>
      <c r="J7" s="35" t="s">
        <v>94</v>
      </c>
      <c r="K7" s="35" t="s">
        <v>95</v>
      </c>
      <c r="L7" s="35" t="s">
        <v>96</v>
      </c>
      <c r="M7" s="36" t="s">
        <v>97</v>
      </c>
      <c r="N7" s="36">
        <v>88.79</v>
      </c>
      <c r="O7" s="36">
        <v>99.89</v>
      </c>
      <c r="P7" s="36">
        <v>2160</v>
      </c>
      <c r="Q7" s="36">
        <v>57015</v>
      </c>
      <c r="R7" s="36">
        <v>47.48</v>
      </c>
      <c r="S7" s="36">
        <v>1200.82</v>
      </c>
      <c r="T7" s="36">
        <v>56789</v>
      </c>
      <c r="U7" s="36">
        <v>47.48</v>
      </c>
      <c r="V7" s="36">
        <v>1196.06</v>
      </c>
      <c r="W7" s="36">
        <v>115.74</v>
      </c>
      <c r="X7" s="36">
        <v>114.62</v>
      </c>
      <c r="Y7" s="36">
        <v>112.55</v>
      </c>
      <c r="Z7" s="36">
        <v>111.44</v>
      </c>
      <c r="AA7" s="36">
        <v>107.53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1468.89</v>
      </c>
      <c r="AT7" s="36">
        <v>1381.81</v>
      </c>
      <c r="AU7" s="36">
        <v>1652.57</v>
      </c>
      <c r="AV7" s="36">
        <v>1061.23</v>
      </c>
      <c r="AW7" s="36">
        <v>959.64</v>
      </c>
      <c r="AX7" s="36">
        <v>695.41</v>
      </c>
      <c r="AY7" s="36">
        <v>701</v>
      </c>
      <c r="AZ7" s="36">
        <v>739.59</v>
      </c>
      <c r="BA7" s="36">
        <v>335.95</v>
      </c>
      <c r="BB7" s="36">
        <v>346.59</v>
      </c>
      <c r="BC7" s="36">
        <v>262.74</v>
      </c>
      <c r="BD7" s="36">
        <v>66.95</v>
      </c>
      <c r="BE7" s="36">
        <v>63.58</v>
      </c>
      <c r="BF7" s="36">
        <v>58.51</v>
      </c>
      <c r="BG7" s="36">
        <v>60.81</v>
      </c>
      <c r="BH7" s="36">
        <v>74.53</v>
      </c>
      <c r="BI7" s="36">
        <v>343.45</v>
      </c>
      <c r="BJ7" s="36">
        <v>330.99</v>
      </c>
      <c r="BK7" s="36">
        <v>324.08999999999997</v>
      </c>
      <c r="BL7" s="36">
        <v>319.82</v>
      </c>
      <c r="BM7" s="36">
        <v>312.02999999999997</v>
      </c>
      <c r="BN7" s="36">
        <v>276.38</v>
      </c>
      <c r="BO7" s="36">
        <v>108.05</v>
      </c>
      <c r="BP7" s="36">
        <v>105.58</v>
      </c>
      <c r="BQ7" s="36">
        <v>104.05</v>
      </c>
      <c r="BR7" s="36">
        <v>106.37</v>
      </c>
      <c r="BS7" s="36">
        <v>102.03</v>
      </c>
      <c r="BT7" s="36">
        <v>99.61</v>
      </c>
      <c r="BU7" s="36">
        <v>100.27</v>
      </c>
      <c r="BV7" s="36">
        <v>99.46</v>
      </c>
      <c r="BW7" s="36">
        <v>105.21</v>
      </c>
      <c r="BX7" s="36">
        <v>105.71</v>
      </c>
      <c r="BY7" s="36">
        <v>104.99</v>
      </c>
      <c r="BZ7" s="36">
        <v>122.93</v>
      </c>
      <c r="CA7" s="36">
        <v>125.88</v>
      </c>
      <c r="CB7" s="36">
        <v>128.02000000000001</v>
      </c>
      <c r="CC7" s="36">
        <v>125.82</v>
      </c>
      <c r="CD7" s="36">
        <v>131.33000000000001</v>
      </c>
      <c r="CE7" s="36">
        <v>169.59</v>
      </c>
      <c r="CF7" s="36">
        <v>169.62</v>
      </c>
      <c r="CG7" s="36">
        <v>171.78</v>
      </c>
      <c r="CH7" s="36">
        <v>162.59</v>
      </c>
      <c r="CI7" s="36">
        <v>162.15</v>
      </c>
      <c r="CJ7" s="36">
        <v>163.72</v>
      </c>
      <c r="CK7" s="36">
        <v>76.790000000000006</v>
      </c>
      <c r="CL7" s="36">
        <v>76.38</v>
      </c>
      <c r="CM7" s="36">
        <v>77.17</v>
      </c>
      <c r="CN7" s="36">
        <v>75.98</v>
      </c>
      <c r="CO7" s="36">
        <v>75.39</v>
      </c>
      <c r="CP7" s="36">
        <v>60.04</v>
      </c>
      <c r="CQ7" s="36">
        <v>59.88</v>
      </c>
      <c r="CR7" s="36">
        <v>59.68</v>
      </c>
      <c r="CS7" s="36">
        <v>59.17</v>
      </c>
      <c r="CT7" s="36">
        <v>59.34</v>
      </c>
      <c r="CU7" s="36">
        <v>59.76</v>
      </c>
      <c r="CV7" s="36">
        <v>91.19</v>
      </c>
      <c r="CW7" s="36">
        <v>90.28</v>
      </c>
      <c r="CX7" s="36">
        <v>89.64</v>
      </c>
      <c r="CY7" s="36">
        <v>90.19</v>
      </c>
      <c r="CZ7" s="36">
        <v>90.8</v>
      </c>
      <c r="DA7" s="36">
        <v>87.33</v>
      </c>
      <c r="DB7" s="36">
        <v>87.65</v>
      </c>
      <c r="DC7" s="36">
        <v>87.63</v>
      </c>
      <c r="DD7" s="36">
        <v>87.6</v>
      </c>
      <c r="DE7" s="36">
        <v>87.74</v>
      </c>
      <c r="DF7" s="36">
        <v>89.95</v>
      </c>
      <c r="DG7" s="36">
        <v>30.12</v>
      </c>
      <c r="DH7" s="36">
        <v>31.47</v>
      </c>
      <c r="DI7" s="36">
        <v>31.26</v>
      </c>
      <c r="DJ7" s="36">
        <v>51.19</v>
      </c>
      <c r="DK7" s="36">
        <v>50.47</v>
      </c>
      <c r="DL7" s="36">
        <v>37.71</v>
      </c>
      <c r="DM7" s="36">
        <v>38.69</v>
      </c>
      <c r="DN7" s="36">
        <v>39.65</v>
      </c>
      <c r="DO7" s="36">
        <v>45.25</v>
      </c>
      <c r="DP7" s="36">
        <v>46.27</v>
      </c>
      <c r="DQ7" s="36">
        <v>47.18</v>
      </c>
      <c r="DR7" s="36">
        <v>6.01</v>
      </c>
      <c r="DS7" s="36">
        <v>7.44</v>
      </c>
      <c r="DT7" s="36">
        <v>7.45</v>
      </c>
      <c r="DU7" s="36">
        <v>14.7</v>
      </c>
      <c r="DV7" s="36">
        <v>14.44</v>
      </c>
      <c r="DW7" s="36">
        <v>7.67</v>
      </c>
      <c r="DX7" s="36">
        <v>8.4</v>
      </c>
      <c r="DY7" s="36">
        <v>9.7100000000000009</v>
      </c>
      <c r="DZ7" s="36">
        <v>10.71</v>
      </c>
      <c r="EA7" s="36">
        <v>10.93</v>
      </c>
      <c r="EB7" s="36">
        <v>13.18</v>
      </c>
      <c r="EC7" s="36">
        <v>0.12</v>
      </c>
      <c r="ED7" s="36">
        <v>0.81</v>
      </c>
      <c r="EE7" s="36">
        <v>0.39</v>
      </c>
      <c r="EF7" s="36">
        <v>0.19</v>
      </c>
      <c r="EG7" s="36">
        <v>0.37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2017-02-14T03:02:50Z</cp:lastPrinted>
  <dcterms:created xsi:type="dcterms:W3CDTF">2017-02-01T08:38:00Z</dcterms:created>
  <dcterms:modified xsi:type="dcterms:W3CDTF">2017-02-23T02:33:54Z</dcterms:modified>
  <cp:category/>
</cp:coreProperties>
</file>