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P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AL8" i="4"/>
  <c r="P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<sst xmlns="http://schemas.openxmlformats.org/spreadsheetml/2006/main" count="226" uniqueCount="111">
  <si>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</si>
  <si>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</si>
  <si>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</si>
  <si>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</si>
  <si>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</si>
  <si>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</si>
  <si>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</si>
  <si>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</si>
  <si>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</si>
  <si>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</si>
  <si>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</si>
  <si>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</si>
  <si>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</si>
  <si>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</si>
  <si>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</si>
  <si>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</si>
  <si>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</si>
  <si>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</si>
  <si>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</si>
  <si>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</si>
  <si>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</si>
  <si>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</si>
  <si>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</si>
  <si>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</si>
  <si>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</si>
  <si>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</si>
  <si>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</si>
  <si>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</si>
  <si>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</si>
  <si>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</si>
  <si>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</si>
  <si>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</si>
  <si>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</si>
  <si>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</si>
  <si>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</si>
  <si>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</si>
  <si>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</si>
  <si>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</si>
  <si>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</si>
  <si>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</si>
  <si>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</si>
  <si>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</si>
  <si>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</si>
  <si>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</si>
  <si>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</si>
  <si>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</si>
  <si>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</si>
  <si>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</si>
  <si>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</si>
  <si>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</si>
  <si>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</si>
  <si>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</si>
  <si>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</si>
  <si>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</si>
  <si>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</si>
  <si>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</si>
  <si>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</si>
  <si>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</si>
  <si>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</si>
  <si>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</si>
  <si>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</si>
  <si>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</si>
  <si>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</si>
  <si>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</si>
  <si>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</si>
  <si>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</si>
  <si>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</si>
  <si>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</si>
  <si>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</si>
  <si>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</si>
  <si>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</si>
  <si>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</si>
  <si>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</si>
  <si>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</si>
  <si>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</si>
  <si>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</si>
  <si>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</si>
  <si>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</si>
  <si>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</si>
  <si>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</si>
  <si>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</si>
  <si>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</si>
  <si>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</si>
  <si>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</si>
  <si>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</si>
  <si>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</si>
  <si>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</si>
  <si>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</si>
  <si>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</si>
  <si>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</si>
  <si>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</si>
  <si>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</si>
  <si>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</si>
  <si>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</si>
  <si>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</si>
  <si>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</si>
  <si>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新座市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</si>
  <si>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</si>
  <si>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</si>
  <si>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</si>
  <si>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</si>
  <si>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</si>
  <si>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</si>
  <si>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</si>
  <si>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</si>
  <si>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</si>
  <si>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</si>
  <si>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</si>
  <si>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平成２３年度から平成２７年度の全ての年度で、適正値である１００％を下回っており、単年度収支が赤字の状況が続いている。
④企業債残高対事業規模比率
　類似団体より低い水準となっている。これは、管渠の整備が完了していることから新規の借入がなく、企業債残高が減少していることによる。
⑤経費回収率
　各年度７０％前後で推移しているが、全国平均及び類似団体を上回っている状況である。
⑥汚水処理原価
　汚水１㎥あたりの処理経費で、平成２７年度まで１５０円以上は一般会計が負担することとしている。
⑧水洗化率
　全国平均及び類似団体平均値よりも高い状態であるが、引き続き水洗化指導を実施し、使用料収入の確保を目指す。</t>
    <rPh sb="1" eb="4">
      <t>シュウエキテキ</t>
    </rPh>
    <rPh sb="4" eb="6">
      <t>シュウシ</t>
    </rPh>
    <rPh sb="6" eb="8">
      <t>ヒリツ</t>
    </rPh>
    <rPh sb="10" eb="12">
      <t>ヘイセイ</t>
    </rPh>
    <rPh sb="14" eb="16">
      <t>ネンド</t>
    </rPh>
    <rPh sb="18" eb="20">
      <t>ヘイセイ</t>
    </rPh>
    <rPh sb="22" eb="24">
      <t>ネンド</t>
    </rPh>
    <rPh sb="25" eb="26">
      <t>スベ</t>
    </rPh>
    <rPh sb="28" eb="30">
      <t>ネンド</t>
    </rPh>
    <rPh sb="32" eb="34">
      <t>テキセイ</t>
    </rPh>
    <rPh sb="34" eb="35">
      <t>チ</t>
    </rPh>
    <rPh sb="43" eb="45">
      <t>シタマワ</t>
    </rPh>
    <rPh sb="50" eb="53">
      <t>タンネンド</t>
    </rPh>
    <rPh sb="53" eb="55">
      <t>シュウシ</t>
    </rPh>
    <rPh sb="56" eb="58">
      <t>アカジ</t>
    </rPh>
    <rPh sb="59" eb="61">
      <t>ジョウキョウ</t>
    </rPh>
    <rPh sb="62" eb="63">
      <t>ツヅ</t>
    </rPh>
    <rPh sb="71" eb="73">
      <t>キギョウ</t>
    </rPh>
    <rPh sb="73" eb="74">
      <t>サイ</t>
    </rPh>
    <rPh sb="74" eb="76">
      <t>ザンダカ</t>
    </rPh>
    <rPh sb="76" eb="77">
      <t>タイ</t>
    </rPh>
    <rPh sb="77" eb="79">
      <t>ジギョウ</t>
    </rPh>
    <rPh sb="79" eb="81">
      <t>キボ</t>
    </rPh>
    <rPh sb="81" eb="83">
      <t>ヒリツ</t>
    </rPh>
    <rPh sb="85" eb="87">
      <t>ルイジ</t>
    </rPh>
    <rPh sb="87" eb="89">
      <t>ダンタイ</t>
    </rPh>
    <rPh sb="91" eb="92">
      <t>ヒク</t>
    </rPh>
    <rPh sb="93" eb="95">
      <t>スイジュン</t>
    </rPh>
    <rPh sb="106" eb="107">
      <t>カン</t>
    </rPh>
    <rPh sb="107" eb="108">
      <t>キョ</t>
    </rPh>
    <rPh sb="109" eb="111">
      <t>セイビ</t>
    </rPh>
    <rPh sb="112" eb="114">
      <t>カンリョウ</t>
    </rPh>
    <rPh sb="122" eb="124">
      <t>シンキ</t>
    </rPh>
    <rPh sb="125" eb="127">
      <t>カリイレ</t>
    </rPh>
    <rPh sb="131" eb="133">
      <t>キギョウ</t>
    </rPh>
    <rPh sb="133" eb="134">
      <t>サイ</t>
    </rPh>
    <rPh sb="134" eb="136">
      <t>ザンダカ</t>
    </rPh>
    <rPh sb="137" eb="139">
      <t>ゲンショウ</t>
    </rPh>
    <rPh sb="152" eb="154">
      <t>ケイヒ</t>
    </rPh>
    <rPh sb="154" eb="156">
      <t>カイシュウ</t>
    </rPh>
    <rPh sb="156" eb="157">
      <t>リツ</t>
    </rPh>
    <rPh sb="159" eb="160">
      <t>カク</t>
    </rPh>
    <rPh sb="160" eb="162">
      <t>ネンド</t>
    </rPh>
    <rPh sb="165" eb="167">
      <t>ゼンゴ</t>
    </rPh>
    <rPh sb="168" eb="170">
      <t>スイイ</t>
    </rPh>
    <rPh sb="176" eb="178">
      <t>ゼンコク</t>
    </rPh>
    <rPh sb="178" eb="180">
      <t>ヘイキン</t>
    </rPh>
    <rPh sb="180" eb="181">
      <t>オヨ</t>
    </rPh>
    <rPh sb="182" eb="184">
      <t>ルイジ</t>
    </rPh>
    <rPh sb="184" eb="186">
      <t>ダンタイ</t>
    </rPh>
    <rPh sb="193" eb="195">
      <t>ジョウキョウ</t>
    </rPh>
    <rPh sb="202" eb="204">
      <t>オスイ</t>
    </rPh>
    <rPh sb="204" eb="206">
      <t>ショリ</t>
    </rPh>
    <rPh sb="206" eb="208">
      <t>ゲンカ</t>
    </rPh>
    <rPh sb="210" eb="212">
      <t>オスイ</t>
    </rPh>
    <rPh sb="218" eb="220">
      <t>ショリ</t>
    </rPh>
    <rPh sb="220" eb="222">
      <t>ケイヒ</t>
    </rPh>
    <rPh sb="224" eb="226">
      <t>ヘイセイ</t>
    </rPh>
    <rPh sb="228" eb="230">
      <t>ネンド</t>
    </rPh>
    <rPh sb="235" eb="236">
      <t>エン</t>
    </rPh>
    <rPh sb="236" eb="238">
      <t>イジョウ</t>
    </rPh>
    <rPh sb="239" eb="241">
      <t>イッパン</t>
    </rPh>
    <rPh sb="241" eb="243">
      <t>カイケイ</t>
    </rPh>
    <rPh sb="244" eb="246">
      <t>フタン</t>
    </rPh>
    <rPh sb="259" eb="262">
      <t>スイセンカ</t>
    </rPh>
    <rPh sb="262" eb="263">
      <t>リツ</t>
    </rPh>
    <rPh sb="265" eb="267">
      <t>ゼンコク</t>
    </rPh>
    <rPh sb="267" eb="269">
      <t>ヘイキン</t>
    </rPh>
    <rPh sb="269" eb="270">
      <t>オヨ</t>
    </rPh>
    <rPh sb="271" eb="273">
      <t>ルイジ</t>
    </rPh>
    <rPh sb="273" eb="275">
      <t>ダンタイ</t>
    </rPh>
    <rPh sb="275" eb="277">
      <t>ヘイキン</t>
    </rPh>
    <rPh sb="277" eb="278">
      <t>チ</t>
    </rPh>
    <rPh sb="281" eb="282">
      <t>タカ</t>
    </rPh>
    <rPh sb="283" eb="285">
      <t>ジョウタイ</t>
    </rPh>
    <rPh sb="290" eb="291">
      <t>ヒ</t>
    </rPh>
    <rPh sb="292" eb="293">
      <t>ツヅ</t>
    </rPh>
    <rPh sb="294" eb="297">
      <t>スイセンカ</t>
    </rPh>
    <rPh sb="297" eb="299">
      <t>シドウ</t>
    </rPh>
    <rPh sb="300" eb="302">
      <t>ジッシ</t>
    </rPh>
    <rPh sb="304" eb="307">
      <t>シヨウリョウ</t>
    </rPh>
    <rPh sb="307" eb="309">
      <t>シュウニュウ</t>
    </rPh>
    <rPh sb="310" eb="312">
      <t>カクホ</t>
    </rPh>
    <rPh sb="313" eb="315">
      <t>メザ</t>
    </rPh>
    <phoneticPr fontId="4"/>
  </si>
  <si>
    <t>③管渠改善率
　供用開始から経過年数が約２５年であり、耐用年数を勘案すると、現在は老朽化対策の緊急性は高くなく、原則として更新は発生していない。</t>
    <rPh sb="1" eb="2">
      <t>カン</t>
    </rPh>
    <rPh sb="2" eb="3">
      <t>キョ</t>
    </rPh>
    <rPh sb="3" eb="5">
      <t>カイゼン</t>
    </rPh>
    <rPh sb="5" eb="6">
      <t>リツ</t>
    </rPh>
    <rPh sb="8" eb="10">
      <t>キョウヨウ</t>
    </rPh>
    <rPh sb="10" eb="12">
      <t>カイシ</t>
    </rPh>
    <rPh sb="14" eb="16">
      <t>ケイカ</t>
    </rPh>
    <rPh sb="16" eb="18">
      <t>ネンスウ</t>
    </rPh>
    <rPh sb="19" eb="20">
      <t>ヤク</t>
    </rPh>
    <rPh sb="22" eb="23">
      <t>ネン</t>
    </rPh>
    <rPh sb="27" eb="29">
      <t>タイヨウ</t>
    </rPh>
    <rPh sb="29" eb="31">
      <t>ネンスウ</t>
    </rPh>
    <rPh sb="32" eb="34">
      <t>カンアン</t>
    </rPh>
    <rPh sb="38" eb="40">
      <t>ゲンザイ</t>
    </rPh>
    <rPh sb="41" eb="44">
      <t>ロウキュウカ</t>
    </rPh>
    <rPh sb="44" eb="46">
      <t>タイサク</t>
    </rPh>
    <rPh sb="47" eb="50">
      <t>キンキュウセイ</t>
    </rPh>
    <rPh sb="51" eb="52">
      <t>タカ</t>
    </rPh>
    <rPh sb="56" eb="58">
      <t>ゲンソク</t>
    </rPh>
    <rPh sb="61" eb="63">
      <t>コウシン</t>
    </rPh>
    <rPh sb="64" eb="66">
      <t>ハッセイ</t>
    </rPh>
    <phoneticPr fontId="4"/>
  </si>
  <si>
    <t>　地方公営企業法を適用に向けて作業を進めており、今後は、財務諸表の作成を通じて経営状況・資産を正確に把握するとともにストックマネジメント計画の策定に取り組み、経営健全化を図る。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</si>
</sst>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850752"/>
        <c:axId val="171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71850752"/>
        <c:axId val="171877120"/>
      </c:lineChart>
      <c:dateAx>
        <c:axId val="171850752"/>
        <c:scaling>
          <c:orientation val="minMax"/>
        </c:scaling>
        <c:delete val="1"/>
        <c:axPos val="b"/>
        <c:numFmt formatCode="ge" sourceLinked="1"/>
        <c:majorTickMark val="none"/>
        <c:minorTickMark val="none"/>
        <c:tickLblPos val="none"/>
        <c:crossAx val="171877120"/>
        <c:crosses val="autoZero"/>
        <c:auto val="1"/>
        <c:lblOffset val="100"/>
        <c:baseTimeUnit val="years"/>
      </c:dateAx>
      <c:valAx>
        <c:axId val="171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498176"/>
        <c:axId val="178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78498176"/>
        <c:axId val="178512256"/>
      </c:lineChart>
      <c:dateAx>
        <c:axId val="178498176"/>
        <c:scaling>
          <c:orientation val="minMax"/>
        </c:scaling>
        <c:delete val="1"/>
        <c:axPos val="b"/>
        <c:numFmt formatCode="ge" sourceLinked="1"/>
        <c:majorTickMark val="none"/>
        <c:minorTickMark val="none"/>
        <c:tickLblPos val="none"/>
        <c:crossAx val="178512256"/>
        <c:crosses val="autoZero"/>
        <c:auto val="1"/>
        <c:lblOffset val="100"/>
        <c:baseTimeUnit val="years"/>
      </c:dateAx>
      <c:valAx>
        <c:axId val="178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92.61</c:v>
                </c:pt>
                <c:pt idx="1">
                  <c:v>93.54</c:v>
                </c:pt>
                <c:pt idx="2">
                  <c:v>93.35</c:v>
                </c:pt>
                <c:pt idx="3">
                  <c:v>93.23</c:v>
                </c:pt>
                <c:pt idx="4">
                  <c:v>93.23</c:v>
                </c:pt>
              </c:numCache>
            </c:numRef>
          </c:val>
        </c:ser>
        <c:dLbls>
          <c:showLegendKey val="0"/>
          <c:showVal val="0"/>
          <c:showCatName val="0"/>
          <c:showSerName val="0"/>
          <c:showPercent val="0"/>
          <c:showBubbleSize val="0"/>
        </c:dLbls>
        <c:gapWidth val="150"/>
        <c:axId val="178539520"/>
        <c:axId val="1785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78539520"/>
        <c:axId val="178557696"/>
      </c:lineChart>
      <c:dateAx>
        <c:axId val="178539520"/>
        <c:scaling>
          <c:orientation val="minMax"/>
        </c:scaling>
        <c:delete val="1"/>
        <c:axPos val="b"/>
        <c:numFmt formatCode="ge" sourceLinked="1"/>
        <c:majorTickMark val="none"/>
        <c:minorTickMark val="none"/>
        <c:tickLblPos val="none"/>
        <c:crossAx val="178557696"/>
        <c:crosses val="autoZero"/>
        <c:auto val="1"/>
        <c:lblOffset val="100"/>
        <c:baseTimeUnit val="years"/>
      </c:dateAx>
      <c:valAx>
        <c:axId val="1785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23.91</c:v>
                </c:pt>
                <c:pt idx="1">
                  <c:v>28.31</c:v>
                </c:pt>
                <c:pt idx="2">
                  <c:v>73.7</c:v>
                </c:pt>
                <c:pt idx="3">
                  <c:v>75.86</c:v>
                </c:pt>
                <c:pt idx="4">
                  <c:v>76.09</c:v>
                </c:pt>
              </c:numCache>
            </c:numRef>
          </c:val>
        </c:ser>
        <c:dLbls>
          <c:showLegendKey val="0"/>
          <c:showVal val="0"/>
          <c:showCatName val="0"/>
          <c:showSerName val="0"/>
          <c:showPercent val="0"/>
          <c:showBubbleSize val="0"/>
        </c:dLbls>
        <c:gapWidth val="150"/>
        <c:axId val="171785600"/>
        <c:axId val="171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785600"/>
        <c:axId val="171799680"/>
      </c:lineChart>
      <c:dateAx>
        <c:axId val="171785600"/>
        <c:scaling>
          <c:orientation val="minMax"/>
        </c:scaling>
        <c:delete val="1"/>
        <c:axPos val="b"/>
        <c:numFmt formatCode="ge" sourceLinked="1"/>
        <c:majorTickMark val="none"/>
        <c:minorTickMark val="none"/>
        <c:tickLblPos val="none"/>
        <c:crossAx val="171799680"/>
        <c:crosses val="autoZero"/>
        <c:auto val="1"/>
        <c:lblOffset val="100"/>
        <c:baseTimeUnit val="years"/>
      </c:dateAx>
      <c:valAx>
        <c:axId val="1717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831296"/>
        <c:axId val="1718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831296"/>
        <c:axId val="171832832"/>
      </c:lineChart>
      <c:dateAx>
        <c:axId val="171831296"/>
        <c:scaling>
          <c:orientation val="minMax"/>
        </c:scaling>
        <c:delete val="1"/>
        <c:axPos val="b"/>
        <c:numFmt formatCode="ge" sourceLinked="1"/>
        <c:majorTickMark val="none"/>
        <c:minorTickMark val="none"/>
        <c:tickLblPos val="none"/>
        <c:crossAx val="171832832"/>
        <c:crosses val="autoZero"/>
        <c:auto val="1"/>
        <c:lblOffset val="100"/>
        <c:baseTimeUnit val="years"/>
      </c:dateAx>
      <c:valAx>
        <c:axId val="1718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61056"/>
        <c:axId val="1720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61056"/>
        <c:axId val="172062592"/>
      </c:lineChart>
      <c:dateAx>
        <c:axId val="172061056"/>
        <c:scaling>
          <c:orientation val="minMax"/>
        </c:scaling>
        <c:delete val="1"/>
        <c:axPos val="b"/>
        <c:numFmt formatCode="ge" sourceLinked="1"/>
        <c:majorTickMark val="none"/>
        <c:minorTickMark val="none"/>
        <c:tickLblPos val="none"/>
        <c:crossAx val="172062592"/>
        <c:crosses val="autoZero"/>
        <c:auto val="1"/>
        <c:lblOffset val="100"/>
        <c:baseTimeUnit val="years"/>
      </c:dateAx>
      <c:valAx>
        <c:axId val="1720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447232"/>
        <c:axId val="1724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447232"/>
        <c:axId val="172448768"/>
      </c:lineChart>
      <c:dateAx>
        <c:axId val="172447232"/>
        <c:scaling>
          <c:orientation val="minMax"/>
        </c:scaling>
        <c:delete val="1"/>
        <c:axPos val="b"/>
        <c:numFmt formatCode="ge" sourceLinked="1"/>
        <c:majorTickMark val="none"/>
        <c:minorTickMark val="none"/>
        <c:tickLblPos val="none"/>
        <c:crossAx val="172448768"/>
        <c:crosses val="autoZero"/>
        <c:auto val="1"/>
        <c:lblOffset val="100"/>
        <c:baseTimeUnit val="years"/>
      </c:dateAx>
      <c:valAx>
        <c:axId val="1724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263936"/>
        <c:axId val="1782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263936"/>
        <c:axId val="178265472"/>
      </c:lineChart>
      <c:dateAx>
        <c:axId val="178263936"/>
        <c:scaling>
          <c:orientation val="minMax"/>
        </c:scaling>
        <c:delete val="1"/>
        <c:axPos val="b"/>
        <c:numFmt formatCode="ge" sourceLinked="1"/>
        <c:majorTickMark val="none"/>
        <c:minorTickMark val="none"/>
        <c:tickLblPos val="none"/>
        <c:crossAx val="178265472"/>
        <c:crosses val="autoZero"/>
        <c:auto val="1"/>
        <c:lblOffset val="100"/>
        <c:baseTimeUnit val="years"/>
      </c:dateAx>
      <c:valAx>
        <c:axId val="1782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853.49</c:v>
                </c:pt>
                <c:pt idx="1">
                  <c:v>807.15</c:v>
                </c:pt>
                <c:pt idx="2">
                  <c:v>767.69</c:v>
                </c:pt>
                <c:pt idx="3">
                  <c:v>643.80999999999995</c:v>
                </c:pt>
                <c:pt idx="4">
                  <c:v>554.59</c:v>
                </c:pt>
              </c:numCache>
            </c:numRef>
          </c:val>
        </c:ser>
        <c:dLbls>
          <c:showLegendKey val="0"/>
          <c:showVal val="0"/>
          <c:showCatName val="0"/>
          <c:showSerName val="0"/>
          <c:showPercent val="0"/>
          <c:showBubbleSize val="0"/>
        </c:dLbls>
        <c:gapWidth val="150"/>
        <c:axId val="178296704"/>
        <c:axId val="17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78296704"/>
        <c:axId val="178298240"/>
      </c:lineChart>
      <c:dateAx>
        <c:axId val="178296704"/>
        <c:scaling>
          <c:orientation val="minMax"/>
        </c:scaling>
        <c:delete val="1"/>
        <c:axPos val="b"/>
        <c:numFmt formatCode="ge" sourceLinked="1"/>
        <c:majorTickMark val="none"/>
        <c:minorTickMark val="none"/>
        <c:tickLblPos val="none"/>
        <c:crossAx val="178298240"/>
        <c:crosses val="autoZero"/>
        <c:auto val="1"/>
        <c:lblOffset val="100"/>
        <c:baseTimeUnit val="years"/>
      </c:dateAx>
      <c:valAx>
        <c:axId val="17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78.069999999999993</c:v>
                </c:pt>
                <c:pt idx="1">
                  <c:v>68.67</c:v>
                </c:pt>
                <c:pt idx="2">
                  <c:v>68.63</c:v>
                </c:pt>
                <c:pt idx="3">
                  <c:v>70.12</c:v>
                </c:pt>
                <c:pt idx="4">
                  <c:v>70.930000000000007</c:v>
                </c:pt>
              </c:numCache>
            </c:numRef>
          </c:val>
        </c:ser>
        <c:dLbls>
          <c:showLegendKey val="0"/>
          <c:showVal val="0"/>
          <c:showCatName val="0"/>
          <c:showSerName val="0"/>
          <c:showPercent val="0"/>
          <c:showBubbleSize val="0"/>
        </c:dLbls>
        <c:gapWidth val="150"/>
        <c:axId val="178346240"/>
        <c:axId val="1783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78346240"/>
        <c:axId val="178352128"/>
      </c:lineChart>
      <c:dateAx>
        <c:axId val="178346240"/>
        <c:scaling>
          <c:orientation val="minMax"/>
        </c:scaling>
        <c:delete val="1"/>
        <c:axPos val="b"/>
        <c:numFmt formatCode="ge" sourceLinked="1"/>
        <c:majorTickMark val="none"/>
        <c:minorTickMark val="none"/>
        <c:tickLblPos val="none"/>
        <c:crossAx val="178352128"/>
        <c:crosses val="autoZero"/>
        <c:auto val="1"/>
        <c:lblOffset val="100"/>
        <c:baseTimeUnit val="years"/>
      </c:dateAx>
      <c:valAx>
        <c:axId val="1783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114.35</c:v>
                </c:pt>
                <c:pt idx="1">
                  <c:v>150</c:v>
                </c:pt>
                <c:pt idx="2">
                  <c:v>150</c:v>
                </c:pt>
                <c:pt idx="3">
                  <c:v>150</c:v>
                </c:pt>
                <c:pt idx="4">
                  <c:v>150</c:v>
                </c:pt>
              </c:numCache>
            </c:numRef>
          </c:val>
        </c:ser>
        <c:dLbls>
          <c:showLegendKey val="0"/>
          <c:showVal val="0"/>
          <c:showCatName val="0"/>
          <c:showSerName val="0"/>
          <c:showPercent val="0"/>
          <c:showBubbleSize val="0"/>
        </c:dLbls>
        <c:gapWidth val="150"/>
        <c:axId val="178456832"/>
        <c:axId val="1784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78456832"/>
        <c:axId val="178462720"/>
      </c:lineChart>
      <c:dateAx>
        <c:axId val="178456832"/>
        <c:scaling>
          <c:orientation val="minMax"/>
        </c:scaling>
        <c:delete val="1"/>
        <c:axPos val="b"/>
        <c:numFmt formatCode="ge" sourceLinked="1"/>
        <c:majorTickMark val="none"/>
        <c:minorTickMark val="none"/>
        <c:tickLblPos val="none"/>
        <c:crossAx val="178462720"/>
        <c:crosses val="autoZero"/>
        <c:auto val="1"/>
        <c:lblOffset val="100"/>
        <c:baseTimeUnit val="years"/>
      </c:dateAx>
      <c:valAx>
        <c:axId val="178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新座市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164028</v>
      </c>
      <c r="AM8" s="47"/>
      <c r="AN8" s="47"/>
      <c r="AO8" s="47"/>
      <c r="AP8" s="47"/>
      <c r="AQ8" s="47"/>
      <c r="AR8" s="47"/>
      <c r="AS8" s="47"/>
      <c r="AT8" s="43">
        <f>データ!S6</f>
        <v>22.78</v>
      </c>
      <c r="AU8" s="43"/>
      <c r="AV8" s="43"/>
      <c r="AW8" s="43"/>
      <c r="AX8" s="43"/>
      <c r="AY8" s="43"/>
      <c r="AZ8" s="43"/>
      <c r="BA8" s="43"/>
      <c r="BB8" s="43">
        <f>データ!T6</f>
        <v>7200.53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1.59</v>
      </c>
      <c r="Q10" s="43"/>
      <c r="R10" s="43"/>
      <c r="S10" s="43"/>
      <c r="T10" s="43"/>
      <c r="U10" s="43"/>
      <c r="V10" s="43"/>
      <c r="W10" s="43">
        <f>データ!P6</f>
        <v>99.19</v>
      </c>
      <c r="X10" s="43"/>
      <c r="Y10" s="43"/>
      <c r="Z10" s="43"/>
      <c r="AA10" s="43"/>
      <c r="AB10" s="43"/>
      <c r="AC10" s="43"/>
      <c r="AD10" s="47">
        <f>データ!Q6</f>
        <v>1609</v>
      </c>
      <c r="AE10" s="47"/>
      <c r="AF10" s="47"/>
      <c r="AG10" s="47"/>
      <c r="AH10" s="47"/>
      <c r="AI10" s="47"/>
      <c r="AJ10" s="47"/>
      <c r="AK10" s="2"/>
      <c r="AL10" s="47">
        <f>データ!U6</f>
        <v>2616</v>
      </c>
      <c r="AM10" s="47"/>
      <c r="AN10" s="47"/>
      <c r="AO10" s="47"/>
      <c r="AP10" s="47"/>
      <c r="AQ10" s="47"/>
      <c r="AR10" s="47"/>
      <c r="AS10" s="47"/>
      <c r="AT10" s="43">
        <f>データ!V6</f>
        <v>0.34</v>
      </c>
      <c r="AU10" s="43"/>
      <c r="AV10" s="43"/>
      <c r="AW10" s="43"/>
      <c r="AX10" s="43"/>
      <c r="AY10" s="43"/>
      <c r="AZ10" s="43"/>
      <c r="BA10" s="43"/>
      <c r="BB10" s="43">
        <f>データ!W6</f>
        <v>7694.12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112305</v>
      </c>
      <c r="D6" s="31">
        <f t="shared" si="3"/>
        <v>47</v>
      </c>
      <c r="E6" s="31">
        <f t="shared" si="3"/>
        <v>17</v>
      </c>
      <c r="F6" s="31">
        <f t="shared" si="3"/>
        <v>4</v>
      </c>
      <c r="G6" s="31">
        <f t="shared" si="3"/>
        <v>0</v>
      </c>
      <c r="H6" s="31" t="str">
        <f t="shared" si="3"/>
        <v>埼玉県　新座市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1.59</v>
      </c>
      <c r="P6" s="32">
        <f t="shared" si="3"/>
        <v>99.19</v>
      </c>
      <c r="Q6" s="32">
        <f t="shared" si="3"/>
        <v>1609</v>
      </c>
      <c r="R6" s="32">
        <f t="shared" si="3"/>
        <v>164028</v>
      </c>
      <c r="S6" s="32">
        <f t="shared" si="3"/>
        <v>22.78</v>
      </c>
      <c r="T6" s="32">
        <f t="shared" si="3"/>
        <v>7200.53</v>
      </c>
      <c r="U6" s="32">
        <f t="shared" si="3"/>
        <v>2616</v>
      </c>
      <c r="V6" s="32">
        <f t="shared" si="3"/>
        <v>0.34</v>
      </c>
      <c r="W6" s="32">
        <f t="shared" si="3"/>
        <v>7694.12</v>
      </c>
      <c r="X6" s="33">
        <f>IF(X7="",NA(),X7)</f>
        <v>23.91</v>
      </c>
      <c r="Y6" s="33">
        <f t="shared" ref="Y6:AG6" si="4">IF(Y7="",NA(),Y7)</f>
        <v>28.31</v>
      </c>
      <c r="Z6" s="33">
        <f t="shared" si="4"/>
        <v>73.7</v>
      </c>
      <c r="AA6" s="33">
        <f t="shared" si="4"/>
        <v>75.86</v>
      </c>
      <c r="AB6" s="33">
        <f t="shared" si="4"/>
        <v>76.09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853.49</v>
      </c>
      <c r="BF6" s="33">
        <f t="shared" ref="BF6:BN6" si="7">IF(BF7="",NA(),BF7)</f>
        <v>807.15</v>
      </c>
      <c r="BG6" s="33">
        <f t="shared" si="7"/>
        <v>767.69</v>
      </c>
      <c r="BH6" s="33">
        <f t="shared" si="7"/>
        <v>643.80999999999995</v>
      </c>
      <c r="BI6" s="33">
        <f t="shared" si="7"/>
        <v>554.59</v>
      </c>
      <c r="BJ6" s="33">
        <f t="shared" si="7"/>
        <v>1764.87</v>
      </c>
      <c r="BK6" s="33">
        <f t="shared" si="7"/>
        <v>1622.51</v>
      </c>
      <c r="BL6" s="33">
        <f t="shared" si="7"/>
        <v>1569.13</v>
      </c>
      <c r="BM6" s="33">
        <f t="shared" si="7"/>
        <v>1436</v>
      </c>
      <c r="BN6" s="33">
        <f t="shared" si="7"/>
        <v>1434.89</v>
      </c>
      <c r="BO6" s="32" t="str">
        <f>IF(BO7="","",IF(BO7="-","【-】","【"&amp;SUBSTITUTE(TEXT(BO7,"#,##0.00"),"-","△")&amp;"】"))</f>
        <v>【1,457.06】</v>
      </c>
      <c r="BP6" s="33">
        <f>IF(BP7="",NA(),BP7)</f>
        <v>78.069999999999993</v>
      </c>
      <c r="BQ6" s="33">
        <f t="shared" ref="BQ6:BY6" si="8">IF(BQ7="",NA(),BQ7)</f>
        <v>68.67</v>
      </c>
      <c r="BR6" s="33">
        <f t="shared" si="8"/>
        <v>68.63</v>
      </c>
      <c r="BS6" s="33">
        <f t="shared" si="8"/>
        <v>70.12</v>
      </c>
      <c r="BT6" s="33">
        <f t="shared" si="8"/>
        <v>70.930000000000007</v>
      </c>
      <c r="BU6" s="33">
        <f t="shared" si="8"/>
        <v>60.75</v>
      </c>
      <c r="BV6" s="33">
        <f t="shared" si="8"/>
        <v>62.83</v>
      </c>
      <c r="BW6" s="33">
        <f t="shared" si="8"/>
        <v>64.63</v>
      </c>
      <c r="BX6" s="33">
        <f t="shared" si="8"/>
        <v>66.56</v>
      </c>
      <c r="BY6" s="33">
        <f t="shared" si="8"/>
        <v>66.22</v>
      </c>
      <c r="BZ6" s="32" t="str">
        <f>IF(BZ7="","",IF(BZ7="-","【-】","【"&amp;SUBSTITUTE(TEXT(BZ7,"#,##0.00"),"-","△")&amp;"】"))</f>
        <v>【64.73】</v>
      </c>
      <c r="CA6" s="33">
        <f>IF(CA7="",NA(),CA7)</f>
        <v>114.35</v>
      </c>
      <c r="CB6" s="33">
        <f t="shared" ref="CB6:CJ6" si="9">IF(CB7="",NA(),CB7)</f>
        <v>150</v>
      </c>
      <c r="CC6" s="33">
        <f t="shared" si="9"/>
        <v>150</v>
      </c>
      <c r="CD6" s="33">
        <f t="shared" si="9"/>
        <v>150</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92.61</v>
      </c>
      <c r="CX6" s="33">
        <f t="shared" ref="CX6:DF6" si="11">IF(CX7="",NA(),CX7)</f>
        <v>93.54</v>
      </c>
      <c r="CY6" s="33">
        <f t="shared" si="11"/>
        <v>93.35</v>
      </c>
      <c r="CZ6" s="33">
        <f t="shared" si="11"/>
        <v>93.23</v>
      </c>
      <c r="DA6" s="33">
        <f t="shared" si="11"/>
        <v>93.23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112305</v>
      </c>
      <c r="D7" s="35">
        <v>47</v>
      </c>
      <c r="E7" s="35">
        <v>17</v>
      </c>
      <c r="F7" s="35">
        <v>4</v>
      </c>
      <c r="G7" s="35">
        <v>0</v>
      </c>
      <c r="H7" s="35" t="s">
        <v>96</v>
      </c>
      <c r="I7" s="35" t="s">
        <v>97</v>
      </c>
      <c r="J7" s="35" t="s">
        <v>98</v>
      </c>
      <c r="K7" s="35" t="s">
        <v>99</v>
      </c>
      <c r="L7" s="35" t="s">
        <v>100</v>
      </c>
      <c r="M7" s="36" t="s">
        <v>101</v>
      </c>
      <c r="N7" s="36" t="s">
        <v>102</v>
      </c>
      <c r="O7" s="36">
        <v>1.59</v>
      </c>
      <c r="P7" s="36">
        <v>99.19</v>
      </c>
      <c r="Q7" s="36">
        <v>1609</v>
      </c>
      <c r="R7" s="36">
        <v>164028</v>
      </c>
      <c r="S7" s="36">
        <v>22.78</v>
      </c>
      <c r="T7" s="36">
        <v>7200.53</v>
      </c>
      <c r="U7" s="36">
        <v>2616</v>
      </c>
      <c r="V7" s="36">
        <v>0.34</v>
      </c>
      <c r="W7" s="36">
        <v>7694.12</v>
      </c>
      <c r="X7" s="36">
        <v>23.91</v>
      </c>
      <c r="Y7" s="36">
        <v>28.31</v>
      </c>
      <c r="Z7" s="36">
        <v>73.7</v>
      </c>
      <c r="AA7" s="36">
        <v>75.86</v>
      </c>
      <c r="AB7" s="36">
        <v>76.09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853.49</v>
      </c>
      <c r="BF7" s="36">
        <v>807.15</v>
      </c>
      <c r="BG7" s="36">
        <v>767.69</v>
      </c>
      <c r="BH7" s="36">
        <v>643.80999999999995</v>
      </c>
      <c r="BI7" s="36">
        <v>554.59</v>
      </c>
      <c r="BJ7" s="36">
        <v>1764.87</v>
      </c>
      <c r="BK7" s="36">
        <v>1622.51</v>
      </c>
      <c r="BL7" s="36">
        <v>1569.13</v>
      </c>
      <c r="BM7" s="36">
        <v>1436</v>
      </c>
      <c r="BN7" s="36">
        <v>1434.89</v>
      </c>
      <c r="BO7" s="36">
        <v>1457.06</v>
      </c>
      <c r="BP7" s="36">
        <v>78.069999999999993</v>
      </c>
      <c r="BQ7" s="36">
        <v>68.67</v>
      </c>
      <c r="BR7" s="36">
        <v>68.63</v>
      </c>
      <c r="BS7" s="36">
        <v>70.12</v>
      </c>
      <c r="BT7" s="36">
        <v>70.930000000000007</v>
      </c>
      <c r="BU7" s="36">
        <v>60.75</v>
      </c>
      <c r="BV7" s="36">
        <v>62.83</v>
      </c>
      <c r="BW7" s="36">
        <v>64.63</v>
      </c>
      <c r="BX7" s="36">
        <v>66.56</v>
      </c>
      <c r="BY7" s="36">
        <v>66.22</v>
      </c>
      <c r="BZ7" s="36">
        <v>64.73</v>
      </c>
      <c r="CA7" s="36">
        <v>114.35</v>
      </c>
      <c r="CB7" s="36">
        <v>150</v>
      </c>
      <c r="CC7" s="36">
        <v>150</v>
      </c>
      <c r="CD7" s="36">
        <v>150</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92.61</v>
      </c>
      <c r="CX7" s="36">
        <v>93.54</v>
      </c>
      <c r="CY7" s="36">
        <v>93.35</v>
      </c>
      <c r="CZ7" s="36">
        <v>93.23</v>
      </c>
      <c r="DA7" s="36">
        <v>93.23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2017-02-15T05:04:24Z</cp:lastPrinted>
  <dcterms:created xsi:type="dcterms:W3CDTF">2017-02-08T02:59:58Z</dcterms:created>
  <dcterms:modified xsi:type="dcterms:W3CDTF">2017-02-21T01:00:42Z</dcterms:modified>
  <cp:category/>
</cp:coreProperties>
</file>