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10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<sst xmlns="http://schemas.openxmlformats.org/spreadsheetml/2006/main" count="217" uniqueCount="107">
  <si>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</si>
  <si>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</si>
  <si>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</si>
  <si>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</si>
  <si>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</si>
  <si>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</si>
  <si>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</si>
  <si>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</si>
  <si>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</si>
  <si>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</si>
  <si>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</si>
  <si>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</si>
  <si>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</si>
  <si>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</si>
  <si>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</si>
  <si>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</si>
  <si>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</si>
  <si>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</si>
  <si>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</si>
  <si>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</si>
  <si>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</si>
  <si>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</si>
  <si>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</si>
  <si>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</si>
  <si>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</si>
  <si>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</si>
  <si>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</si>
  <si>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</si>
  <si>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</si>
  <si>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</si>
  <si>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</si>
  <si>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</si>
  <si>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</si>
  <si>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</si>
  <si>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</si>
  <si>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</si>
  <si>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</si>
  <si>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</si>
  <si>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</si>
  <si>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</si>
  <si>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</si>
  <si>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</si>
  <si>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</si>
  <si>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</si>
  <si>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</si>
  <si>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</si>
  <si>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</si>
  <si>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</si>
  <si>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</si>
  <si>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</si>
  <si>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</si>
  <si>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</si>
  <si>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</si>
  <si>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</si>
  <si>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</si>
  <si>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</si>
  <si>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</si>
  <si>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</si>
  <si>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</si>
  <si>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</si>
  <si>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</si>
  <si>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</si>
  <si>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</si>
  <si>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</si>
  <si>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</si>
  <si>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</si>
  <si>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</si>
  <si>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</si>
  <si>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</si>
  <si>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</si>
  <si>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</si>
  <si>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</si>
  <si>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</si>
  <si>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</si>
  <si>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</si>
  <si>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</si>
  <si>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</si>
  <si>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</si>
  <si>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</si>
  <si>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</si>
  <si>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</si>
  <si>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</si>
  <si>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</si>
  <si>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</si>
  <si>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</si>
  <si>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</si>
  <si>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</si>
  <si>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</si>
  <si>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</si>
  <si>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</si>
  <si>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</si>
  <si>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</si>
  <si>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</si>
  <si>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戸田市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</si>
  <si>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</si>
  <si>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</si>
  <si>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</si>
  <si>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</si>
  <si>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</si>
  <si>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</si>
  <si>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</si>
  <si>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</si>
  <si>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</si>
  <si>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</si>
  <si>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
　収益的収支の均衡を示す指標です。事業の効率的な運営に努めてきた結果、100％を超えて推移しており収支は黒字を維持しています。
② 累積欠損金比率
　累積欠損金とは、収支の赤字が複数年度にわたり累積したものです。収支は黒字を維持し累積欠損金の発生はありません。
③ 流動比率
　１年以内に支払う債務に対する支払能力を示す指標で、継続して100％以上を維持しており、支払能力に問題ありません。なお、類似団体平均、前年度と比較し値が低いのは手持資金を長期資金運用した結果です。
④ 企業債残高対給水収益比率
　水道施設を建設する際の借入金残高の規模と水道料金収入との均衡を示す指標です。企業債の借入抑制の結果、類似団体より低い値となっております。
⑤ 料金回収率
　料金と費用の均衡を示す指標です。比率が100％を下回っており、給水にかかる費用が料金収入で賄えない状況です。類似団体平均と比較しても低い傾向です。
⑥ 給水原価
　１㎥の水を製造するのにいくらかかるかを示す値で水道の製造原価です。事業の効率的な運営に努めた結果、類似団体平均と比較して低い値となっています。
⑦ 施設利用率
　水道施設の利用状況を示す指標です。指標が低すぎる場合は過剰施設、遊休状態の可能性があります。類似団体平均と比較し高い値であり、施設規模は適切と考えられます。
⑧ 有収率
　配水量に対する収益に繋がった水量の割合を示す指標で、比率が高いほど、皆様に効率的に水を届けています。類似団体平均と比較し高い数値を維持しています。</t>
    <rPh sb="124" eb="126">
      <t>ルイセキ</t>
    </rPh>
    <rPh sb="130" eb="132">
      <t>ハッセイ</t>
    </rPh>
    <rPh sb="300" eb="302">
      <t>キギョウ</t>
    </rPh>
    <rPh sb="302" eb="303">
      <t>サイ</t>
    </rPh>
    <rPh sb="304" eb="306">
      <t>カリイレ</t>
    </rPh>
    <rPh sb="306" eb="308">
      <t>ヨクセイ</t>
    </rPh>
    <rPh sb="309" eb="311">
      <t>ケッカ</t>
    </rPh>
    <rPh sb="382" eb="384">
      <t>シュウニュウ</t>
    </rPh>
    <rPh sb="398" eb="400">
      <t>ヘイキン</t>
    </rPh>
    <rPh sb="448" eb="450">
      <t>セイゾウ</t>
    </rPh>
    <rPh sb="599" eb="600">
      <t>ツナ</t>
    </rPh>
    <rPh sb="623" eb="624">
      <t>ミナ</t>
    </rPh>
    <phoneticPr fontId="4"/>
  </si>
  <si>
    <t>① 有形固定資産減価償却率
　有形固定資産の減価償却の進捗度や資産の老朽化を示す指標です。年度経過ごとに比率が増加していますが、類似団体平均と比較して比率は低く著しい老朽化はみられません。
② 管路経年化率
　管路経年化率は、法定耐用年数を超えた管路（水道管）の割合を示す指標です。年度経過ごとに比率が増加傾向にあり、類似団体平均より高い値です。法定耐用年数は設備の物理的な耐用年数とは異なり、法定耐用年数を超えたことで直ちに設備が使用不可能になることはありません。
③管路更新率
　管路更新率は、全ての管路延長に対し当該1年間に更新された管路の割合を示す指標で、類似団体平均と比較し低い数値となっています。管路更新にあたっては、耐震性や長寿命化を考慮しながら今後も計画的に実施していきます。また、上記指標では表れませんが地震時でも庁舎等の防災拠点や総合病院、福祉施設、避難場所等の重要施設まで確実に水を供給できるよう、基幹管路の耐震化に積極的に取り組んでいます。</t>
    <rPh sb="167" eb="168">
      <t>タカ</t>
    </rPh>
    <rPh sb="173" eb="175">
      <t>ホウテイ</t>
    </rPh>
    <rPh sb="175" eb="177">
      <t>タイヨウ</t>
    </rPh>
    <rPh sb="177" eb="179">
      <t>ネンスウ</t>
    </rPh>
    <rPh sb="180" eb="182">
      <t>セツビ</t>
    </rPh>
    <rPh sb="183" eb="186">
      <t>ブツリテキ</t>
    </rPh>
    <rPh sb="187" eb="189">
      <t>タイヨウ</t>
    </rPh>
    <rPh sb="189" eb="191">
      <t>ネンスウ</t>
    </rPh>
    <rPh sb="193" eb="194">
      <t>コト</t>
    </rPh>
    <rPh sb="197" eb="199">
      <t>ホウテイ</t>
    </rPh>
    <rPh sb="199" eb="201">
      <t>タイヨウ</t>
    </rPh>
    <rPh sb="201" eb="203">
      <t>ネンスウ</t>
    </rPh>
    <rPh sb="204" eb="205">
      <t>コ</t>
    </rPh>
    <rPh sb="210" eb="211">
      <t>タダ</t>
    </rPh>
    <rPh sb="213" eb="215">
      <t>セツビ</t>
    </rPh>
    <rPh sb="216" eb="218">
      <t>シヨウ</t>
    </rPh>
    <rPh sb="218" eb="221">
      <t>フカノウ</t>
    </rPh>
    <rPh sb="249" eb="250">
      <t>スベ</t>
    </rPh>
    <rPh sb="355" eb="356">
      <t>アラワ</t>
    </rPh>
    <rPh sb="389" eb="390">
      <t>ナド</t>
    </rPh>
    <phoneticPr fontId="4"/>
  </si>
  <si>
    <t>　現時点で経営の効率性、財務の健全性は概ね確保されているといえます。
　しかし、工場等の大口需要者の使用水量の減少や節水機器の普及等により、水道料金収入の伸びは見込めない状況です。
　今後施設の更新・耐震化に伴う費用を確保しなければならず、財政状況としては厳しい環境下に置かれています。
　平成26年度に策定した戸田市水道ビジョン2014（改訂版）及び戸田市水道事業中期経営計画に基づき、施設更新や財政運営を計画的に実施していきます。</t>
    <rPh sb="92" eb="94">
      <t>コンゴ</t>
    </rPh>
    <rPh sb="109" eb="111">
      <t>カクホ</t>
    </rPh>
    <rPh sb="128" eb="129">
      <t>キビ</t>
    </rPh>
    <rPh sb="131" eb="133">
      <t>カンキョウ</t>
    </rPh>
    <rPh sb="133" eb="134">
      <t>カ</t>
    </rPh>
    <rPh sb="135" eb="136">
      <t>オ</t>
    </rPh>
    <rPh sb="152" eb="154">
      <t>サクテイ</t>
    </rPh>
    <rPh sb="199" eb="201">
      <t>ザイセイ</t>
    </rPh>
    <rPh sb="201" eb="203">
      <t>ウンエイ</t>
    </rPh>
    <rPh sb="208" eb="21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</si>
</sst>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0.5</c:v>
                </c:pt>
                <c:pt idx="2">
                  <c:v>0.53</c:v>
                </c:pt>
                <c:pt idx="3">
                  <c:v>0.39</c:v>
                </c:pt>
                <c:pt idx="4">
                  <c:v>0.56000000000000005</c:v>
                </c:pt>
              </c:numCache>
            </c:numRef>
          </c:val>
        </c:ser>
        <c:dLbls>
          <c:showLegendKey val="0"/>
          <c:showVal val="0"/>
          <c:showCatName val="0"/>
          <c:showSerName val="0"/>
          <c:showPercent val="0"/>
          <c:showBubbleSize val="0"/>
        </c:dLbls>
        <c:gapWidth val="150"/>
        <c:axId val="105008128"/>
        <c:axId val="105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5008128"/>
        <c:axId val="105010304"/>
      </c:lineChart>
      <c:dateAx>
        <c:axId val="105008128"/>
        <c:scaling>
          <c:orientation val="minMax"/>
        </c:scaling>
        <c:delete val="1"/>
        <c:axPos val="b"/>
        <c:numFmt formatCode="ge" sourceLinked="1"/>
        <c:majorTickMark val="none"/>
        <c:minorTickMark val="none"/>
        <c:tickLblPos val="none"/>
        <c:crossAx val="105010304"/>
        <c:crosses val="autoZero"/>
        <c:auto val="1"/>
        <c:lblOffset val="100"/>
        <c:baseTimeUnit val="years"/>
      </c:dateAx>
      <c:valAx>
        <c:axId val="105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c:v>
                </c:pt>
                <c:pt idx="1">
                  <c:v>66.89</c:v>
                </c:pt>
                <c:pt idx="2">
                  <c:v>68.09</c:v>
                </c:pt>
                <c:pt idx="3">
                  <c:v>69.14</c:v>
                </c:pt>
                <c:pt idx="4">
                  <c:v>68.83</c:v>
                </c:pt>
              </c:numCache>
            </c:numRef>
          </c:val>
        </c:ser>
        <c:dLbls>
          <c:showLegendKey val="0"/>
          <c:showVal val="0"/>
          <c:showCatName val="0"/>
          <c:showSerName val="0"/>
          <c:showPercent val="0"/>
          <c:showBubbleSize val="0"/>
        </c:dLbls>
        <c:gapWidth val="150"/>
        <c:axId val="107676032"/>
        <c:axId val="1076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7676032"/>
        <c:axId val="107677568"/>
      </c:lineChart>
      <c:dateAx>
        <c:axId val="107676032"/>
        <c:scaling>
          <c:orientation val="minMax"/>
        </c:scaling>
        <c:delete val="1"/>
        <c:axPos val="b"/>
        <c:numFmt formatCode="ge" sourceLinked="1"/>
        <c:majorTickMark val="none"/>
        <c:minorTickMark val="none"/>
        <c:tickLblPos val="none"/>
        <c:crossAx val="107677568"/>
        <c:crosses val="autoZero"/>
        <c:auto val="1"/>
        <c:lblOffset val="100"/>
        <c:baseTimeUnit val="years"/>
      </c:dateAx>
      <c:valAx>
        <c:axId val="1076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c:v>
                </c:pt>
                <c:pt idx="1">
                  <c:v>94.94</c:v>
                </c:pt>
                <c:pt idx="2">
                  <c:v>93.95</c:v>
                </c:pt>
                <c:pt idx="3">
                  <c:v>92.29</c:v>
                </c:pt>
                <c:pt idx="4">
                  <c:v>92.9</c:v>
                </c:pt>
              </c:numCache>
            </c:numRef>
          </c:val>
        </c:ser>
        <c:dLbls>
          <c:showLegendKey val="0"/>
          <c:showVal val="0"/>
          <c:showCatName val="0"/>
          <c:showSerName val="0"/>
          <c:showPercent val="0"/>
          <c:showBubbleSize val="0"/>
        </c:dLbls>
        <c:gapWidth val="150"/>
        <c:axId val="107716608"/>
        <c:axId val="1077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7716608"/>
        <c:axId val="107718528"/>
      </c:lineChart>
      <c:dateAx>
        <c:axId val="107716608"/>
        <c:scaling>
          <c:orientation val="minMax"/>
        </c:scaling>
        <c:delete val="1"/>
        <c:axPos val="b"/>
        <c:numFmt formatCode="ge" sourceLinked="1"/>
        <c:majorTickMark val="none"/>
        <c:minorTickMark val="none"/>
        <c:tickLblPos val="none"/>
        <c:crossAx val="107718528"/>
        <c:crosses val="autoZero"/>
        <c:auto val="1"/>
        <c:lblOffset val="100"/>
        <c:baseTimeUnit val="years"/>
      </c:dateAx>
      <c:valAx>
        <c:axId val="1077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115.07</c:v>
                </c:pt>
                <c:pt idx="1">
                  <c:v>112.45</c:v>
                </c:pt>
                <c:pt idx="2">
                  <c:v>113.62</c:v>
                </c:pt>
                <c:pt idx="3">
                  <c:v>113.23</c:v>
                </c:pt>
                <c:pt idx="4">
                  <c:v>111.73</c:v>
                </c:pt>
              </c:numCache>
            </c:numRef>
          </c:val>
        </c:ser>
        <c:dLbls>
          <c:showLegendKey val="0"/>
          <c:showVal val="0"/>
          <c:showCatName val="0"/>
          <c:showSerName val="0"/>
          <c:showPercent val="0"/>
          <c:showBubbleSize val="0"/>
        </c:dLbls>
        <c:gapWidth val="150"/>
        <c:axId val="105052800"/>
        <c:axId val="105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5052800"/>
        <c:axId val="105194240"/>
      </c:lineChart>
      <c:dateAx>
        <c:axId val="105052800"/>
        <c:scaling>
          <c:orientation val="minMax"/>
        </c:scaling>
        <c:delete val="1"/>
        <c:axPos val="b"/>
        <c:numFmt formatCode="ge" sourceLinked="1"/>
        <c:majorTickMark val="none"/>
        <c:minorTickMark val="none"/>
        <c:tickLblPos val="none"/>
        <c:crossAx val="105194240"/>
        <c:crosses val="autoZero"/>
        <c:auto val="1"/>
        <c:lblOffset val="100"/>
        <c:baseTimeUnit val="years"/>
      </c:dateAx>
      <c:valAx>
        <c:axId val="10519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38.78</c:v>
                </c:pt>
                <c:pt idx="1">
                  <c:v>38.83</c:v>
                </c:pt>
                <c:pt idx="2">
                  <c:v>40.049999999999997</c:v>
                </c:pt>
                <c:pt idx="3">
                  <c:v>42.04</c:v>
                </c:pt>
                <c:pt idx="4">
                  <c:v>43.24</c:v>
                </c:pt>
              </c:numCache>
            </c:numRef>
          </c:val>
        </c:ser>
        <c:dLbls>
          <c:showLegendKey val="0"/>
          <c:showVal val="0"/>
          <c:showCatName val="0"/>
          <c:showSerName val="0"/>
          <c:showPercent val="0"/>
          <c:showBubbleSize val="0"/>
        </c:dLbls>
        <c:gapWidth val="150"/>
        <c:axId val="105220352"/>
        <c:axId val="105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5220352"/>
        <c:axId val="105320832"/>
      </c:lineChart>
      <c:dateAx>
        <c:axId val="105220352"/>
        <c:scaling>
          <c:orientation val="minMax"/>
        </c:scaling>
        <c:delete val="1"/>
        <c:axPos val="b"/>
        <c:numFmt formatCode="ge" sourceLinked="1"/>
        <c:majorTickMark val="none"/>
        <c:minorTickMark val="none"/>
        <c:tickLblPos val="none"/>
        <c:crossAx val="105320832"/>
        <c:crosses val="autoZero"/>
        <c:auto val="1"/>
        <c:lblOffset val="100"/>
        <c:baseTimeUnit val="years"/>
      </c:dateAx>
      <c:valAx>
        <c:axId val="1053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2.4500000000000002</c:v>
                </c:pt>
                <c:pt idx="1">
                  <c:v>7.6</c:v>
                </c:pt>
                <c:pt idx="2">
                  <c:v>10.26</c:v>
                </c:pt>
                <c:pt idx="3">
                  <c:v>10.25</c:v>
                </c:pt>
                <c:pt idx="4">
                  <c:v>14.36</c:v>
                </c:pt>
              </c:numCache>
            </c:numRef>
          </c:val>
        </c:ser>
        <c:dLbls>
          <c:showLegendKey val="0"/>
          <c:showVal val="0"/>
          <c:showCatName val="0"/>
          <c:showSerName val="0"/>
          <c:showPercent val="0"/>
          <c:showBubbleSize val="0"/>
        </c:dLbls>
        <c:gapWidth val="150"/>
        <c:axId val="105346944"/>
        <c:axId val="105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5346944"/>
        <c:axId val="105349120"/>
      </c:lineChart>
      <c:dateAx>
        <c:axId val="105346944"/>
        <c:scaling>
          <c:orientation val="minMax"/>
        </c:scaling>
        <c:delete val="1"/>
        <c:axPos val="b"/>
        <c:numFmt formatCode="ge" sourceLinked="1"/>
        <c:majorTickMark val="none"/>
        <c:minorTickMark val="none"/>
        <c:tickLblPos val="none"/>
        <c:crossAx val="105349120"/>
        <c:crosses val="autoZero"/>
        <c:auto val="1"/>
        <c:lblOffset val="100"/>
        <c:baseTimeUnit val="years"/>
      </c:dateAx>
      <c:valAx>
        <c:axId val="105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432384"/>
        <c:axId val="1064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6432384"/>
        <c:axId val="106446848"/>
      </c:lineChart>
      <c:dateAx>
        <c:axId val="106432384"/>
        <c:scaling>
          <c:orientation val="minMax"/>
        </c:scaling>
        <c:delete val="1"/>
        <c:axPos val="b"/>
        <c:numFmt formatCode="ge" sourceLinked="1"/>
        <c:majorTickMark val="none"/>
        <c:minorTickMark val="none"/>
        <c:tickLblPos val="none"/>
        <c:crossAx val="106446848"/>
        <c:crosses val="autoZero"/>
        <c:auto val="1"/>
        <c:lblOffset val="100"/>
        <c:baseTimeUnit val="years"/>
      </c:dateAx>
      <c:valAx>
        <c:axId val="1064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445.17</c:v>
                </c:pt>
                <c:pt idx="1">
                  <c:v>458.51</c:v>
                </c:pt>
                <c:pt idx="2">
                  <c:v>662.85</c:v>
                </c:pt>
                <c:pt idx="3">
                  <c:v>220.54</c:v>
                </c:pt>
                <c:pt idx="4">
                  <c:v>151.6</c:v>
                </c:pt>
              </c:numCache>
            </c:numRef>
          </c:val>
        </c:ser>
        <c:dLbls>
          <c:showLegendKey val="0"/>
          <c:showVal val="0"/>
          <c:showCatName val="0"/>
          <c:showSerName val="0"/>
          <c:showPercent val="0"/>
          <c:showBubbleSize val="0"/>
        </c:dLbls>
        <c:gapWidth val="150"/>
        <c:axId val="106473344"/>
        <c:axId val="106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6473344"/>
        <c:axId val="106479616"/>
      </c:lineChart>
      <c:dateAx>
        <c:axId val="106473344"/>
        <c:scaling>
          <c:orientation val="minMax"/>
        </c:scaling>
        <c:delete val="1"/>
        <c:axPos val="b"/>
        <c:numFmt formatCode="ge" sourceLinked="1"/>
        <c:majorTickMark val="none"/>
        <c:minorTickMark val="none"/>
        <c:tickLblPos val="none"/>
        <c:crossAx val="106479616"/>
        <c:crosses val="autoZero"/>
        <c:auto val="1"/>
        <c:lblOffset val="100"/>
        <c:baseTimeUnit val="years"/>
      </c:dateAx>
      <c:valAx>
        <c:axId val="10647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310.76</c:v>
                </c:pt>
                <c:pt idx="1">
                  <c:v>294.33999999999997</c:v>
                </c:pt>
                <c:pt idx="2">
                  <c:v>275.33999999999997</c:v>
                </c:pt>
                <c:pt idx="3">
                  <c:v>257.58999999999997</c:v>
                </c:pt>
                <c:pt idx="4">
                  <c:v>239.01</c:v>
                </c:pt>
              </c:numCache>
            </c:numRef>
          </c:val>
        </c:ser>
        <c:dLbls>
          <c:showLegendKey val="0"/>
          <c:showVal val="0"/>
          <c:showCatName val="0"/>
          <c:showSerName val="0"/>
          <c:showPercent val="0"/>
          <c:showBubbleSize val="0"/>
        </c:dLbls>
        <c:gapWidth val="150"/>
        <c:axId val="107906560"/>
        <c:axId val="1079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7906560"/>
        <c:axId val="107908480"/>
      </c:lineChart>
      <c:dateAx>
        <c:axId val="107906560"/>
        <c:scaling>
          <c:orientation val="minMax"/>
        </c:scaling>
        <c:delete val="1"/>
        <c:axPos val="b"/>
        <c:numFmt formatCode="ge" sourceLinked="1"/>
        <c:majorTickMark val="none"/>
        <c:minorTickMark val="none"/>
        <c:tickLblPos val="none"/>
        <c:crossAx val="107908480"/>
        <c:crosses val="autoZero"/>
        <c:auto val="1"/>
        <c:lblOffset val="100"/>
        <c:baseTimeUnit val="years"/>
      </c:dateAx>
      <c:valAx>
        <c:axId val="10790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95.4</c:v>
                </c:pt>
                <c:pt idx="1">
                  <c:v>93.54</c:v>
                </c:pt>
                <c:pt idx="2">
                  <c:v>93.33</c:v>
                </c:pt>
                <c:pt idx="3">
                  <c:v>97.06</c:v>
                </c:pt>
                <c:pt idx="4">
                  <c:v>94.52</c:v>
                </c:pt>
              </c:numCache>
            </c:numRef>
          </c:val>
        </c:ser>
        <c:dLbls>
          <c:showLegendKey val="0"/>
          <c:showVal val="0"/>
          <c:showCatName val="0"/>
          <c:showSerName val="0"/>
          <c:showPercent val="0"/>
          <c:showBubbleSize val="0"/>
        </c:dLbls>
        <c:gapWidth val="150"/>
        <c:axId val="108995712"/>
        <c:axId val="108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8995712"/>
        <c:axId val="108997632"/>
      </c:lineChart>
      <c:dateAx>
        <c:axId val="108995712"/>
        <c:scaling>
          <c:orientation val="minMax"/>
        </c:scaling>
        <c:delete val="1"/>
        <c:axPos val="b"/>
        <c:numFmt formatCode="ge" sourceLinked="1"/>
        <c:majorTickMark val="none"/>
        <c:minorTickMark val="none"/>
        <c:tickLblPos val="none"/>
        <c:crossAx val="108997632"/>
        <c:crosses val="autoZero"/>
        <c:auto val="1"/>
        <c:lblOffset val="100"/>
        <c:baseTimeUnit val="years"/>
      </c:dateAx>
      <c:valAx>
        <c:axId val="108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144.30000000000001</c:v>
                </c:pt>
                <c:pt idx="1">
                  <c:v>146.28</c:v>
                </c:pt>
                <c:pt idx="2">
                  <c:v>146.05000000000001</c:v>
                </c:pt>
                <c:pt idx="3">
                  <c:v>140.37</c:v>
                </c:pt>
                <c:pt idx="4">
                  <c:v>143.09</c:v>
                </c:pt>
              </c:numCache>
            </c:numRef>
          </c:val>
        </c:ser>
        <c:dLbls>
          <c:showLegendKey val="0"/>
          <c:showVal val="0"/>
          <c:showCatName val="0"/>
          <c:showSerName val="0"/>
          <c:showPercent val="0"/>
          <c:showBubbleSize val="0"/>
        </c:dLbls>
        <c:gapWidth val="150"/>
        <c:axId val="109023232"/>
        <c:axId val="1090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9023232"/>
        <c:axId val="109025152"/>
      </c:lineChart>
      <c:dateAx>
        <c:axId val="109023232"/>
        <c:scaling>
          <c:orientation val="minMax"/>
        </c:scaling>
        <c:delete val="1"/>
        <c:axPos val="b"/>
        <c:numFmt formatCode="ge" sourceLinked="1"/>
        <c:majorTickMark val="none"/>
        <c:minorTickMark val="none"/>
        <c:tickLblPos val="none"/>
        <c:crossAx val="109025152"/>
        <c:crosses val="autoZero"/>
        <c:auto val="1"/>
        <c:lblOffset val="100"/>
        <c:baseTimeUnit val="years"/>
      </c:dateAx>
      <c:valAx>
        <c:axId val="1090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戸田市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135243</v>
      </c>
      <c r="AJ8" s="56"/>
      <c r="AK8" s="56"/>
      <c r="AL8" s="56"/>
      <c r="AM8" s="56"/>
      <c r="AN8" s="56"/>
      <c r="AO8" s="56"/>
      <c r="AP8" s="57"/>
      <c r="AQ8" s="47">
        <f>データ!R6</f>
        <v>18.190000000000001</v>
      </c>
      <c r="AR8" s="47"/>
      <c r="AS8" s="47"/>
      <c r="AT8" s="47"/>
      <c r="AU8" s="47"/>
      <c r="AV8" s="47"/>
      <c r="AW8" s="47"/>
      <c r="AX8" s="47"/>
      <c r="AY8" s="47">
        <f>データ!S6</f>
        <v>7435.02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72.959999999999994</v>
      </c>
      <c r="K10" s="47"/>
      <c r="L10" s="47"/>
      <c r="M10" s="47"/>
      <c r="N10" s="47"/>
      <c r="O10" s="47"/>
      <c r="P10" s="47"/>
      <c r="Q10" s="47"/>
      <c r="R10" s="47">
        <f>データ!O6</f>
        <v>100</v>
      </c>
      <c r="S10" s="47"/>
      <c r="T10" s="47"/>
      <c r="U10" s="47"/>
      <c r="V10" s="47"/>
      <c r="W10" s="47"/>
      <c r="X10" s="47"/>
      <c r="Y10" s="47"/>
      <c r="Z10" s="78">
        <f>データ!P6</f>
        <v>1717</v>
      </c>
      <c r="AA10" s="78"/>
      <c r="AB10" s="78"/>
      <c r="AC10" s="78"/>
      <c r="AD10" s="78"/>
      <c r="AE10" s="78"/>
      <c r="AF10" s="78"/>
      <c r="AG10" s="78"/>
      <c r="AH10" s="2"/>
      <c r="AI10" s="78">
        <f>データ!T6</f>
        <v>135776</v>
      </c>
      <c r="AJ10" s="78"/>
      <c r="AK10" s="78"/>
      <c r="AL10" s="78"/>
      <c r="AM10" s="78"/>
      <c r="AN10" s="78"/>
      <c r="AO10" s="78"/>
      <c r="AP10" s="78"/>
      <c r="AQ10" s="47">
        <f>データ!U6</f>
        <v>18.170000000000002</v>
      </c>
      <c r="AR10" s="47"/>
      <c r="AS10" s="47"/>
      <c r="AT10" s="47"/>
      <c r="AU10" s="47"/>
      <c r="AV10" s="47"/>
      <c r="AW10" s="47"/>
      <c r="AX10" s="47"/>
      <c r="AY10" s="47">
        <f>データ!V6</f>
        <v>7472.54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5.7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28.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22.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30.7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24"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27.7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27.7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8.7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1.2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1.2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9.7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9.7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5.2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5.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112241</v>
      </c>
      <c r="D6" s="31">
        <f t="shared" si="3"/>
        <v>46</v>
      </c>
      <c r="E6" s="31">
        <f t="shared" si="3"/>
        <v>1</v>
      </c>
      <c r="F6" s="31">
        <f t="shared" si="3"/>
        <v>0</v>
      </c>
      <c r="G6" s="31">
        <f t="shared" si="3"/>
        <v>1</v>
      </c>
      <c r="H6" s="31" t="str">
        <f t="shared" si="3"/>
        <v>埼玉県　戸田市</v>
      </c>
      <c r="I6" s="31" t="str">
        <f t="shared" si="3"/>
        <v>法適用</v>
      </c>
      <c r="J6" s="31" t="str">
        <f t="shared" si="3"/>
        <v>水道事業</v>
      </c>
      <c r="K6" s="31" t="str">
        <f t="shared" si="3"/>
        <v>末端給水事業</v>
      </c>
      <c r="L6" s="31" t="str">
        <f t="shared" si="3"/>
        <v>A3</v>
      </c>
      <c r="M6" s="32" t="str">
        <f t="shared" si="3"/>
        <v>-</v>
      </c>
      <c r="N6" s="32">
        <f t="shared" si="3"/>
        <v>72.959999999999994</v>
      </c>
      <c r="O6" s="32">
        <f t="shared" si="3"/>
        <v>100</v>
      </c>
      <c r="P6" s="32">
        <f t="shared" si="3"/>
        <v>1717</v>
      </c>
      <c r="Q6" s="32">
        <f t="shared" si="3"/>
        <v>135243</v>
      </c>
      <c r="R6" s="32">
        <f t="shared" si="3"/>
        <v>18.190000000000001</v>
      </c>
      <c r="S6" s="32">
        <f t="shared" si="3"/>
        <v>7435.02</v>
      </c>
      <c r="T6" s="32">
        <f t="shared" si="3"/>
        <v>135776</v>
      </c>
      <c r="U6" s="32">
        <f t="shared" si="3"/>
        <v>18.170000000000002</v>
      </c>
      <c r="V6" s="32">
        <f t="shared" si="3"/>
        <v>7472.54</v>
      </c>
      <c r="W6" s="33">
        <f>IF(W7="",NA(),W7)</f>
        <v>115.07</v>
      </c>
      <c r="X6" s="33">
        <f t="shared" ref="X6:AF6" si="4">IF(X7="",NA(),X7)</f>
        <v>112.45</v>
      </c>
      <c r="Y6" s="33">
        <f t="shared" si="4"/>
        <v>113.62</v>
      </c>
      <c r="Z6" s="33">
        <f t="shared" si="4"/>
        <v>113.23</v>
      </c>
      <c r="AA6" s="33">
        <f t="shared" si="4"/>
        <v>111.73</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445.17</v>
      </c>
      <c r="AT6" s="33">
        <f t="shared" ref="AT6:BB6" si="6">IF(AT7="",NA(),AT7)</f>
        <v>458.51</v>
      </c>
      <c r="AU6" s="33">
        <f t="shared" si="6"/>
        <v>662.85</v>
      </c>
      <c r="AV6" s="33">
        <f t="shared" si="6"/>
        <v>220.54</v>
      </c>
      <c r="AW6" s="33">
        <f t="shared" si="6"/>
        <v>151.6</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310.76</v>
      </c>
      <c r="BE6" s="33">
        <f t="shared" ref="BE6:BM6" si="7">IF(BE7="",NA(),BE7)</f>
        <v>294.33999999999997</v>
      </c>
      <c r="BF6" s="33">
        <f t="shared" si="7"/>
        <v>275.33999999999997</v>
      </c>
      <c r="BG6" s="33">
        <f t="shared" si="7"/>
        <v>257.58999999999997</v>
      </c>
      <c r="BH6" s="33">
        <f t="shared" si="7"/>
        <v>239.01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95.4</v>
      </c>
      <c r="BP6" s="33">
        <f t="shared" ref="BP6:BX6" si="8">IF(BP7="",NA(),BP7)</f>
        <v>93.54</v>
      </c>
      <c r="BQ6" s="33">
        <f t="shared" si="8"/>
        <v>93.33</v>
      </c>
      <c r="BR6" s="33">
        <f t="shared" si="8"/>
        <v>97.06</v>
      </c>
      <c r="BS6" s="33">
        <f t="shared" si="8"/>
        <v>94.52</v>
      </c>
      <c r="BT6" s="33">
        <f t="shared" si="8"/>
        <v>100.16</v>
      </c>
      <c r="BU6" s="33">
        <f t="shared" si="8"/>
        <v>100.16</v>
      </c>
      <c r="BV6" s="33">
        <f t="shared" si="8"/>
        <v>100.07</v>
      </c>
      <c r="BW6" s="33">
        <f t="shared" si="8"/>
        <v>106.22</v>
      </c>
      <c r="BX6" s="33">
        <f t="shared" si="8"/>
        <v>106.69</v>
      </c>
      <c r="BY6" s="32" t="str">
        <f>IF(BY7="","",IF(BY7="-","【-】","【"&amp;SUBSTITUTE(TEXT(BY7,"#,##0.00"),"-","△")&amp;"】"))</f>
        <v>【104.99】</v>
      </c>
      <c r="BZ6" s="33">
        <f>IF(BZ7="",NA(),BZ7)</f>
        <v>144.30000000000001</v>
      </c>
      <c r="CA6" s="33">
        <f t="shared" ref="CA6:CI6" si="9">IF(CA7="",NA(),CA7)</f>
        <v>146.28</v>
      </c>
      <c r="CB6" s="33">
        <f t="shared" si="9"/>
        <v>146.05000000000001</v>
      </c>
      <c r="CC6" s="33">
        <f t="shared" si="9"/>
        <v>140.37</v>
      </c>
      <c r="CD6" s="33">
        <f t="shared" si="9"/>
        <v>143.09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66.7</v>
      </c>
      <c r="CL6" s="33">
        <f t="shared" ref="CL6:CT6" si="10">IF(CL7="",NA(),CL7)</f>
        <v>66.89</v>
      </c>
      <c r="CM6" s="33">
        <f t="shared" si="10"/>
        <v>68.09</v>
      </c>
      <c r="CN6" s="33">
        <f t="shared" si="10"/>
        <v>69.14</v>
      </c>
      <c r="CO6" s="33">
        <f t="shared" si="10"/>
        <v>68.83</v>
      </c>
      <c r="CP6" s="33">
        <f t="shared" si="10"/>
        <v>62.81</v>
      </c>
      <c r="CQ6" s="33">
        <f t="shared" si="10"/>
        <v>62.5</v>
      </c>
      <c r="CR6" s="33">
        <f t="shared" si="10"/>
        <v>62.45</v>
      </c>
      <c r="CS6" s="33">
        <f t="shared" si="10"/>
        <v>62.12</v>
      </c>
      <c r="CT6" s="33">
        <f t="shared" si="10"/>
        <v>62.26</v>
      </c>
      <c r="CU6" s="32" t="str">
        <f>IF(CU7="","",IF(CU7="-","【-】","【"&amp;SUBSTITUTE(TEXT(CU7,"#,##0.00"),"-","△")&amp;"】"))</f>
        <v>【59.76】</v>
      </c>
      <c r="CV6" s="33">
        <f>IF(CV7="",NA(),CV7)</f>
        <v>94.7</v>
      </c>
      <c r="CW6" s="33">
        <f t="shared" ref="CW6:DE6" si="11">IF(CW7="",NA(),CW7)</f>
        <v>94.94</v>
      </c>
      <c r="CX6" s="33">
        <f t="shared" si="11"/>
        <v>93.95</v>
      </c>
      <c r="CY6" s="33">
        <f t="shared" si="11"/>
        <v>92.29</v>
      </c>
      <c r="CZ6" s="33">
        <f t="shared" si="11"/>
        <v>92.9</v>
      </c>
      <c r="DA6" s="33">
        <f t="shared" si="11"/>
        <v>89.45</v>
      </c>
      <c r="DB6" s="33">
        <f t="shared" si="11"/>
        <v>89.62</v>
      </c>
      <c r="DC6" s="33">
        <f t="shared" si="11"/>
        <v>89.76</v>
      </c>
      <c r="DD6" s="33">
        <f t="shared" si="11"/>
        <v>89.45</v>
      </c>
      <c r="DE6" s="33">
        <f t="shared" si="11"/>
        <v>89.5</v>
      </c>
      <c r="DF6" s="32" t="str">
        <f>IF(DF7="","",IF(DF7="-","【-】","【"&amp;SUBSTITUTE(TEXT(DF7,"#,##0.00"),"-","△")&amp;"】"))</f>
        <v>【89.95】</v>
      </c>
      <c r="DG6" s="33">
        <f>IF(DG7="",NA(),DG7)</f>
        <v>38.78</v>
      </c>
      <c r="DH6" s="33">
        <f t="shared" ref="DH6:DP6" si="12">IF(DH7="",NA(),DH7)</f>
        <v>38.83</v>
      </c>
      <c r="DI6" s="33">
        <f t="shared" si="12"/>
        <v>40.049999999999997</v>
      </c>
      <c r="DJ6" s="33">
        <f t="shared" si="12"/>
        <v>42.04</v>
      </c>
      <c r="DK6" s="33">
        <f t="shared" si="12"/>
        <v>43.24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2.4500000000000002</v>
      </c>
      <c r="DS6" s="33">
        <f t="shared" ref="DS6:EA6" si="13">IF(DS7="",NA(),DS7)</f>
        <v>7.6</v>
      </c>
      <c r="DT6" s="33">
        <f t="shared" si="13"/>
        <v>10.26</v>
      </c>
      <c r="DU6" s="33">
        <f t="shared" si="13"/>
        <v>10.25</v>
      </c>
      <c r="DV6" s="33">
        <f t="shared" si="13"/>
        <v>14.36</v>
      </c>
      <c r="DW6" s="33">
        <f t="shared" si="13"/>
        <v>9.14</v>
      </c>
      <c r="DX6" s="33">
        <f t="shared" si="13"/>
        <v>10.19</v>
      </c>
      <c r="DY6" s="33">
        <f t="shared" si="13"/>
        <v>10.9</v>
      </c>
      <c r="DZ6" s="33">
        <f t="shared" si="13"/>
        <v>12.03</v>
      </c>
      <c r="EA6" s="33">
        <f t="shared" si="13"/>
        <v>13.14</v>
      </c>
      <c r="EB6" s="32" t="str">
        <f>IF(EB7="","",IF(EB7="-","【-】","【"&amp;SUBSTITUTE(TEXT(EB7,"#,##0.00"),"-","△")&amp;"】"))</f>
        <v>【13.18】</v>
      </c>
      <c r="EC6" s="33">
        <f>IF(EC7="",NA(),EC7)</f>
        <v>0.52</v>
      </c>
      <c r="ED6" s="33">
        <f t="shared" ref="ED6:EL6" si="14">IF(ED7="",NA(),ED7)</f>
        <v>0.5</v>
      </c>
      <c r="EE6" s="33">
        <f t="shared" si="14"/>
        <v>0.53</v>
      </c>
      <c r="EF6" s="33">
        <f t="shared" si="14"/>
        <v>0.39</v>
      </c>
      <c r="EG6" s="33">
        <f t="shared" si="14"/>
        <v>0.56000000000000005</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112241</v>
      </c>
      <c r="D7" s="35">
        <v>46</v>
      </c>
      <c r="E7" s="35">
        <v>1</v>
      </c>
      <c r="F7" s="35">
        <v>0</v>
      </c>
      <c r="G7" s="35">
        <v>1</v>
      </c>
      <c r="H7" s="35" t="s">
        <v>93</v>
      </c>
      <c r="I7" s="35" t="s">
        <v>94</v>
      </c>
      <c r="J7" s="35" t="s">
        <v>95</v>
      </c>
      <c r="K7" s="35" t="s">
        <v>96</v>
      </c>
      <c r="L7" s="35" t="s">
        <v>97</v>
      </c>
      <c r="M7" s="36" t="s">
        <v>98</v>
      </c>
      <c r="N7" s="36">
        <v>72.959999999999994</v>
      </c>
      <c r="O7" s="36">
        <v>100</v>
      </c>
      <c r="P7" s="36">
        <v>1717</v>
      </c>
      <c r="Q7" s="36">
        <v>135243</v>
      </c>
      <c r="R7" s="36">
        <v>18.190000000000001</v>
      </c>
      <c r="S7" s="36">
        <v>7435.02</v>
      </c>
      <c r="T7" s="36">
        <v>135776</v>
      </c>
      <c r="U7" s="36">
        <v>18.170000000000002</v>
      </c>
      <c r="V7" s="36">
        <v>7472.54</v>
      </c>
      <c r="W7" s="36">
        <v>115.07</v>
      </c>
      <c r="X7" s="36">
        <v>112.45</v>
      </c>
      <c r="Y7" s="36">
        <v>113.62</v>
      </c>
      <c r="Z7" s="36">
        <v>113.23</v>
      </c>
      <c r="AA7" s="36">
        <v>111.73</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445.17</v>
      </c>
      <c r="AT7" s="36">
        <v>458.51</v>
      </c>
      <c r="AU7" s="36">
        <v>662.85</v>
      </c>
      <c r="AV7" s="36">
        <v>220.54</v>
      </c>
      <c r="AW7" s="36">
        <v>151.6</v>
      </c>
      <c r="AX7" s="36">
        <v>608.24</v>
      </c>
      <c r="AY7" s="36">
        <v>633.30999999999995</v>
      </c>
      <c r="AZ7" s="36">
        <v>648.09</v>
      </c>
      <c r="BA7" s="36">
        <v>344.19</v>
      </c>
      <c r="BB7" s="36">
        <v>352.05</v>
      </c>
      <c r="BC7" s="36">
        <v>262.74</v>
      </c>
      <c r="BD7" s="36">
        <v>310.76</v>
      </c>
      <c r="BE7" s="36">
        <v>294.33999999999997</v>
      </c>
      <c r="BF7" s="36">
        <v>275.33999999999997</v>
      </c>
      <c r="BG7" s="36">
        <v>257.58999999999997</v>
      </c>
      <c r="BH7" s="36">
        <v>239.01</v>
      </c>
      <c r="BI7" s="36">
        <v>263.83999999999997</v>
      </c>
      <c r="BJ7" s="36">
        <v>257.41000000000003</v>
      </c>
      <c r="BK7" s="36">
        <v>253.86</v>
      </c>
      <c r="BL7" s="36">
        <v>252.09</v>
      </c>
      <c r="BM7" s="36">
        <v>250.76</v>
      </c>
      <c r="BN7" s="36">
        <v>276.38</v>
      </c>
      <c r="BO7" s="36">
        <v>95.4</v>
      </c>
      <c r="BP7" s="36">
        <v>93.54</v>
      </c>
      <c r="BQ7" s="36">
        <v>93.33</v>
      </c>
      <c r="BR7" s="36">
        <v>97.06</v>
      </c>
      <c r="BS7" s="36">
        <v>94.52</v>
      </c>
      <c r="BT7" s="36">
        <v>100.16</v>
      </c>
      <c r="BU7" s="36">
        <v>100.16</v>
      </c>
      <c r="BV7" s="36">
        <v>100.07</v>
      </c>
      <c r="BW7" s="36">
        <v>106.22</v>
      </c>
      <c r="BX7" s="36">
        <v>106.69</v>
      </c>
      <c r="BY7" s="36">
        <v>104.99</v>
      </c>
      <c r="BZ7" s="36">
        <v>144.30000000000001</v>
      </c>
      <c r="CA7" s="36">
        <v>146.28</v>
      </c>
      <c r="CB7" s="36">
        <v>146.05000000000001</v>
      </c>
      <c r="CC7" s="36">
        <v>140.37</v>
      </c>
      <c r="CD7" s="36">
        <v>143.09</v>
      </c>
      <c r="CE7" s="36">
        <v>166.38</v>
      </c>
      <c r="CF7" s="36">
        <v>166.17</v>
      </c>
      <c r="CG7" s="36">
        <v>164.93</v>
      </c>
      <c r="CH7" s="36">
        <v>155.22999999999999</v>
      </c>
      <c r="CI7" s="36">
        <v>154.91999999999999</v>
      </c>
      <c r="CJ7" s="36">
        <v>163.72</v>
      </c>
      <c r="CK7" s="36">
        <v>66.7</v>
      </c>
      <c r="CL7" s="36">
        <v>66.89</v>
      </c>
      <c r="CM7" s="36">
        <v>68.09</v>
      </c>
      <c r="CN7" s="36">
        <v>69.14</v>
      </c>
      <c r="CO7" s="36">
        <v>68.83</v>
      </c>
      <c r="CP7" s="36">
        <v>62.81</v>
      </c>
      <c r="CQ7" s="36">
        <v>62.5</v>
      </c>
      <c r="CR7" s="36">
        <v>62.45</v>
      </c>
      <c r="CS7" s="36">
        <v>62.12</v>
      </c>
      <c r="CT7" s="36">
        <v>62.26</v>
      </c>
      <c r="CU7" s="36">
        <v>59.76</v>
      </c>
      <c r="CV7" s="36">
        <v>94.7</v>
      </c>
      <c r="CW7" s="36">
        <v>94.94</v>
      </c>
      <c r="CX7" s="36">
        <v>93.95</v>
      </c>
      <c r="CY7" s="36">
        <v>92.29</v>
      </c>
      <c r="CZ7" s="36">
        <v>92.9</v>
      </c>
      <c r="DA7" s="36">
        <v>89.45</v>
      </c>
      <c r="DB7" s="36">
        <v>89.62</v>
      </c>
      <c r="DC7" s="36">
        <v>89.76</v>
      </c>
      <c r="DD7" s="36">
        <v>89.45</v>
      </c>
      <c r="DE7" s="36">
        <v>89.5</v>
      </c>
      <c r="DF7" s="36">
        <v>89.95</v>
      </c>
      <c r="DG7" s="36">
        <v>38.78</v>
      </c>
      <c r="DH7" s="36">
        <v>38.83</v>
      </c>
      <c r="DI7" s="36">
        <v>40.049999999999997</v>
      </c>
      <c r="DJ7" s="36">
        <v>42.04</v>
      </c>
      <c r="DK7" s="36">
        <v>43.24</v>
      </c>
      <c r="DL7" s="36">
        <v>39.159999999999997</v>
      </c>
      <c r="DM7" s="36">
        <v>40.21</v>
      </c>
      <c r="DN7" s="36">
        <v>41.12</v>
      </c>
      <c r="DO7" s="36">
        <v>44.91</v>
      </c>
      <c r="DP7" s="36">
        <v>45.89</v>
      </c>
      <c r="DQ7" s="36">
        <v>47.18</v>
      </c>
      <c r="DR7" s="36">
        <v>2.4500000000000002</v>
      </c>
      <c r="DS7" s="36">
        <v>7.6</v>
      </c>
      <c r="DT7" s="36">
        <v>10.26</v>
      </c>
      <c r="DU7" s="36">
        <v>10.25</v>
      </c>
      <c r="DV7" s="36">
        <v>14.36</v>
      </c>
      <c r="DW7" s="36">
        <v>9.14</v>
      </c>
      <c r="DX7" s="36">
        <v>10.19</v>
      </c>
      <c r="DY7" s="36">
        <v>10.9</v>
      </c>
      <c r="DZ7" s="36">
        <v>12.03</v>
      </c>
      <c r="EA7" s="36">
        <v>13.14</v>
      </c>
      <c r="EB7" s="36">
        <v>13.18</v>
      </c>
      <c r="EC7" s="36">
        <v>0.52</v>
      </c>
      <c r="ED7" s="36">
        <v>0.5</v>
      </c>
      <c r="EE7" s="36">
        <v>0.53</v>
      </c>
      <c r="EF7" s="36">
        <v>0.39</v>
      </c>
      <c r="EG7" s="36">
        <v>0.56000000000000005</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戸田市</cp:lastModifiedBy>
  <cp:lastPrinted>2017-02-17T00:47:32Z</cp:lastPrinted>
  <dcterms:created xsi:type="dcterms:W3CDTF">2017-02-01T08:37:49Z</dcterms:created>
  <dcterms:modified xsi:type="dcterms:W3CDTF">2017-02-17T00:49:26Z</dcterms:modified>
  <cp:category/>
</cp:coreProperties>
</file>