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AQ10" i="4" s="1"/>
  <c r="T6" i="5"/>
  <c r="AI10" i="4" s="1"/>
  <c r="S6" i="5"/>
  <c r="R6" i="5"/>
  <c r="Q6" i="5"/>
  <c r="AI8" i="4" s="1"/>
  <c r="P6" i="5"/>
  <c r="Z10" i="4" s="1"/>
  <c r="O6" i="5"/>
  <c r="N6" i="5"/>
  <c r="M6" i="5"/>
  <c r="B10" i="4" s="1"/>
  <c r="L6" i="5"/>
  <c r="Z8" i="4" s="1"/>
  <c r="K6" i="5"/>
  <c r="J6" i="5"/>
  <c r="I6" i="5"/>
  <c r="B8" i="4" s="1"/>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R10" i="4"/>
  <c r="J10" i="4"/>
  <c r="AY8" i="4"/>
  <c r="AQ8" i="4"/>
  <c r="R8" i="4"/>
  <c r="J8" i="4"/>
  <c r="B6" i="4"/>
  <c r="C10" i="5" l="1"/>
  <c r="D10" i="5"/>
  <c r="E10" i="5"/>
  <c r="B10" i="5"/>
</calcChain>
</file>

<file path=xl/sharedStrings.xml><?xml version="1.0" encoding="utf-8"?>
<sst xmlns="http://schemas.openxmlformats.org/spreadsheetml/2006/main" count="217" uniqueCount="106">
  <si>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</si>
  <si>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</si>
  <si>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</si>
  <si>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</si>
  <si>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</si>
  <si>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</si>
  <si>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</si>
  <si>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</si>
  <si>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</si>
  <si>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</si>
  <si>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</si>
  <si>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</si>
  <si>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</si>
  <si>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</si>
  <si>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</si>
  <si>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</si>
  <si>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</si>
  <si>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</si>
  <si>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</si>
  <si>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</si>
  <si>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</si>
  <si>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</si>
  <si>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</si>
  <si>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</si>
  <si>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</si>
  <si>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</si>
  <si>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</si>
  <si>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</si>
  <si>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</si>
  <si>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</si>
  <si>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</si>
  <si>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</si>
  <si>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</si>
  <si>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</si>
  <si>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</si>
  <si>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</si>
  <si>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</si>
  <si>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</si>
  <si>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</si>
  <si>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</si>
  <si>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</si>
  <si>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</si>
  <si>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</si>
  <si>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</si>
  <si>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</si>
  <si>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</si>
  <si>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</si>
  <si>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</si>
  <si>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</si>
  <si>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</si>
  <si>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</si>
  <si>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</si>
  <si>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</si>
  <si>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</si>
  <si>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</si>
  <si>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</si>
  <si>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</si>
  <si>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</si>
  <si>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</si>
  <si>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</si>
  <si>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</si>
  <si>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</si>
  <si>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</si>
  <si>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</si>
  <si>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</si>
  <si>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</si>
  <si>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</si>
  <si>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</si>
  <si>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</si>
  <si>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</si>
  <si>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</si>
  <si>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</si>
  <si>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</si>
  <si>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</si>
  <si>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</si>
  <si>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</si>
  <si>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</si>
  <si>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</si>
  <si>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</si>
  <si>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</si>
  <si>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</si>
  <si>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</si>
  <si>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</si>
  <si>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</si>
  <si>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</si>
  <si>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</si>
  <si>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</si>
  <si>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</si>
  <si>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</si>
  <si>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</si>
  <si>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</si>
  <si>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</si>
  <si>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埼玉県　川口市</t>
  </si>
  <si>
    <t>法適用</t>
  </si>
  <si>
    <t>水道事業</t>
  </si>
  <si>
    <t>末端給水事業</t>
  </si>
  <si>
    <t>A1</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</si>
  <si>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</si>
  <si>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</si>
  <si>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</si>
  <si>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</si>
  <si>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</si>
  <si>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</si>
  <si>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①経常収支比率は、平成26年度から類似団体平均値を下回っていますが、毎年100%を越える水準で推移していることから、概ね良好な経営状況といえます。
②累積欠損金比率は、直近５年間、累積欠損金は生じていません。
③流動比率は、期間をとおして高い水準です。公営企業会計制度の見直しにより、一定の企業債残高が流動負債に分類されたことから、平成26年度は大きく減少し、平成27年度も同水準で推移しています。また、比率は200%以上を維持しており、類似団体平均値も上回っています。
④企業債残高対給水収益比率は、期間中低下傾向にあります。これは、給水収益がほぼ横ばいである一方で、企業債残高が減少していることによるためです。なお、平成27年度は類似団体平均値を上回る水準となっています。
⑤料金回収率は、類似団体平均値よりやや低いものの、ほぼ100%で推移していることから、安定的に料金収入の確保ができています。
⑥給水原価は、主に経常費用が増加したことにより、平成26年度よりも上昇しています。給水原価は期間中、類似団体平均値より高い水準にあります。
⑦施設利用率は配水量の減少等により、緩やかに下降傾向を示しており、類似団体の水準も下回っています。
⑧有収率は、漏水対策の強化などにより、緩やかに上昇傾向を示しています。
</t>
    <rPh sb="1" eb="3">
      <t>ケイジョウ</t>
    </rPh>
    <rPh sb="3" eb="5">
      <t>シュウシ</t>
    </rPh>
    <rPh sb="5" eb="7">
      <t>ヒリツ</t>
    </rPh>
    <rPh sb="9" eb="11">
      <t>ヘ</t>
    </rPh>
    <rPh sb="13" eb="15">
      <t>ネンド</t>
    </rPh>
    <rPh sb="17" eb="19">
      <t>ルイジ</t>
    </rPh>
    <rPh sb="19" eb="21">
      <t>ダンタイ</t>
    </rPh>
    <rPh sb="21" eb="24">
      <t>ヘイキンチ</t>
    </rPh>
    <rPh sb="25" eb="27">
      <t>シタマワ</t>
    </rPh>
    <rPh sb="34" eb="36">
      <t>マイネン</t>
    </rPh>
    <rPh sb="41" eb="42">
      <t>コ</t>
    </rPh>
    <rPh sb="44" eb="46">
      <t>スイジュン</t>
    </rPh>
    <rPh sb="47" eb="49">
      <t>スイイ</t>
    </rPh>
    <rPh sb="58" eb="59">
      <t>オオム</t>
    </rPh>
    <rPh sb="60" eb="62">
      <t>リョウコウ</t>
    </rPh>
    <rPh sb="63" eb="65">
      <t>ケイエイ</t>
    </rPh>
    <rPh sb="65" eb="67">
      <t>ジョウキョウ</t>
    </rPh>
    <rPh sb="84" eb="86">
      <t>チョッキン</t>
    </rPh>
    <rPh sb="87" eb="89">
      <t>ネンカン</t>
    </rPh>
    <rPh sb="112" eb="114">
      <t>キカン</t>
    </rPh>
    <rPh sb="142" eb="144">
      <t>イッテイ</t>
    </rPh>
    <rPh sb="145" eb="147">
      <t>キギョウ</t>
    </rPh>
    <rPh sb="147" eb="148">
      <t>サイ</t>
    </rPh>
    <rPh sb="148" eb="150">
      <t>ザンダカ</t>
    </rPh>
    <rPh sb="151" eb="153">
      <t>リュウドウ</t>
    </rPh>
    <rPh sb="153" eb="155">
      <t>フサイ</t>
    </rPh>
    <rPh sb="166" eb="168">
      <t>ヘイセイ</t>
    </rPh>
    <rPh sb="180" eb="182">
      <t>ヘイセイ</t>
    </rPh>
    <rPh sb="184" eb="186">
      <t>ネンド</t>
    </rPh>
    <rPh sb="187" eb="188">
      <t>ドウ</t>
    </rPh>
    <rPh sb="188" eb="190">
      <t>スイジュン</t>
    </rPh>
    <rPh sb="191" eb="193">
      <t>スイイ</t>
    </rPh>
    <rPh sb="202" eb="204">
      <t>ヒリツ</t>
    </rPh>
    <rPh sb="223" eb="226">
      <t>ヘイキンチ</t>
    </rPh>
    <rPh sb="251" eb="254">
      <t>キカンチュウ</t>
    </rPh>
    <rPh sb="254" eb="256">
      <t>テイカ</t>
    </rPh>
    <rPh sb="256" eb="258">
      <t>ケイコウ</t>
    </rPh>
    <rPh sb="268" eb="270">
      <t>キュウスイ</t>
    </rPh>
    <rPh sb="270" eb="272">
      <t>シュウエキ</t>
    </rPh>
    <rPh sb="275" eb="276">
      <t>ヨコ</t>
    </rPh>
    <rPh sb="281" eb="283">
      <t>イッポウ</t>
    </rPh>
    <rPh sb="317" eb="319">
      <t>ルイジ</t>
    </rPh>
    <rPh sb="319" eb="321">
      <t>ダンタイ</t>
    </rPh>
    <rPh sb="321" eb="324">
      <t>ヘイキンチ</t>
    </rPh>
    <rPh sb="325" eb="327">
      <t>ウワマワ</t>
    </rPh>
    <rPh sb="328" eb="330">
      <t>スイジュン</t>
    </rPh>
    <rPh sb="340" eb="342">
      <t>リョウキン</t>
    </rPh>
    <rPh sb="342" eb="344">
      <t>カイシュウ</t>
    </rPh>
    <rPh sb="344" eb="345">
      <t>リツ</t>
    </rPh>
    <rPh sb="347" eb="349">
      <t>ルイジ</t>
    </rPh>
    <rPh sb="349" eb="351">
      <t>ダンタイ</t>
    </rPh>
    <rPh sb="351" eb="354">
      <t>ヘイキンチ</t>
    </rPh>
    <rPh sb="358" eb="359">
      <t>ヒク</t>
    </rPh>
    <rPh sb="371" eb="373">
      <t>スイイ</t>
    </rPh>
    <rPh sb="382" eb="385">
      <t>アンテイテキ</t>
    </rPh>
    <rPh sb="386" eb="388">
      <t>リョウキン</t>
    </rPh>
    <rPh sb="388" eb="390">
      <t>シュウニュウ</t>
    </rPh>
    <rPh sb="391" eb="393">
      <t>カクホ</t>
    </rPh>
    <rPh sb="403" eb="405">
      <t>キュウスイ</t>
    </rPh>
    <rPh sb="405" eb="407">
      <t>ゲンカ</t>
    </rPh>
    <rPh sb="409" eb="410">
      <t>オモ</t>
    </rPh>
    <rPh sb="411" eb="413">
      <t>ケイジョウ</t>
    </rPh>
    <rPh sb="413" eb="415">
      <t>ヒヨウ</t>
    </rPh>
    <rPh sb="416" eb="418">
      <t>ゾウカ</t>
    </rPh>
    <rPh sb="426" eb="428">
      <t>ヘイセイ</t>
    </rPh>
    <rPh sb="430" eb="431">
      <t>ネン</t>
    </rPh>
    <rPh sb="431" eb="432">
      <t>ド</t>
    </rPh>
    <rPh sb="435" eb="437">
      <t>ジョウショウ</t>
    </rPh>
    <rPh sb="443" eb="445">
      <t>キュウスイ</t>
    </rPh>
    <rPh sb="445" eb="447">
      <t>ゲンカ</t>
    </rPh>
    <rPh sb="452" eb="454">
      <t>ルイジ</t>
    </rPh>
    <rPh sb="454" eb="456">
      <t>ダンタイ</t>
    </rPh>
    <rPh sb="456" eb="459">
      <t>ヘイキンチ</t>
    </rPh>
    <rPh sb="461" eb="462">
      <t>タカ</t>
    </rPh>
    <rPh sb="463" eb="465">
      <t>スイジュン</t>
    </rPh>
    <rPh sb="473" eb="475">
      <t>シセツ</t>
    </rPh>
    <rPh sb="475" eb="478">
      <t>リヨウリツ</t>
    </rPh>
    <rPh sb="485" eb="486">
      <t>トウ</t>
    </rPh>
    <rPh sb="490" eb="491">
      <t>ユル</t>
    </rPh>
    <rPh sb="494" eb="496">
      <t>カコウ</t>
    </rPh>
    <rPh sb="496" eb="498">
      <t>ケイコウ</t>
    </rPh>
    <rPh sb="499" eb="500">
      <t>シメ</t>
    </rPh>
    <rPh sb="505" eb="507">
      <t>ルイジ</t>
    </rPh>
    <rPh sb="507" eb="509">
      <t>ダンタイ</t>
    </rPh>
    <rPh sb="510" eb="512">
      <t>スイジュン</t>
    </rPh>
    <rPh sb="513" eb="515">
      <t>シタマワ</t>
    </rPh>
    <rPh sb="523" eb="524">
      <t>ユウ</t>
    </rPh>
    <rPh sb="524" eb="525">
      <t>シュウ</t>
    </rPh>
    <rPh sb="525" eb="526">
      <t>リツ</t>
    </rPh>
    <rPh sb="528" eb="530">
      <t>ロウスイ</t>
    </rPh>
    <rPh sb="530" eb="532">
      <t>タイサク</t>
    </rPh>
    <rPh sb="533" eb="535">
      <t>キョウカ</t>
    </rPh>
    <rPh sb="541" eb="542">
      <t>ユル</t>
    </rPh>
    <rPh sb="545" eb="547">
      <t>ジョウショウ</t>
    </rPh>
    <rPh sb="547" eb="549">
      <t>ケイコウ</t>
    </rPh>
    <rPh sb="550" eb="551">
      <t>シメ</t>
    </rPh>
    <phoneticPr fontId="4"/>
  </si>
  <si>
    <t>　事業運営は、川口市水道ビジョンに則り、基幹施設の更新、耐震化及び財政健全化等に取り組んでいるものの、将来的な給水収益の減少や、経年化施設の更新費用及び減価償却費等の経常費用の増加への対応が必要となっています。　
　今後、これらの課題に取り組むため水道施設更新基本計画をもとに、施設の統廃合・ダウンサイジングによるコスト削減と、給水収益の確保による財務体質の改善計画等を、川口市水道ビジョンに反映するとともに、引き続き健全経営の強化を図ります。</t>
    <rPh sb="1" eb="3">
      <t>ジギョウ</t>
    </rPh>
    <rPh sb="3" eb="5">
      <t>ウンエイ</t>
    </rPh>
    <rPh sb="7" eb="10">
      <t>カ</t>
    </rPh>
    <rPh sb="10" eb="12">
      <t>スイドウ</t>
    </rPh>
    <rPh sb="17" eb="18">
      <t>ノット</t>
    </rPh>
    <rPh sb="20" eb="22">
      <t>キカン</t>
    </rPh>
    <rPh sb="22" eb="24">
      <t>シセツ</t>
    </rPh>
    <rPh sb="25" eb="27">
      <t>コウシン</t>
    </rPh>
    <rPh sb="28" eb="31">
      <t>タイシンカ</t>
    </rPh>
    <rPh sb="31" eb="32">
      <t>オヨ</t>
    </rPh>
    <rPh sb="33" eb="35">
      <t>ザイセイ</t>
    </rPh>
    <rPh sb="35" eb="38">
      <t>ケンゼンカ</t>
    </rPh>
    <rPh sb="38" eb="39">
      <t>トウ</t>
    </rPh>
    <rPh sb="40" eb="41">
      <t>ト</t>
    </rPh>
    <rPh sb="42" eb="43">
      <t>ク</t>
    </rPh>
    <rPh sb="51" eb="53">
      <t>ショウライ</t>
    </rPh>
    <rPh sb="53" eb="54">
      <t>テキ</t>
    </rPh>
    <rPh sb="57" eb="59">
      <t>シュウエキ</t>
    </rPh>
    <rPh sb="60" eb="61">
      <t>ゲン</t>
    </rPh>
    <rPh sb="61" eb="62">
      <t>ショウ</t>
    </rPh>
    <rPh sb="64" eb="67">
      <t>ケイネンカ</t>
    </rPh>
    <rPh sb="67" eb="69">
      <t>シセツ</t>
    </rPh>
    <rPh sb="70" eb="72">
      <t>コウシン</t>
    </rPh>
    <rPh sb="72" eb="74">
      <t>ヒヨウ</t>
    </rPh>
    <rPh sb="74" eb="75">
      <t>オヨ</t>
    </rPh>
    <rPh sb="76" eb="78">
      <t>ゲンカ</t>
    </rPh>
    <rPh sb="78" eb="80">
      <t>ショウキャク</t>
    </rPh>
    <rPh sb="80" eb="82">
      <t>ヒトウ</t>
    </rPh>
    <rPh sb="83" eb="85">
      <t>ケイジョウ</t>
    </rPh>
    <rPh sb="85" eb="87">
      <t>ヒヨウ</t>
    </rPh>
    <rPh sb="88" eb="90">
      <t>ゾウカ</t>
    </rPh>
    <rPh sb="95" eb="97">
      <t>ヒツヨウ</t>
    </rPh>
    <rPh sb="108" eb="110">
      <t>コンゴ</t>
    </rPh>
    <rPh sb="115" eb="117">
      <t>カダイ</t>
    </rPh>
    <rPh sb="118" eb="119">
      <t>ト</t>
    </rPh>
    <rPh sb="120" eb="121">
      <t>ク</t>
    </rPh>
    <rPh sb="124" eb="126">
      <t>スイドウ</t>
    </rPh>
    <rPh sb="126" eb="128">
      <t>シセツ</t>
    </rPh>
    <rPh sb="128" eb="130">
      <t>コウシン</t>
    </rPh>
    <rPh sb="130" eb="132">
      <t>キホン</t>
    </rPh>
    <rPh sb="132" eb="134">
      <t>ケイカク</t>
    </rPh>
    <rPh sb="139" eb="141">
      <t>シセツ</t>
    </rPh>
    <rPh sb="142" eb="145">
      <t>トウハイゴウ</t>
    </rPh>
    <rPh sb="160" eb="162">
      <t>サクゲン</t>
    </rPh>
    <rPh sb="164" eb="166">
      <t>キュウスイ</t>
    </rPh>
    <rPh sb="166" eb="168">
      <t>シュウエキ</t>
    </rPh>
    <rPh sb="169" eb="171">
      <t>カクホ</t>
    </rPh>
    <rPh sb="174" eb="176">
      <t>ザイム</t>
    </rPh>
    <rPh sb="176" eb="178">
      <t>タイシツ</t>
    </rPh>
    <rPh sb="179" eb="181">
      <t>カイゼン</t>
    </rPh>
    <rPh sb="181" eb="183">
      <t>ケイカク</t>
    </rPh>
    <rPh sb="183" eb="184">
      <t>トウ</t>
    </rPh>
    <rPh sb="186" eb="189">
      <t>カ</t>
    </rPh>
    <rPh sb="189" eb="191">
      <t>スイドウ</t>
    </rPh>
    <rPh sb="196" eb="198">
      <t>ハンエイ</t>
    </rPh>
    <rPh sb="209" eb="211">
      <t>ケンゼン</t>
    </rPh>
    <rPh sb="211" eb="213">
      <t>ケイエイ</t>
    </rPh>
    <rPh sb="217" eb="218">
      <t>ハカ</t>
    </rPh>
    <phoneticPr fontId="4"/>
  </si>
  <si>
    <t>①有形固定資産減価償却率は、緩やかに増加傾向を示しています。これは、有形固定資産の取得価格が年々増加しているためです。
②管路経年化率は、年々上昇していますが、本市の管路の設置年数は昭和50年代以降に集中し、現時点で法定耐用年数40年を超えた管路が少ないことから、類似団体平均値を下回る水準になっています。
③管路更新率は、類似団体と同程度の水準にあり、上昇傾向を示しています。管路更新にあたっては、経過年数や管種、漏水事故の発生状況などを勘案し、優先順位を見極めながら計画的に実施しています。</t>
    <rPh sb="1" eb="3">
      <t>ユウケイ</t>
    </rPh>
    <rPh sb="3" eb="5">
      <t>コテイ</t>
    </rPh>
    <rPh sb="5" eb="7">
      <t>シサン</t>
    </rPh>
    <rPh sb="7" eb="9">
      <t>ゲンカ</t>
    </rPh>
    <rPh sb="9" eb="11">
      <t>ショウキャク</t>
    </rPh>
    <rPh sb="11" eb="12">
      <t>リツ</t>
    </rPh>
    <rPh sb="14" eb="15">
      <t>ユル</t>
    </rPh>
    <rPh sb="18" eb="20">
      <t>ゾウカ</t>
    </rPh>
    <rPh sb="20" eb="22">
      <t>ケイコウ</t>
    </rPh>
    <rPh sb="23" eb="24">
      <t>シメ</t>
    </rPh>
    <rPh sb="43" eb="45">
      <t>カカク</t>
    </rPh>
    <rPh sb="46" eb="48">
      <t>ネンネン</t>
    </rPh>
    <rPh sb="48" eb="50">
      <t>ゾウカ</t>
    </rPh>
    <rPh sb="61" eb="63">
      <t>カンロ</t>
    </rPh>
    <rPh sb="63" eb="66">
      <t>ケイネンカ</t>
    </rPh>
    <rPh sb="66" eb="67">
      <t>リツ</t>
    </rPh>
    <rPh sb="69" eb="71">
      <t>ネンネン</t>
    </rPh>
    <rPh sb="71" eb="73">
      <t>ジョウショウ</t>
    </rPh>
    <rPh sb="80" eb="81">
      <t>ホン</t>
    </rPh>
    <rPh sb="81" eb="82">
      <t>シ</t>
    </rPh>
    <rPh sb="83" eb="85">
      <t>カンロ</t>
    </rPh>
    <rPh sb="86" eb="88">
      <t>セッチ</t>
    </rPh>
    <rPh sb="88" eb="90">
      <t>ネンスウ</t>
    </rPh>
    <rPh sb="91" eb="93">
      <t>ショウワ</t>
    </rPh>
    <rPh sb="95" eb="97">
      <t>ネンダイ</t>
    </rPh>
    <rPh sb="97" eb="99">
      <t>イコウ</t>
    </rPh>
    <rPh sb="100" eb="102">
      <t>シュウチュウ</t>
    </rPh>
    <rPh sb="104" eb="107">
      <t>ゲンジテン</t>
    </rPh>
    <rPh sb="108" eb="110">
      <t>ホウテイ</t>
    </rPh>
    <rPh sb="110" eb="112">
      <t>タイヨウ</t>
    </rPh>
    <rPh sb="112" eb="114">
      <t>ネンスウ</t>
    </rPh>
    <rPh sb="116" eb="117">
      <t>ネン</t>
    </rPh>
    <rPh sb="118" eb="119">
      <t>コ</t>
    </rPh>
    <rPh sb="121" eb="123">
      <t>カンロ</t>
    </rPh>
    <rPh sb="124" eb="125">
      <t>スク</t>
    </rPh>
    <rPh sb="132" eb="134">
      <t>ルイジ</t>
    </rPh>
    <rPh sb="134" eb="136">
      <t>ダンタイ</t>
    </rPh>
    <rPh sb="136" eb="139">
      <t>ヘイキンチ</t>
    </rPh>
    <rPh sb="140" eb="142">
      <t>シタマワ</t>
    </rPh>
    <rPh sb="143" eb="145">
      <t>スイジュン</t>
    </rPh>
    <rPh sb="155" eb="157">
      <t>カンロ</t>
    </rPh>
    <rPh sb="157" eb="159">
      <t>コウシン</t>
    </rPh>
    <rPh sb="159" eb="160">
      <t>リツ</t>
    </rPh>
    <rPh sb="162" eb="164">
      <t>ルイジ</t>
    </rPh>
    <rPh sb="164" eb="166">
      <t>ダンタイ</t>
    </rPh>
    <rPh sb="167" eb="170">
      <t>ドウテイド</t>
    </rPh>
    <rPh sb="171" eb="173">
      <t>スイジュン</t>
    </rPh>
    <rPh sb="177" eb="179">
      <t>ジョウショウ</t>
    </rPh>
    <rPh sb="179" eb="181">
      <t>ケイコウ</t>
    </rPh>
    <rPh sb="182" eb="183">
      <t>シメ</t>
    </rPh>
    <rPh sb="200" eb="202">
      <t>ケイカ</t>
    </rPh>
    <rPh sb="202" eb="204">
      <t>ネンスウ</t>
    </rPh>
    <rPh sb="205" eb="206">
      <t>カン</t>
    </rPh>
    <rPh sb="206" eb="207">
      <t>シュ</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</si>
</sst>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3">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0.6"/>
      <color theme="1"/>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6" fontId="5" fillId="0" borderId="5" xfId="0" applyNumberFormat="1" applyFont="1" applyBorder="1" applyAlignment="1" applyProtection="1">
      <alignment horizontal="center" vertical="center"/>
      <protection hidden="1"/>
    </xf>
    <xf numFmtId="0" fontId="22" fillId="0" borderId="9" xfId="0" applyFont="1" applyBorder="1" applyAlignment="1" applyProtection="1">
      <alignment horizontal="left" vertical="top" wrapText="1"/>
      <protection locked="0"/>
    </xf>
    <xf numFmtId="0" fontId="22" fillId="0" borderId="0" xfId="0" applyFont="1" applyBorder="1" applyAlignment="1" applyProtection="1">
      <alignment horizontal="left" vertical="top" wrapText="1"/>
      <protection locked="0"/>
    </xf>
    <xf numFmtId="0" fontId="22" fillId="0" borderId="10" xfId="0" applyFont="1" applyBorder="1" applyAlignment="1" applyProtection="1">
      <alignment horizontal="left" vertical="top" wrapText="1"/>
      <protection locked="0"/>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c:v>0.56000000000000005</c:v>
                </c:pt>
                <c:pt idx="1">
                  <c:v>0.53</c:v>
                </c:pt>
                <c:pt idx="2">
                  <c:v>0.54</c:v>
                </c:pt>
                <c:pt idx="3">
                  <c:v>0.68</c:v>
                </c:pt>
                <c:pt idx="4">
                  <c:v>0.71</c:v>
                </c:pt>
              </c:numCache>
            </c:numRef>
          </c:val>
        </c:ser>
        <c:dLbls>
          <c:showLegendKey val="0"/>
          <c:showVal val="0"/>
          <c:showCatName val="0"/>
          <c:showSerName val="0"/>
          <c:showPercent val="0"/>
          <c:showBubbleSize val="0"/>
        </c:dLbls>
        <c:gapWidth val="150"/>
        <c:axId val="22547072"/>
        <c:axId val="225697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0.8</c:v>
                </c:pt>
                <c:pt idx="1">
                  <c:v>0.74</c:v>
                </c:pt>
                <c:pt idx="2">
                  <c:v>0.76</c:v>
                </c:pt>
                <c:pt idx="3">
                  <c:v>0.69</c:v>
                </c:pt>
                <c:pt idx="4">
                  <c:v>0.74</c:v>
                </c:pt>
              </c:numCache>
            </c:numRef>
          </c:val>
          <c:smooth val="0"/>
        </c:ser>
        <c:dLbls>
          <c:showLegendKey val="0"/>
          <c:showVal val="0"/>
          <c:showCatName val="0"/>
          <c:showSerName val="0"/>
          <c:showPercent val="0"/>
          <c:showBubbleSize val="0"/>
        </c:dLbls>
        <c:marker val="1"/>
        <c:smooth val="0"/>
        <c:axId val="22547072"/>
        <c:axId val="22569728"/>
      </c:lineChart>
      <c:dateAx>
        <c:axId val="22547072"/>
        <c:scaling>
          <c:orientation val="minMax"/>
        </c:scaling>
        <c:delete val="1"/>
        <c:axPos val="b"/>
        <c:numFmt formatCode="ge" sourceLinked="1"/>
        <c:majorTickMark val="none"/>
        <c:minorTickMark val="none"/>
        <c:tickLblPos val="none"/>
        <c:crossAx val="22569728"/>
        <c:crosses val="autoZero"/>
        <c:auto val="1"/>
        <c:lblOffset val="100"/>
        <c:baseTimeUnit val="years"/>
      </c:dateAx>
      <c:valAx>
        <c:axId val="2256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547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107.89</c:v>
                </c:pt>
                <c:pt idx="1">
                  <c:v>110</c:v>
                </c:pt>
                <c:pt idx="2">
                  <c:v>111.25</c:v>
                </c:pt>
                <c:pt idx="3">
                  <c:v>111.59</c:v>
                </c:pt>
                <c:pt idx="4">
                  <c:v>109.99</c:v>
                </c:pt>
              </c:numCache>
            </c:numRef>
          </c:val>
        </c:ser>
        <c:dLbls>
          <c:showLegendKey val="0"/>
          <c:showVal val="0"/>
          <c:showCatName val="0"/>
          <c:showSerName val="0"/>
          <c:showPercent val="0"/>
          <c:showBubbleSize val="0"/>
        </c:dLbls>
        <c:gapWidth val="150"/>
        <c:axId val="82802560"/>
        <c:axId val="891293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107.75</c:v>
                </c:pt>
                <c:pt idx="1">
                  <c:v>107.94</c:v>
                </c:pt>
                <c:pt idx="2">
                  <c:v>108.98</c:v>
                </c:pt>
                <c:pt idx="3">
                  <c:v>114.44</c:v>
                </c:pt>
                <c:pt idx="4">
                  <c:v>115.21</c:v>
                </c:pt>
              </c:numCache>
            </c:numRef>
          </c:val>
          <c:smooth val="0"/>
        </c:ser>
        <c:dLbls>
          <c:showLegendKey val="0"/>
          <c:showVal val="0"/>
          <c:showCatName val="0"/>
          <c:showSerName val="0"/>
          <c:showPercent val="0"/>
          <c:showBubbleSize val="0"/>
        </c:dLbls>
        <c:marker val="1"/>
        <c:smooth val="0"/>
        <c:axId val="82802560"/>
        <c:axId val="89129344"/>
      </c:lineChart>
      <c:dateAx>
        <c:axId val="82802560"/>
        <c:scaling>
          <c:orientation val="minMax"/>
        </c:scaling>
        <c:delete val="1"/>
        <c:axPos val="b"/>
        <c:numFmt formatCode="ge" sourceLinked="1"/>
        <c:majorTickMark val="none"/>
        <c:minorTickMark val="none"/>
        <c:tickLblPos val="none"/>
        <c:crossAx val="89129344"/>
        <c:crosses val="autoZero"/>
        <c:auto val="1"/>
        <c:lblOffset val="100"/>
        <c:baseTimeUnit val="years"/>
      </c:dateAx>
      <c:valAx>
        <c:axId val="8912934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2802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40.07</c:v>
                </c:pt>
                <c:pt idx="1">
                  <c:v>40.83</c:v>
                </c:pt>
                <c:pt idx="2">
                  <c:v>40.68</c:v>
                </c:pt>
                <c:pt idx="3">
                  <c:v>42.4</c:v>
                </c:pt>
                <c:pt idx="4">
                  <c:v>42.83</c:v>
                </c:pt>
              </c:numCache>
            </c:numRef>
          </c:val>
        </c:ser>
        <c:dLbls>
          <c:showLegendKey val="0"/>
          <c:showVal val="0"/>
          <c:showCatName val="0"/>
          <c:showSerName val="0"/>
          <c:showPercent val="0"/>
          <c:showBubbleSize val="0"/>
        </c:dLbls>
        <c:gapWidth val="150"/>
        <c:axId val="103053568"/>
        <c:axId val="1043545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43.4</c:v>
                </c:pt>
                <c:pt idx="1">
                  <c:v>44.41</c:v>
                </c:pt>
                <c:pt idx="2">
                  <c:v>45.38</c:v>
                </c:pt>
                <c:pt idx="3">
                  <c:v>47.7</c:v>
                </c:pt>
                <c:pt idx="4">
                  <c:v>48.41</c:v>
                </c:pt>
              </c:numCache>
            </c:numRef>
          </c:val>
          <c:smooth val="0"/>
        </c:ser>
        <c:dLbls>
          <c:showLegendKey val="0"/>
          <c:showVal val="0"/>
          <c:showCatName val="0"/>
          <c:showSerName val="0"/>
          <c:showPercent val="0"/>
          <c:showBubbleSize val="0"/>
        </c:dLbls>
        <c:marker val="1"/>
        <c:smooth val="0"/>
        <c:axId val="103053568"/>
        <c:axId val="104354560"/>
      </c:lineChart>
      <c:dateAx>
        <c:axId val="103053568"/>
        <c:scaling>
          <c:orientation val="minMax"/>
        </c:scaling>
        <c:delete val="1"/>
        <c:axPos val="b"/>
        <c:numFmt formatCode="ge" sourceLinked="1"/>
        <c:majorTickMark val="none"/>
        <c:minorTickMark val="none"/>
        <c:tickLblPos val="none"/>
        <c:crossAx val="104354560"/>
        <c:crosses val="autoZero"/>
        <c:auto val="1"/>
        <c:lblOffset val="100"/>
        <c:baseTimeUnit val="years"/>
      </c:dateAx>
      <c:valAx>
        <c:axId val="104354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053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2.4500000000000002</c:v>
                </c:pt>
                <c:pt idx="1">
                  <c:v>4.95</c:v>
                </c:pt>
                <c:pt idx="2">
                  <c:v>6.46</c:v>
                </c:pt>
                <c:pt idx="3">
                  <c:v>8.2799999999999994</c:v>
                </c:pt>
                <c:pt idx="4">
                  <c:v>9.6199999999999992</c:v>
                </c:pt>
              </c:numCache>
            </c:numRef>
          </c:val>
        </c:ser>
        <c:dLbls>
          <c:showLegendKey val="0"/>
          <c:showVal val="0"/>
          <c:showCatName val="0"/>
          <c:showSerName val="0"/>
          <c:showPercent val="0"/>
          <c:showBubbleSize val="0"/>
        </c:dLbls>
        <c:gapWidth val="150"/>
        <c:axId val="111454080"/>
        <c:axId val="1119559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10.94</c:v>
                </c:pt>
                <c:pt idx="1">
                  <c:v>12.28</c:v>
                </c:pt>
                <c:pt idx="2">
                  <c:v>13.33</c:v>
                </c:pt>
                <c:pt idx="3">
                  <c:v>14.54</c:v>
                </c:pt>
                <c:pt idx="4">
                  <c:v>16.16</c:v>
                </c:pt>
              </c:numCache>
            </c:numRef>
          </c:val>
          <c:smooth val="0"/>
        </c:ser>
        <c:dLbls>
          <c:showLegendKey val="0"/>
          <c:showVal val="0"/>
          <c:showCatName val="0"/>
          <c:showSerName val="0"/>
          <c:showPercent val="0"/>
          <c:showBubbleSize val="0"/>
        </c:dLbls>
        <c:marker val="1"/>
        <c:smooth val="0"/>
        <c:axId val="111454080"/>
        <c:axId val="111955968"/>
      </c:lineChart>
      <c:dateAx>
        <c:axId val="111454080"/>
        <c:scaling>
          <c:orientation val="minMax"/>
        </c:scaling>
        <c:delete val="1"/>
        <c:axPos val="b"/>
        <c:numFmt formatCode="ge" sourceLinked="1"/>
        <c:majorTickMark val="none"/>
        <c:minorTickMark val="none"/>
        <c:tickLblPos val="none"/>
        <c:crossAx val="111955968"/>
        <c:crosses val="autoZero"/>
        <c:auto val="1"/>
        <c:lblOffset val="100"/>
        <c:baseTimeUnit val="years"/>
      </c:dateAx>
      <c:valAx>
        <c:axId val="111955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1454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70277120"/>
        <c:axId val="1838787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0.57999999999999996</c:v>
                </c:pt>
                <c:pt idx="1">
                  <c:v>0.45</c:v>
                </c:pt>
                <c:pt idx="2">
                  <c:v>0.34</c:v>
                </c:pt>
                <c:pt idx="3" formatCode="#,##0.00;&quot;△&quot;#,##0.00">
                  <c:v>0</c:v>
                </c:pt>
                <c:pt idx="4">
                  <c:v>0.71</c:v>
                </c:pt>
              </c:numCache>
            </c:numRef>
          </c:val>
          <c:smooth val="0"/>
        </c:ser>
        <c:dLbls>
          <c:showLegendKey val="0"/>
          <c:showVal val="0"/>
          <c:showCatName val="0"/>
          <c:showSerName val="0"/>
          <c:showPercent val="0"/>
          <c:showBubbleSize val="0"/>
        </c:dLbls>
        <c:marker val="1"/>
        <c:smooth val="0"/>
        <c:axId val="170277120"/>
        <c:axId val="183878784"/>
      </c:lineChart>
      <c:dateAx>
        <c:axId val="170277120"/>
        <c:scaling>
          <c:orientation val="minMax"/>
        </c:scaling>
        <c:delete val="1"/>
        <c:axPos val="b"/>
        <c:numFmt formatCode="ge" sourceLinked="1"/>
        <c:majorTickMark val="none"/>
        <c:minorTickMark val="none"/>
        <c:tickLblPos val="none"/>
        <c:crossAx val="183878784"/>
        <c:crosses val="autoZero"/>
        <c:auto val="1"/>
        <c:lblOffset val="100"/>
        <c:baseTimeUnit val="years"/>
      </c:dateAx>
      <c:valAx>
        <c:axId val="18387878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70277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791.53</c:v>
                </c:pt>
                <c:pt idx="1">
                  <c:v>879.8</c:v>
                </c:pt>
                <c:pt idx="2">
                  <c:v>1058.0899999999999</c:v>
                </c:pt>
                <c:pt idx="3">
                  <c:v>290.02</c:v>
                </c:pt>
                <c:pt idx="4">
                  <c:v>276.3</c:v>
                </c:pt>
              </c:numCache>
            </c:numRef>
          </c:val>
        </c:ser>
        <c:dLbls>
          <c:showLegendKey val="0"/>
          <c:showVal val="0"/>
          <c:showCatName val="0"/>
          <c:showSerName val="0"/>
          <c:showPercent val="0"/>
          <c:showBubbleSize val="0"/>
        </c:dLbls>
        <c:gapWidth val="150"/>
        <c:axId val="22412672"/>
        <c:axId val="224189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487.15</c:v>
                </c:pt>
                <c:pt idx="1">
                  <c:v>475.07</c:v>
                </c:pt>
                <c:pt idx="2">
                  <c:v>473.46</c:v>
                </c:pt>
                <c:pt idx="3">
                  <c:v>240.81</c:v>
                </c:pt>
                <c:pt idx="4">
                  <c:v>241.71</c:v>
                </c:pt>
              </c:numCache>
            </c:numRef>
          </c:val>
          <c:smooth val="0"/>
        </c:ser>
        <c:dLbls>
          <c:showLegendKey val="0"/>
          <c:showVal val="0"/>
          <c:showCatName val="0"/>
          <c:showSerName val="0"/>
          <c:showPercent val="0"/>
          <c:showBubbleSize val="0"/>
        </c:dLbls>
        <c:marker val="1"/>
        <c:smooth val="0"/>
        <c:axId val="22412672"/>
        <c:axId val="22418944"/>
      </c:lineChart>
      <c:dateAx>
        <c:axId val="22412672"/>
        <c:scaling>
          <c:orientation val="minMax"/>
        </c:scaling>
        <c:delete val="1"/>
        <c:axPos val="b"/>
        <c:numFmt formatCode="ge" sourceLinked="1"/>
        <c:majorTickMark val="none"/>
        <c:minorTickMark val="none"/>
        <c:tickLblPos val="none"/>
        <c:crossAx val="22418944"/>
        <c:crosses val="autoZero"/>
        <c:auto val="1"/>
        <c:lblOffset val="100"/>
        <c:baseTimeUnit val="years"/>
      </c:dateAx>
      <c:valAx>
        <c:axId val="2241894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2412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289.69</c:v>
                </c:pt>
                <c:pt idx="1">
                  <c:v>283.25</c:v>
                </c:pt>
                <c:pt idx="2">
                  <c:v>281.24</c:v>
                </c:pt>
                <c:pt idx="3">
                  <c:v>280.06</c:v>
                </c:pt>
                <c:pt idx="4">
                  <c:v>278.61</c:v>
                </c:pt>
              </c:numCache>
            </c:numRef>
          </c:val>
        </c:ser>
        <c:dLbls>
          <c:showLegendKey val="0"/>
          <c:showVal val="0"/>
          <c:showCatName val="0"/>
          <c:showSerName val="0"/>
          <c:showPercent val="0"/>
          <c:showBubbleSize val="0"/>
        </c:dLbls>
        <c:gapWidth val="150"/>
        <c:axId val="22432768"/>
        <c:axId val="224349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304.97000000000003</c:v>
                </c:pt>
                <c:pt idx="1">
                  <c:v>296.5</c:v>
                </c:pt>
                <c:pt idx="2">
                  <c:v>285.77</c:v>
                </c:pt>
                <c:pt idx="3">
                  <c:v>283.10000000000002</c:v>
                </c:pt>
                <c:pt idx="4">
                  <c:v>274.14</c:v>
                </c:pt>
              </c:numCache>
            </c:numRef>
          </c:val>
          <c:smooth val="0"/>
        </c:ser>
        <c:dLbls>
          <c:showLegendKey val="0"/>
          <c:showVal val="0"/>
          <c:showCatName val="0"/>
          <c:showSerName val="0"/>
          <c:showPercent val="0"/>
          <c:showBubbleSize val="0"/>
        </c:dLbls>
        <c:marker val="1"/>
        <c:smooth val="0"/>
        <c:axId val="22432768"/>
        <c:axId val="22434944"/>
      </c:lineChart>
      <c:dateAx>
        <c:axId val="22432768"/>
        <c:scaling>
          <c:orientation val="minMax"/>
        </c:scaling>
        <c:delete val="1"/>
        <c:axPos val="b"/>
        <c:numFmt formatCode="ge" sourceLinked="1"/>
        <c:majorTickMark val="none"/>
        <c:minorTickMark val="none"/>
        <c:tickLblPos val="none"/>
        <c:crossAx val="22434944"/>
        <c:crosses val="autoZero"/>
        <c:auto val="1"/>
        <c:lblOffset val="100"/>
        <c:baseTimeUnit val="years"/>
      </c:dateAx>
      <c:valAx>
        <c:axId val="2243494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2432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97.74</c:v>
                </c:pt>
                <c:pt idx="1">
                  <c:v>100.49</c:v>
                </c:pt>
                <c:pt idx="2">
                  <c:v>99.44</c:v>
                </c:pt>
                <c:pt idx="3">
                  <c:v>101.96</c:v>
                </c:pt>
                <c:pt idx="4">
                  <c:v>100.6</c:v>
                </c:pt>
              </c:numCache>
            </c:numRef>
          </c:val>
        </c:ser>
        <c:dLbls>
          <c:showLegendKey val="0"/>
          <c:showVal val="0"/>
          <c:showCatName val="0"/>
          <c:showSerName val="0"/>
          <c:showPercent val="0"/>
          <c:showBubbleSize val="0"/>
        </c:dLbls>
        <c:gapWidth val="150"/>
        <c:axId val="22452864"/>
        <c:axId val="224550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100.35</c:v>
                </c:pt>
                <c:pt idx="1">
                  <c:v>100.42</c:v>
                </c:pt>
                <c:pt idx="2">
                  <c:v>100.77</c:v>
                </c:pt>
                <c:pt idx="3">
                  <c:v>107.74</c:v>
                </c:pt>
                <c:pt idx="4">
                  <c:v>108.81</c:v>
                </c:pt>
              </c:numCache>
            </c:numRef>
          </c:val>
          <c:smooth val="0"/>
        </c:ser>
        <c:dLbls>
          <c:showLegendKey val="0"/>
          <c:showVal val="0"/>
          <c:showCatName val="0"/>
          <c:showSerName val="0"/>
          <c:showPercent val="0"/>
          <c:showBubbleSize val="0"/>
        </c:dLbls>
        <c:marker val="1"/>
        <c:smooth val="0"/>
        <c:axId val="22452864"/>
        <c:axId val="22455040"/>
      </c:lineChart>
      <c:dateAx>
        <c:axId val="22452864"/>
        <c:scaling>
          <c:orientation val="minMax"/>
        </c:scaling>
        <c:delete val="1"/>
        <c:axPos val="b"/>
        <c:numFmt formatCode="ge" sourceLinked="1"/>
        <c:majorTickMark val="none"/>
        <c:minorTickMark val="none"/>
        <c:tickLblPos val="none"/>
        <c:crossAx val="22455040"/>
        <c:crosses val="autoZero"/>
        <c:auto val="1"/>
        <c:lblOffset val="100"/>
        <c:baseTimeUnit val="years"/>
      </c:dateAx>
      <c:valAx>
        <c:axId val="22455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452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170.67</c:v>
                </c:pt>
                <c:pt idx="1">
                  <c:v>166.85</c:v>
                </c:pt>
                <c:pt idx="2">
                  <c:v>168.41</c:v>
                </c:pt>
                <c:pt idx="3">
                  <c:v>163.78</c:v>
                </c:pt>
                <c:pt idx="4">
                  <c:v>166.01</c:v>
                </c:pt>
              </c:numCache>
            </c:numRef>
          </c:val>
        </c:ser>
        <c:dLbls>
          <c:showLegendKey val="0"/>
          <c:showVal val="0"/>
          <c:showCatName val="0"/>
          <c:showSerName val="0"/>
          <c:showPercent val="0"/>
          <c:showBubbleSize val="0"/>
        </c:dLbls>
        <c:gapWidth val="150"/>
        <c:axId val="22468480"/>
        <c:axId val="224747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166.95</c:v>
                </c:pt>
                <c:pt idx="1">
                  <c:v>166.61</c:v>
                </c:pt>
                <c:pt idx="2">
                  <c:v>165.74</c:v>
                </c:pt>
                <c:pt idx="3">
                  <c:v>154.33000000000001</c:v>
                </c:pt>
                <c:pt idx="4">
                  <c:v>152.94999999999999</c:v>
                </c:pt>
              </c:numCache>
            </c:numRef>
          </c:val>
          <c:smooth val="0"/>
        </c:ser>
        <c:dLbls>
          <c:showLegendKey val="0"/>
          <c:showVal val="0"/>
          <c:showCatName val="0"/>
          <c:showSerName val="0"/>
          <c:showPercent val="0"/>
          <c:showBubbleSize val="0"/>
        </c:dLbls>
        <c:marker val="1"/>
        <c:smooth val="0"/>
        <c:axId val="22468480"/>
        <c:axId val="22474752"/>
      </c:lineChart>
      <c:dateAx>
        <c:axId val="22468480"/>
        <c:scaling>
          <c:orientation val="minMax"/>
        </c:scaling>
        <c:delete val="1"/>
        <c:axPos val="b"/>
        <c:numFmt formatCode="ge" sourceLinked="1"/>
        <c:majorTickMark val="none"/>
        <c:minorTickMark val="none"/>
        <c:tickLblPos val="none"/>
        <c:crossAx val="22474752"/>
        <c:crosses val="autoZero"/>
        <c:auto val="1"/>
        <c:lblOffset val="100"/>
        <c:baseTimeUnit val="years"/>
      </c:dateAx>
      <c:valAx>
        <c:axId val="22474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468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63.38</c:v>
                </c:pt>
                <c:pt idx="1">
                  <c:v>63.83</c:v>
                </c:pt>
                <c:pt idx="2">
                  <c:v>63.25</c:v>
                </c:pt>
                <c:pt idx="3">
                  <c:v>62.81</c:v>
                </c:pt>
                <c:pt idx="4">
                  <c:v>62.54</c:v>
                </c:pt>
              </c:numCache>
            </c:numRef>
          </c:val>
        </c:ser>
        <c:dLbls>
          <c:showLegendKey val="0"/>
          <c:showVal val="0"/>
          <c:showCatName val="0"/>
          <c:showSerName val="0"/>
          <c:showPercent val="0"/>
          <c:showBubbleSize val="0"/>
        </c:dLbls>
        <c:gapWidth val="150"/>
        <c:axId val="22492288"/>
        <c:axId val="2249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64.66</c:v>
                </c:pt>
                <c:pt idx="1">
                  <c:v>64.09</c:v>
                </c:pt>
                <c:pt idx="2">
                  <c:v>63.91</c:v>
                </c:pt>
                <c:pt idx="3">
                  <c:v>63.25</c:v>
                </c:pt>
                <c:pt idx="4">
                  <c:v>63.03</c:v>
                </c:pt>
              </c:numCache>
            </c:numRef>
          </c:val>
          <c:smooth val="0"/>
        </c:ser>
        <c:dLbls>
          <c:showLegendKey val="0"/>
          <c:showVal val="0"/>
          <c:showCatName val="0"/>
          <c:showSerName val="0"/>
          <c:showPercent val="0"/>
          <c:showBubbleSize val="0"/>
        </c:dLbls>
        <c:marker val="1"/>
        <c:smooth val="0"/>
        <c:axId val="22492288"/>
        <c:axId val="22494208"/>
      </c:lineChart>
      <c:dateAx>
        <c:axId val="22492288"/>
        <c:scaling>
          <c:orientation val="minMax"/>
        </c:scaling>
        <c:delete val="1"/>
        <c:axPos val="b"/>
        <c:numFmt formatCode="ge" sourceLinked="1"/>
        <c:majorTickMark val="none"/>
        <c:minorTickMark val="none"/>
        <c:tickLblPos val="none"/>
        <c:crossAx val="22494208"/>
        <c:crosses val="autoZero"/>
        <c:auto val="1"/>
        <c:lblOffset val="100"/>
        <c:baseTimeUnit val="years"/>
      </c:dateAx>
      <c:valAx>
        <c:axId val="2249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49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90.25</c:v>
                </c:pt>
                <c:pt idx="1">
                  <c:v>89.74</c:v>
                </c:pt>
                <c:pt idx="2">
                  <c:v>90.3</c:v>
                </c:pt>
                <c:pt idx="3">
                  <c:v>89.96</c:v>
                </c:pt>
                <c:pt idx="4">
                  <c:v>90.33</c:v>
                </c:pt>
              </c:numCache>
            </c:numRef>
          </c:val>
        </c:ser>
        <c:dLbls>
          <c:showLegendKey val="0"/>
          <c:showVal val="0"/>
          <c:showCatName val="0"/>
          <c:showSerName val="0"/>
          <c:showPercent val="0"/>
          <c:showBubbleSize val="0"/>
        </c:dLbls>
        <c:gapWidth val="150"/>
        <c:axId val="22528768"/>
        <c:axId val="22530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90.63</c:v>
                </c:pt>
                <c:pt idx="1">
                  <c:v>91.19</c:v>
                </c:pt>
                <c:pt idx="2">
                  <c:v>91.45</c:v>
                </c:pt>
                <c:pt idx="3">
                  <c:v>91.07</c:v>
                </c:pt>
                <c:pt idx="4">
                  <c:v>91.21</c:v>
                </c:pt>
              </c:numCache>
            </c:numRef>
          </c:val>
          <c:smooth val="0"/>
        </c:ser>
        <c:dLbls>
          <c:showLegendKey val="0"/>
          <c:showVal val="0"/>
          <c:showCatName val="0"/>
          <c:showSerName val="0"/>
          <c:showPercent val="0"/>
          <c:showBubbleSize val="0"/>
        </c:dLbls>
        <c:marker val="1"/>
        <c:smooth val="0"/>
        <c:axId val="22528768"/>
        <c:axId val="22530688"/>
      </c:lineChart>
      <c:dateAx>
        <c:axId val="22528768"/>
        <c:scaling>
          <c:orientation val="minMax"/>
        </c:scaling>
        <c:delete val="1"/>
        <c:axPos val="b"/>
        <c:numFmt formatCode="ge" sourceLinked="1"/>
        <c:majorTickMark val="none"/>
        <c:minorTickMark val="none"/>
        <c:tickLblPos val="none"/>
        <c:crossAx val="22530688"/>
        <c:crosses val="autoZero"/>
        <c:auto val="1"/>
        <c:lblOffset val="100"/>
        <c:baseTimeUnit val="years"/>
      </c:dateAx>
      <c:valAx>
        <c:axId val="22530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528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【113.56】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【262.74】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【276.38】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【89.95】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【59.76】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【163.72】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【104.99】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【47.18】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【13.18】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topLeftCell="AG44" zoomScaleNormal="100" workbookViewId="0">
      <selection activeCell="BL64" sqref="BL64:BZ65"/>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row>
    <row r="3" spans="1:78" ht="9.75" customHeight="1">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row>
    <row r="4" spans="1:78" ht="9.75" customHeight="1">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81" t="str">
        <f>データ!H6</f>
        <v>埼玉県　川口市</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81"/>
      <c r="AE6" s="81"/>
      <c r="AF6" s="81"/>
      <c r="AG6" s="81"/>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82" t="s">
        <v>1</v>
      </c>
      <c r="C7" s="83"/>
      <c r="D7" s="83"/>
      <c r="E7" s="83"/>
      <c r="F7" s="83"/>
      <c r="G7" s="83"/>
      <c r="H7" s="83"/>
      <c r="I7" s="84"/>
      <c r="J7" s="82" t="s">
        <v>2</v>
      </c>
      <c r="K7" s="83"/>
      <c r="L7" s="83"/>
      <c r="M7" s="83"/>
      <c r="N7" s="83"/>
      <c r="O7" s="83"/>
      <c r="P7" s="83"/>
      <c r="Q7" s="84"/>
      <c r="R7" s="82" t="s">
        <v>3</v>
      </c>
      <c r="S7" s="83"/>
      <c r="T7" s="83"/>
      <c r="U7" s="83"/>
      <c r="V7" s="83"/>
      <c r="W7" s="83"/>
      <c r="X7" s="83"/>
      <c r="Y7" s="84"/>
      <c r="Z7" s="82" t="s">
        <v>4</v>
      </c>
      <c r="AA7" s="83"/>
      <c r="AB7" s="83"/>
      <c r="AC7" s="83"/>
      <c r="AD7" s="83"/>
      <c r="AE7" s="83"/>
      <c r="AF7" s="83"/>
      <c r="AG7" s="84"/>
      <c r="AH7" s="3"/>
      <c r="AI7" s="82" t="s">
        <v>5</v>
      </c>
      <c r="AJ7" s="83"/>
      <c r="AK7" s="83"/>
      <c r="AL7" s="83"/>
      <c r="AM7" s="83"/>
      <c r="AN7" s="83"/>
      <c r="AO7" s="83"/>
      <c r="AP7" s="84"/>
      <c r="AQ7" s="71" t="s">
        <v>6</v>
      </c>
      <c r="AR7" s="71"/>
      <c r="AS7" s="71"/>
      <c r="AT7" s="71"/>
      <c r="AU7" s="71"/>
      <c r="AV7" s="71"/>
      <c r="AW7" s="71"/>
      <c r="AX7" s="71"/>
      <c r="AY7" s="71" t="s">
        <v>7</v>
      </c>
      <c r="AZ7" s="71"/>
      <c r="BA7" s="71"/>
      <c r="BB7" s="71"/>
      <c r="BC7" s="71"/>
      <c r="BD7" s="71"/>
      <c r="BE7" s="71"/>
      <c r="BF7" s="71"/>
      <c r="BG7" s="3"/>
      <c r="BH7" s="3"/>
      <c r="BI7" s="3"/>
      <c r="BJ7" s="3"/>
      <c r="BK7" s="3"/>
      <c r="BL7" s="4" t="s">
        <v>8</v>
      </c>
      <c r="BM7" s="5"/>
      <c r="BN7" s="5"/>
      <c r="BO7" s="5"/>
      <c r="BP7" s="5"/>
      <c r="BQ7" s="5"/>
      <c r="BR7" s="5"/>
      <c r="BS7" s="5"/>
      <c r="BT7" s="5"/>
      <c r="BU7" s="5"/>
      <c r="BV7" s="5"/>
      <c r="BW7" s="5"/>
      <c r="BX7" s="5"/>
      <c r="BY7" s="6"/>
    </row>
    <row r="8" spans="1:78" ht="18.75" customHeight="1">
      <c r="A8" s="2"/>
      <c r="B8" s="74" t="str">
        <f>データ!I6</f>
        <v>法適用</v>
      </c>
      <c r="C8" s="75"/>
      <c r="D8" s="75"/>
      <c r="E8" s="75"/>
      <c r="F8" s="75"/>
      <c r="G8" s="75"/>
      <c r="H8" s="75"/>
      <c r="I8" s="76"/>
      <c r="J8" s="74" t="str">
        <f>データ!J6</f>
        <v>水道事業</v>
      </c>
      <c r="K8" s="75"/>
      <c r="L8" s="75"/>
      <c r="M8" s="75"/>
      <c r="N8" s="75"/>
      <c r="O8" s="75"/>
      <c r="P8" s="75"/>
      <c r="Q8" s="76"/>
      <c r="R8" s="74" t="str">
        <f>データ!K6</f>
        <v>末端給水事業</v>
      </c>
      <c r="S8" s="75"/>
      <c r="T8" s="75"/>
      <c r="U8" s="75"/>
      <c r="V8" s="75"/>
      <c r="W8" s="75"/>
      <c r="X8" s="75"/>
      <c r="Y8" s="76"/>
      <c r="Z8" s="74" t="str">
        <f>データ!L6</f>
        <v>A1</v>
      </c>
      <c r="AA8" s="75"/>
      <c r="AB8" s="75"/>
      <c r="AC8" s="75"/>
      <c r="AD8" s="75"/>
      <c r="AE8" s="75"/>
      <c r="AF8" s="75"/>
      <c r="AG8" s="76"/>
      <c r="AH8" s="3"/>
      <c r="AI8" s="77">
        <f>データ!Q6</f>
        <v>592684</v>
      </c>
      <c r="AJ8" s="78"/>
      <c r="AK8" s="78"/>
      <c r="AL8" s="78"/>
      <c r="AM8" s="78"/>
      <c r="AN8" s="78"/>
      <c r="AO8" s="78"/>
      <c r="AP8" s="79"/>
      <c r="AQ8" s="57">
        <f>データ!R6</f>
        <v>61.95</v>
      </c>
      <c r="AR8" s="57"/>
      <c r="AS8" s="57"/>
      <c r="AT8" s="57"/>
      <c r="AU8" s="57"/>
      <c r="AV8" s="57"/>
      <c r="AW8" s="57"/>
      <c r="AX8" s="57"/>
      <c r="AY8" s="57">
        <f>データ!S6</f>
        <v>9567.1299999999992</v>
      </c>
      <c r="AZ8" s="57"/>
      <c r="BA8" s="57"/>
      <c r="BB8" s="57"/>
      <c r="BC8" s="57"/>
      <c r="BD8" s="57"/>
      <c r="BE8" s="57"/>
      <c r="BF8" s="57"/>
      <c r="BG8" s="3"/>
      <c r="BH8" s="3"/>
      <c r="BI8" s="3"/>
      <c r="BJ8" s="3"/>
      <c r="BK8" s="3"/>
      <c r="BL8" s="69" t="s">
        <v>9</v>
      </c>
      <c r="BM8" s="70"/>
      <c r="BN8" s="7" t="s">
        <v>10</v>
      </c>
      <c r="BO8" s="8"/>
      <c r="BP8" s="8"/>
      <c r="BQ8" s="8"/>
      <c r="BR8" s="8"/>
      <c r="BS8" s="8"/>
      <c r="BT8" s="8"/>
      <c r="BU8" s="8"/>
      <c r="BV8" s="8"/>
      <c r="BW8" s="8"/>
      <c r="BX8" s="8"/>
      <c r="BY8" s="9"/>
    </row>
    <row r="9" spans="1:78" ht="18.75" customHeight="1">
      <c r="A9" s="2"/>
      <c r="B9" s="71" t="s">
        <v>11</v>
      </c>
      <c r="C9" s="71"/>
      <c r="D9" s="71"/>
      <c r="E9" s="71"/>
      <c r="F9" s="71"/>
      <c r="G9" s="71"/>
      <c r="H9" s="71"/>
      <c r="I9" s="71"/>
      <c r="J9" s="71" t="s">
        <v>12</v>
      </c>
      <c r="K9" s="71"/>
      <c r="L9" s="71"/>
      <c r="M9" s="71"/>
      <c r="N9" s="71"/>
      <c r="O9" s="71"/>
      <c r="P9" s="71"/>
      <c r="Q9" s="71"/>
      <c r="R9" s="71" t="s">
        <v>13</v>
      </c>
      <c r="S9" s="71"/>
      <c r="T9" s="71"/>
      <c r="U9" s="71"/>
      <c r="V9" s="71"/>
      <c r="W9" s="71"/>
      <c r="X9" s="71"/>
      <c r="Y9" s="71"/>
      <c r="Z9" s="71" t="s">
        <v>14</v>
      </c>
      <c r="AA9" s="71"/>
      <c r="AB9" s="71"/>
      <c r="AC9" s="71"/>
      <c r="AD9" s="71"/>
      <c r="AE9" s="71"/>
      <c r="AF9" s="71"/>
      <c r="AG9" s="71"/>
      <c r="AH9" s="3"/>
      <c r="AI9" s="71" t="s">
        <v>15</v>
      </c>
      <c r="AJ9" s="71"/>
      <c r="AK9" s="71"/>
      <c r="AL9" s="71"/>
      <c r="AM9" s="71"/>
      <c r="AN9" s="71"/>
      <c r="AO9" s="71"/>
      <c r="AP9" s="71"/>
      <c r="AQ9" s="71" t="s">
        <v>16</v>
      </c>
      <c r="AR9" s="71"/>
      <c r="AS9" s="71"/>
      <c r="AT9" s="71"/>
      <c r="AU9" s="71"/>
      <c r="AV9" s="71"/>
      <c r="AW9" s="71"/>
      <c r="AX9" s="71"/>
      <c r="AY9" s="71" t="s">
        <v>17</v>
      </c>
      <c r="AZ9" s="71"/>
      <c r="BA9" s="71"/>
      <c r="BB9" s="71"/>
      <c r="BC9" s="71"/>
      <c r="BD9" s="71"/>
      <c r="BE9" s="71"/>
      <c r="BF9" s="71"/>
      <c r="BG9" s="3"/>
      <c r="BH9" s="3"/>
      <c r="BI9" s="3"/>
      <c r="BJ9" s="3"/>
      <c r="BK9" s="3"/>
      <c r="BL9" s="72" t="s">
        <v>18</v>
      </c>
      <c r="BM9" s="73"/>
      <c r="BN9" s="10" t="s">
        <v>19</v>
      </c>
      <c r="BO9" s="11"/>
      <c r="BP9" s="11"/>
      <c r="BQ9" s="11"/>
      <c r="BR9" s="11"/>
      <c r="BS9" s="11"/>
      <c r="BT9" s="11"/>
      <c r="BU9" s="11"/>
      <c r="BV9" s="11"/>
      <c r="BW9" s="11"/>
      <c r="BX9" s="11"/>
      <c r="BY9" s="12"/>
    </row>
    <row r="10" spans="1:78" ht="18.75" customHeight="1">
      <c r="A10" s="2"/>
      <c r="B10" s="57" t="str">
        <f>データ!M6</f>
        <v>-</v>
      </c>
      <c r="C10" s="57"/>
      <c r="D10" s="57"/>
      <c r="E10" s="57"/>
      <c r="F10" s="57"/>
      <c r="G10" s="57"/>
      <c r="H10" s="57"/>
      <c r="I10" s="57"/>
      <c r="J10" s="57">
        <f>データ!N6</f>
        <v>60.9</v>
      </c>
      <c r="K10" s="57"/>
      <c r="L10" s="57"/>
      <c r="M10" s="57"/>
      <c r="N10" s="57"/>
      <c r="O10" s="57"/>
      <c r="P10" s="57"/>
      <c r="Q10" s="57"/>
      <c r="R10" s="57">
        <f>データ!O6</f>
        <v>100</v>
      </c>
      <c r="S10" s="57"/>
      <c r="T10" s="57"/>
      <c r="U10" s="57"/>
      <c r="V10" s="57"/>
      <c r="W10" s="57"/>
      <c r="X10" s="57"/>
      <c r="Y10" s="57"/>
      <c r="Z10" s="65">
        <f>データ!P6</f>
        <v>2224</v>
      </c>
      <c r="AA10" s="65"/>
      <c r="AB10" s="65"/>
      <c r="AC10" s="65"/>
      <c r="AD10" s="65"/>
      <c r="AE10" s="65"/>
      <c r="AF10" s="65"/>
      <c r="AG10" s="65"/>
      <c r="AH10" s="2"/>
      <c r="AI10" s="65">
        <f>データ!T6</f>
        <v>593473</v>
      </c>
      <c r="AJ10" s="65"/>
      <c r="AK10" s="65"/>
      <c r="AL10" s="65"/>
      <c r="AM10" s="65"/>
      <c r="AN10" s="65"/>
      <c r="AO10" s="65"/>
      <c r="AP10" s="65"/>
      <c r="AQ10" s="57">
        <f>データ!U6</f>
        <v>61.95</v>
      </c>
      <c r="AR10" s="57"/>
      <c r="AS10" s="57"/>
      <c r="AT10" s="57"/>
      <c r="AU10" s="57"/>
      <c r="AV10" s="57"/>
      <c r="AW10" s="57"/>
      <c r="AX10" s="57"/>
      <c r="AY10" s="57">
        <f>データ!V6</f>
        <v>9579.8700000000008</v>
      </c>
      <c r="AZ10" s="57"/>
      <c r="BA10" s="57"/>
      <c r="BB10" s="57"/>
      <c r="BC10" s="57"/>
      <c r="BD10" s="57"/>
      <c r="BE10" s="57"/>
      <c r="BF10" s="57"/>
      <c r="BG10" s="2"/>
      <c r="BH10" s="2"/>
      <c r="BI10" s="2"/>
      <c r="BJ10" s="2"/>
      <c r="BK10" s="2"/>
      <c r="BL10" s="58" t="s">
        <v>20</v>
      </c>
      <c r="BM10" s="59"/>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22</v>
      </c>
      <c r="BM11" s="60"/>
      <c r="BN11" s="60"/>
      <c r="BO11" s="60"/>
      <c r="BP11" s="60"/>
      <c r="BQ11" s="60"/>
      <c r="BR11" s="60"/>
      <c r="BS11" s="60"/>
      <c r="BT11" s="60"/>
      <c r="BU11" s="60"/>
      <c r="BV11" s="60"/>
      <c r="BW11" s="60"/>
      <c r="BX11" s="60"/>
      <c r="BY11" s="60"/>
      <c r="BZ11" s="6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c r="A14" s="2"/>
      <c r="B14" s="62" t="s">
        <v>23</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1" t="s">
        <v>24</v>
      </c>
      <c r="BM14" s="42"/>
      <c r="BN14" s="42"/>
      <c r="BO14" s="42"/>
      <c r="BP14" s="42"/>
      <c r="BQ14" s="42"/>
      <c r="BR14" s="42"/>
      <c r="BS14" s="42"/>
      <c r="BT14" s="42"/>
      <c r="BU14" s="42"/>
      <c r="BV14" s="42"/>
      <c r="BW14" s="42"/>
      <c r="BX14" s="42"/>
      <c r="BY14" s="42"/>
      <c r="BZ14" s="43"/>
    </row>
    <row r="15" spans="1:78" ht="13.5" customHeight="1">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103</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53" t="s">
        <v>25</v>
      </c>
      <c r="D34" s="53"/>
      <c r="E34" s="53"/>
      <c r="F34" s="53"/>
      <c r="G34" s="53"/>
      <c r="H34" s="53"/>
      <c r="I34" s="53"/>
      <c r="J34" s="53"/>
      <c r="K34" s="53"/>
      <c r="L34" s="53"/>
      <c r="M34" s="53"/>
      <c r="N34" s="53"/>
      <c r="O34" s="53"/>
      <c r="P34" s="53"/>
      <c r="Q34" s="19"/>
      <c r="R34" s="53" t="s">
        <v>26</v>
      </c>
      <c r="S34" s="53"/>
      <c r="T34" s="53"/>
      <c r="U34" s="53"/>
      <c r="V34" s="53"/>
      <c r="W34" s="53"/>
      <c r="X34" s="53"/>
      <c r="Y34" s="53"/>
      <c r="Z34" s="53"/>
      <c r="AA34" s="53"/>
      <c r="AB34" s="53"/>
      <c r="AC34" s="53"/>
      <c r="AD34" s="53"/>
      <c r="AE34" s="53"/>
      <c r="AF34" s="19"/>
      <c r="AG34" s="53" t="s">
        <v>27</v>
      </c>
      <c r="AH34" s="53"/>
      <c r="AI34" s="53"/>
      <c r="AJ34" s="53"/>
      <c r="AK34" s="53"/>
      <c r="AL34" s="53"/>
      <c r="AM34" s="53"/>
      <c r="AN34" s="53"/>
      <c r="AO34" s="53"/>
      <c r="AP34" s="53"/>
      <c r="AQ34" s="53"/>
      <c r="AR34" s="53"/>
      <c r="AS34" s="53"/>
      <c r="AT34" s="53"/>
      <c r="AU34" s="19"/>
      <c r="AV34" s="53" t="s">
        <v>28</v>
      </c>
      <c r="AW34" s="53"/>
      <c r="AX34" s="53"/>
      <c r="AY34" s="53"/>
      <c r="AZ34" s="53"/>
      <c r="BA34" s="53"/>
      <c r="BB34" s="53"/>
      <c r="BC34" s="53"/>
      <c r="BD34" s="53"/>
      <c r="BE34" s="53"/>
      <c r="BF34" s="53"/>
      <c r="BG34" s="53"/>
      <c r="BH34" s="53"/>
      <c r="BI34" s="53"/>
      <c r="BJ34" s="18"/>
      <c r="BK34" s="2"/>
      <c r="BL34" s="66"/>
      <c r="BM34" s="67"/>
      <c r="BN34" s="67"/>
      <c r="BO34" s="67"/>
      <c r="BP34" s="67"/>
      <c r="BQ34" s="67"/>
      <c r="BR34" s="67"/>
      <c r="BS34" s="67"/>
      <c r="BT34" s="67"/>
      <c r="BU34" s="67"/>
      <c r="BV34" s="67"/>
      <c r="BW34" s="67"/>
      <c r="BX34" s="67"/>
      <c r="BY34" s="67"/>
      <c r="BZ34" s="68"/>
    </row>
    <row r="35" spans="1:78" ht="13.5" customHeight="1">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6"/>
      <c r="BM44" s="67"/>
      <c r="BN44" s="67"/>
      <c r="BO44" s="67"/>
      <c r="BP44" s="67"/>
      <c r="BQ44" s="67"/>
      <c r="BR44" s="67"/>
      <c r="BS44" s="67"/>
      <c r="BT44" s="67"/>
      <c r="BU44" s="67"/>
      <c r="BV44" s="67"/>
      <c r="BW44" s="67"/>
      <c r="BX44" s="67"/>
      <c r="BY44" s="67"/>
      <c r="BZ44" s="68"/>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29</v>
      </c>
      <c r="BM45" s="42"/>
      <c r="BN45" s="42"/>
      <c r="BO45" s="42"/>
      <c r="BP45" s="42"/>
      <c r="BQ45" s="42"/>
      <c r="BR45" s="42"/>
      <c r="BS45" s="42"/>
      <c r="BT45" s="42"/>
      <c r="BU45" s="42"/>
      <c r="BV45" s="42"/>
      <c r="BW45" s="42"/>
      <c r="BX45" s="42"/>
      <c r="BY45" s="42"/>
      <c r="BZ45" s="43"/>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105</v>
      </c>
      <c r="BM47" s="48"/>
      <c r="BN47" s="48"/>
      <c r="BO47" s="48"/>
      <c r="BP47" s="48"/>
      <c r="BQ47" s="48"/>
      <c r="BR47" s="48"/>
      <c r="BS47" s="48"/>
      <c r="BT47" s="48"/>
      <c r="BU47" s="48"/>
      <c r="BV47" s="48"/>
      <c r="BW47" s="48"/>
      <c r="BX47" s="48"/>
      <c r="BY47" s="48"/>
      <c r="BZ47" s="49"/>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c r="A56" s="2"/>
      <c r="B56" s="16"/>
      <c r="C56" s="53" t="s">
        <v>30</v>
      </c>
      <c r="D56" s="53"/>
      <c r="E56" s="53"/>
      <c r="F56" s="53"/>
      <c r="G56" s="53"/>
      <c r="H56" s="53"/>
      <c r="I56" s="53"/>
      <c r="J56" s="53"/>
      <c r="K56" s="53"/>
      <c r="L56" s="53"/>
      <c r="M56" s="53"/>
      <c r="N56" s="53"/>
      <c r="O56" s="53"/>
      <c r="P56" s="53"/>
      <c r="Q56" s="19"/>
      <c r="R56" s="53" t="s">
        <v>31</v>
      </c>
      <c r="S56" s="53"/>
      <c r="T56" s="53"/>
      <c r="U56" s="53"/>
      <c r="V56" s="53"/>
      <c r="W56" s="53"/>
      <c r="X56" s="53"/>
      <c r="Y56" s="53"/>
      <c r="Z56" s="53"/>
      <c r="AA56" s="53"/>
      <c r="AB56" s="53"/>
      <c r="AC56" s="53"/>
      <c r="AD56" s="53"/>
      <c r="AE56" s="53"/>
      <c r="AF56" s="19"/>
      <c r="AG56" s="53" t="s">
        <v>32</v>
      </c>
      <c r="AH56" s="53"/>
      <c r="AI56" s="53"/>
      <c r="AJ56" s="53"/>
      <c r="AK56" s="53"/>
      <c r="AL56" s="53"/>
      <c r="AM56" s="53"/>
      <c r="AN56" s="53"/>
      <c r="AO56" s="53"/>
      <c r="AP56" s="53"/>
      <c r="AQ56" s="53"/>
      <c r="AR56" s="53"/>
      <c r="AS56" s="53"/>
      <c r="AT56" s="53"/>
      <c r="AU56" s="19"/>
      <c r="AV56" s="53" t="s">
        <v>33</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c r="A60" s="2"/>
      <c r="B60" s="54" t="s">
        <v>34</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7"/>
      <c r="BM63" s="48"/>
      <c r="BN63" s="48"/>
      <c r="BO63" s="48"/>
      <c r="BP63" s="48"/>
      <c r="BQ63" s="48"/>
      <c r="BR63" s="48"/>
      <c r="BS63" s="48"/>
      <c r="BT63" s="48"/>
      <c r="BU63" s="48"/>
      <c r="BV63" s="48"/>
      <c r="BW63" s="48"/>
      <c r="BX63" s="48"/>
      <c r="BY63" s="48"/>
      <c r="BZ63" s="49"/>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35</v>
      </c>
      <c r="BM64" s="42"/>
      <c r="BN64" s="42"/>
      <c r="BO64" s="42"/>
      <c r="BP64" s="42"/>
      <c r="BQ64" s="42"/>
      <c r="BR64" s="42"/>
      <c r="BS64" s="42"/>
      <c r="BT64" s="42"/>
      <c r="BU64" s="42"/>
      <c r="BV64" s="42"/>
      <c r="BW64" s="42"/>
      <c r="BX64" s="42"/>
      <c r="BY64" s="42"/>
      <c r="BZ64" s="43"/>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104</v>
      </c>
      <c r="BM66" s="48"/>
      <c r="BN66" s="48"/>
      <c r="BO66" s="48"/>
      <c r="BP66" s="48"/>
      <c r="BQ66" s="48"/>
      <c r="BR66" s="48"/>
      <c r="BS66" s="48"/>
      <c r="BT66" s="48"/>
      <c r="BU66" s="48"/>
      <c r="BV66" s="48"/>
      <c r="BW66" s="48"/>
      <c r="BX66" s="48"/>
      <c r="BY66" s="48"/>
      <c r="BZ66" s="49"/>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c r="A79" s="2"/>
      <c r="B79" s="16"/>
      <c r="C79" s="53" t="s">
        <v>36</v>
      </c>
      <c r="D79" s="53"/>
      <c r="E79" s="53"/>
      <c r="F79" s="53"/>
      <c r="G79" s="53"/>
      <c r="H79" s="53"/>
      <c r="I79" s="53"/>
      <c r="J79" s="53"/>
      <c r="K79" s="53"/>
      <c r="L79" s="53"/>
      <c r="M79" s="53"/>
      <c r="N79" s="53"/>
      <c r="O79" s="53"/>
      <c r="P79" s="53"/>
      <c r="Q79" s="53"/>
      <c r="R79" s="53"/>
      <c r="S79" s="53"/>
      <c r="T79" s="53"/>
      <c r="U79" s="19"/>
      <c r="V79" s="19"/>
      <c r="W79" s="53" t="s">
        <v>37</v>
      </c>
      <c r="X79" s="53"/>
      <c r="Y79" s="53"/>
      <c r="Z79" s="53"/>
      <c r="AA79" s="53"/>
      <c r="AB79" s="53"/>
      <c r="AC79" s="53"/>
      <c r="AD79" s="53"/>
      <c r="AE79" s="53"/>
      <c r="AF79" s="53"/>
      <c r="AG79" s="53"/>
      <c r="AH79" s="53"/>
      <c r="AI79" s="53"/>
      <c r="AJ79" s="53"/>
      <c r="AK79" s="53"/>
      <c r="AL79" s="53"/>
      <c r="AM79" s="53"/>
      <c r="AN79" s="53"/>
      <c r="AO79" s="19"/>
      <c r="AP79" s="19"/>
      <c r="AQ79" s="53" t="s">
        <v>38</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c r="C83" s="2" t="s">
        <v>39</v>
      </c>
    </row>
  </sheetData>
  <sheetProtection password="8649" sheet="1" objects="1" scenarios="1" formatCells="0" formatColumns="0" formatRows="0"/>
  <mergeCells count="53">
    <mergeCell ref="B2:BZ4"/>
    <mergeCell ref="B6:AG6"/>
    <mergeCell ref="B7:I7"/>
    <mergeCell ref="J7:Q7"/>
    <mergeCell ref="R7:Y7"/>
    <mergeCell ref="Z7:AG7"/>
    <mergeCell ref="AI7:AP7"/>
    <mergeCell ref="AQ7:AX7"/>
    <mergeCell ref="AY7:BF7"/>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L16:BZ44"/>
    <mergeCell ref="C34:P35"/>
    <mergeCell ref="R34:AE35"/>
    <mergeCell ref="AG34:AT35"/>
    <mergeCell ref="AV34:BI35"/>
    <mergeCell ref="AY10:BF10"/>
    <mergeCell ref="BL10:BM10"/>
    <mergeCell ref="BL11:BZ13"/>
    <mergeCell ref="B14:BJ15"/>
    <mergeCell ref="BL14:BZ15"/>
    <mergeCell ref="B10:I10"/>
    <mergeCell ref="J10:Q10"/>
    <mergeCell ref="R10:Y10"/>
    <mergeCell ref="Z10:AG10"/>
    <mergeCell ref="AI10:AP10"/>
    <mergeCell ref="AQ10:AX10"/>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6" t="s">
        <v>49</v>
      </c>
      <c r="I3" s="87"/>
      <c r="J3" s="87"/>
      <c r="K3" s="87"/>
      <c r="L3" s="87"/>
      <c r="M3" s="87"/>
      <c r="N3" s="87"/>
      <c r="O3" s="87"/>
      <c r="P3" s="87"/>
      <c r="Q3" s="87"/>
      <c r="R3" s="87"/>
      <c r="S3" s="87"/>
      <c r="T3" s="87"/>
      <c r="U3" s="87"/>
      <c r="V3" s="88"/>
      <c r="W3" s="92" t="s">
        <v>50</v>
      </c>
      <c r="X3" s="85"/>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c r="CA3" s="85"/>
      <c r="CB3" s="85"/>
      <c r="CC3" s="85"/>
      <c r="CD3" s="85"/>
      <c r="CE3" s="85"/>
      <c r="CF3" s="85"/>
      <c r="CG3" s="85"/>
      <c r="CH3" s="85"/>
      <c r="CI3" s="85"/>
      <c r="CJ3" s="85"/>
      <c r="CK3" s="85"/>
      <c r="CL3" s="85"/>
      <c r="CM3" s="85"/>
      <c r="CN3" s="85"/>
      <c r="CO3" s="85"/>
      <c r="CP3" s="85"/>
      <c r="CQ3" s="85"/>
      <c r="CR3" s="85"/>
      <c r="CS3" s="85"/>
      <c r="CT3" s="85"/>
      <c r="CU3" s="85"/>
      <c r="CV3" s="85"/>
      <c r="CW3" s="85"/>
      <c r="CX3" s="85"/>
      <c r="CY3" s="85"/>
      <c r="CZ3" s="85"/>
      <c r="DA3" s="85"/>
      <c r="DB3" s="85"/>
      <c r="DC3" s="85"/>
      <c r="DD3" s="85"/>
      <c r="DE3" s="85"/>
      <c r="DF3" s="85"/>
      <c r="DG3" s="85" t="s">
        <v>34</v>
      </c>
      <c r="DH3" s="85"/>
      <c r="DI3" s="85"/>
      <c r="DJ3" s="85"/>
      <c r="DK3" s="85"/>
      <c r="DL3" s="85"/>
      <c r="DM3" s="85"/>
      <c r="DN3" s="85"/>
      <c r="DO3" s="85"/>
      <c r="DP3" s="85"/>
      <c r="DQ3" s="85"/>
      <c r="DR3" s="85"/>
      <c r="DS3" s="85"/>
      <c r="DT3" s="85"/>
      <c r="DU3" s="85"/>
      <c r="DV3" s="85"/>
      <c r="DW3" s="85"/>
      <c r="DX3" s="85"/>
      <c r="DY3" s="85"/>
      <c r="DZ3" s="85"/>
      <c r="EA3" s="85"/>
      <c r="EB3" s="85"/>
      <c r="EC3" s="85"/>
      <c r="ED3" s="85"/>
      <c r="EE3" s="85"/>
      <c r="EF3" s="85"/>
      <c r="EG3" s="85"/>
      <c r="EH3" s="85"/>
      <c r="EI3" s="85"/>
      <c r="EJ3" s="85"/>
      <c r="EK3" s="85"/>
      <c r="EL3" s="85"/>
      <c r="EM3" s="85"/>
    </row>
    <row r="4" spans="1:143">
      <c r="A4" s="26" t="s">
        <v>51</v>
      </c>
      <c r="B4" s="28"/>
      <c r="C4" s="28"/>
      <c r="D4" s="28"/>
      <c r="E4" s="28"/>
      <c r="F4" s="28"/>
      <c r="G4" s="28"/>
      <c r="H4" s="89"/>
      <c r="I4" s="90"/>
      <c r="J4" s="90"/>
      <c r="K4" s="90"/>
      <c r="L4" s="90"/>
      <c r="M4" s="90"/>
      <c r="N4" s="90"/>
      <c r="O4" s="90"/>
      <c r="P4" s="90"/>
      <c r="Q4" s="90"/>
      <c r="R4" s="90"/>
      <c r="S4" s="90"/>
      <c r="T4" s="90"/>
      <c r="U4" s="90"/>
      <c r="V4" s="91"/>
      <c r="W4" s="85" t="s">
        <v>52</v>
      </c>
      <c r="X4" s="85"/>
      <c r="Y4" s="85"/>
      <c r="Z4" s="85"/>
      <c r="AA4" s="85"/>
      <c r="AB4" s="85"/>
      <c r="AC4" s="85"/>
      <c r="AD4" s="85"/>
      <c r="AE4" s="85"/>
      <c r="AF4" s="85"/>
      <c r="AG4" s="85"/>
      <c r="AH4" s="85" t="s">
        <v>53</v>
      </c>
      <c r="AI4" s="85"/>
      <c r="AJ4" s="85"/>
      <c r="AK4" s="85"/>
      <c r="AL4" s="85"/>
      <c r="AM4" s="85"/>
      <c r="AN4" s="85"/>
      <c r="AO4" s="85"/>
      <c r="AP4" s="85"/>
      <c r="AQ4" s="85"/>
      <c r="AR4" s="85"/>
      <c r="AS4" s="85" t="s">
        <v>54</v>
      </c>
      <c r="AT4" s="85"/>
      <c r="AU4" s="85"/>
      <c r="AV4" s="85"/>
      <c r="AW4" s="85"/>
      <c r="AX4" s="85"/>
      <c r="AY4" s="85"/>
      <c r="AZ4" s="85"/>
      <c r="BA4" s="85"/>
      <c r="BB4" s="85"/>
      <c r="BC4" s="85"/>
      <c r="BD4" s="85" t="s">
        <v>55</v>
      </c>
      <c r="BE4" s="85"/>
      <c r="BF4" s="85"/>
      <c r="BG4" s="85"/>
      <c r="BH4" s="85"/>
      <c r="BI4" s="85"/>
      <c r="BJ4" s="85"/>
      <c r="BK4" s="85"/>
      <c r="BL4" s="85"/>
      <c r="BM4" s="85"/>
      <c r="BN4" s="85"/>
      <c r="BO4" s="85" t="s">
        <v>56</v>
      </c>
      <c r="BP4" s="85"/>
      <c r="BQ4" s="85"/>
      <c r="BR4" s="85"/>
      <c r="BS4" s="85"/>
      <c r="BT4" s="85"/>
      <c r="BU4" s="85"/>
      <c r="BV4" s="85"/>
      <c r="BW4" s="85"/>
      <c r="BX4" s="85"/>
      <c r="BY4" s="85"/>
      <c r="BZ4" s="85" t="s">
        <v>57</v>
      </c>
      <c r="CA4" s="85"/>
      <c r="CB4" s="85"/>
      <c r="CC4" s="85"/>
      <c r="CD4" s="85"/>
      <c r="CE4" s="85"/>
      <c r="CF4" s="85"/>
      <c r="CG4" s="85"/>
      <c r="CH4" s="85"/>
      <c r="CI4" s="85"/>
      <c r="CJ4" s="85"/>
      <c r="CK4" s="85" t="s">
        <v>58</v>
      </c>
      <c r="CL4" s="85"/>
      <c r="CM4" s="85"/>
      <c r="CN4" s="85"/>
      <c r="CO4" s="85"/>
      <c r="CP4" s="85"/>
      <c r="CQ4" s="85"/>
      <c r="CR4" s="85"/>
      <c r="CS4" s="85"/>
      <c r="CT4" s="85"/>
      <c r="CU4" s="85"/>
      <c r="CV4" s="85" t="s">
        <v>59</v>
      </c>
      <c r="CW4" s="85"/>
      <c r="CX4" s="85"/>
      <c r="CY4" s="85"/>
      <c r="CZ4" s="85"/>
      <c r="DA4" s="85"/>
      <c r="DB4" s="85"/>
      <c r="DC4" s="85"/>
      <c r="DD4" s="85"/>
      <c r="DE4" s="85"/>
      <c r="DF4" s="85"/>
      <c r="DG4" s="85" t="s">
        <v>60</v>
      </c>
      <c r="DH4" s="85"/>
      <c r="DI4" s="85"/>
      <c r="DJ4" s="85"/>
      <c r="DK4" s="85"/>
      <c r="DL4" s="85"/>
      <c r="DM4" s="85"/>
      <c r="DN4" s="85"/>
      <c r="DO4" s="85"/>
      <c r="DP4" s="85"/>
      <c r="DQ4" s="85"/>
      <c r="DR4" s="85" t="s">
        <v>61</v>
      </c>
      <c r="DS4" s="85"/>
      <c r="DT4" s="85"/>
      <c r="DU4" s="85"/>
      <c r="DV4" s="85"/>
      <c r="DW4" s="85"/>
      <c r="DX4" s="85"/>
      <c r="DY4" s="85"/>
      <c r="DZ4" s="85"/>
      <c r="EA4" s="85"/>
      <c r="EB4" s="85"/>
      <c r="EC4" s="85" t="s">
        <v>62</v>
      </c>
      <c r="ED4" s="85"/>
      <c r="EE4" s="85"/>
      <c r="EF4" s="85"/>
      <c r="EG4" s="85"/>
      <c r="EH4" s="85"/>
      <c r="EI4" s="85"/>
      <c r="EJ4" s="85"/>
      <c r="EK4" s="85"/>
      <c r="EL4" s="85"/>
      <c r="EM4" s="85"/>
    </row>
    <row r="5" spans="1:143">
      <c r="A5" s="26" t="s">
        <v>63</v>
      </c>
      <c r="B5" s="29"/>
      <c r="C5" s="29"/>
      <c r="D5" s="29"/>
      <c r="E5" s="29"/>
      <c r="F5" s="29"/>
      <c r="G5" s="29"/>
      <c r="H5" s="30" t="s">
        <v>64</v>
      </c>
      <c r="I5" s="30" t="s">
        <v>65</v>
      </c>
      <c r="J5" s="30" t="s">
        <v>66</v>
      </c>
      <c r="K5" s="30" t="s">
        <v>67</v>
      </c>
      <c r="L5" s="30" t="s">
        <v>68</v>
      </c>
      <c r="M5" s="30" t="s">
        <v>69</v>
      </c>
      <c r="N5" s="30" t="s">
        <v>70</v>
      </c>
      <c r="O5" s="30" t="s">
        <v>71</v>
      </c>
      <c r="P5" s="30" t="s">
        <v>72</v>
      </c>
      <c r="Q5" s="30" t="s">
        <v>73</v>
      </c>
      <c r="R5" s="30" t="s">
        <v>74</v>
      </c>
      <c r="S5" s="30" t="s">
        <v>75</v>
      </c>
      <c r="T5" s="30" t="s">
        <v>76</v>
      </c>
      <c r="U5" s="30" t="s">
        <v>77</v>
      </c>
      <c r="V5" s="30" t="s">
        <v>78</v>
      </c>
      <c r="W5" s="30" t="s">
        <v>79</v>
      </c>
      <c r="X5" s="30" t="s">
        <v>80</v>
      </c>
      <c r="Y5" s="30" t="s">
        <v>81</v>
      </c>
      <c r="Z5" s="30" t="s">
        <v>82</v>
      </c>
      <c r="AA5" s="30" t="s">
        <v>83</v>
      </c>
      <c r="AB5" s="30" t="s">
        <v>84</v>
      </c>
      <c r="AC5" s="30" t="s">
        <v>85</v>
      </c>
      <c r="AD5" s="30" t="s">
        <v>86</v>
      </c>
      <c r="AE5" s="30" t="s">
        <v>87</v>
      </c>
      <c r="AF5" s="30" t="s">
        <v>88</v>
      </c>
      <c r="AG5" s="30" t="s">
        <v>89</v>
      </c>
      <c r="AH5" s="30" t="s">
        <v>79</v>
      </c>
      <c r="AI5" s="30" t="s">
        <v>80</v>
      </c>
      <c r="AJ5" s="30" t="s">
        <v>81</v>
      </c>
      <c r="AK5" s="30" t="s">
        <v>82</v>
      </c>
      <c r="AL5" s="30" t="s">
        <v>83</v>
      </c>
      <c r="AM5" s="30" t="s">
        <v>84</v>
      </c>
      <c r="AN5" s="30" t="s">
        <v>85</v>
      </c>
      <c r="AO5" s="30" t="s">
        <v>86</v>
      </c>
      <c r="AP5" s="30" t="s">
        <v>87</v>
      </c>
      <c r="AQ5" s="30" t="s">
        <v>88</v>
      </c>
      <c r="AR5" s="30" t="s">
        <v>90</v>
      </c>
      <c r="AS5" s="30" t="s">
        <v>79</v>
      </c>
      <c r="AT5" s="30" t="s">
        <v>80</v>
      </c>
      <c r="AU5" s="30" t="s">
        <v>81</v>
      </c>
      <c r="AV5" s="30" t="s">
        <v>82</v>
      </c>
      <c r="AW5" s="30" t="s">
        <v>83</v>
      </c>
      <c r="AX5" s="30" t="s">
        <v>84</v>
      </c>
      <c r="AY5" s="30" t="s">
        <v>85</v>
      </c>
      <c r="AZ5" s="30" t="s">
        <v>86</v>
      </c>
      <c r="BA5" s="30" t="s">
        <v>87</v>
      </c>
      <c r="BB5" s="30" t="s">
        <v>88</v>
      </c>
      <c r="BC5" s="30" t="s">
        <v>90</v>
      </c>
      <c r="BD5" s="30" t="s">
        <v>79</v>
      </c>
      <c r="BE5" s="30" t="s">
        <v>80</v>
      </c>
      <c r="BF5" s="30" t="s">
        <v>81</v>
      </c>
      <c r="BG5" s="30" t="s">
        <v>82</v>
      </c>
      <c r="BH5" s="30" t="s">
        <v>83</v>
      </c>
      <c r="BI5" s="30" t="s">
        <v>84</v>
      </c>
      <c r="BJ5" s="30" t="s">
        <v>85</v>
      </c>
      <c r="BK5" s="30" t="s">
        <v>86</v>
      </c>
      <c r="BL5" s="30" t="s">
        <v>87</v>
      </c>
      <c r="BM5" s="30" t="s">
        <v>88</v>
      </c>
      <c r="BN5" s="30" t="s">
        <v>90</v>
      </c>
      <c r="BO5" s="30" t="s">
        <v>79</v>
      </c>
      <c r="BP5" s="30" t="s">
        <v>80</v>
      </c>
      <c r="BQ5" s="30" t="s">
        <v>81</v>
      </c>
      <c r="BR5" s="30" t="s">
        <v>82</v>
      </c>
      <c r="BS5" s="30" t="s">
        <v>83</v>
      </c>
      <c r="BT5" s="30" t="s">
        <v>84</v>
      </c>
      <c r="BU5" s="30" t="s">
        <v>85</v>
      </c>
      <c r="BV5" s="30" t="s">
        <v>86</v>
      </c>
      <c r="BW5" s="30" t="s">
        <v>87</v>
      </c>
      <c r="BX5" s="30" t="s">
        <v>88</v>
      </c>
      <c r="BY5" s="30" t="s">
        <v>90</v>
      </c>
      <c r="BZ5" s="30" t="s">
        <v>79</v>
      </c>
      <c r="CA5" s="30" t="s">
        <v>80</v>
      </c>
      <c r="CB5" s="30" t="s">
        <v>81</v>
      </c>
      <c r="CC5" s="30" t="s">
        <v>82</v>
      </c>
      <c r="CD5" s="30" t="s">
        <v>83</v>
      </c>
      <c r="CE5" s="30" t="s">
        <v>84</v>
      </c>
      <c r="CF5" s="30" t="s">
        <v>85</v>
      </c>
      <c r="CG5" s="30" t="s">
        <v>86</v>
      </c>
      <c r="CH5" s="30" t="s">
        <v>87</v>
      </c>
      <c r="CI5" s="30" t="s">
        <v>88</v>
      </c>
      <c r="CJ5" s="30" t="s">
        <v>90</v>
      </c>
      <c r="CK5" s="30" t="s">
        <v>79</v>
      </c>
      <c r="CL5" s="30" t="s">
        <v>80</v>
      </c>
      <c r="CM5" s="30" t="s">
        <v>81</v>
      </c>
      <c r="CN5" s="30" t="s">
        <v>82</v>
      </c>
      <c r="CO5" s="30" t="s">
        <v>83</v>
      </c>
      <c r="CP5" s="30" t="s">
        <v>84</v>
      </c>
      <c r="CQ5" s="30" t="s">
        <v>85</v>
      </c>
      <c r="CR5" s="30" t="s">
        <v>86</v>
      </c>
      <c r="CS5" s="30" t="s">
        <v>87</v>
      </c>
      <c r="CT5" s="30" t="s">
        <v>88</v>
      </c>
      <c r="CU5" s="30" t="s">
        <v>90</v>
      </c>
      <c r="CV5" s="30" t="s">
        <v>79</v>
      </c>
      <c r="CW5" s="30" t="s">
        <v>80</v>
      </c>
      <c r="CX5" s="30" t="s">
        <v>81</v>
      </c>
      <c r="CY5" s="30" t="s">
        <v>82</v>
      </c>
      <c r="CZ5" s="30" t="s">
        <v>83</v>
      </c>
      <c r="DA5" s="30" t="s">
        <v>84</v>
      </c>
      <c r="DB5" s="30" t="s">
        <v>85</v>
      </c>
      <c r="DC5" s="30" t="s">
        <v>86</v>
      </c>
      <c r="DD5" s="30" t="s">
        <v>87</v>
      </c>
      <c r="DE5" s="30" t="s">
        <v>88</v>
      </c>
      <c r="DF5" s="30" t="s">
        <v>90</v>
      </c>
      <c r="DG5" s="30" t="s">
        <v>79</v>
      </c>
      <c r="DH5" s="30" t="s">
        <v>80</v>
      </c>
      <c r="DI5" s="30" t="s">
        <v>81</v>
      </c>
      <c r="DJ5" s="30" t="s">
        <v>82</v>
      </c>
      <c r="DK5" s="30" t="s">
        <v>83</v>
      </c>
      <c r="DL5" s="30" t="s">
        <v>84</v>
      </c>
      <c r="DM5" s="30" t="s">
        <v>85</v>
      </c>
      <c r="DN5" s="30" t="s">
        <v>86</v>
      </c>
      <c r="DO5" s="30" t="s">
        <v>87</v>
      </c>
      <c r="DP5" s="30" t="s">
        <v>88</v>
      </c>
      <c r="DQ5" s="30" t="s">
        <v>90</v>
      </c>
      <c r="DR5" s="30" t="s">
        <v>79</v>
      </c>
      <c r="DS5" s="30" t="s">
        <v>80</v>
      </c>
      <c r="DT5" s="30" t="s">
        <v>81</v>
      </c>
      <c r="DU5" s="30" t="s">
        <v>82</v>
      </c>
      <c r="DV5" s="30" t="s">
        <v>83</v>
      </c>
      <c r="DW5" s="30" t="s">
        <v>84</v>
      </c>
      <c r="DX5" s="30" t="s">
        <v>85</v>
      </c>
      <c r="DY5" s="30" t="s">
        <v>86</v>
      </c>
      <c r="DZ5" s="30" t="s">
        <v>87</v>
      </c>
      <c r="EA5" s="30" t="s">
        <v>88</v>
      </c>
      <c r="EB5" s="30" t="s">
        <v>90</v>
      </c>
      <c r="EC5" s="30" t="s">
        <v>79</v>
      </c>
      <c r="ED5" s="30" t="s">
        <v>80</v>
      </c>
      <c r="EE5" s="30" t="s">
        <v>81</v>
      </c>
      <c r="EF5" s="30" t="s">
        <v>82</v>
      </c>
      <c r="EG5" s="30" t="s">
        <v>83</v>
      </c>
      <c r="EH5" s="30" t="s">
        <v>84</v>
      </c>
      <c r="EI5" s="30" t="s">
        <v>85</v>
      </c>
      <c r="EJ5" s="30" t="s">
        <v>86</v>
      </c>
      <c r="EK5" s="30" t="s">
        <v>87</v>
      </c>
      <c r="EL5" s="30" t="s">
        <v>88</v>
      </c>
      <c r="EM5" s="30" t="s">
        <v>90</v>
      </c>
    </row>
    <row r="6" spans="1:143" s="34" customFormat="1">
      <c r="A6" s="26" t="s">
        <v>91</v>
      </c>
      <c r="B6" s="31">
        <f>B7</f>
        <v>2015</v>
      </c>
      <c r="C6" s="31">
        <f t="shared" ref="C6:V6" si="3">C7</f>
        <v>112038</v>
      </c>
      <c r="D6" s="31">
        <f t="shared" si="3"/>
        <v>46</v>
      </c>
      <c r="E6" s="31">
        <f t="shared" si="3"/>
        <v>1</v>
      </c>
      <c r="F6" s="31">
        <f t="shared" si="3"/>
        <v>0</v>
      </c>
      <c r="G6" s="31">
        <f t="shared" si="3"/>
        <v>1</v>
      </c>
      <c r="H6" s="31" t="str">
        <f t="shared" si="3"/>
        <v>埼玉県　川口市</v>
      </c>
      <c r="I6" s="31" t="str">
        <f t="shared" si="3"/>
        <v>法適用</v>
      </c>
      <c r="J6" s="31" t="str">
        <f t="shared" si="3"/>
        <v>水道事業</v>
      </c>
      <c r="K6" s="31" t="str">
        <f t="shared" si="3"/>
        <v>末端給水事業</v>
      </c>
      <c r="L6" s="31" t="str">
        <f t="shared" si="3"/>
        <v>A1</v>
      </c>
      <c r="M6" s="32" t="str">
        <f t="shared" si="3"/>
        <v>-</v>
      </c>
      <c r="N6" s="32">
        <f t="shared" si="3"/>
        <v>60.9</v>
      </c>
      <c r="O6" s="32">
        <f t="shared" si="3"/>
        <v>100</v>
      </c>
      <c r="P6" s="32">
        <f t="shared" si="3"/>
        <v>2224</v>
      </c>
      <c r="Q6" s="32">
        <f t="shared" si="3"/>
        <v>592684</v>
      </c>
      <c r="R6" s="32">
        <f t="shared" si="3"/>
        <v>61.95</v>
      </c>
      <c r="S6" s="32">
        <f t="shared" si="3"/>
        <v>9567.1299999999992</v>
      </c>
      <c r="T6" s="32">
        <f t="shared" si="3"/>
        <v>593473</v>
      </c>
      <c r="U6" s="32">
        <f t="shared" si="3"/>
        <v>61.95</v>
      </c>
      <c r="V6" s="32">
        <f t="shared" si="3"/>
        <v>9579.8700000000008</v>
      </c>
      <c r="W6" s="33">
        <f>IF(W7="",NA(),W7)</f>
        <v>107.89</v>
      </c>
      <c r="X6" s="33">
        <f t="shared" ref="X6:AF6" si="4">IF(X7="",NA(),X7)</f>
        <v>110</v>
      </c>
      <c r="Y6" s="33">
        <f t="shared" si="4"/>
        <v>111.25</v>
      </c>
      <c r="Z6" s="33">
        <f t="shared" si="4"/>
        <v>111.59</v>
      </c>
      <c r="AA6" s="33">
        <f t="shared" si="4"/>
        <v>109.99</v>
      </c>
      <c r="AB6" s="33">
        <f t="shared" si="4"/>
        <v>107.75</v>
      </c>
      <c r="AC6" s="33">
        <f t="shared" si="4"/>
        <v>107.94</v>
      </c>
      <c r="AD6" s="33">
        <f t="shared" si="4"/>
        <v>108.98</v>
      </c>
      <c r="AE6" s="33">
        <f t="shared" si="4"/>
        <v>114.44</v>
      </c>
      <c r="AF6" s="33">
        <f t="shared" si="4"/>
        <v>115.21</v>
      </c>
      <c r="AG6" s="32" t="str">
        <f>IF(AG7="","",IF(AG7="-","【-】","【"&amp;SUBSTITUTE(TEXT(AG7,"#,##0.00"),"-","△")&amp;"】"))</f>
        <v>【113.56】</v>
      </c>
      <c r="AH6" s="32">
        <f>IF(AH7="",NA(),AH7)</f>
        <v>0</v>
      </c>
      <c r="AI6" s="32">
        <f t="shared" ref="AI6:AQ6" si="5">IF(AI7="",NA(),AI7)</f>
        <v>0</v>
      </c>
      <c r="AJ6" s="32">
        <f t="shared" si="5"/>
        <v>0</v>
      </c>
      <c r="AK6" s="32">
        <f t="shared" si="5"/>
        <v>0</v>
      </c>
      <c r="AL6" s="32">
        <f t="shared" si="5"/>
        <v>0</v>
      </c>
      <c r="AM6" s="33">
        <f t="shared" si="5"/>
        <v>0.57999999999999996</v>
      </c>
      <c r="AN6" s="33">
        <f t="shared" si="5"/>
        <v>0.45</v>
      </c>
      <c r="AO6" s="33">
        <f t="shared" si="5"/>
        <v>0.34</v>
      </c>
      <c r="AP6" s="32">
        <f t="shared" si="5"/>
        <v>0</v>
      </c>
      <c r="AQ6" s="33">
        <f t="shared" si="5"/>
        <v>0.71</v>
      </c>
      <c r="AR6" s="32" t="str">
        <f>IF(AR7="","",IF(AR7="-","【-】","【"&amp;SUBSTITUTE(TEXT(AR7,"#,##0.00"),"-","△")&amp;"】"))</f>
        <v>【0.87】</v>
      </c>
      <c r="AS6" s="33">
        <f>IF(AS7="",NA(),AS7)</f>
        <v>791.53</v>
      </c>
      <c r="AT6" s="33">
        <f t="shared" ref="AT6:BB6" si="6">IF(AT7="",NA(),AT7)</f>
        <v>879.8</v>
      </c>
      <c r="AU6" s="33">
        <f t="shared" si="6"/>
        <v>1058.0899999999999</v>
      </c>
      <c r="AV6" s="33">
        <f t="shared" si="6"/>
        <v>290.02</v>
      </c>
      <c r="AW6" s="33">
        <f t="shared" si="6"/>
        <v>276.3</v>
      </c>
      <c r="AX6" s="33">
        <f t="shared" si="6"/>
        <v>487.15</v>
      </c>
      <c r="AY6" s="33">
        <f t="shared" si="6"/>
        <v>475.07</v>
      </c>
      <c r="AZ6" s="33">
        <f t="shared" si="6"/>
        <v>473.46</v>
      </c>
      <c r="BA6" s="33">
        <f t="shared" si="6"/>
        <v>240.81</v>
      </c>
      <c r="BB6" s="33">
        <f t="shared" si="6"/>
        <v>241.71</v>
      </c>
      <c r="BC6" s="32" t="str">
        <f>IF(BC7="","",IF(BC7="-","【-】","【"&amp;SUBSTITUTE(TEXT(BC7,"#,##0.00"),"-","△")&amp;"】"))</f>
        <v>【262.74】</v>
      </c>
      <c r="BD6" s="33">
        <f>IF(BD7="",NA(),BD7)</f>
        <v>289.69</v>
      </c>
      <c r="BE6" s="33">
        <f t="shared" ref="BE6:BM6" si="7">IF(BE7="",NA(),BE7)</f>
        <v>283.25</v>
      </c>
      <c r="BF6" s="33">
        <f t="shared" si="7"/>
        <v>281.24</v>
      </c>
      <c r="BG6" s="33">
        <f t="shared" si="7"/>
        <v>280.06</v>
      </c>
      <c r="BH6" s="33">
        <f t="shared" si="7"/>
        <v>278.61</v>
      </c>
      <c r="BI6" s="33">
        <f t="shared" si="7"/>
        <v>304.97000000000003</v>
      </c>
      <c r="BJ6" s="33">
        <f t="shared" si="7"/>
        <v>296.5</v>
      </c>
      <c r="BK6" s="33">
        <f t="shared" si="7"/>
        <v>285.77</v>
      </c>
      <c r="BL6" s="33">
        <f t="shared" si="7"/>
        <v>283.10000000000002</v>
      </c>
      <c r="BM6" s="33">
        <f t="shared" si="7"/>
        <v>274.14</v>
      </c>
      <c r="BN6" s="32" t="str">
        <f>IF(BN7="","",IF(BN7="-","【-】","【"&amp;SUBSTITUTE(TEXT(BN7,"#,##0.00"),"-","△")&amp;"】"))</f>
        <v>【276.38】</v>
      </c>
      <c r="BO6" s="33">
        <f>IF(BO7="",NA(),BO7)</f>
        <v>97.74</v>
      </c>
      <c r="BP6" s="33">
        <f t="shared" ref="BP6:BX6" si="8">IF(BP7="",NA(),BP7)</f>
        <v>100.49</v>
      </c>
      <c r="BQ6" s="33">
        <f t="shared" si="8"/>
        <v>99.44</v>
      </c>
      <c r="BR6" s="33">
        <f t="shared" si="8"/>
        <v>101.96</v>
      </c>
      <c r="BS6" s="33">
        <f t="shared" si="8"/>
        <v>100.6</v>
      </c>
      <c r="BT6" s="33">
        <f t="shared" si="8"/>
        <v>100.35</v>
      </c>
      <c r="BU6" s="33">
        <f t="shared" si="8"/>
        <v>100.42</v>
      </c>
      <c r="BV6" s="33">
        <f t="shared" si="8"/>
        <v>100.77</v>
      </c>
      <c r="BW6" s="33">
        <f t="shared" si="8"/>
        <v>107.74</v>
      </c>
      <c r="BX6" s="33">
        <f t="shared" si="8"/>
        <v>108.81</v>
      </c>
      <c r="BY6" s="32" t="str">
        <f>IF(BY7="","",IF(BY7="-","【-】","【"&amp;SUBSTITUTE(TEXT(BY7,"#,##0.00"),"-","△")&amp;"】"))</f>
        <v>【104.99】</v>
      </c>
      <c r="BZ6" s="33">
        <f>IF(BZ7="",NA(),BZ7)</f>
        <v>170.67</v>
      </c>
      <c r="CA6" s="33">
        <f t="shared" ref="CA6:CI6" si="9">IF(CA7="",NA(),CA7)</f>
        <v>166.85</v>
      </c>
      <c r="CB6" s="33">
        <f t="shared" si="9"/>
        <v>168.41</v>
      </c>
      <c r="CC6" s="33">
        <f t="shared" si="9"/>
        <v>163.78</v>
      </c>
      <c r="CD6" s="33">
        <f t="shared" si="9"/>
        <v>166.01</v>
      </c>
      <c r="CE6" s="33">
        <f t="shared" si="9"/>
        <v>166.95</v>
      </c>
      <c r="CF6" s="33">
        <f t="shared" si="9"/>
        <v>166.61</v>
      </c>
      <c r="CG6" s="33">
        <f t="shared" si="9"/>
        <v>165.74</v>
      </c>
      <c r="CH6" s="33">
        <f t="shared" si="9"/>
        <v>154.33000000000001</v>
      </c>
      <c r="CI6" s="33">
        <f t="shared" si="9"/>
        <v>152.94999999999999</v>
      </c>
      <c r="CJ6" s="32" t="str">
        <f>IF(CJ7="","",IF(CJ7="-","【-】","【"&amp;SUBSTITUTE(TEXT(CJ7,"#,##0.00"),"-","△")&amp;"】"))</f>
        <v>【163.72】</v>
      </c>
      <c r="CK6" s="33">
        <f>IF(CK7="",NA(),CK7)</f>
        <v>63.38</v>
      </c>
      <c r="CL6" s="33">
        <f t="shared" ref="CL6:CT6" si="10">IF(CL7="",NA(),CL7)</f>
        <v>63.83</v>
      </c>
      <c r="CM6" s="33">
        <f t="shared" si="10"/>
        <v>63.25</v>
      </c>
      <c r="CN6" s="33">
        <f t="shared" si="10"/>
        <v>62.81</v>
      </c>
      <c r="CO6" s="33">
        <f t="shared" si="10"/>
        <v>62.54</v>
      </c>
      <c r="CP6" s="33">
        <f t="shared" si="10"/>
        <v>64.66</v>
      </c>
      <c r="CQ6" s="33">
        <f t="shared" si="10"/>
        <v>64.09</v>
      </c>
      <c r="CR6" s="33">
        <f t="shared" si="10"/>
        <v>63.91</v>
      </c>
      <c r="CS6" s="33">
        <f t="shared" si="10"/>
        <v>63.25</v>
      </c>
      <c r="CT6" s="33">
        <f t="shared" si="10"/>
        <v>63.03</v>
      </c>
      <c r="CU6" s="32" t="str">
        <f>IF(CU7="","",IF(CU7="-","【-】","【"&amp;SUBSTITUTE(TEXT(CU7,"#,##0.00"),"-","△")&amp;"】"))</f>
        <v>【59.76】</v>
      </c>
      <c r="CV6" s="33">
        <f>IF(CV7="",NA(),CV7)</f>
        <v>90.25</v>
      </c>
      <c r="CW6" s="33">
        <f t="shared" ref="CW6:DE6" si="11">IF(CW7="",NA(),CW7)</f>
        <v>89.74</v>
      </c>
      <c r="CX6" s="33">
        <f t="shared" si="11"/>
        <v>90.3</v>
      </c>
      <c r="CY6" s="33">
        <f t="shared" si="11"/>
        <v>89.96</v>
      </c>
      <c r="CZ6" s="33">
        <f t="shared" si="11"/>
        <v>90.33</v>
      </c>
      <c r="DA6" s="33">
        <f t="shared" si="11"/>
        <v>90.63</v>
      </c>
      <c r="DB6" s="33">
        <f t="shared" si="11"/>
        <v>91.19</v>
      </c>
      <c r="DC6" s="33">
        <f t="shared" si="11"/>
        <v>91.45</v>
      </c>
      <c r="DD6" s="33">
        <f t="shared" si="11"/>
        <v>91.07</v>
      </c>
      <c r="DE6" s="33">
        <f t="shared" si="11"/>
        <v>91.21</v>
      </c>
      <c r="DF6" s="32" t="str">
        <f>IF(DF7="","",IF(DF7="-","【-】","【"&amp;SUBSTITUTE(TEXT(DF7,"#,##0.00"),"-","△")&amp;"】"))</f>
        <v>【89.95】</v>
      </c>
      <c r="DG6" s="33">
        <f>IF(DG7="",NA(),DG7)</f>
        <v>40.07</v>
      </c>
      <c r="DH6" s="33">
        <f t="shared" ref="DH6:DP6" si="12">IF(DH7="",NA(),DH7)</f>
        <v>40.83</v>
      </c>
      <c r="DI6" s="33">
        <f t="shared" si="12"/>
        <v>40.68</v>
      </c>
      <c r="DJ6" s="33">
        <f t="shared" si="12"/>
        <v>42.4</v>
      </c>
      <c r="DK6" s="33">
        <f t="shared" si="12"/>
        <v>42.83</v>
      </c>
      <c r="DL6" s="33">
        <f t="shared" si="12"/>
        <v>43.4</v>
      </c>
      <c r="DM6" s="33">
        <f t="shared" si="12"/>
        <v>44.41</v>
      </c>
      <c r="DN6" s="33">
        <f t="shared" si="12"/>
        <v>45.38</v>
      </c>
      <c r="DO6" s="33">
        <f t="shared" si="12"/>
        <v>47.7</v>
      </c>
      <c r="DP6" s="33">
        <f t="shared" si="12"/>
        <v>48.41</v>
      </c>
      <c r="DQ6" s="32" t="str">
        <f>IF(DQ7="","",IF(DQ7="-","【-】","【"&amp;SUBSTITUTE(TEXT(DQ7,"#,##0.00"),"-","△")&amp;"】"))</f>
        <v>【47.18】</v>
      </c>
      <c r="DR6" s="33">
        <f>IF(DR7="",NA(),DR7)</f>
        <v>2.4500000000000002</v>
      </c>
      <c r="DS6" s="33">
        <f t="shared" ref="DS6:EA6" si="13">IF(DS7="",NA(),DS7)</f>
        <v>4.95</v>
      </c>
      <c r="DT6" s="33">
        <f t="shared" si="13"/>
        <v>6.46</v>
      </c>
      <c r="DU6" s="33">
        <f t="shared" si="13"/>
        <v>8.2799999999999994</v>
      </c>
      <c r="DV6" s="33">
        <f t="shared" si="13"/>
        <v>9.6199999999999992</v>
      </c>
      <c r="DW6" s="33">
        <f t="shared" si="13"/>
        <v>10.94</v>
      </c>
      <c r="DX6" s="33">
        <f t="shared" si="13"/>
        <v>12.28</v>
      </c>
      <c r="DY6" s="33">
        <f t="shared" si="13"/>
        <v>13.33</v>
      </c>
      <c r="DZ6" s="33">
        <f t="shared" si="13"/>
        <v>14.54</v>
      </c>
      <c r="EA6" s="33">
        <f t="shared" si="13"/>
        <v>16.16</v>
      </c>
      <c r="EB6" s="32" t="str">
        <f>IF(EB7="","",IF(EB7="-","【-】","【"&amp;SUBSTITUTE(TEXT(EB7,"#,##0.00"),"-","△")&amp;"】"))</f>
        <v>【13.18】</v>
      </c>
      <c r="EC6" s="33">
        <f>IF(EC7="",NA(),EC7)</f>
        <v>0.56000000000000005</v>
      </c>
      <c r="ED6" s="33">
        <f t="shared" ref="ED6:EL6" si="14">IF(ED7="",NA(),ED7)</f>
        <v>0.53</v>
      </c>
      <c r="EE6" s="33">
        <f t="shared" si="14"/>
        <v>0.54</v>
      </c>
      <c r="EF6" s="33">
        <f t="shared" si="14"/>
        <v>0.68</v>
      </c>
      <c r="EG6" s="33">
        <f t="shared" si="14"/>
        <v>0.71</v>
      </c>
      <c r="EH6" s="33">
        <f t="shared" si="14"/>
        <v>0.8</v>
      </c>
      <c r="EI6" s="33">
        <f t="shared" si="14"/>
        <v>0.74</v>
      </c>
      <c r="EJ6" s="33">
        <f t="shared" si="14"/>
        <v>0.76</v>
      </c>
      <c r="EK6" s="33">
        <f t="shared" si="14"/>
        <v>0.69</v>
      </c>
      <c r="EL6" s="33">
        <f t="shared" si="14"/>
        <v>0.74</v>
      </c>
      <c r="EM6" s="32" t="str">
        <f>IF(EM7="","",IF(EM7="-","【-】","【"&amp;SUBSTITUTE(TEXT(EM7,"#,##0.00"),"-","△")&amp;"】"))</f>
        <v>【0.85】</v>
      </c>
    </row>
    <row r="7" spans="1:143" s="34" customFormat="1">
      <c r="A7" s="26"/>
      <c r="B7" s="35">
        <v>2015</v>
      </c>
      <c r="C7" s="35">
        <v>112038</v>
      </c>
      <c r="D7" s="35">
        <v>46</v>
      </c>
      <c r="E7" s="35">
        <v>1</v>
      </c>
      <c r="F7" s="35">
        <v>0</v>
      </c>
      <c r="G7" s="35">
        <v>1</v>
      </c>
      <c r="H7" s="35" t="s">
        <v>92</v>
      </c>
      <c r="I7" s="35" t="s">
        <v>93</v>
      </c>
      <c r="J7" s="35" t="s">
        <v>94</v>
      </c>
      <c r="K7" s="35" t="s">
        <v>95</v>
      </c>
      <c r="L7" s="35" t="s">
        <v>96</v>
      </c>
      <c r="M7" s="36" t="s">
        <v>97</v>
      </c>
      <c r="N7" s="36">
        <v>60.9</v>
      </c>
      <c r="O7" s="36">
        <v>100</v>
      </c>
      <c r="P7" s="36">
        <v>2224</v>
      </c>
      <c r="Q7" s="36">
        <v>592684</v>
      </c>
      <c r="R7" s="36">
        <v>61.95</v>
      </c>
      <c r="S7" s="36">
        <v>9567.1299999999992</v>
      </c>
      <c r="T7" s="36">
        <v>593473</v>
      </c>
      <c r="U7" s="36">
        <v>61.95</v>
      </c>
      <c r="V7" s="36">
        <v>9579.8700000000008</v>
      </c>
      <c r="W7" s="36">
        <v>107.89</v>
      </c>
      <c r="X7" s="36">
        <v>110</v>
      </c>
      <c r="Y7" s="36">
        <v>111.25</v>
      </c>
      <c r="Z7" s="36">
        <v>111.59</v>
      </c>
      <c r="AA7" s="36">
        <v>109.99</v>
      </c>
      <c r="AB7" s="36">
        <v>107.75</v>
      </c>
      <c r="AC7" s="36">
        <v>107.94</v>
      </c>
      <c r="AD7" s="36">
        <v>108.98</v>
      </c>
      <c r="AE7" s="36">
        <v>114.44</v>
      </c>
      <c r="AF7" s="36">
        <v>115.21</v>
      </c>
      <c r="AG7" s="36">
        <v>113.56</v>
      </c>
      <c r="AH7" s="36">
        <v>0</v>
      </c>
      <c r="AI7" s="36">
        <v>0</v>
      </c>
      <c r="AJ7" s="36">
        <v>0</v>
      </c>
      <c r="AK7" s="36">
        <v>0</v>
      </c>
      <c r="AL7" s="36">
        <v>0</v>
      </c>
      <c r="AM7" s="36">
        <v>0.57999999999999996</v>
      </c>
      <c r="AN7" s="36">
        <v>0.45</v>
      </c>
      <c r="AO7" s="36">
        <v>0.34</v>
      </c>
      <c r="AP7" s="36">
        <v>0</v>
      </c>
      <c r="AQ7" s="36">
        <v>0.71</v>
      </c>
      <c r="AR7" s="36">
        <v>0.87</v>
      </c>
      <c r="AS7" s="36">
        <v>791.53</v>
      </c>
      <c r="AT7" s="36">
        <v>879.8</v>
      </c>
      <c r="AU7" s="36">
        <v>1058.0899999999999</v>
      </c>
      <c r="AV7" s="36">
        <v>290.02</v>
      </c>
      <c r="AW7" s="36">
        <v>276.3</v>
      </c>
      <c r="AX7" s="36">
        <v>487.15</v>
      </c>
      <c r="AY7" s="36">
        <v>475.07</v>
      </c>
      <c r="AZ7" s="36">
        <v>473.46</v>
      </c>
      <c r="BA7" s="36">
        <v>240.81</v>
      </c>
      <c r="BB7" s="36">
        <v>241.71</v>
      </c>
      <c r="BC7" s="36">
        <v>262.74</v>
      </c>
      <c r="BD7" s="36">
        <v>289.69</v>
      </c>
      <c r="BE7" s="36">
        <v>283.25</v>
      </c>
      <c r="BF7" s="36">
        <v>281.24</v>
      </c>
      <c r="BG7" s="36">
        <v>280.06</v>
      </c>
      <c r="BH7" s="36">
        <v>278.61</v>
      </c>
      <c r="BI7" s="36">
        <v>304.97000000000003</v>
      </c>
      <c r="BJ7" s="36">
        <v>296.5</v>
      </c>
      <c r="BK7" s="36">
        <v>285.77</v>
      </c>
      <c r="BL7" s="36">
        <v>283.10000000000002</v>
      </c>
      <c r="BM7" s="36">
        <v>274.14</v>
      </c>
      <c r="BN7" s="36">
        <v>276.38</v>
      </c>
      <c r="BO7" s="36">
        <v>97.74</v>
      </c>
      <c r="BP7" s="36">
        <v>100.49</v>
      </c>
      <c r="BQ7" s="36">
        <v>99.44</v>
      </c>
      <c r="BR7" s="36">
        <v>101.96</v>
      </c>
      <c r="BS7" s="36">
        <v>100.6</v>
      </c>
      <c r="BT7" s="36">
        <v>100.35</v>
      </c>
      <c r="BU7" s="36">
        <v>100.42</v>
      </c>
      <c r="BV7" s="36">
        <v>100.77</v>
      </c>
      <c r="BW7" s="36">
        <v>107.74</v>
      </c>
      <c r="BX7" s="36">
        <v>108.81</v>
      </c>
      <c r="BY7" s="36">
        <v>104.99</v>
      </c>
      <c r="BZ7" s="36">
        <v>170.67</v>
      </c>
      <c r="CA7" s="36">
        <v>166.85</v>
      </c>
      <c r="CB7" s="36">
        <v>168.41</v>
      </c>
      <c r="CC7" s="36">
        <v>163.78</v>
      </c>
      <c r="CD7" s="36">
        <v>166.01</v>
      </c>
      <c r="CE7" s="36">
        <v>166.95</v>
      </c>
      <c r="CF7" s="36">
        <v>166.61</v>
      </c>
      <c r="CG7" s="36">
        <v>165.74</v>
      </c>
      <c r="CH7" s="36">
        <v>154.33000000000001</v>
      </c>
      <c r="CI7" s="36">
        <v>152.94999999999999</v>
      </c>
      <c r="CJ7" s="36">
        <v>163.72</v>
      </c>
      <c r="CK7" s="36">
        <v>63.38</v>
      </c>
      <c r="CL7" s="36">
        <v>63.83</v>
      </c>
      <c r="CM7" s="36">
        <v>63.25</v>
      </c>
      <c r="CN7" s="36">
        <v>62.81</v>
      </c>
      <c r="CO7" s="36">
        <v>62.54</v>
      </c>
      <c r="CP7" s="36">
        <v>64.66</v>
      </c>
      <c r="CQ7" s="36">
        <v>64.09</v>
      </c>
      <c r="CR7" s="36">
        <v>63.91</v>
      </c>
      <c r="CS7" s="36">
        <v>63.25</v>
      </c>
      <c r="CT7" s="36">
        <v>63.03</v>
      </c>
      <c r="CU7" s="36">
        <v>59.76</v>
      </c>
      <c r="CV7" s="36">
        <v>90.25</v>
      </c>
      <c r="CW7" s="36">
        <v>89.74</v>
      </c>
      <c r="CX7" s="36">
        <v>90.3</v>
      </c>
      <c r="CY7" s="36">
        <v>89.96</v>
      </c>
      <c r="CZ7" s="36">
        <v>90.33</v>
      </c>
      <c r="DA7" s="36">
        <v>90.63</v>
      </c>
      <c r="DB7" s="36">
        <v>91.19</v>
      </c>
      <c r="DC7" s="36">
        <v>91.45</v>
      </c>
      <c r="DD7" s="36">
        <v>91.07</v>
      </c>
      <c r="DE7" s="36">
        <v>91.21</v>
      </c>
      <c r="DF7" s="36">
        <v>89.95</v>
      </c>
      <c r="DG7" s="36">
        <v>40.07</v>
      </c>
      <c r="DH7" s="36">
        <v>40.83</v>
      </c>
      <c r="DI7" s="36">
        <v>40.68</v>
      </c>
      <c r="DJ7" s="36">
        <v>42.4</v>
      </c>
      <c r="DK7" s="36">
        <v>42.83</v>
      </c>
      <c r="DL7" s="36">
        <v>43.4</v>
      </c>
      <c r="DM7" s="36">
        <v>44.41</v>
      </c>
      <c r="DN7" s="36">
        <v>45.38</v>
      </c>
      <c r="DO7" s="36">
        <v>47.7</v>
      </c>
      <c r="DP7" s="36">
        <v>48.41</v>
      </c>
      <c r="DQ7" s="36">
        <v>47.18</v>
      </c>
      <c r="DR7" s="36">
        <v>2.4500000000000002</v>
      </c>
      <c r="DS7" s="36">
        <v>4.95</v>
      </c>
      <c r="DT7" s="36">
        <v>6.46</v>
      </c>
      <c r="DU7" s="36">
        <v>8.2799999999999994</v>
      </c>
      <c r="DV7" s="36">
        <v>9.6199999999999992</v>
      </c>
      <c r="DW7" s="36">
        <v>10.94</v>
      </c>
      <c r="DX7" s="36">
        <v>12.28</v>
      </c>
      <c r="DY7" s="36">
        <v>13.33</v>
      </c>
      <c r="DZ7" s="36">
        <v>14.54</v>
      </c>
      <c r="EA7" s="36">
        <v>16.16</v>
      </c>
      <c r="EB7" s="36">
        <v>13.18</v>
      </c>
      <c r="EC7" s="36">
        <v>0.56000000000000005</v>
      </c>
      <c r="ED7" s="36">
        <v>0.53</v>
      </c>
      <c r="EE7" s="36">
        <v>0.54</v>
      </c>
      <c r="EF7" s="36">
        <v>0.68</v>
      </c>
      <c r="EG7" s="36">
        <v>0.71</v>
      </c>
      <c r="EH7" s="36">
        <v>0.8</v>
      </c>
      <c r="EI7" s="36">
        <v>0.74</v>
      </c>
      <c r="EJ7" s="36">
        <v>0.76</v>
      </c>
      <c r="EK7" s="36">
        <v>0.69</v>
      </c>
      <c r="EL7" s="36">
        <v>0.74</v>
      </c>
      <c r="EM7" s="36">
        <v>0.85</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98</v>
      </c>
      <c r="C9" s="39" t="s">
        <v>99</v>
      </c>
      <c r="D9" s="39" t="s">
        <v>100</v>
      </c>
      <c r="E9" s="39" t="s">
        <v>101</v>
      </c>
      <c r="F9" s="39" t="s">
        <v>102</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40544</v>
      </c>
      <c r="C10" s="40">
        <f>DATEVALUE($B$6-3&amp;"年1月1日")</f>
        <v>40909</v>
      </c>
      <c r="D10" s="40">
        <f>DATEVALUE($B$6-2&amp;"年1月1日")</f>
        <v>41275</v>
      </c>
      <c r="E10" s="40">
        <f>DATEVALUE($B$6-1&amp;"年1月1日")</f>
        <v>41640</v>
      </c>
      <c r="F10" s="40">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水道局</cp:lastModifiedBy>
  <cp:lastPrinted>2017-02-09T01:31:00Z</cp:lastPrinted>
  <dcterms:created xsi:type="dcterms:W3CDTF">2017-02-01T08:37:35Z</dcterms:created>
  <dcterms:modified xsi:type="dcterms:W3CDTF">2017-02-09T01:32:01Z</dcterms:modified>
  <cp:category/>
</cp:coreProperties>
</file>