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<sst xmlns="http://schemas.openxmlformats.org/spreadsheetml/2006/main" count="221" uniqueCount="111">
  <si>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</si>
  <si>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</si>
  <si>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</si>
  <si>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</si>
  <si>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</si>
  <si>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</si>
  <si>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</si>
  <si>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</si>
  <si>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</si>
  <si>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</si>
  <si>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</si>
  <si>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</si>
  <si>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</si>
  <si>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</si>
  <si>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</si>
  <si>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</si>
  <si>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</si>
  <si>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</si>
  <si>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</si>
  <si>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</si>
  <si>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</si>
  <si>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</si>
  <si>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</si>
  <si>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</si>
  <si>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</si>
  <si>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</si>
  <si>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</si>
  <si>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</si>
  <si>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</si>
  <si>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</si>
  <si>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</si>
  <si>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</si>
  <si>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</si>
  <si>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</si>
  <si>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</si>
  <si>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</si>
  <si>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</si>
  <si>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</si>
  <si>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</si>
  <si>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</si>
  <si>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</si>
  <si>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</si>
  <si>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</si>
  <si>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</si>
  <si>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</si>
  <si>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</si>
  <si>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</si>
  <si>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</si>
  <si>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</si>
  <si>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</si>
  <si>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</si>
  <si>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</si>
  <si>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</si>
  <si>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</si>
  <si>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</si>
  <si>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</si>
  <si>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</si>
  <si>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</si>
  <si>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</si>
  <si>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</si>
  <si>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</si>
  <si>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</si>
  <si>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</si>
  <si>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</si>
  <si>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</si>
  <si>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</si>
  <si>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</si>
  <si>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</si>
  <si>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</si>
  <si>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</si>
  <si>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</si>
  <si>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</si>
  <si>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</si>
  <si>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</si>
  <si>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</si>
  <si>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</si>
  <si>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</si>
  <si>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</si>
  <si>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</si>
  <si>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</si>
  <si>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</si>
  <si>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</si>
  <si>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</si>
  <si>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</si>
  <si>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</si>
  <si>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</si>
  <si>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</si>
  <si>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</si>
  <si>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</si>
  <si>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</si>
  <si>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</si>
  <si>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</si>
  <si>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</si>
  <si>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</si>
  <si>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</si>
  <si>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</si>
  <si>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川越市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</si>
  <si>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</si>
  <si>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</si>
  <si>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</si>
  <si>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</si>
  <si>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</si>
  <si>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</si>
  <si>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</si>
  <si>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</si>
  <si>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</si>
  <si>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</si>
  <si>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</si>
  <si>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市内2箇所にある農業集落排水処理施設（鴨田地区、石田本郷地区）が供用開始されたのは、それぞれ平成18年、同24年と比較的近年であるため、これまで管渠の更新は行っていない。</t>
    <rPh sb="1" eb="3">
      <t>シナイ</t>
    </rPh>
    <rPh sb="4" eb="6">
      <t>カショ</t>
    </rPh>
    <rPh sb="9" eb="11">
      <t>ノウギョウ</t>
    </rPh>
    <rPh sb="11" eb="13">
      <t>シュウラク</t>
    </rPh>
    <rPh sb="13" eb="15">
      <t>ハイスイ</t>
    </rPh>
    <rPh sb="15" eb="17">
      <t>ショリ</t>
    </rPh>
    <rPh sb="17" eb="19">
      <t>シセツ</t>
    </rPh>
    <rPh sb="33" eb="35">
      <t>キョウヨウ</t>
    </rPh>
    <rPh sb="35" eb="37">
      <t>カイシ</t>
    </rPh>
    <rPh sb="47" eb="49">
      <t>ヘイセイ</t>
    </rPh>
    <rPh sb="51" eb="52">
      <t>ネン</t>
    </rPh>
    <rPh sb="53" eb="54">
      <t>ドウ</t>
    </rPh>
    <rPh sb="56" eb="57">
      <t>ネン</t>
    </rPh>
    <rPh sb="58" eb="61">
      <t>ヒカクテキ</t>
    </rPh>
    <rPh sb="61" eb="63">
      <t>キンネン</t>
    </rPh>
    <rPh sb="73" eb="75">
      <t>カンキョ</t>
    </rPh>
    <rPh sb="76" eb="78">
      <t>コウシン</t>
    </rPh>
    <rPh sb="79" eb="80">
      <t>オコナ</t>
    </rPh>
    <phoneticPr fontId="4"/>
  </si>
  <si>
    <t>　接続率の上昇等により、適正な使用料収入を確保していく。
　また今後、施設の老朽化によって修繕や維持管理の費用が増加することが予想される。計画的、効率的に更新していくことを検討をすると共に、これらの費用を賄う財源の確保に努める。</t>
    <rPh sb="1" eb="3">
      <t>セツゾク</t>
    </rPh>
    <rPh sb="3" eb="4">
      <t>リツ</t>
    </rPh>
    <rPh sb="5" eb="7">
      <t>ジョウショウ</t>
    </rPh>
    <rPh sb="7" eb="8">
      <t>トウ</t>
    </rPh>
    <rPh sb="12" eb="14">
      <t>テキセイ</t>
    </rPh>
    <rPh sb="15" eb="18">
      <t>シヨウリョウ</t>
    </rPh>
    <rPh sb="18" eb="20">
      <t>シュウニュウ</t>
    </rPh>
    <rPh sb="21" eb="23">
      <t>カクホ</t>
    </rPh>
    <rPh sb="32" eb="34">
      <t>コンゴ</t>
    </rPh>
    <rPh sb="35" eb="37">
      <t>シセツ</t>
    </rPh>
    <rPh sb="38" eb="41">
      <t>ロウキュウカ</t>
    </rPh>
    <rPh sb="45" eb="47">
      <t>シュウゼン</t>
    </rPh>
    <rPh sb="48" eb="50">
      <t>イジ</t>
    </rPh>
    <rPh sb="50" eb="52">
      <t>カンリ</t>
    </rPh>
    <rPh sb="53" eb="55">
      <t>ヒヨウ</t>
    </rPh>
    <rPh sb="56" eb="58">
      <t>ゾウカ</t>
    </rPh>
    <rPh sb="63" eb="65">
      <t>ヨソウ</t>
    </rPh>
    <rPh sb="69" eb="72">
      <t>ケイカクテキ</t>
    </rPh>
    <rPh sb="73" eb="75">
      <t>コウリツ</t>
    </rPh>
    <rPh sb="75" eb="76">
      <t>テキ</t>
    </rPh>
    <rPh sb="77" eb="79">
      <t>コウシン</t>
    </rPh>
    <rPh sb="86" eb="88">
      <t>ケントウ</t>
    </rPh>
    <rPh sb="92" eb="93">
      <t>トモ</t>
    </rPh>
    <rPh sb="99" eb="101">
      <t>ヒヨウ</t>
    </rPh>
    <rPh sb="102" eb="103">
      <t>マカナ</t>
    </rPh>
    <rPh sb="104" eb="106">
      <t>ザイゲン</t>
    </rPh>
    <rPh sb="107" eb="109">
      <t>カクホ</t>
    </rPh>
    <rPh sb="110" eb="111">
      <t>ツト</t>
    </rPh>
    <phoneticPr fontId="4"/>
  </si>
  <si>
    <t xml:space="preserve">①収益的収支比率、⑤経費回収率
　使用料で回収すべき経費（汚水処理費）をどの程度使用料で賄えているかを示す経費回収率については、石田本郷地区が供用開始した平成24年以降、接続率の増加に伴い、徐々に上昇してきたが、ここのところ停滞気味である。よって、総収益は、一般会計からの繰入金に多く依存している状況である。
　今後とも、接続率の向上及び納期限内の確実な納付によって、料金収入の増加を目指していく。
④企業債残高対事業規模比率
　類似団体よりも企業債残高が低い状態で推移している。毎年度の償還により、少しずつではあるが減少してきている。
⑥汚水処理原価、⑦施設利用率
　類似団体よりもやや低い状態である。コストを減らしていく観点と、適切な施設規模で稼働させるため、接続率の向上に努めていく。
⑧水洗化率
　類似団体よりもやや高い状態ではあるが、更なる接続促進が求められる。
</t>
    <rPh sb="1" eb="4">
      <t>シュウエキテキ</t>
    </rPh>
    <rPh sb="4" eb="6">
      <t>シュウシ</t>
    </rPh>
    <rPh sb="6" eb="8">
      <t>ヒリツ</t>
    </rPh>
    <rPh sb="17" eb="20">
      <t>シヨウリョウ</t>
    </rPh>
    <rPh sb="21" eb="23">
      <t>カイシュウ</t>
    </rPh>
    <rPh sb="26" eb="28">
      <t>ケイヒ</t>
    </rPh>
    <rPh sb="29" eb="31">
      <t>オスイ</t>
    </rPh>
    <rPh sb="31" eb="33">
      <t>ショリ</t>
    </rPh>
    <rPh sb="33" eb="34">
      <t>ヒ</t>
    </rPh>
    <rPh sb="38" eb="40">
      <t>テイド</t>
    </rPh>
    <rPh sb="40" eb="43">
      <t>シヨウリョウ</t>
    </rPh>
    <rPh sb="44" eb="45">
      <t>マカナ</t>
    </rPh>
    <rPh sb="51" eb="52">
      <t>シメ</t>
    </rPh>
    <rPh sb="53" eb="55">
      <t>ケイヒ</t>
    </rPh>
    <rPh sb="55" eb="57">
      <t>カイシュウ</t>
    </rPh>
    <rPh sb="57" eb="58">
      <t>リツ</t>
    </rPh>
    <rPh sb="64" eb="66">
      <t>イシダ</t>
    </rPh>
    <rPh sb="66" eb="68">
      <t>ホンゴウ</t>
    </rPh>
    <rPh sb="68" eb="70">
      <t>チク</t>
    </rPh>
    <rPh sb="71" eb="73">
      <t>キョウヨウ</t>
    </rPh>
    <rPh sb="73" eb="75">
      <t>カイシ</t>
    </rPh>
    <rPh sb="77" eb="79">
      <t>ヘイセイ</t>
    </rPh>
    <rPh sb="81" eb="82">
      <t>ネン</t>
    </rPh>
    <rPh sb="82" eb="84">
      <t>イコウ</t>
    </rPh>
    <rPh sb="85" eb="87">
      <t>セツゾク</t>
    </rPh>
    <rPh sb="87" eb="88">
      <t>リツ</t>
    </rPh>
    <rPh sb="89" eb="91">
      <t>ゾウカ</t>
    </rPh>
    <rPh sb="92" eb="93">
      <t>トモナ</t>
    </rPh>
    <rPh sb="95" eb="97">
      <t>ジョジョ</t>
    </rPh>
    <rPh sb="98" eb="100">
      <t>ジョウショウ</t>
    </rPh>
    <rPh sb="112" eb="114">
      <t>テイタイ</t>
    </rPh>
    <rPh sb="114" eb="116">
      <t>ギミ</t>
    </rPh>
    <rPh sb="124" eb="127">
      <t>ソウシュウエキ</t>
    </rPh>
    <rPh sb="129" eb="131">
      <t>イッパン</t>
    </rPh>
    <rPh sb="131" eb="133">
      <t>カイケイ</t>
    </rPh>
    <rPh sb="136" eb="138">
      <t>クリイレ</t>
    </rPh>
    <rPh sb="138" eb="139">
      <t>キン</t>
    </rPh>
    <rPh sb="140" eb="141">
      <t>オオ</t>
    </rPh>
    <rPh sb="142" eb="144">
      <t>イゾン</t>
    </rPh>
    <rPh sb="148" eb="150">
      <t>ジョウキョウ</t>
    </rPh>
    <rPh sb="201" eb="203">
      <t>キギョウ</t>
    </rPh>
    <rPh sb="203" eb="204">
      <t>サイ</t>
    </rPh>
    <rPh sb="204" eb="206">
      <t>ザンダカ</t>
    </rPh>
    <rPh sb="206" eb="207">
      <t>タイ</t>
    </rPh>
    <rPh sb="207" eb="209">
      <t>ジギョウ</t>
    </rPh>
    <rPh sb="209" eb="211">
      <t>キボ</t>
    </rPh>
    <rPh sb="211" eb="213">
      <t>ヒリツ</t>
    </rPh>
    <rPh sb="215" eb="217">
      <t>ルイジ</t>
    </rPh>
    <rPh sb="217" eb="219">
      <t>ダンタイ</t>
    </rPh>
    <rPh sb="222" eb="224">
      <t>キギョウ</t>
    </rPh>
    <rPh sb="224" eb="225">
      <t>サイ</t>
    </rPh>
    <rPh sb="225" eb="227">
      <t>ザンダカ</t>
    </rPh>
    <rPh sb="228" eb="229">
      <t>ヒク</t>
    </rPh>
    <rPh sb="230" eb="232">
      <t>ジョウタイ</t>
    </rPh>
    <rPh sb="233" eb="235">
      <t>スイイ</t>
    </rPh>
    <rPh sb="240" eb="243">
      <t>マイネンド</t>
    </rPh>
    <rPh sb="244" eb="246">
      <t>ショウカン</t>
    </rPh>
    <rPh sb="250" eb="251">
      <t>スコ</t>
    </rPh>
    <rPh sb="259" eb="261">
      <t>ゲンショウ</t>
    </rPh>
    <rPh sb="270" eb="272">
      <t>オスイ</t>
    </rPh>
    <rPh sb="272" eb="274">
      <t>ショリ</t>
    </rPh>
    <rPh sb="274" eb="276">
      <t>ゲンカ</t>
    </rPh>
    <rPh sb="278" eb="280">
      <t>シセツ</t>
    </rPh>
    <rPh sb="280" eb="283">
      <t>リヨウリツ</t>
    </rPh>
    <rPh sb="306" eb="307">
      <t>ヘ</t>
    </rPh>
    <rPh sb="312" eb="314">
      <t>カンテン</t>
    </rPh>
    <rPh sb="316" eb="318">
      <t>テキセツ</t>
    </rPh>
    <rPh sb="319" eb="321">
      <t>シセツ</t>
    </rPh>
    <rPh sb="321" eb="323">
      <t>キボ</t>
    </rPh>
    <rPh sb="324" eb="326">
      <t>カドウ</t>
    </rPh>
    <rPh sb="332" eb="334">
      <t>セツゾク</t>
    </rPh>
    <rPh sb="334" eb="335">
      <t>リツ</t>
    </rPh>
    <rPh sb="336" eb="338">
      <t>コウジョウ</t>
    </rPh>
    <rPh sb="339" eb="340">
      <t>ツト</t>
    </rPh>
    <rPh sb="347" eb="350">
      <t>スイセンカ</t>
    </rPh>
    <rPh sb="350" eb="351">
      <t>リツ</t>
    </rPh>
    <rPh sb="362" eb="363">
      <t>タカ</t>
    </rPh>
    <rPh sb="372" eb="373">
      <t>サラ</t>
    </rPh>
    <rPh sb="375" eb="377">
      <t>セツゾク</t>
    </rPh>
    <rPh sb="377" eb="379">
      <t>ソクシン</t>
    </rPh>
    <rPh sb="380" eb="381">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</si>
</sst>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173824"/>
        <c:axId val="921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1.0900000000000001</c:v>
                </c:pt>
              </c:numCache>
            </c:numRef>
          </c:val>
          <c:smooth val="0"/>
        </c:ser>
        <c:dLbls>
          <c:showLegendKey val="0"/>
          <c:showVal val="0"/>
          <c:showCatName val="0"/>
          <c:showSerName val="0"/>
          <c:showPercent val="0"/>
          <c:showBubbleSize val="0"/>
        </c:dLbls>
        <c:marker val="1"/>
        <c:smooth val="0"/>
        <c:axId val="92173824"/>
        <c:axId val="92175744"/>
      </c:lineChart>
      <c:dateAx>
        <c:axId val="92173824"/>
        <c:scaling>
          <c:orientation val="minMax"/>
        </c:scaling>
        <c:delete val="1"/>
        <c:axPos val="b"/>
        <c:numFmt formatCode="ge" sourceLinked="1"/>
        <c:majorTickMark val="none"/>
        <c:minorTickMark val="none"/>
        <c:tickLblPos val="none"/>
        <c:crossAx val="92175744"/>
        <c:crosses val="autoZero"/>
        <c:auto val="1"/>
        <c:lblOffset val="100"/>
        <c:baseTimeUnit val="years"/>
      </c:dateAx>
      <c:valAx>
        <c:axId val="921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47.44</c:v>
                </c:pt>
                <c:pt idx="1">
                  <c:v>28.98</c:v>
                </c:pt>
                <c:pt idx="2">
                  <c:v>39.130000000000003</c:v>
                </c:pt>
                <c:pt idx="3">
                  <c:v>42.99</c:v>
                </c:pt>
                <c:pt idx="4">
                  <c:v>45.35</c:v>
                </c:pt>
              </c:numCache>
            </c:numRef>
          </c:val>
        </c:ser>
        <c:dLbls>
          <c:showLegendKey val="0"/>
          <c:showVal val="0"/>
          <c:showCatName val="0"/>
          <c:showSerName val="0"/>
          <c:showPercent val="0"/>
          <c:showBubbleSize val="0"/>
        </c:dLbls>
        <c:gapWidth val="150"/>
        <c:axId val="99268480"/>
        <c:axId val="1059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9268480"/>
        <c:axId val="105906176"/>
      </c:lineChart>
      <c:dateAx>
        <c:axId val="99268480"/>
        <c:scaling>
          <c:orientation val="minMax"/>
        </c:scaling>
        <c:delete val="1"/>
        <c:axPos val="b"/>
        <c:numFmt formatCode="ge" sourceLinked="1"/>
        <c:majorTickMark val="none"/>
        <c:minorTickMark val="none"/>
        <c:tickLblPos val="none"/>
        <c:crossAx val="105906176"/>
        <c:crosses val="autoZero"/>
        <c:auto val="1"/>
        <c:lblOffset val="100"/>
        <c:baseTimeUnit val="years"/>
      </c:dateAx>
      <c:valAx>
        <c:axId val="1059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81.53</c:v>
                </c:pt>
                <c:pt idx="1">
                  <c:v>57.3</c:v>
                </c:pt>
                <c:pt idx="2">
                  <c:v>72.34</c:v>
                </c:pt>
                <c:pt idx="3">
                  <c:v>77.83</c:v>
                </c:pt>
                <c:pt idx="4">
                  <c:v>79.88</c:v>
                </c:pt>
              </c:numCache>
            </c:numRef>
          </c:val>
        </c:ser>
        <c:dLbls>
          <c:showLegendKey val="0"/>
          <c:showVal val="0"/>
          <c:showCatName val="0"/>
          <c:showSerName val="0"/>
          <c:showPercent val="0"/>
          <c:showBubbleSize val="0"/>
        </c:dLbls>
        <c:gapWidth val="150"/>
        <c:axId val="105932288"/>
        <c:axId val="1059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5932288"/>
        <c:axId val="105934208"/>
      </c:lineChart>
      <c:dateAx>
        <c:axId val="105932288"/>
        <c:scaling>
          <c:orientation val="minMax"/>
        </c:scaling>
        <c:delete val="1"/>
        <c:axPos val="b"/>
        <c:numFmt formatCode="ge" sourceLinked="1"/>
        <c:majorTickMark val="none"/>
        <c:minorTickMark val="none"/>
        <c:tickLblPos val="none"/>
        <c:crossAx val="105934208"/>
        <c:crosses val="autoZero"/>
        <c:auto val="1"/>
        <c:lblOffset val="100"/>
        <c:baseTimeUnit val="years"/>
      </c:dateAx>
      <c:valAx>
        <c:axId val="1059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97.78</c:v>
                </c:pt>
                <c:pt idx="1">
                  <c:v>49.17</c:v>
                </c:pt>
                <c:pt idx="2">
                  <c:v>53.59</c:v>
                </c:pt>
                <c:pt idx="3">
                  <c:v>48.46</c:v>
                </c:pt>
                <c:pt idx="4">
                  <c:v>54.62</c:v>
                </c:pt>
              </c:numCache>
            </c:numRef>
          </c:val>
        </c:ser>
        <c:dLbls>
          <c:showLegendKey val="0"/>
          <c:showVal val="0"/>
          <c:showCatName val="0"/>
          <c:showSerName val="0"/>
          <c:showPercent val="0"/>
          <c:showBubbleSize val="0"/>
        </c:dLbls>
        <c:gapWidth val="150"/>
        <c:axId val="99169408"/>
        <c:axId val="991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169408"/>
        <c:axId val="99171328"/>
      </c:lineChart>
      <c:dateAx>
        <c:axId val="99169408"/>
        <c:scaling>
          <c:orientation val="minMax"/>
        </c:scaling>
        <c:delete val="1"/>
        <c:axPos val="b"/>
        <c:numFmt formatCode="ge" sourceLinked="1"/>
        <c:majorTickMark val="none"/>
        <c:minorTickMark val="none"/>
        <c:tickLblPos val="none"/>
        <c:crossAx val="99171328"/>
        <c:crosses val="autoZero"/>
        <c:auto val="1"/>
        <c:lblOffset val="100"/>
        <c:baseTimeUnit val="years"/>
      </c:dateAx>
      <c:valAx>
        <c:axId val="991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01792"/>
        <c:axId val="992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01792"/>
        <c:axId val="99203712"/>
      </c:lineChart>
      <c:dateAx>
        <c:axId val="99201792"/>
        <c:scaling>
          <c:orientation val="minMax"/>
        </c:scaling>
        <c:delete val="1"/>
        <c:axPos val="b"/>
        <c:numFmt formatCode="ge" sourceLinked="1"/>
        <c:majorTickMark val="none"/>
        <c:minorTickMark val="none"/>
        <c:tickLblPos val="none"/>
        <c:crossAx val="99203712"/>
        <c:crosses val="autoZero"/>
        <c:auto val="1"/>
        <c:lblOffset val="100"/>
        <c:baseTimeUnit val="years"/>
      </c:dateAx>
      <c:valAx>
        <c:axId val="99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22880"/>
        <c:axId val="989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22880"/>
        <c:axId val="98924800"/>
      </c:lineChart>
      <c:dateAx>
        <c:axId val="98922880"/>
        <c:scaling>
          <c:orientation val="minMax"/>
        </c:scaling>
        <c:delete val="1"/>
        <c:axPos val="b"/>
        <c:numFmt formatCode="ge" sourceLinked="1"/>
        <c:majorTickMark val="none"/>
        <c:minorTickMark val="none"/>
        <c:tickLblPos val="none"/>
        <c:crossAx val="98924800"/>
        <c:crosses val="autoZero"/>
        <c:auto val="1"/>
        <c:lblOffset val="100"/>
        <c:baseTimeUnit val="years"/>
      </c:dateAx>
      <c:valAx>
        <c:axId val="989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57568"/>
        <c:axId val="990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57568"/>
        <c:axId val="99029376"/>
      </c:lineChart>
      <c:dateAx>
        <c:axId val="98957568"/>
        <c:scaling>
          <c:orientation val="minMax"/>
        </c:scaling>
        <c:delete val="1"/>
        <c:axPos val="b"/>
        <c:numFmt formatCode="ge" sourceLinked="1"/>
        <c:majorTickMark val="none"/>
        <c:minorTickMark val="none"/>
        <c:tickLblPos val="none"/>
        <c:crossAx val="99029376"/>
        <c:crosses val="autoZero"/>
        <c:auto val="1"/>
        <c:lblOffset val="100"/>
        <c:baseTimeUnit val="years"/>
      </c:dateAx>
      <c:valAx>
        <c:axId val="990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71872"/>
        <c:axId val="990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71872"/>
        <c:axId val="99082240"/>
      </c:lineChart>
      <c:dateAx>
        <c:axId val="99071872"/>
        <c:scaling>
          <c:orientation val="minMax"/>
        </c:scaling>
        <c:delete val="1"/>
        <c:axPos val="b"/>
        <c:numFmt formatCode="ge" sourceLinked="1"/>
        <c:majorTickMark val="none"/>
        <c:minorTickMark val="none"/>
        <c:tickLblPos val="none"/>
        <c:crossAx val="99082240"/>
        <c:crosses val="autoZero"/>
        <c:auto val="1"/>
        <c:lblOffset val="100"/>
        <c:baseTimeUnit val="years"/>
      </c:dateAx>
      <c:valAx>
        <c:axId val="990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22.79</c:v>
                </c:pt>
                <c:pt idx="2">
                  <c:v>18.059999999999999</c:v>
                </c:pt>
                <c:pt idx="3">
                  <c:v>15.14</c:v>
                </c:pt>
                <c:pt idx="4">
                  <c:v>13.89</c:v>
                </c:pt>
              </c:numCache>
            </c:numRef>
          </c:val>
        </c:ser>
        <c:dLbls>
          <c:showLegendKey val="0"/>
          <c:showVal val="0"/>
          <c:showCatName val="0"/>
          <c:showSerName val="0"/>
          <c:showPercent val="0"/>
          <c:showBubbleSize val="0"/>
        </c:dLbls>
        <c:gapWidth val="150"/>
        <c:axId val="99100928"/>
        <c:axId val="991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2701.7</c:v>
                </c:pt>
              </c:numCache>
            </c:numRef>
          </c:val>
          <c:smooth val="0"/>
        </c:ser>
        <c:dLbls>
          <c:showLegendKey val="0"/>
          <c:showVal val="0"/>
          <c:showCatName val="0"/>
          <c:showSerName val="0"/>
          <c:showPercent val="0"/>
          <c:showBubbleSize val="0"/>
        </c:dLbls>
        <c:marker val="1"/>
        <c:smooth val="0"/>
        <c:axId val="99100928"/>
        <c:axId val="99103104"/>
      </c:lineChart>
      <c:dateAx>
        <c:axId val="99100928"/>
        <c:scaling>
          <c:orientation val="minMax"/>
        </c:scaling>
        <c:delete val="1"/>
        <c:axPos val="b"/>
        <c:numFmt formatCode="ge" sourceLinked="1"/>
        <c:majorTickMark val="none"/>
        <c:minorTickMark val="none"/>
        <c:tickLblPos val="none"/>
        <c:crossAx val="99103104"/>
        <c:crosses val="autoZero"/>
        <c:auto val="1"/>
        <c:lblOffset val="100"/>
        <c:baseTimeUnit val="years"/>
      </c:dateAx>
      <c:valAx>
        <c:axId val="991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49.16</c:v>
                </c:pt>
                <c:pt idx="1">
                  <c:v>28.96</c:v>
                </c:pt>
                <c:pt idx="2">
                  <c:v>33.299999999999997</c:v>
                </c:pt>
                <c:pt idx="3">
                  <c:v>37.74</c:v>
                </c:pt>
                <c:pt idx="4">
                  <c:v>36.89</c:v>
                </c:pt>
              </c:numCache>
            </c:numRef>
          </c:val>
        </c:ser>
        <c:dLbls>
          <c:showLegendKey val="0"/>
          <c:showVal val="0"/>
          <c:showCatName val="0"/>
          <c:showSerName val="0"/>
          <c:showPercent val="0"/>
          <c:showBubbleSize val="0"/>
        </c:dLbls>
        <c:gapWidth val="150"/>
        <c:axId val="99129216"/>
        <c:axId val="991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9129216"/>
        <c:axId val="99147776"/>
      </c:lineChart>
      <c:dateAx>
        <c:axId val="99129216"/>
        <c:scaling>
          <c:orientation val="minMax"/>
        </c:scaling>
        <c:delete val="1"/>
        <c:axPos val="b"/>
        <c:numFmt formatCode="ge" sourceLinked="1"/>
        <c:majorTickMark val="none"/>
        <c:minorTickMark val="none"/>
        <c:tickLblPos val="none"/>
        <c:crossAx val="99147776"/>
        <c:crosses val="autoZero"/>
        <c:auto val="1"/>
        <c:lblOffset val="100"/>
        <c:baseTimeUnit val="years"/>
      </c:dateAx>
      <c:valAx>
        <c:axId val="991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224.73</c:v>
                </c:pt>
                <c:pt idx="1">
                  <c:v>390.69</c:v>
                </c:pt>
                <c:pt idx="2">
                  <c:v>307.91000000000003</c:v>
                </c:pt>
                <c:pt idx="3">
                  <c:v>284.39999999999998</c:v>
                </c:pt>
                <c:pt idx="4">
                  <c:v>287.77</c:v>
                </c:pt>
              </c:numCache>
            </c:numRef>
          </c:val>
        </c:ser>
        <c:dLbls>
          <c:showLegendKey val="0"/>
          <c:showVal val="0"/>
          <c:showCatName val="0"/>
          <c:showSerName val="0"/>
          <c:showPercent val="0"/>
          <c:showBubbleSize val="0"/>
        </c:dLbls>
        <c:gapWidth val="150"/>
        <c:axId val="98939264"/>
        <c:axId val="992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8939264"/>
        <c:axId val="99246464"/>
      </c:lineChart>
      <c:dateAx>
        <c:axId val="98939264"/>
        <c:scaling>
          <c:orientation val="minMax"/>
        </c:scaling>
        <c:delete val="1"/>
        <c:axPos val="b"/>
        <c:numFmt formatCode="ge" sourceLinked="1"/>
        <c:majorTickMark val="none"/>
        <c:minorTickMark val="none"/>
        <c:tickLblPos val="none"/>
        <c:crossAx val="99246464"/>
        <c:crosses val="autoZero"/>
        <c:auto val="1"/>
        <c:lblOffset val="100"/>
        <c:baseTimeUnit val="years"/>
      </c:dateAx>
      <c:valAx>
        <c:axId val="992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【2,099.96】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川越市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350223</v>
      </c>
      <c r="AM8" s="47"/>
      <c r="AN8" s="47"/>
      <c r="AO8" s="47"/>
      <c r="AP8" s="47"/>
      <c r="AQ8" s="47"/>
      <c r="AR8" s="47"/>
      <c r="AS8" s="47"/>
      <c r="AT8" s="43">
        <f>データ!S6</f>
        <v>109.13</v>
      </c>
      <c r="AU8" s="43"/>
      <c r="AV8" s="43"/>
      <c r="AW8" s="43"/>
      <c r="AX8" s="43"/>
      <c r="AY8" s="43"/>
      <c r="AZ8" s="43"/>
      <c r="BA8" s="43"/>
      <c r="BB8" s="43">
        <f>データ!T6</f>
        <v>3209.23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0.71</v>
      </c>
      <c r="Q10" s="43"/>
      <c r="R10" s="43"/>
      <c r="S10" s="43"/>
      <c r="T10" s="43"/>
      <c r="U10" s="43"/>
      <c r="V10" s="43"/>
      <c r="W10" s="43">
        <f>データ!P6</f>
        <v>100</v>
      </c>
      <c r="X10" s="43"/>
      <c r="Y10" s="43"/>
      <c r="Z10" s="43"/>
      <c r="AA10" s="43"/>
      <c r="AB10" s="43"/>
      <c r="AC10" s="43"/>
      <c r="AD10" s="47">
        <f>データ!Q6</f>
        <v>2829</v>
      </c>
      <c r="AE10" s="47"/>
      <c r="AF10" s="47"/>
      <c r="AG10" s="47"/>
      <c r="AH10" s="47"/>
      <c r="AI10" s="47"/>
      <c r="AJ10" s="47"/>
      <c r="AK10" s="2"/>
      <c r="AL10" s="47">
        <f>データ!U6</f>
        <v>2505</v>
      </c>
      <c r="AM10" s="47"/>
      <c r="AN10" s="47"/>
      <c r="AO10" s="47"/>
      <c r="AP10" s="47"/>
      <c r="AQ10" s="47"/>
      <c r="AR10" s="47"/>
      <c r="AS10" s="47"/>
      <c r="AT10" s="43">
        <f>データ!V6</f>
        <v>0.67</v>
      </c>
      <c r="AU10" s="43"/>
      <c r="AV10" s="43"/>
      <c r="AW10" s="43"/>
      <c r="AX10" s="43"/>
      <c r="AY10" s="43"/>
      <c r="AZ10" s="43"/>
      <c r="BA10" s="43"/>
      <c r="BB10" s="43">
        <f>データ!W6</f>
        <v>3738.81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112011</v>
      </c>
      <c r="D6" s="31">
        <f t="shared" si="3"/>
        <v>47</v>
      </c>
      <c r="E6" s="31">
        <f t="shared" si="3"/>
        <v>17</v>
      </c>
      <c r="F6" s="31">
        <f t="shared" si="3"/>
        <v>5</v>
      </c>
      <c r="G6" s="31">
        <f t="shared" si="3"/>
        <v>0</v>
      </c>
      <c r="H6" s="31" t="str">
        <f t="shared" si="3"/>
        <v>埼玉県　川越市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0.71</v>
      </c>
      <c r="P6" s="32">
        <f t="shared" si="3"/>
        <v>100</v>
      </c>
      <c r="Q6" s="32">
        <f t="shared" si="3"/>
        <v>2829</v>
      </c>
      <c r="R6" s="32">
        <f t="shared" si="3"/>
        <v>350223</v>
      </c>
      <c r="S6" s="32">
        <f t="shared" si="3"/>
        <v>109.13</v>
      </c>
      <c r="T6" s="32">
        <f t="shared" si="3"/>
        <v>3209.23</v>
      </c>
      <c r="U6" s="32">
        <f t="shared" si="3"/>
        <v>2505</v>
      </c>
      <c r="V6" s="32">
        <f t="shared" si="3"/>
        <v>0.67</v>
      </c>
      <c r="W6" s="32">
        <f t="shared" si="3"/>
        <v>3738.81</v>
      </c>
      <c r="X6" s="33">
        <f>IF(X7="",NA(),X7)</f>
        <v>97.78</v>
      </c>
      <c r="Y6" s="33">
        <f t="shared" ref="Y6:AG6" si="4">IF(Y7="",NA(),Y7)</f>
        <v>49.17</v>
      </c>
      <c r="Z6" s="33">
        <f t="shared" si="4"/>
        <v>53.59</v>
      </c>
      <c r="AA6" s="33">
        <f t="shared" si="4"/>
        <v>48.46</v>
      </c>
      <c r="AB6" s="33">
        <f t="shared" si="4"/>
        <v>54.62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22.79</v>
      </c>
      <c r="BG6" s="33">
        <f t="shared" si="7"/>
        <v>18.059999999999999</v>
      </c>
      <c r="BH6" s="33">
        <f t="shared" si="7"/>
        <v>15.14</v>
      </c>
      <c r="BI6" s="33">
        <f t="shared" si="7"/>
        <v>13.89</v>
      </c>
      <c r="BJ6" s="33">
        <f t="shared" si="7"/>
        <v>1224.75</v>
      </c>
      <c r="BK6" s="33">
        <f t="shared" si="7"/>
        <v>1144.05</v>
      </c>
      <c r="BL6" s="33">
        <f t="shared" si="7"/>
        <v>1117.1099999999999</v>
      </c>
      <c r="BM6" s="33">
        <f t="shared" si="7"/>
        <v>1161.05</v>
      </c>
      <c r="BN6" s="33">
        <f t="shared" si="7"/>
        <v>2701.7</v>
      </c>
      <c r="BO6" s="32" t="str">
        <f>IF(BO7="","",IF(BO7="-","【-】","【"&amp;SUBSTITUTE(TEXT(BO7,"#,##0.00"),"-","△")&amp;"】"))</f>
        <v>【2,099.96】</v>
      </c>
      <c r="BP6" s="33">
        <f>IF(BP7="",NA(),BP7)</f>
        <v>49.16</v>
      </c>
      <c r="BQ6" s="33">
        <f t="shared" ref="BQ6:BY6" si="8">IF(BQ7="",NA(),BQ7)</f>
        <v>28.96</v>
      </c>
      <c r="BR6" s="33">
        <f t="shared" si="8"/>
        <v>33.299999999999997</v>
      </c>
      <c r="BS6" s="33">
        <f t="shared" si="8"/>
        <v>37.74</v>
      </c>
      <c r="BT6" s="33">
        <f t="shared" si="8"/>
        <v>36.89</v>
      </c>
      <c r="BU6" s="33">
        <f t="shared" si="8"/>
        <v>42.13</v>
      </c>
      <c r="BV6" s="33">
        <f t="shared" si="8"/>
        <v>42.48</v>
      </c>
      <c r="BW6" s="33">
        <f t="shared" si="8"/>
        <v>41.04</v>
      </c>
      <c r="BX6" s="33">
        <f t="shared" si="8"/>
        <v>41.08</v>
      </c>
      <c r="BY6" s="33">
        <f t="shared" si="8"/>
        <v>41.34</v>
      </c>
      <c r="BZ6" s="32" t="str">
        <f>IF(BZ7="","",IF(BZ7="-","【-】","【"&amp;SUBSTITUTE(TEXT(BZ7,"#,##0.00"),"-","△")&amp;"】"))</f>
        <v>【52.78】</v>
      </c>
      <c r="CA6" s="33">
        <f>IF(CA7="",NA(),CA7)</f>
        <v>224.73</v>
      </c>
      <c r="CB6" s="33">
        <f t="shared" ref="CB6:CJ6" si="9">IF(CB7="",NA(),CB7)</f>
        <v>390.69</v>
      </c>
      <c r="CC6" s="33">
        <f t="shared" si="9"/>
        <v>307.91000000000003</v>
      </c>
      <c r="CD6" s="33">
        <f t="shared" si="9"/>
        <v>284.39999999999998</v>
      </c>
      <c r="CE6" s="33">
        <f t="shared" si="9"/>
        <v>287.77</v>
      </c>
      <c r="CF6" s="33">
        <f t="shared" si="9"/>
        <v>348.41</v>
      </c>
      <c r="CG6" s="33">
        <f t="shared" si="9"/>
        <v>343.8</v>
      </c>
      <c r="CH6" s="33">
        <f t="shared" si="9"/>
        <v>357.08</v>
      </c>
      <c r="CI6" s="33">
        <f t="shared" si="9"/>
        <v>378.08</v>
      </c>
      <c r="CJ6" s="33">
        <f t="shared" si="9"/>
        <v>357.49</v>
      </c>
      <c r="CK6" s="32" t="str">
        <f>IF(CK7="","",IF(CK7="-","【-】","【"&amp;SUBSTITUTE(TEXT(CK7,"#,##0.00"),"-","△")&amp;"】"))</f>
        <v>【289.81】</v>
      </c>
      <c r="CL6" s="33">
        <f>IF(CL7="",NA(),CL7)</f>
        <v>47.44</v>
      </c>
      <c r="CM6" s="33">
        <f t="shared" ref="CM6:CU6" si="10">IF(CM7="",NA(),CM7)</f>
        <v>28.98</v>
      </c>
      <c r="CN6" s="33">
        <f t="shared" si="10"/>
        <v>39.130000000000003</v>
      </c>
      <c r="CO6" s="33">
        <f t="shared" si="10"/>
        <v>42.99</v>
      </c>
      <c r="CP6" s="33">
        <f t="shared" si="10"/>
        <v>45.35</v>
      </c>
      <c r="CQ6" s="33">
        <f t="shared" si="10"/>
        <v>46.85</v>
      </c>
      <c r="CR6" s="33">
        <f t="shared" si="10"/>
        <v>46.06</v>
      </c>
      <c r="CS6" s="33">
        <f t="shared" si="10"/>
        <v>45.95</v>
      </c>
      <c r="CT6" s="33">
        <f t="shared" si="10"/>
        <v>44.69</v>
      </c>
      <c r="CU6" s="33">
        <f t="shared" si="10"/>
        <v>44.69</v>
      </c>
      <c r="CV6" s="32" t="str">
        <f>IF(CV7="","",IF(CV7="-","【-】","【"&amp;SUBSTITUTE(TEXT(CV7,"#,##0.00"),"-","△")&amp;"】"))</f>
        <v>【52.74】</v>
      </c>
      <c r="CW6" s="33">
        <f>IF(CW7="",NA(),CW7)</f>
        <v>81.53</v>
      </c>
      <c r="CX6" s="33">
        <f t="shared" ref="CX6:DF6" si="11">IF(CX7="",NA(),CX7)</f>
        <v>57.3</v>
      </c>
      <c r="CY6" s="33">
        <f t="shared" si="11"/>
        <v>72.34</v>
      </c>
      <c r="CZ6" s="33">
        <f t="shared" si="11"/>
        <v>77.83</v>
      </c>
      <c r="DA6" s="33">
        <f t="shared" si="11"/>
        <v>79.88</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1.0900000000000001</v>
      </c>
      <c r="EN6" s="32" t="str">
        <f>IF(EN7="","",IF(EN7="-","【-】","【"&amp;SUBSTITUTE(TEXT(EN7,"#,##0.00"),"-","△")&amp;"】"))</f>
        <v>【0.09】</v>
      </c>
    </row>
    <row r="7" spans="1:144" s="34" customFormat="1">
      <c r="A7" s="26"/>
      <c r="B7" s="35">
        <v>2015</v>
      </c>
      <c r="C7" s="35">
        <v>112011</v>
      </c>
      <c r="D7" s="35">
        <v>47</v>
      </c>
      <c r="E7" s="35">
        <v>17</v>
      </c>
      <c r="F7" s="35">
        <v>5</v>
      </c>
      <c r="G7" s="35">
        <v>0</v>
      </c>
      <c r="H7" s="35" t="s">
        <v>96</v>
      </c>
      <c r="I7" s="35" t="s">
        <v>97</v>
      </c>
      <c r="J7" s="35" t="s">
        <v>98</v>
      </c>
      <c r="K7" s="35" t="s">
        <v>99</v>
      </c>
      <c r="L7" s="35" t="s">
        <v>100</v>
      </c>
      <c r="M7" s="36" t="s">
        <v>101</v>
      </c>
      <c r="N7" s="36" t="s">
        <v>102</v>
      </c>
      <c r="O7" s="36">
        <v>0.71</v>
      </c>
      <c r="P7" s="36">
        <v>100</v>
      </c>
      <c r="Q7" s="36">
        <v>2829</v>
      </c>
      <c r="R7" s="36">
        <v>350223</v>
      </c>
      <c r="S7" s="36">
        <v>109.13</v>
      </c>
      <c r="T7" s="36">
        <v>3209.23</v>
      </c>
      <c r="U7" s="36">
        <v>2505</v>
      </c>
      <c r="V7" s="36">
        <v>0.67</v>
      </c>
      <c r="W7" s="36">
        <v>3738.81</v>
      </c>
      <c r="X7" s="36">
        <v>97.78</v>
      </c>
      <c r="Y7" s="36">
        <v>49.17</v>
      </c>
      <c r="Z7" s="36">
        <v>53.59</v>
      </c>
      <c r="AA7" s="36">
        <v>48.46</v>
      </c>
      <c r="AB7" s="36">
        <v>54.62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22.79</v>
      </c>
      <c r="BG7" s="36">
        <v>18.059999999999999</v>
      </c>
      <c r="BH7" s="36">
        <v>15.14</v>
      </c>
      <c r="BI7" s="36">
        <v>13.89</v>
      </c>
      <c r="BJ7" s="36">
        <v>1224.75</v>
      </c>
      <c r="BK7" s="36">
        <v>1144.05</v>
      </c>
      <c r="BL7" s="36">
        <v>1117.1099999999999</v>
      </c>
      <c r="BM7" s="36">
        <v>1161.05</v>
      </c>
      <c r="BN7" s="36">
        <v>2701.7</v>
      </c>
      <c r="BO7" s="36">
        <v>2099.96</v>
      </c>
      <c r="BP7" s="36">
        <v>49.16</v>
      </c>
      <c r="BQ7" s="36">
        <v>28.96</v>
      </c>
      <c r="BR7" s="36">
        <v>33.299999999999997</v>
      </c>
      <c r="BS7" s="36">
        <v>37.74</v>
      </c>
      <c r="BT7" s="36">
        <v>36.89</v>
      </c>
      <c r="BU7" s="36">
        <v>42.13</v>
      </c>
      <c r="BV7" s="36">
        <v>42.48</v>
      </c>
      <c r="BW7" s="36">
        <v>41.04</v>
      </c>
      <c r="BX7" s="36">
        <v>41.08</v>
      </c>
      <c r="BY7" s="36">
        <v>41.34</v>
      </c>
      <c r="BZ7" s="36">
        <v>52.78</v>
      </c>
      <c r="CA7" s="36">
        <v>224.73</v>
      </c>
      <c r="CB7" s="36">
        <v>390.69</v>
      </c>
      <c r="CC7" s="36">
        <v>307.91000000000003</v>
      </c>
      <c r="CD7" s="36">
        <v>284.39999999999998</v>
      </c>
      <c r="CE7" s="36">
        <v>287.77</v>
      </c>
      <c r="CF7" s="36">
        <v>348.41</v>
      </c>
      <c r="CG7" s="36">
        <v>343.8</v>
      </c>
      <c r="CH7" s="36">
        <v>357.08</v>
      </c>
      <c r="CI7" s="36">
        <v>378.08</v>
      </c>
      <c r="CJ7" s="36">
        <v>357.49</v>
      </c>
      <c r="CK7" s="36">
        <v>289.81</v>
      </c>
      <c r="CL7" s="36">
        <v>47.44</v>
      </c>
      <c r="CM7" s="36">
        <v>28.98</v>
      </c>
      <c r="CN7" s="36">
        <v>39.130000000000003</v>
      </c>
      <c r="CO7" s="36">
        <v>42.99</v>
      </c>
      <c r="CP7" s="36">
        <v>45.35</v>
      </c>
      <c r="CQ7" s="36">
        <v>46.85</v>
      </c>
      <c r="CR7" s="36">
        <v>46.06</v>
      </c>
      <c r="CS7" s="36">
        <v>45.95</v>
      </c>
      <c r="CT7" s="36">
        <v>44.69</v>
      </c>
      <c r="CU7" s="36">
        <v>44.69</v>
      </c>
      <c r="CV7" s="36">
        <v>52.74</v>
      </c>
      <c r="CW7" s="36">
        <v>81.53</v>
      </c>
      <c r="CX7" s="36">
        <v>57.3</v>
      </c>
      <c r="CY7" s="36">
        <v>72.34</v>
      </c>
      <c r="CZ7" s="36">
        <v>77.83</v>
      </c>
      <c r="DA7" s="36">
        <v>79.88</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1.0900000000000001</v>
      </c>
      <c r="EN7" s="36">
        <v>0.09</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2017-02-14T04:58:21Z</cp:lastPrinted>
  <dcterms:created xsi:type="dcterms:W3CDTF">2016-12-02T02:58:48Z</dcterms:created>
  <dcterms:modified xsi:type="dcterms:W3CDTF">2017-02-24T02:06:03Z</dcterms:modified>
  <cp:category/>
</cp:coreProperties>
</file>