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51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CO34" i="9" l="1"/>
</calcChain>
</file>

<file path=xl/sharedStrings.xml><?xml version="1.0" encoding="utf-8"?>
<sst xmlns="http://schemas.openxmlformats.org/spreadsheetml/2006/main" count="989" uniqueCount="542">
  <si>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</si>
  <si>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</si>
  <si>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</si>
  <si>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</si>
  <si>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</si>
  <si>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</si>
  <si>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</si>
  <si>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</si>
  <si>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</si>
  <si>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</si>
  <si>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</si>
  <si>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</si>
  <si>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</si>
  <si>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</si>
  <si>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</si>
  <si>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</si>
  <si>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</si>
  <si>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</si>
  <si>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</si>
  <si>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</si>
  <si>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</si>
  <si>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</si>
  <si>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</si>
  <si>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</si>
  <si>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</si>
  <si>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</si>
  <si>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</si>
  <si>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</si>
  <si>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</si>
  <si>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</si>
  <si>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</si>
  <si>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</si>
  <si>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</si>
  <si>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</si>
  <si>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</si>
  <si>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</si>
  <si>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</si>
  <si>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</si>
  <si>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</si>
  <si>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</si>
  <si>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</si>
  <si>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</si>
  <si>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</si>
  <si>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</si>
  <si>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</si>
  <si>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</si>
  <si>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</si>
  <si>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</si>
  <si>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</si>
  <si>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</si>
  <si>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</si>
  <si>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</si>
  <si>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</si>
  <si>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</si>
  <si>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</si>
  <si>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</si>
  <si>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</si>
  <si>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</si>
  <si>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</si>
  <si>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</si>
  <si>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</si>
  <si>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</si>
  <si>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</si>
  <si>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</si>
  <si>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</si>
  <si>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</si>
  <si>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</si>
  <si>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</si>
  <si>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</si>
  <si>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</si>
  <si>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</si>
  <si>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</si>
  <si>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</si>
  <si>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</si>
  <si>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</si>
  <si>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</si>
  <si>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</si>
  <si>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</si>
  <si>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</si>
  <si>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</si>
  <si>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</si>
  <si>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</si>
  <si>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</si>
  <si>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</si>
  <si>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</si>
  <si>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</si>
  <si>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</si>
  <si>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</si>
  <si>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</si>
  <si>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</si>
  <si>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</si>
  <si>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</si>
  <si>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</si>
  <si>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</si>
  <si>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</si>
  <si>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</si>
  <si>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</si>
  <si>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</si>
  <si>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</si>
  <si>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</si>
  <si>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</si>
  <si>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</si>
  <si>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</si>
  <si>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</si>
  <si>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</si>
  <si>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</si>
  <si>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</si>
  <si>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</si>
  <si>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</si>
  <si>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</si>
  <si>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</si>
  <si>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</si>
  <si>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</si>
  <si>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</si>
  <si>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</si>
  <si>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</si>
  <si>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</si>
  <si>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</si>
  <si>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</si>
  <si>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</si>
  <si>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</si>
  <si>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</si>
  <si>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</si>
  <si>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</si>
  <si>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</si>
  <si>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</si>
  <si>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</si>
  <si>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</si>
  <si>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</si>
  <si>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</si>
  <si>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</si>
  <si>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</si>
  <si>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</si>
  <si>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</si>
  <si>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</si>
  <si>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</si>
  <si>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</si>
  <si>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</si>
  <si>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</si>
  <si>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</si>
  <si>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</si>
  <si>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</si>
  <si>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</si>
  <si>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</si>
  <si>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</si>
  <si>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</si>
  <si>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</si>
  <si>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</si>
  <si>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</si>
  <si>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</si>
  <si>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</si>
  <si>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</si>
  <si>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</si>
  <si>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</si>
  <si>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</si>
  <si>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</si>
  <si>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</si>
  <si>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</si>
  <si>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</si>
  <si>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</si>
  <si>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</si>
  <si>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</si>
  <si>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</si>
  <si>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</si>
  <si>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</si>
  <si>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</si>
  <si>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</si>
  <si>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</si>
  <si>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</si>
  <si>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</si>
  <si>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</si>
  <si>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</si>
  <si>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</si>
  <si>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</si>
  <si>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</si>
  <si>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</si>
  <si>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</si>
  <si>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</si>
  <si>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</si>
  <si>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</si>
  <si>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</si>
  <si>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</si>
  <si>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</si>
  <si>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</si>
  <si>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</si>
  <si>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</si>
  <si>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</si>
  <si>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</si>
  <si>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</si>
  <si>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</si>
  <si>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</si>
  <si>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</si>
  <si>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</si>
  <si>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</si>
  <si>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</si>
  <si>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埼玉県吉川市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</si>
  <si>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</si>
  <si>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</si>
  <si>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</si>
  <si>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</si>
  <si>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</si>
  <si>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</si>
  <si>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</si>
  <si>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</si>
  <si>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</si>
  <si>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</si>
  <si>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</si>
  <si>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</si>
  <si>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</si>
  <si>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</si>
  <si>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</si>
  <si>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</si>
  <si>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</si>
  <si>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</si>
  <si>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</si>
  <si>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</si>
  <si>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</si>
  <si>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</si>
  <si>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</si>
  <si>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</si>
  <si>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</si>
  <si>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</si>
  <si>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</si>
  <si>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</si>
  <si>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</si>
  <si>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</si>
  <si>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</si>
  <si>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</si>
  <si>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</si>
  <si>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</si>
  <si>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</si>
  <si>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</si>
  <si>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</si>
  <si>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</si>
  <si>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</si>
  <si>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</si>
  <si>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</si>
  <si>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</si>
  <si>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</si>
  <si>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</si>
  <si>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</si>
  <si>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</si>
  <si>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</si>
  <si>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</si>
  <si>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</si>
  <si>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</si>
  <si>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</si>
  <si>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</si>
  <si>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</si>
  <si>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</si>
  <si>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</si>
  <si>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</si>
  <si>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</si>
  <si>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</si>
  <si>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</si>
  <si>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</si>
  <si>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</si>
  <si>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</si>
  <si>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</si>
  <si>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</si>
  <si>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</si>
  <si>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</si>
  <si>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</si>
  <si>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</si>
  <si>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</si>
  <si>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</si>
  <si>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</si>
  <si>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</si>
  <si>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</si>
  <si>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</si>
  <si>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</si>
  <si>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</si>
  <si>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</si>
  <si>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</si>
  <si>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</si>
  <si>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</si>
  <si>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</si>
  <si>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</si>
  <si>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</si>
  <si>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</si>
  <si>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</si>
  <si>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</si>
  <si>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</si>
  <si>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</si>
  <si>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</si>
  <si>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</si>
  <si>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</si>
  <si>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</si>
  <si>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</si>
  <si>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</si>
  <si>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</si>
  <si>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</si>
  <si>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</si>
  <si>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</si>
  <si>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</si>
  <si>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</si>
  <si>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</si>
  <si>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</si>
  <si>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</si>
  <si>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</si>
  <si>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</si>
  <si>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</si>
  <si>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</si>
  <si>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</si>
  <si>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</si>
  <si>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</si>
  <si>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</si>
  <si>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</si>
  <si>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</si>
  <si>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</si>
  <si>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</si>
  <si>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</si>
  <si>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</si>
  <si>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</si>
  <si>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</si>
  <si>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</si>
  <si>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</si>
  <si>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</si>
  <si>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</si>
  <si>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</si>
  <si>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</si>
  <si>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</si>
  <si>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</si>
  <si>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</si>
  <si>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</si>
  <si>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</si>
  <si>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</si>
  <si>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</si>
  <si>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</si>
  <si>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</si>
  <si>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</si>
  <si>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</si>
  <si>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</si>
  <si>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</si>
  <si>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</si>
  <si>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</si>
  <si>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</si>
  <si>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</si>
  <si>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</si>
  <si>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</si>
  <si>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</si>
  <si>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</si>
  <si>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</si>
  <si>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</si>
  <si>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</si>
  <si>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</si>
  <si>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</si>
  <si>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埼玉県吉川市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</si>
  <si>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</si>
  <si>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</si>
  <si>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</si>
  <si>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</si>
  <si>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</si>
  <si>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</si>
  <si>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</si>
  <si>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</si>
  <si>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</si>
  <si>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</si>
  <si>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</si>
  <si>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</si>
  <si>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</si>
  <si>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</si>
  <si>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</si>
  <si>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</si>
  <si>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</si>
  <si>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</si>
  <si>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</si>
  <si>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</si>
  <si>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</si>
  <si>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</si>
  <si>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</si>
  <si>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</si>
  <si>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</si>
  <si>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</si>
  <si>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</si>
  <si>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</si>
  <si>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</si>
  <si>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</si>
  <si>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</si>
  <si>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</si>
  <si>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</si>
  <si>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吉川市国民健康保険特別会計</t>
    <phoneticPr fontId="5"/>
  </si>
  <si>
    <t>吉川市介護保険特別会計</t>
    <phoneticPr fontId="5"/>
  </si>
  <si>
    <t>吉川市後期高齢者医療特別会計</t>
    <phoneticPr fontId="5"/>
  </si>
  <si>
    <t>吉川市水道事業会計</t>
    <phoneticPr fontId="5"/>
  </si>
  <si>
    <t>法適用企業</t>
    <phoneticPr fontId="5"/>
  </si>
  <si>
    <t>吉川市下水道事業特別会計</t>
    <phoneticPr fontId="5"/>
  </si>
  <si>
    <t>法非適用企業</t>
    <phoneticPr fontId="5"/>
  </si>
  <si>
    <t>吉川市農業集落排水特別会計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</si>
  <si>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</si>
  <si>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</si>
  <si>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</si>
  <si>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</si>
  <si>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</si>
  <si>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</si>
  <si>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</si>
  <si>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</si>
  <si>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</si>
  <si>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</si>
  <si>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</si>
  <si>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</si>
  <si>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</si>
  <si>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</si>
  <si>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</si>
  <si>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</si>
  <si>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</si>
  <si>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</si>
  <si>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</si>
  <si>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</si>
  <si>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</si>
  <si>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</si>
  <si>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</si>
  <si>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</si>
  <si>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</si>
  <si>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</si>
  <si>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</si>
  <si>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</si>
  <si>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</si>
  <si>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</si>
  <si>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</si>
  <si>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</si>
  <si>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</si>
  <si>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</si>
  <si>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</si>
  <si>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</si>
  <si>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</si>
  <si>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</si>
  <si>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</si>
  <si>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</si>
  <si>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</si>
  <si>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</si>
  <si>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</si>
  <si>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</si>
  <si>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</si>
  <si>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</si>
  <si>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</si>
  <si>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</si>
  <si>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</si>
  <si>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</si>
  <si>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</si>
  <si>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</si>
  <si>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</si>
  <si>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</si>
  <si>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</si>
  <si>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</si>
  <si>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</si>
  <si>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</si>
  <si>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</si>
  <si>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</si>
  <si>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</si>
  <si>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</si>
  <si>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</si>
  <si>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</si>
  <si>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</si>
  <si>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</si>
  <si>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</si>
  <si>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</si>
  <si>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</si>
  <si>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</si>
  <si>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</si>
  <si>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</si>
  <si>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</si>
  <si>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</si>
  <si>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</si>
  <si>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</si>
  <si>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</si>
  <si>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</si>
  <si>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</si>
  <si>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</si>
  <si>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</si>
  <si>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</si>
  <si>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</si>
  <si>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</si>
  <si>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</si>
  <si>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</si>
  <si>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</si>
  <si>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</si>
  <si>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</si>
  <si>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</si>
  <si>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</si>
  <si>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</si>
  <si>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</si>
  <si>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</si>
  <si>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</si>
  <si>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</si>
  <si>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</si>
  <si>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</si>
  <si>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</si>
  <si>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</si>
  <si>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</si>
  <si>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</si>
  <si>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</si>
  <si>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</si>
  <si>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</si>
  <si>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</si>
  <si>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</si>
  <si>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</si>
  <si>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</si>
  <si>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</si>
  <si>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</si>
  <si>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</si>
  <si>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</si>
  <si>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</si>
  <si>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</si>
  <si>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</si>
  <si>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</si>
  <si>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</si>
  <si>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</si>
  <si>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</si>
  <si>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</si>
  <si>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</si>
  <si>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</si>
  <si>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</si>
  <si>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</si>
  <si>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</si>
  <si>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</si>
  <si>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</si>
  <si>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</si>
  <si>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</si>
  <si>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</si>
  <si>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</si>
  <si>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3.44</t>
  </si>
  <si>
    <t>▲ 2.30</t>
  </si>
  <si>
    <t>吉川市水道事業会計</t>
  </si>
  <si>
    <t>吉川市国民健康保険特別会計</t>
  </si>
  <si>
    <t>一般会計</t>
  </si>
  <si>
    <t>吉川市介護保険特別会計</t>
  </si>
  <si>
    <t>吉川市下水道事業特別会計</t>
  </si>
  <si>
    <t>吉川市後期高齢者医療特別会計</t>
  </si>
  <si>
    <t>吉川市農業集落排水特別会計</t>
  </si>
  <si>
    <t>その他会計（赤字）</t>
  </si>
  <si>
    <t>その他会計（黒字）</t>
  </si>
  <si>
    <t>埼玉県後期高齢者医療広域連合</t>
  </si>
  <si>
    <t>埼玉県市町村総合事務組合</t>
  </si>
  <si>
    <t>彩の国さいたま人づくり広域連合</t>
  </si>
  <si>
    <t>東埼玉資源環境組合</t>
    <rPh sb="0" eb="1">
      <t>ヒガシ</t>
    </rPh>
    <rPh sb="1" eb="3">
      <t>サイタマ</t>
    </rPh>
    <rPh sb="3" eb="5">
      <t>シゲン</t>
    </rPh>
    <rPh sb="5" eb="7">
      <t>カンキョウ</t>
    </rPh>
    <rPh sb="7" eb="9">
      <t>クミアイ</t>
    </rPh>
    <phoneticPr fontId="24"/>
  </si>
  <si>
    <t>江戸川水防事務組合</t>
    <rPh sb="0" eb="3">
      <t>エドガワ</t>
    </rPh>
    <rPh sb="3" eb="5">
      <t>スイボウ</t>
    </rPh>
    <rPh sb="5" eb="7">
      <t>ジム</t>
    </rPh>
    <rPh sb="7" eb="9">
      <t>クミアイ</t>
    </rPh>
    <phoneticPr fontId="24"/>
  </si>
  <si>
    <t>吉川松伏消防組合</t>
    <rPh sb="0" eb="2">
      <t>ヨシカワ</t>
    </rPh>
    <rPh sb="2" eb="4">
      <t>マツブシ</t>
    </rPh>
    <rPh sb="4" eb="6">
      <t>ショウボウ</t>
    </rPh>
    <rPh sb="6" eb="8">
      <t>クミアイ</t>
    </rPh>
    <phoneticPr fontId="24"/>
  </si>
  <si>
    <t>特別会計</t>
  </si>
  <si>
    <t>交通災害特別会計</t>
  </si>
  <si>
    <t>○</t>
  </si>
  <si>
    <t>吉川市土地開発公社</t>
    <rPh sb="0" eb="3">
      <t>ヨシカワシ</t>
    </rPh>
    <rPh sb="3" eb="5">
      <t>トチ</t>
    </rPh>
    <rPh sb="5" eb="7">
      <t>カイハツ</t>
    </rPh>
    <rPh sb="7" eb="9">
      <t>コウシャ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</si>
</sst>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extLst xmlns:c16r2="http://schemas.microsoft.com/office/drawing/2015/06/chart">
            <c:ext xmlns:c16="http://schemas.microsoft.com/office/drawing/2014/chart" uri="{C3380CC4-5D6E-409C-BE32-E72D297353CC}">
              <c16:uniqueId val="{00000000-215C-40FD-959B-5C2A8DE689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66814</c:v>
                </c:pt>
                <c:pt idx="1">
                  <c:v>63605</c:v>
                </c:pt>
                <c:pt idx="2">
                  <c:v>56791</c:v>
                </c:pt>
                <c:pt idx="3">
                  <c:v>21464</c:v>
                </c:pt>
                <c:pt idx="4">
                  <c:v>19792</c:v>
                </c:pt>
              </c:numCache>
            </c:numRef>
          </c:val>
          <c:smooth val="0"/>
          <c:extLst xmlns:c16r2="http://schemas.microsoft.com/office/drawing/2015/06/chart">
            <c:ext xmlns:c16="http://schemas.microsoft.com/office/drawing/2014/chart" uri="{C3380CC4-5D6E-409C-BE32-E72D297353CC}">
              <c16:uniqueId val="{00000001-215C-40FD-959B-5C2A8DE689EC}"/>
            </c:ext>
          </c:extLst>
        </c:ser>
        <c:dLbls>
          <c:showLegendKey val="0"/>
          <c:showVal val="0"/>
          <c:showCatName val="0"/>
          <c:showSerName val="0"/>
          <c:showPercent val="0"/>
          <c:showBubbleSize val="0"/>
        </c:dLbls>
        <c:marker val="1"/>
        <c:smooth val="0"/>
        <c:axId val="94424448"/>
        <c:axId val="94426624"/>
      </c:lineChart>
      <c:catAx>
        <c:axId val="94424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26624"/>
        <c:crosses val="autoZero"/>
        <c:auto val="1"/>
        <c:lblAlgn val="ctr"/>
        <c:lblOffset val="100"/>
        <c:tickLblSkip val="1"/>
        <c:tickMarkSkip val="1"/>
        <c:noMultiLvlLbl val="0"/>
      </c:catAx>
      <c:valAx>
        <c:axId val="944266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2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7.79</c:v>
                </c:pt>
                <c:pt idx="1">
                  <c:v>9.67</c:v>
                </c:pt>
                <c:pt idx="2">
                  <c:v>6.35</c:v>
                </c:pt>
                <c:pt idx="3">
                  <c:v>5.25</c:v>
                </c:pt>
                <c:pt idx="4">
                  <c:v>5.3</c:v>
                </c:pt>
              </c:numCache>
            </c:numRef>
          </c:val>
          <c:extLst xmlns:c16r2="http://schemas.microsoft.com/office/drawing/2015/06/chart">
            <c:ext xmlns:c16="http://schemas.microsoft.com/office/drawing/2014/chart" uri="{C3380CC4-5D6E-409C-BE32-E72D297353CC}">
              <c16:uniqueId val="{00000000-9AA8-4C18-ABA4-E235791660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12.01</c:v>
                </c:pt>
                <c:pt idx="1">
                  <c:v>13.09</c:v>
                </c:pt>
                <c:pt idx="2">
                  <c:v>12.69</c:v>
                </c:pt>
                <c:pt idx="3">
                  <c:v>16.239999999999998</c:v>
                </c:pt>
                <c:pt idx="4">
                  <c:v>13.9</c:v>
                </c:pt>
              </c:numCache>
            </c:numRef>
          </c:val>
          <c:extLst xmlns:c16r2="http://schemas.microsoft.com/office/drawing/2015/06/chart">
            <c:ext xmlns:c16="http://schemas.microsoft.com/office/drawing/2014/chart" uri="{C3380CC4-5D6E-409C-BE32-E72D297353CC}">
              <c16:uniqueId val="{00000001-9AA8-4C18-ABA4-E2357916607B}"/>
            </c:ext>
          </c:extLst>
        </c:ser>
        <c:dLbls>
          <c:showLegendKey val="0"/>
          <c:showVal val="0"/>
          <c:showCatName val="0"/>
          <c:showSerName val="0"/>
          <c:showPercent val="0"/>
          <c:showBubbleSize val="0"/>
        </c:dLbls>
        <c:gapWidth val="250"/>
        <c:overlap val="100"/>
        <c:axId val="102761216"/>
        <c:axId val="102763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4.8600000000000003</c:v>
                </c:pt>
                <c:pt idx="1">
                  <c:v>3.17</c:v>
                </c:pt>
                <c:pt idx="2">
                  <c:v>-3.44</c:v>
                </c:pt>
                <c:pt idx="3">
                  <c:v>2.94</c:v>
                </c:pt>
                <c:pt idx="4">
                  <c:v>-2.2999999999999998</c:v>
                </c:pt>
              </c:numCache>
            </c:numRef>
          </c:val>
          <c:smooth val="0"/>
          <c:extLst xmlns:c16r2="http://schemas.microsoft.com/office/drawing/2015/06/chart">
            <c:ext xmlns:c16="http://schemas.microsoft.com/office/drawing/2014/chart" uri="{C3380CC4-5D6E-409C-BE32-E72D297353CC}">
              <c16:uniqueId val="{00000002-9AA8-4C18-ABA4-E2357916607B}"/>
            </c:ext>
          </c:extLst>
        </c:ser>
        <c:dLbls>
          <c:showLegendKey val="0"/>
          <c:showVal val="0"/>
          <c:showCatName val="0"/>
          <c:showSerName val="0"/>
          <c:showPercent val="0"/>
          <c:showBubbleSize val="0"/>
        </c:dLbls>
        <c:marker val="1"/>
        <c:smooth val="0"/>
        <c:axId val="102761216"/>
        <c:axId val="102763136"/>
      </c:lineChart>
      <c:catAx>
        <c:axId val="10276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763136"/>
        <c:crosses val="autoZero"/>
        <c:auto val="1"/>
        <c:lblAlgn val="ctr"/>
        <c:lblOffset val="100"/>
        <c:tickLblSkip val="1"/>
        <c:tickMarkSkip val="1"/>
        <c:noMultiLvlLbl val="0"/>
      </c:catAx>
      <c:valAx>
        <c:axId val="10276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B60-4E30-A831-29E6A0DFA9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60-4E30-A831-29E6A0DFA9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B60-4E30-A831-29E6A0DFA934}"/>
            </c:ext>
          </c:extLst>
        </c:ser>
        <c:ser>
          <c:idx val="3"/>
          <c:order val="3"/>
          <c:tx>
            <c:strRef>
              <c:f>データシート!$A$30</c:f>
              <c:strCache>
                <c:ptCount val="1"/>
                <c:pt idx="0">
                  <c:v>吉川市農業集落排水特別会計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9B60-4E30-A831-29E6A0DFA934}"/>
            </c:ext>
          </c:extLst>
        </c:ser>
        <c:ser>
          <c:idx val="4"/>
          <c:order val="4"/>
          <c:tx>
            <c:strRef>
              <c:f>データシート!$A$31</c:f>
              <c:strCache>
                <c:ptCount val="1"/>
                <c:pt idx="0">
                  <c:v>吉川市後期高齢者医療特別会計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0.03</c:v>
                </c:pt>
                <c:pt idx="4">
                  <c:v>#N/A</c:v>
                </c:pt>
                <c:pt idx="5">
                  <c:v>0.09</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9B60-4E30-A831-29E6A0DFA934}"/>
            </c:ext>
          </c:extLst>
        </c:ser>
        <c:ser>
          <c:idx val="5"/>
          <c:order val="5"/>
          <c:tx>
            <c:strRef>
              <c:f>データシート!$A$32</c:f>
              <c:strCache>
                <c:ptCount val="1"/>
                <c:pt idx="0">
                  <c:v>吉川市下水道事業特別会計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1.1200000000000001</c:v>
                </c:pt>
                <c:pt idx="2">
                  <c:v>#N/A</c:v>
                </c:pt>
                <c:pt idx="3">
                  <c:v>0.43</c:v>
                </c:pt>
                <c:pt idx="4">
                  <c:v>#N/A</c:v>
                </c:pt>
                <c:pt idx="5">
                  <c:v>0.32</c:v>
                </c:pt>
                <c:pt idx="6">
                  <c:v>#N/A</c:v>
                </c:pt>
                <c:pt idx="7">
                  <c:v>0.24</c:v>
                </c:pt>
                <c:pt idx="8">
                  <c:v>#N/A</c:v>
                </c:pt>
                <c:pt idx="9">
                  <c:v>0.23</c:v>
                </c:pt>
              </c:numCache>
            </c:numRef>
          </c:val>
          <c:extLst xmlns:c16r2="http://schemas.microsoft.com/office/drawing/2015/06/chart">
            <c:ext xmlns:c16="http://schemas.microsoft.com/office/drawing/2014/chart" uri="{C3380CC4-5D6E-409C-BE32-E72D297353CC}">
              <c16:uniqueId val="{00000005-9B60-4E30-A831-29E6A0DFA934}"/>
            </c:ext>
          </c:extLst>
        </c:ser>
        <c:ser>
          <c:idx val="6"/>
          <c:order val="6"/>
          <c:tx>
            <c:strRef>
              <c:f>データシート!$A$33</c:f>
              <c:strCache>
                <c:ptCount val="1"/>
                <c:pt idx="0">
                  <c:v>吉川市介護保険特別会計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1.02</c:v>
                </c:pt>
                <c:pt idx="2">
                  <c:v>#N/A</c:v>
                </c:pt>
                <c:pt idx="3">
                  <c:v>0.4</c:v>
                </c:pt>
                <c:pt idx="4">
                  <c:v>#N/A</c:v>
                </c:pt>
                <c:pt idx="5">
                  <c:v>1.34</c:v>
                </c:pt>
                <c:pt idx="6">
                  <c:v>#N/A</c:v>
                </c:pt>
                <c:pt idx="7">
                  <c:v>0.71</c:v>
                </c:pt>
                <c:pt idx="8">
                  <c:v>#N/A</c:v>
                </c:pt>
                <c:pt idx="9">
                  <c:v>2.54</c:v>
                </c:pt>
              </c:numCache>
            </c:numRef>
          </c:val>
          <c:extLst xmlns:c16r2="http://schemas.microsoft.com/office/drawing/2015/06/chart">
            <c:ext xmlns:c16="http://schemas.microsoft.com/office/drawing/2014/chart" uri="{C3380CC4-5D6E-409C-BE32-E72D297353CC}">
              <c16:uniqueId val="{00000006-9B60-4E30-A831-29E6A0DFA93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7.78</c:v>
                </c:pt>
                <c:pt idx="2">
                  <c:v>#N/A</c:v>
                </c:pt>
                <c:pt idx="3">
                  <c:v>9.67</c:v>
                </c:pt>
                <c:pt idx="4">
                  <c:v>#N/A</c:v>
                </c:pt>
                <c:pt idx="5">
                  <c:v>6.34</c:v>
                </c:pt>
                <c:pt idx="6">
                  <c:v>#N/A</c:v>
                </c:pt>
                <c:pt idx="7">
                  <c:v>5.24</c:v>
                </c:pt>
                <c:pt idx="8">
                  <c:v>#N/A</c:v>
                </c:pt>
                <c:pt idx="9">
                  <c:v>5.29</c:v>
                </c:pt>
              </c:numCache>
            </c:numRef>
          </c:val>
          <c:extLst xmlns:c16r2="http://schemas.microsoft.com/office/drawing/2015/06/chart">
            <c:ext xmlns:c16="http://schemas.microsoft.com/office/drawing/2014/chart" uri="{C3380CC4-5D6E-409C-BE32-E72D297353CC}">
              <c16:uniqueId val="{00000007-9B60-4E30-A831-29E6A0DFA934}"/>
            </c:ext>
          </c:extLst>
        </c:ser>
        <c:ser>
          <c:idx val="8"/>
          <c:order val="8"/>
          <c:tx>
            <c:strRef>
              <c:f>データシート!$A$35</c:f>
              <c:strCache>
                <c:ptCount val="1"/>
                <c:pt idx="0">
                  <c:v>吉川市国民健康保険特別会計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5.84</c:v>
                </c:pt>
                <c:pt idx="2">
                  <c:v>#N/A</c:v>
                </c:pt>
                <c:pt idx="3">
                  <c:v>6.86</c:v>
                </c:pt>
                <c:pt idx="4">
                  <c:v>#N/A</c:v>
                </c:pt>
                <c:pt idx="5">
                  <c:v>6.61</c:v>
                </c:pt>
                <c:pt idx="6">
                  <c:v>#N/A</c:v>
                </c:pt>
                <c:pt idx="7">
                  <c:v>6.04</c:v>
                </c:pt>
                <c:pt idx="8">
                  <c:v>#N/A</c:v>
                </c:pt>
                <c:pt idx="9">
                  <c:v>6.98</c:v>
                </c:pt>
              </c:numCache>
            </c:numRef>
          </c:val>
          <c:extLst xmlns:c16r2="http://schemas.microsoft.com/office/drawing/2015/06/chart">
            <c:ext xmlns:c16="http://schemas.microsoft.com/office/drawing/2014/chart" uri="{C3380CC4-5D6E-409C-BE32-E72D297353CC}">
              <c16:uniqueId val="{00000008-9B60-4E30-A831-29E6A0DFA934}"/>
            </c:ext>
          </c:extLst>
        </c:ser>
        <c:ser>
          <c:idx val="9"/>
          <c:order val="9"/>
          <c:tx>
            <c:strRef>
              <c:f>データシート!$A$36</c:f>
              <c:strCache>
                <c:ptCount val="1"/>
                <c:pt idx="0">
                  <c:v>吉川市水道事業会計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17.46</c:v>
                </c:pt>
                <c:pt idx="2">
                  <c:v>#N/A</c:v>
                </c:pt>
                <c:pt idx="3">
                  <c:v>19.25</c:v>
                </c:pt>
                <c:pt idx="4">
                  <c:v>#N/A</c:v>
                </c:pt>
                <c:pt idx="5">
                  <c:v>20.37</c:v>
                </c:pt>
                <c:pt idx="6">
                  <c:v>#N/A</c:v>
                </c:pt>
                <c:pt idx="7">
                  <c:v>22.29</c:v>
                </c:pt>
                <c:pt idx="8">
                  <c:v>#N/A</c:v>
                </c:pt>
                <c:pt idx="9">
                  <c:v>20.82</c:v>
                </c:pt>
              </c:numCache>
            </c:numRef>
          </c:val>
          <c:extLst xmlns:c16r2="http://schemas.microsoft.com/office/drawing/2015/06/chart">
            <c:ext xmlns:c16="http://schemas.microsoft.com/office/drawing/2014/chart" uri="{C3380CC4-5D6E-409C-BE32-E72D297353CC}">
              <c16:uniqueId val="{00000009-9B60-4E30-A831-29E6A0DFA934}"/>
            </c:ext>
          </c:extLst>
        </c:ser>
        <c:dLbls>
          <c:showLegendKey val="0"/>
          <c:showVal val="0"/>
          <c:showCatName val="0"/>
          <c:showSerName val="0"/>
          <c:showPercent val="0"/>
          <c:showBubbleSize val="0"/>
        </c:dLbls>
        <c:gapWidth val="150"/>
        <c:overlap val="100"/>
        <c:axId val="104295040"/>
        <c:axId val="104309120"/>
      </c:barChart>
      <c:catAx>
        <c:axId val="10429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09120"/>
        <c:crosses val="autoZero"/>
        <c:auto val="1"/>
        <c:lblAlgn val="ctr"/>
        <c:lblOffset val="100"/>
        <c:tickLblSkip val="1"/>
        <c:tickMarkSkip val="1"/>
        <c:noMultiLvlLbl val="0"/>
      </c:catAx>
      <c:valAx>
        <c:axId val="10430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9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1230</c:v>
                </c:pt>
                <c:pt idx="5">
                  <c:v>1256</c:v>
                </c:pt>
                <c:pt idx="8">
                  <c:v>1320</c:v>
                </c:pt>
                <c:pt idx="11">
                  <c:v>1416</c:v>
                </c:pt>
                <c:pt idx="14">
                  <c:v>1495</c:v>
                </c:pt>
              </c:numCache>
            </c:numRef>
          </c:val>
          <c:extLst xmlns:c16r2="http://schemas.microsoft.com/office/drawing/2015/06/chart">
            <c:ext xmlns:c16="http://schemas.microsoft.com/office/drawing/2014/chart" uri="{C3380CC4-5D6E-409C-BE32-E72D297353CC}">
              <c16:uniqueId val="{00000000-ADB0-4819-9C3D-01E972CC60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B0-4819-9C3D-01E972CC60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100</c:v>
                </c:pt>
                <c:pt idx="3">
                  <c:v>94</c:v>
                </c:pt>
                <c:pt idx="6">
                  <c:v>64</c:v>
                </c:pt>
                <c:pt idx="9">
                  <c:v>98</c:v>
                </c:pt>
                <c:pt idx="12">
                  <c:v>94</c:v>
                </c:pt>
              </c:numCache>
            </c:numRef>
          </c:val>
          <c:extLst xmlns:c16r2="http://schemas.microsoft.com/office/drawing/2015/06/chart">
            <c:ext xmlns:c16="http://schemas.microsoft.com/office/drawing/2014/chart" uri="{C3380CC4-5D6E-409C-BE32-E72D297353CC}">
              <c16:uniqueId val="{00000002-ADB0-4819-9C3D-01E972CC60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106</c:v>
                </c:pt>
                <c:pt idx="3">
                  <c:v>95</c:v>
                </c:pt>
                <c:pt idx="6">
                  <c:v>118</c:v>
                </c:pt>
                <c:pt idx="9">
                  <c:v>137</c:v>
                </c:pt>
                <c:pt idx="12">
                  <c:v>125</c:v>
                </c:pt>
              </c:numCache>
            </c:numRef>
          </c:val>
          <c:extLst xmlns:c16r2="http://schemas.microsoft.com/office/drawing/2015/06/chart">
            <c:ext xmlns:c16="http://schemas.microsoft.com/office/drawing/2014/chart" uri="{C3380CC4-5D6E-409C-BE32-E72D297353CC}">
              <c16:uniqueId val="{00000003-ADB0-4819-9C3D-01E972CC60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344</c:v>
                </c:pt>
                <c:pt idx="3">
                  <c:v>250</c:v>
                </c:pt>
                <c:pt idx="6">
                  <c:v>286</c:v>
                </c:pt>
                <c:pt idx="9">
                  <c:v>251</c:v>
                </c:pt>
                <c:pt idx="12">
                  <c:v>261</c:v>
                </c:pt>
              </c:numCache>
            </c:numRef>
          </c:val>
          <c:extLst xmlns:c16r2="http://schemas.microsoft.com/office/drawing/2015/06/chart">
            <c:ext xmlns:c16="http://schemas.microsoft.com/office/drawing/2014/chart" uri="{C3380CC4-5D6E-409C-BE32-E72D297353CC}">
              <c16:uniqueId val="{00000004-ADB0-4819-9C3D-01E972CC60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B0-4819-9C3D-01E972CC60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B0-4819-9C3D-01E972CC60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1217</c:v>
                </c:pt>
                <c:pt idx="3">
                  <c:v>1356</c:v>
                </c:pt>
                <c:pt idx="6">
                  <c:v>1512</c:v>
                </c:pt>
                <c:pt idx="9">
                  <c:v>1418</c:v>
                </c:pt>
                <c:pt idx="12">
                  <c:v>1476</c:v>
                </c:pt>
              </c:numCache>
            </c:numRef>
          </c:val>
          <c:extLst xmlns:c16r2="http://schemas.microsoft.com/office/drawing/2015/06/chart">
            <c:ext xmlns:c16="http://schemas.microsoft.com/office/drawing/2014/chart" uri="{C3380CC4-5D6E-409C-BE32-E72D297353CC}">
              <c16:uniqueId val="{00000007-ADB0-4819-9C3D-01E972CC60E0}"/>
            </c:ext>
          </c:extLst>
        </c:ser>
        <c:dLbls>
          <c:showLegendKey val="0"/>
          <c:showVal val="0"/>
          <c:showCatName val="0"/>
          <c:showSerName val="0"/>
          <c:showPercent val="0"/>
          <c:showBubbleSize val="0"/>
        </c:dLbls>
        <c:gapWidth val="100"/>
        <c:overlap val="100"/>
        <c:axId val="103736448"/>
        <c:axId val="10373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537</c:v>
                </c:pt>
                <c:pt idx="2">
                  <c:v>#N/A</c:v>
                </c:pt>
                <c:pt idx="3">
                  <c:v>#N/A</c:v>
                </c:pt>
                <c:pt idx="4">
                  <c:v>539</c:v>
                </c:pt>
                <c:pt idx="5">
                  <c:v>#N/A</c:v>
                </c:pt>
                <c:pt idx="6">
                  <c:v>#N/A</c:v>
                </c:pt>
                <c:pt idx="7">
                  <c:v>660</c:v>
                </c:pt>
                <c:pt idx="8">
                  <c:v>#N/A</c:v>
                </c:pt>
                <c:pt idx="9">
                  <c:v>#N/A</c:v>
                </c:pt>
                <c:pt idx="10">
                  <c:v>488</c:v>
                </c:pt>
                <c:pt idx="11">
                  <c:v>#N/A</c:v>
                </c:pt>
                <c:pt idx="12">
                  <c:v>#N/A</c:v>
                </c:pt>
                <c:pt idx="13">
                  <c:v>461</c:v>
                </c:pt>
                <c:pt idx="14">
                  <c:v>#N/A</c:v>
                </c:pt>
              </c:numCache>
            </c:numRef>
          </c:val>
          <c:smooth val="0"/>
          <c:extLst xmlns:c16r2="http://schemas.microsoft.com/office/drawing/2015/06/chart">
            <c:ext xmlns:c16="http://schemas.microsoft.com/office/drawing/2014/chart" uri="{C3380CC4-5D6E-409C-BE32-E72D297353CC}">
              <c16:uniqueId val="{00000008-ADB0-4819-9C3D-01E972CC60E0}"/>
            </c:ext>
          </c:extLst>
        </c:ser>
        <c:dLbls>
          <c:showLegendKey val="0"/>
          <c:showVal val="0"/>
          <c:showCatName val="0"/>
          <c:showSerName val="0"/>
          <c:showPercent val="0"/>
          <c:showBubbleSize val="0"/>
        </c:dLbls>
        <c:marker val="1"/>
        <c:smooth val="0"/>
        <c:axId val="103736448"/>
        <c:axId val="103738368"/>
      </c:lineChart>
      <c:catAx>
        <c:axId val="10373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38368"/>
        <c:crosses val="autoZero"/>
        <c:auto val="1"/>
        <c:lblAlgn val="ctr"/>
        <c:lblOffset val="100"/>
        <c:tickLblSkip val="1"/>
        <c:tickMarkSkip val="1"/>
        <c:noMultiLvlLbl val="0"/>
      </c:catAx>
      <c:valAx>
        <c:axId val="10373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3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13273</c:v>
                </c:pt>
                <c:pt idx="5">
                  <c:v>13277</c:v>
                </c:pt>
                <c:pt idx="8">
                  <c:v>13881</c:v>
                </c:pt>
                <c:pt idx="11">
                  <c:v>14217</c:v>
                </c:pt>
                <c:pt idx="14">
                  <c:v>14771</c:v>
                </c:pt>
              </c:numCache>
            </c:numRef>
          </c:val>
          <c:extLst xmlns:c16r2="http://schemas.microsoft.com/office/drawing/2015/06/chart">
            <c:ext xmlns:c16="http://schemas.microsoft.com/office/drawing/2014/chart" uri="{C3380CC4-5D6E-409C-BE32-E72D297353CC}">
              <c16:uniqueId val="{00000000-624D-4BEC-8D9C-91C0F2C760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1944</c:v>
                </c:pt>
                <c:pt idx="5">
                  <c:v>1996</c:v>
                </c:pt>
                <c:pt idx="8">
                  <c:v>1871</c:v>
                </c:pt>
                <c:pt idx="11">
                  <c:v>2137</c:v>
                </c:pt>
                <c:pt idx="14">
                  <c:v>2353</c:v>
                </c:pt>
              </c:numCache>
            </c:numRef>
          </c:val>
          <c:extLst xmlns:c16r2="http://schemas.microsoft.com/office/drawing/2015/06/chart">
            <c:ext xmlns:c16="http://schemas.microsoft.com/office/drawing/2014/chart" uri="{C3380CC4-5D6E-409C-BE32-E72D297353CC}">
              <c16:uniqueId val="{00000001-624D-4BEC-8D9C-91C0F2C760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2473</c:v>
                </c:pt>
                <c:pt idx="5">
                  <c:v>2734</c:v>
                </c:pt>
                <c:pt idx="8">
                  <c:v>3029</c:v>
                </c:pt>
                <c:pt idx="11">
                  <c:v>3873</c:v>
                </c:pt>
                <c:pt idx="14">
                  <c:v>4035</c:v>
                </c:pt>
              </c:numCache>
            </c:numRef>
          </c:val>
          <c:extLst xmlns:c16r2="http://schemas.microsoft.com/office/drawing/2015/06/chart">
            <c:ext xmlns:c16="http://schemas.microsoft.com/office/drawing/2014/chart" uri="{C3380CC4-5D6E-409C-BE32-E72D297353CC}">
              <c16:uniqueId val="{00000002-624D-4BEC-8D9C-91C0F2C760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24D-4BEC-8D9C-91C0F2C760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24D-4BEC-8D9C-91C0F2C760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0</c:v>
                </c:pt>
                <c:pt idx="9">
                  <c:v>0</c:v>
                </c:pt>
                <c:pt idx="12">
                  <c:v>1</c:v>
                </c:pt>
              </c:numCache>
            </c:numRef>
          </c:val>
          <c:extLst xmlns:c16r2="http://schemas.microsoft.com/office/drawing/2015/06/chart">
            <c:ext xmlns:c16="http://schemas.microsoft.com/office/drawing/2014/chart" uri="{C3380CC4-5D6E-409C-BE32-E72D297353CC}">
              <c16:uniqueId val="{00000005-624D-4BEC-8D9C-91C0F2C760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2373</c:v>
                </c:pt>
                <c:pt idx="3">
                  <c:v>2106</c:v>
                </c:pt>
                <c:pt idx="6">
                  <c:v>1800</c:v>
                </c:pt>
                <c:pt idx="9">
                  <c:v>1731</c:v>
                </c:pt>
                <c:pt idx="12">
                  <c:v>1147</c:v>
                </c:pt>
              </c:numCache>
            </c:numRef>
          </c:val>
          <c:extLst xmlns:c16r2="http://schemas.microsoft.com/office/drawing/2015/06/chart">
            <c:ext xmlns:c16="http://schemas.microsoft.com/office/drawing/2014/chart" uri="{C3380CC4-5D6E-409C-BE32-E72D297353CC}">
              <c16:uniqueId val="{00000006-624D-4BEC-8D9C-91C0F2C760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697</c:v>
                </c:pt>
                <c:pt idx="3">
                  <c:v>756</c:v>
                </c:pt>
                <c:pt idx="6">
                  <c:v>705</c:v>
                </c:pt>
                <c:pt idx="9">
                  <c:v>780</c:v>
                </c:pt>
                <c:pt idx="12">
                  <c:v>981</c:v>
                </c:pt>
              </c:numCache>
            </c:numRef>
          </c:val>
          <c:extLst xmlns:c16r2="http://schemas.microsoft.com/office/drawing/2015/06/chart">
            <c:ext xmlns:c16="http://schemas.microsoft.com/office/drawing/2014/chart" uri="{C3380CC4-5D6E-409C-BE32-E72D297353CC}">
              <c16:uniqueId val="{00000007-624D-4BEC-8D9C-91C0F2C760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3746</c:v>
                </c:pt>
                <c:pt idx="3">
                  <c:v>3883</c:v>
                </c:pt>
                <c:pt idx="6">
                  <c:v>3537</c:v>
                </c:pt>
                <c:pt idx="9">
                  <c:v>2974</c:v>
                </c:pt>
                <c:pt idx="12">
                  <c:v>2932</c:v>
                </c:pt>
              </c:numCache>
            </c:numRef>
          </c:val>
          <c:extLst xmlns:c16r2="http://schemas.microsoft.com/office/drawing/2015/06/chart">
            <c:ext xmlns:c16="http://schemas.microsoft.com/office/drawing/2014/chart" uri="{C3380CC4-5D6E-409C-BE32-E72D297353CC}">
              <c16:uniqueId val="{00000008-624D-4BEC-8D9C-91C0F2C760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2126</c:v>
                </c:pt>
                <c:pt idx="3">
                  <c:v>2033</c:v>
                </c:pt>
                <c:pt idx="6">
                  <c:v>3125</c:v>
                </c:pt>
                <c:pt idx="9">
                  <c:v>6001</c:v>
                </c:pt>
                <c:pt idx="12">
                  <c:v>5895</c:v>
                </c:pt>
              </c:numCache>
            </c:numRef>
          </c:val>
          <c:extLst xmlns:c16r2="http://schemas.microsoft.com/office/drawing/2015/06/chart">
            <c:ext xmlns:c16="http://schemas.microsoft.com/office/drawing/2014/chart" uri="{C3380CC4-5D6E-409C-BE32-E72D297353CC}">
              <c16:uniqueId val="{00000009-624D-4BEC-8D9C-91C0F2C760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13291</c:v>
                </c:pt>
                <c:pt idx="3">
                  <c:v>13809</c:v>
                </c:pt>
                <c:pt idx="6">
                  <c:v>14576</c:v>
                </c:pt>
                <c:pt idx="9">
                  <c:v>14988</c:v>
                </c:pt>
                <c:pt idx="12">
                  <c:v>14996</c:v>
                </c:pt>
              </c:numCache>
            </c:numRef>
          </c:val>
          <c:extLst xmlns:c16r2="http://schemas.microsoft.com/office/drawing/2015/06/chart">
            <c:ext xmlns:c16="http://schemas.microsoft.com/office/drawing/2014/chart" uri="{C3380CC4-5D6E-409C-BE32-E72D297353CC}">
              <c16:uniqueId val="{0000000A-624D-4BEC-8D9C-91C0F2C7608A}"/>
            </c:ext>
          </c:extLst>
        </c:ser>
        <c:dLbls>
          <c:showLegendKey val="0"/>
          <c:showVal val="0"/>
          <c:showCatName val="0"/>
          <c:showSerName val="0"/>
          <c:showPercent val="0"/>
          <c:showBubbleSize val="0"/>
        </c:dLbls>
        <c:gapWidth val="100"/>
        <c:overlap val="100"/>
        <c:axId val="88551808"/>
        <c:axId val="8855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4547</c:v>
                </c:pt>
                <c:pt idx="2">
                  <c:v>#N/A</c:v>
                </c:pt>
                <c:pt idx="3">
                  <c:v>#N/A</c:v>
                </c:pt>
                <c:pt idx="4">
                  <c:v>4582</c:v>
                </c:pt>
                <c:pt idx="5">
                  <c:v>#N/A</c:v>
                </c:pt>
                <c:pt idx="6">
                  <c:v>#N/A</c:v>
                </c:pt>
                <c:pt idx="7">
                  <c:v>4963</c:v>
                </c:pt>
                <c:pt idx="8">
                  <c:v>#N/A</c:v>
                </c:pt>
                <c:pt idx="9">
                  <c:v>#N/A</c:v>
                </c:pt>
                <c:pt idx="10">
                  <c:v>6246</c:v>
                </c:pt>
                <c:pt idx="11">
                  <c:v>#N/A</c:v>
                </c:pt>
                <c:pt idx="12">
                  <c:v>#N/A</c:v>
                </c:pt>
                <c:pt idx="13">
                  <c:v>4792</c:v>
                </c:pt>
                <c:pt idx="14">
                  <c:v>#N/A</c:v>
                </c:pt>
              </c:numCache>
            </c:numRef>
          </c:val>
          <c:smooth val="0"/>
          <c:extLst xmlns:c16r2="http://schemas.microsoft.com/office/drawing/2015/06/chart">
            <c:ext xmlns:c16="http://schemas.microsoft.com/office/drawing/2014/chart" uri="{C3380CC4-5D6E-409C-BE32-E72D297353CC}">
              <c16:uniqueId val="{0000000B-624D-4BEC-8D9C-91C0F2C7608A}"/>
            </c:ext>
          </c:extLst>
        </c:ser>
        <c:dLbls>
          <c:showLegendKey val="0"/>
          <c:showVal val="0"/>
          <c:showCatName val="0"/>
          <c:showSerName val="0"/>
          <c:showPercent val="0"/>
          <c:showBubbleSize val="0"/>
        </c:dLbls>
        <c:marker val="1"/>
        <c:smooth val="0"/>
        <c:axId val="88551808"/>
        <c:axId val="88553728"/>
      </c:lineChart>
      <c:catAx>
        <c:axId val="885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553728"/>
        <c:crosses val="autoZero"/>
        <c:auto val="1"/>
        <c:lblAlgn val="ctr"/>
        <c:lblOffset val="100"/>
        <c:tickLblSkip val="1"/>
        <c:tickMarkSkip val="1"/>
        <c:noMultiLvlLbl val="0"/>
      </c:catAx>
      <c:valAx>
        <c:axId val="8855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69,871
68,784
31.66
19,837,973
19,178,819
627,492
11,847,672
14,996,433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44.7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首都圏近郊という立地条件や新駅の開通などに伴い、人口が増加傾向にあることから類似団体の平均を上回る税収があるため、０．８を超える状況となっている。しかしながら、主要な測定単位である国勢調査人口が平成２２年調査の数値に更新され増加したことや政権交代に伴う地方歳出の見直しなどにより、平成２２年度以降基準財政需要額が増加したため、指数が減少</a:t>
          </a:r>
          <a:r>
            <a:rPr lang="ja-JP" altLang="en-US" sz="1100" b="0" i="0" baseline="0">
              <a:solidFill>
                <a:schemeClr val="dk1"/>
              </a:solidFill>
              <a:effectLst/>
              <a:latin typeface="+mn-lt"/>
              <a:ea typeface="+mn-ea"/>
              <a:cs typeface="+mn-cs"/>
            </a:rPr>
            <a:t>傾向</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。今後も、引き続き収納率の向上など、</a:t>
          </a:r>
          <a:r>
            <a:rPr lang="ja-JP" altLang="en-US" sz="1100" b="0" i="0" baseline="0">
              <a:solidFill>
                <a:schemeClr val="dk1"/>
              </a:solidFill>
              <a:effectLst/>
              <a:latin typeface="+mn-lt"/>
              <a:ea typeface="+mn-ea"/>
              <a:cs typeface="+mn-cs"/>
            </a:rPr>
            <a:t>自主財源の</a:t>
          </a:r>
          <a:r>
            <a:rPr lang="ja-JP" altLang="ja-JP" sz="1100" b="0" i="0" baseline="0">
              <a:solidFill>
                <a:schemeClr val="dk1"/>
              </a:solidFill>
              <a:effectLst/>
              <a:latin typeface="+mn-lt"/>
              <a:ea typeface="+mn-ea"/>
              <a:cs typeface="+mn-cs"/>
            </a:rPr>
            <a:t>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39915</xdr:rowOff>
    </xdr:from>
    <xdr:to>
      <xdr:col>7</xdr:col>
      <xdr:colOff>152400</xdr:colOff>
      <xdr:row>39</xdr:row>
      <xdr:rowOff>57150</xdr:rowOff>
    </xdr:to>
    <xdr:cxnSp macro="">
      <xdr:nvCxnSpPr>
        <xdr:cNvPr id="69" name="直線コネクタ 68"/>
        <xdr:cNvCxnSpPr/>
      </xdr:nvCxnSpPr>
      <xdr:spPr>
        <a:xfrm flipV="1">
          <a:off x="4114800" y="67264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22678</xdr:rowOff>
    </xdr:from>
    <xdr:to>
      <xdr:col>4</xdr:col>
      <xdr:colOff>482600</xdr:colOff>
      <xdr:row>39</xdr:row>
      <xdr:rowOff>57150</xdr:rowOff>
    </xdr:to>
    <xdr:cxnSp macro="">
      <xdr:nvCxnSpPr>
        <xdr:cNvPr id="75" name="直線コネクタ 74"/>
        <xdr:cNvCxnSpPr/>
      </xdr:nvCxnSpPr>
      <xdr:spPr>
        <a:xfrm>
          <a:off x="2336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5443</xdr:rowOff>
    </xdr:from>
    <xdr:to>
      <xdr:col>3</xdr:col>
      <xdr:colOff>279400</xdr:colOff>
      <xdr:row>39</xdr:row>
      <xdr:rowOff>22678</xdr:rowOff>
    </xdr:to>
    <xdr:cxnSp macro="">
      <xdr:nvCxnSpPr>
        <xdr:cNvPr id="78" name="直線コネクタ 77"/>
        <xdr:cNvCxnSpPr/>
      </xdr:nvCxnSpPr>
      <xdr:spPr>
        <a:xfrm>
          <a:off x="1447800" y="66919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160565</xdr:rowOff>
    </xdr:from>
    <xdr:to>
      <xdr:col>7</xdr:col>
      <xdr:colOff>203200</xdr:colOff>
      <xdr:row>39</xdr:row>
      <xdr:rowOff>90715</xdr:rowOff>
    </xdr:to>
    <xdr:sp macro="" textlink="">
      <xdr:nvSpPr>
        <xdr:cNvPr id="88" name="円/楕円 87"/>
        <xdr:cNvSpPr/>
      </xdr:nvSpPr>
      <xdr:spPr>
        <a:xfrm>
          <a:off x="49022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5642</xdr:rowOff>
    </xdr:from>
    <xdr:ext cx="762000" cy="259045"/>
    <xdr:sp macro="" textlink="">
      <xdr:nvSpPr>
        <xdr:cNvPr id="89" name="財政力該当値テキスト"/>
        <xdr:cNvSpPr txBox="1"/>
      </xdr:nvSpPr>
      <xdr:spPr>
        <a:xfrm>
          <a:off x="5041900" y="65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90" name="円/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2" name="円/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143328</xdr:rowOff>
    </xdr:from>
    <xdr:to>
      <xdr:col>3</xdr:col>
      <xdr:colOff>330200</xdr:colOff>
      <xdr:row>39</xdr:row>
      <xdr:rowOff>73478</xdr:rowOff>
    </xdr:to>
    <xdr:sp macro="" textlink="">
      <xdr:nvSpPr>
        <xdr:cNvPr id="94" name="円/楕円 93"/>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83655</xdr:rowOff>
    </xdr:from>
    <xdr:ext cx="762000" cy="259045"/>
    <xdr:sp macro="" textlink="">
      <xdr:nvSpPr>
        <xdr:cNvPr id="95" name="テキスト ボックス 94"/>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126093</xdr:rowOff>
    </xdr:from>
    <xdr:to>
      <xdr:col>2</xdr:col>
      <xdr:colOff>127000</xdr:colOff>
      <xdr:row>39</xdr:row>
      <xdr:rowOff>56243</xdr:rowOff>
    </xdr:to>
    <xdr:sp macro="" textlink="">
      <xdr:nvSpPr>
        <xdr:cNvPr id="96" name="円/楕円 95"/>
        <xdr:cNvSpPr/>
      </xdr:nvSpPr>
      <xdr:spPr>
        <a:xfrm>
          <a:off x="1397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66420</xdr:rowOff>
    </xdr:from>
    <xdr:ext cx="762000" cy="259045"/>
    <xdr:sp macro="" textlink="">
      <xdr:nvSpPr>
        <xdr:cNvPr id="97" name="テキスト ボックス 96"/>
        <xdr:cNvSpPr txBox="1"/>
      </xdr:nvSpPr>
      <xdr:spPr>
        <a:xfrm>
          <a:off x="1066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平成１７年度以降の行財政改革による人件費の抑制や市債活用事業の厳選による公債費の抑制から類似団体に比べて比較的高い数値を確保しているが、物件費</a:t>
          </a:r>
          <a:r>
            <a:rPr lang="ja-JP" altLang="en-US" sz="1100" b="0" i="0">
              <a:solidFill>
                <a:schemeClr val="dk1"/>
              </a:solidFill>
              <a:effectLst/>
              <a:latin typeface="+mn-lt"/>
              <a:ea typeface="+mn-ea"/>
              <a:cs typeface="+mn-cs"/>
            </a:rPr>
            <a:t>が１１５，８６８千円</a:t>
          </a:r>
          <a:r>
            <a:rPr lang="ja-JP" altLang="ja-JP" sz="1100" b="0" i="0">
              <a:solidFill>
                <a:schemeClr val="dk1"/>
              </a:solidFill>
              <a:effectLst/>
              <a:latin typeface="+mn-lt"/>
              <a:ea typeface="+mn-ea"/>
              <a:cs typeface="+mn-cs"/>
            </a:rPr>
            <a:t>増加等により経常経費が増加し、平成</a:t>
          </a:r>
          <a:r>
            <a:rPr lang="ja-JP" altLang="en-US" sz="1100" b="0" i="0">
              <a:solidFill>
                <a:schemeClr val="dk1"/>
              </a:solidFill>
              <a:effectLst/>
              <a:latin typeface="+mn-lt"/>
              <a:ea typeface="+mn-ea"/>
              <a:cs typeface="+mn-cs"/>
            </a:rPr>
            <a:t>２５</a:t>
          </a:r>
          <a:r>
            <a:rPr lang="ja-JP" altLang="ja-JP" sz="1100" b="0" i="0">
              <a:solidFill>
                <a:schemeClr val="dk1"/>
              </a:solidFill>
              <a:effectLst/>
              <a:latin typeface="+mn-lt"/>
              <a:ea typeface="+mn-ea"/>
              <a:cs typeface="+mn-cs"/>
            </a:rPr>
            <a:t>年度に比べ、</a:t>
          </a:r>
          <a:r>
            <a:rPr lang="ja-JP" altLang="en-US" sz="1100" b="0" i="0">
              <a:solidFill>
                <a:schemeClr val="dk1"/>
              </a:solidFill>
              <a:effectLst/>
              <a:latin typeface="+mn-lt"/>
              <a:ea typeface="+mn-ea"/>
              <a:cs typeface="+mn-cs"/>
            </a:rPr>
            <a:t>２．２</a:t>
          </a:r>
          <a:r>
            <a:rPr lang="ja-JP" altLang="ja-JP" sz="1100" b="0" i="0">
              <a:solidFill>
                <a:schemeClr val="dk1"/>
              </a:solidFill>
              <a:effectLst/>
              <a:latin typeface="+mn-lt"/>
              <a:ea typeface="+mn-ea"/>
              <a:cs typeface="+mn-cs"/>
            </a:rPr>
            <a:t>ポイント低下した。今後も、大規模建設業に伴う市債の償還が始まり公債費の増加が見込まれることから、引き続き行財政改革</a:t>
          </a:r>
          <a:r>
            <a:rPr lang="ja-JP" altLang="en-US" sz="1100" b="0" i="0">
              <a:solidFill>
                <a:schemeClr val="dk1"/>
              </a:solidFill>
              <a:effectLst/>
              <a:latin typeface="+mn-lt"/>
              <a:ea typeface="+mn-ea"/>
              <a:cs typeface="+mn-cs"/>
            </a:rPr>
            <a:t>に積極的に取り組み、効率的な行政運営に努める。</a:t>
          </a:r>
          <a:endParaRPr lang="ja-JP" altLang="ja-JP" sz="1100" b="0" i="0">
            <a:solidFill>
              <a:schemeClr val="dk1"/>
            </a:solidFill>
            <a:effectLst/>
            <a:latin typeface="+mn-lt"/>
            <a:ea typeface="+mn-ea"/>
            <a:cs typeface="+mn-cs"/>
          </a:endParaRPr>
        </a:p>
        <a:p>
          <a:pPr rtl="1"/>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13208</xdr:rowOff>
    </xdr:from>
    <xdr:to>
      <xdr:col>7</xdr:col>
      <xdr:colOff>152400</xdr:colOff>
      <xdr:row>61</xdr:row>
      <xdr:rowOff>119380</xdr:rowOff>
    </xdr:to>
    <xdr:cxnSp macro="">
      <xdr:nvCxnSpPr>
        <xdr:cNvPr id="130" name="直線コネクタ 129"/>
        <xdr:cNvCxnSpPr/>
      </xdr:nvCxnSpPr>
      <xdr:spPr>
        <a:xfrm>
          <a:off x="4114800" y="1047165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13208</xdr:rowOff>
    </xdr:from>
    <xdr:to>
      <xdr:col>6</xdr:col>
      <xdr:colOff>0</xdr:colOff>
      <xdr:row>61</xdr:row>
      <xdr:rowOff>56642</xdr:rowOff>
    </xdr:to>
    <xdr:cxnSp macro="">
      <xdr:nvCxnSpPr>
        <xdr:cNvPr id="133" name="直線コネクタ 132"/>
        <xdr:cNvCxnSpPr/>
      </xdr:nvCxnSpPr>
      <xdr:spPr>
        <a:xfrm flipV="1">
          <a:off x="3225800" y="104716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102616</xdr:rowOff>
    </xdr:from>
    <xdr:to>
      <xdr:col>4</xdr:col>
      <xdr:colOff>482600</xdr:colOff>
      <xdr:row>61</xdr:row>
      <xdr:rowOff>56642</xdr:rowOff>
    </xdr:to>
    <xdr:cxnSp macro="">
      <xdr:nvCxnSpPr>
        <xdr:cNvPr id="136" name="直線コネクタ 135"/>
        <xdr:cNvCxnSpPr/>
      </xdr:nvCxnSpPr>
      <xdr:spPr>
        <a:xfrm>
          <a:off x="2336800" y="103896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122174</xdr:rowOff>
    </xdr:from>
    <xdr:to>
      <xdr:col>3</xdr:col>
      <xdr:colOff>279400</xdr:colOff>
      <xdr:row>60</xdr:row>
      <xdr:rowOff>102616</xdr:rowOff>
    </xdr:to>
    <xdr:cxnSp macro="">
      <xdr:nvCxnSpPr>
        <xdr:cNvPr id="139" name="直線コネクタ 138"/>
        <xdr:cNvCxnSpPr/>
      </xdr:nvCxnSpPr>
      <xdr:spPr>
        <a:xfrm>
          <a:off x="1447800" y="10066274"/>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49" name="円/楕円 148"/>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85107</xdr:rowOff>
    </xdr:from>
    <xdr:ext cx="762000" cy="259045"/>
    <xdr:sp macro="" textlink="">
      <xdr:nvSpPr>
        <xdr:cNvPr id="150"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133858</xdr:rowOff>
    </xdr:from>
    <xdr:to>
      <xdr:col>6</xdr:col>
      <xdr:colOff>50800</xdr:colOff>
      <xdr:row>61</xdr:row>
      <xdr:rowOff>64008</xdr:rowOff>
    </xdr:to>
    <xdr:sp macro="" textlink="">
      <xdr:nvSpPr>
        <xdr:cNvPr id="151" name="円/楕円 150"/>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52" name="テキスト ボックス 151"/>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5842</xdr:rowOff>
    </xdr:from>
    <xdr:to>
      <xdr:col>4</xdr:col>
      <xdr:colOff>533400</xdr:colOff>
      <xdr:row>61</xdr:row>
      <xdr:rowOff>107442</xdr:rowOff>
    </xdr:to>
    <xdr:sp macro="" textlink="">
      <xdr:nvSpPr>
        <xdr:cNvPr id="153" name="円/楕円 152"/>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117619</xdr:rowOff>
    </xdr:from>
    <xdr:ext cx="762000" cy="259045"/>
    <xdr:sp macro="" textlink="">
      <xdr:nvSpPr>
        <xdr:cNvPr id="154" name="テキスト ボックス 153"/>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51816</xdr:rowOff>
    </xdr:from>
    <xdr:to>
      <xdr:col>3</xdr:col>
      <xdr:colOff>330200</xdr:colOff>
      <xdr:row>60</xdr:row>
      <xdr:rowOff>153416</xdr:rowOff>
    </xdr:to>
    <xdr:sp macro="" textlink="">
      <xdr:nvSpPr>
        <xdr:cNvPr id="155" name="円/楕円 154"/>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163593</xdr:rowOff>
    </xdr:from>
    <xdr:ext cx="762000" cy="259045"/>
    <xdr:sp macro="" textlink="">
      <xdr:nvSpPr>
        <xdr:cNvPr id="156" name="テキスト ボックス 155"/>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71374</xdr:rowOff>
    </xdr:from>
    <xdr:to>
      <xdr:col>2</xdr:col>
      <xdr:colOff>127000</xdr:colOff>
      <xdr:row>59</xdr:row>
      <xdr:rowOff>1524</xdr:rowOff>
    </xdr:to>
    <xdr:sp macro="" textlink="">
      <xdr:nvSpPr>
        <xdr:cNvPr id="157" name="円/楕円 156"/>
        <xdr:cNvSpPr/>
      </xdr:nvSpPr>
      <xdr:spPr>
        <a:xfrm>
          <a:off x="13970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11701</xdr:rowOff>
    </xdr:from>
    <xdr:ext cx="762000" cy="259045"/>
    <xdr:sp macro="" textlink="">
      <xdr:nvSpPr>
        <xdr:cNvPr id="158" name="テキスト ボックス 157"/>
        <xdr:cNvSpPr txBox="1"/>
      </xdr:nvSpPr>
      <xdr:spPr>
        <a:xfrm>
          <a:off x="1066800" y="97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物件費において、アウトソーシングの導入に取り組んだ結果、</a:t>
          </a:r>
          <a:r>
            <a:rPr lang="ja-JP" altLang="ja-JP" sz="1100" b="0" i="0">
              <a:solidFill>
                <a:schemeClr val="dk1"/>
              </a:solidFill>
              <a:effectLst/>
              <a:latin typeface="+mn-lt"/>
              <a:ea typeface="+mn-ea"/>
              <a:cs typeface="+mn-cs"/>
            </a:rPr>
            <a:t>１１５，８６８千円</a:t>
          </a:r>
          <a:r>
            <a:rPr lang="ja-JP" altLang="en-US" sz="1100" b="0" i="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人件費において、給与特例減額</a:t>
          </a:r>
          <a:r>
            <a:rPr kumimoji="1" lang="ja-JP" altLang="en-US" sz="1100">
              <a:solidFill>
                <a:schemeClr val="dk1"/>
              </a:solidFill>
              <a:effectLst/>
              <a:latin typeface="+mn-lt"/>
              <a:ea typeface="+mn-ea"/>
              <a:cs typeface="+mn-cs"/>
            </a:rPr>
            <a:t>の終了に</a:t>
          </a:r>
          <a:r>
            <a:rPr kumimoji="1" lang="ja-JP" altLang="ja-JP" sz="1100">
              <a:solidFill>
                <a:schemeClr val="dk1"/>
              </a:solidFill>
              <a:effectLst/>
              <a:latin typeface="+mn-lt"/>
              <a:ea typeface="+mn-ea"/>
              <a:cs typeface="+mn-cs"/>
            </a:rPr>
            <a:t>伴い職員給が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額となったことなどから人口一人当たりの人件費・物件費等が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可燃ごみ処理業務や消防業務を一部事務組合で行っていることから、一部事務組合における人件費・物件費等も勘案すれば現在の数値よりも増加することを踏まえ、一部事務組合とともに引き続き、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83069</xdr:rowOff>
    </xdr:from>
    <xdr:to>
      <xdr:col>7</xdr:col>
      <xdr:colOff>152400</xdr:colOff>
      <xdr:row>81</xdr:row>
      <xdr:rowOff>91379</xdr:rowOff>
    </xdr:to>
    <xdr:cxnSp macro="">
      <xdr:nvCxnSpPr>
        <xdr:cNvPr id="192" name="直線コネクタ 191"/>
        <xdr:cNvCxnSpPr/>
      </xdr:nvCxnSpPr>
      <xdr:spPr>
        <a:xfrm>
          <a:off x="4114800" y="13970519"/>
          <a:ext cx="8382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83069</xdr:rowOff>
    </xdr:from>
    <xdr:to>
      <xdr:col>6</xdr:col>
      <xdr:colOff>0</xdr:colOff>
      <xdr:row>81</xdr:row>
      <xdr:rowOff>86438</xdr:rowOff>
    </xdr:to>
    <xdr:cxnSp macro="">
      <xdr:nvCxnSpPr>
        <xdr:cNvPr id="195" name="直線コネクタ 194"/>
        <xdr:cNvCxnSpPr/>
      </xdr:nvCxnSpPr>
      <xdr:spPr>
        <a:xfrm flipV="1">
          <a:off x="3225800" y="13970519"/>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86438</xdr:rowOff>
    </xdr:from>
    <xdr:to>
      <xdr:col>4</xdr:col>
      <xdr:colOff>482600</xdr:colOff>
      <xdr:row>81</xdr:row>
      <xdr:rowOff>90598</xdr:rowOff>
    </xdr:to>
    <xdr:cxnSp macro="">
      <xdr:nvCxnSpPr>
        <xdr:cNvPr id="198" name="直線コネクタ 197"/>
        <xdr:cNvCxnSpPr/>
      </xdr:nvCxnSpPr>
      <xdr:spPr>
        <a:xfrm flipV="1">
          <a:off x="2336800" y="13973888"/>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81104</xdr:rowOff>
    </xdr:from>
    <xdr:to>
      <xdr:col>3</xdr:col>
      <xdr:colOff>279400</xdr:colOff>
      <xdr:row>81</xdr:row>
      <xdr:rowOff>90598</xdr:rowOff>
    </xdr:to>
    <xdr:cxnSp macro="">
      <xdr:nvCxnSpPr>
        <xdr:cNvPr id="201" name="直線コネクタ 200"/>
        <xdr:cNvCxnSpPr/>
      </xdr:nvCxnSpPr>
      <xdr:spPr>
        <a:xfrm>
          <a:off x="1447800" y="13968554"/>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40579</xdr:rowOff>
    </xdr:from>
    <xdr:to>
      <xdr:col>7</xdr:col>
      <xdr:colOff>203200</xdr:colOff>
      <xdr:row>81</xdr:row>
      <xdr:rowOff>142179</xdr:rowOff>
    </xdr:to>
    <xdr:sp macro="" textlink="">
      <xdr:nvSpPr>
        <xdr:cNvPr id="211" name="円/楕円 210"/>
        <xdr:cNvSpPr/>
      </xdr:nvSpPr>
      <xdr:spPr>
        <a:xfrm>
          <a:off x="4902200" y="139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133306</xdr:rowOff>
    </xdr:from>
    <xdr:ext cx="762000" cy="259045"/>
    <xdr:sp macro="" textlink="">
      <xdr:nvSpPr>
        <xdr:cNvPr id="212" name="人件費・物件費等の状況該当値テキスト"/>
        <xdr:cNvSpPr txBox="1"/>
      </xdr:nvSpPr>
      <xdr:spPr>
        <a:xfrm>
          <a:off x="5041900" y="138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32269</xdr:rowOff>
    </xdr:from>
    <xdr:to>
      <xdr:col>6</xdr:col>
      <xdr:colOff>50800</xdr:colOff>
      <xdr:row>81</xdr:row>
      <xdr:rowOff>133869</xdr:rowOff>
    </xdr:to>
    <xdr:sp macro="" textlink="">
      <xdr:nvSpPr>
        <xdr:cNvPr id="213" name="円/楕円 212"/>
        <xdr:cNvSpPr/>
      </xdr:nvSpPr>
      <xdr:spPr>
        <a:xfrm>
          <a:off x="4064000" y="139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144046</xdr:rowOff>
    </xdr:from>
    <xdr:ext cx="736600" cy="259045"/>
    <xdr:sp macro="" textlink="">
      <xdr:nvSpPr>
        <xdr:cNvPr id="214" name="テキスト ボックス 213"/>
        <xdr:cNvSpPr txBox="1"/>
      </xdr:nvSpPr>
      <xdr:spPr>
        <a:xfrm>
          <a:off x="3733800" y="13688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35638</xdr:rowOff>
    </xdr:from>
    <xdr:to>
      <xdr:col>4</xdr:col>
      <xdr:colOff>533400</xdr:colOff>
      <xdr:row>81</xdr:row>
      <xdr:rowOff>137238</xdr:rowOff>
    </xdr:to>
    <xdr:sp macro="" textlink="">
      <xdr:nvSpPr>
        <xdr:cNvPr id="215" name="円/楕円 214"/>
        <xdr:cNvSpPr/>
      </xdr:nvSpPr>
      <xdr:spPr>
        <a:xfrm>
          <a:off x="3175000" y="139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147415</xdr:rowOff>
    </xdr:from>
    <xdr:ext cx="762000" cy="259045"/>
    <xdr:sp macro="" textlink="">
      <xdr:nvSpPr>
        <xdr:cNvPr id="216" name="テキスト ボックス 215"/>
        <xdr:cNvSpPr txBox="1"/>
      </xdr:nvSpPr>
      <xdr:spPr>
        <a:xfrm>
          <a:off x="2844800" y="1369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39798</xdr:rowOff>
    </xdr:from>
    <xdr:to>
      <xdr:col>3</xdr:col>
      <xdr:colOff>330200</xdr:colOff>
      <xdr:row>81</xdr:row>
      <xdr:rowOff>141398</xdr:rowOff>
    </xdr:to>
    <xdr:sp macro="" textlink="">
      <xdr:nvSpPr>
        <xdr:cNvPr id="217" name="円/楕円 216"/>
        <xdr:cNvSpPr/>
      </xdr:nvSpPr>
      <xdr:spPr>
        <a:xfrm>
          <a:off x="2286000" y="139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151575</xdr:rowOff>
    </xdr:from>
    <xdr:ext cx="762000" cy="259045"/>
    <xdr:sp macro="" textlink="">
      <xdr:nvSpPr>
        <xdr:cNvPr id="218" name="テキスト ボックス 217"/>
        <xdr:cNvSpPr txBox="1"/>
      </xdr:nvSpPr>
      <xdr:spPr>
        <a:xfrm>
          <a:off x="1955800" y="1369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30304</xdr:rowOff>
    </xdr:from>
    <xdr:to>
      <xdr:col>2</xdr:col>
      <xdr:colOff>127000</xdr:colOff>
      <xdr:row>81</xdr:row>
      <xdr:rowOff>131904</xdr:rowOff>
    </xdr:to>
    <xdr:sp macro="" textlink="">
      <xdr:nvSpPr>
        <xdr:cNvPr id="219" name="円/楕円 218"/>
        <xdr:cNvSpPr/>
      </xdr:nvSpPr>
      <xdr:spPr>
        <a:xfrm>
          <a:off x="1397000" y="139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142081</xdr:rowOff>
    </xdr:from>
    <xdr:ext cx="762000" cy="259045"/>
    <xdr:sp macro="" textlink="">
      <xdr:nvSpPr>
        <xdr:cNvPr id="220" name="テキスト ボックス 219"/>
        <xdr:cNvSpPr txBox="1"/>
      </xdr:nvSpPr>
      <xdr:spPr>
        <a:xfrm>
          <a:off x="1066800" y="1368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ラスパイレス指数は、大卒</a:t>
          </a:r>
          <a:r>
            <a:rPr kumimoji="1" lang="en-US" altLang="ja-JP" sz="1300">
              <a:latin typeface="ＭＳ Ｐゴシック"/>
            </a:rPr>
            <a:t>100.2</a:t>
          </a:r>
          <a:r>
            <a:rPr kumimoji="1" lang="ja-JP" altLang="en-US" sz="1300">
              <a:latin typeface="ＭＳ Ｐゴシック"/>
            </a:rPr>
            <a:t>、短大卒</a:t>
          </a:r>
          <a:r>
            <a:rPr kumimoji="1" lang="en-US" altLang="ja-JP" sz="1300">
              <a:latin typeface="ＭＳ Ｐゴシック"/>
            </a:rPr>
            <a:t>108.0</a:t>
          </a:r>
          <a:r>
            <a:rPr kumimoji="1" lang="ja-JP" altLang="en-US" sz="1300">
              <a:latin typeface="ＭＳ Ｐゴシック"/>
            </a:rPr>
            <a:t>、高卒</a:t>
          </a:r>
          <a:r>
            <a:rPr kumimoji="1" lang="en-US" altLang="ja-JP" sz="1300">
              <a:latin typeface="ＭＳ Ｐゴシック"/>
            </a:rPr>
            <a:t>103.0</a:t>
          </a:r>
          <a:r>
            <a:rPr kumimoji="1" lang="ja-JP" altLang="en-US" sz="1300">
              <a:latin typeface="ＭＳ Ｐゴシック"/>
            </a:rPr>
            <a:t>であり、短大卒・高卒が毎年の引上げ要因となっているが、国の短大卒・高卒は管理職等の上位の職に少ないため、平成２５年度のラスパイレス指数と比較すると１．６ポイント増加した。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163649</xdr:rowOff>
    </xdr:to>
    <xdr:cxnSp macro="">
      <xdr:nvCxnSpPr>
        <xdr:cNvPr id="256" name="直線コネクタ 255"/>
        <xdr:cNvCxnSpPr/>
      </xdr:nvCxnSpPr>
      <xdr:spPr>
        <a:xfrm>
          <a:off x="16179800" y="14798039"/>
          <a:ext cx="838200" cy="1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89</xdr:row>
      <xdr:rowOff>56062</xdr:rowOff>
    </xdr:to>
    <xdr:cxnSp macro="">
      <xdr:nvCxnSpPr>
        <xdr:cNvPr id="259" name="直線コネクタ 258"/>
        <xdr:cNvCxnSpPr/>
      </xdr:nvCxnSpPr>
      <xdr:spPr>
        <a:xfrm flipV="1">
          <a:off x="15290800" y="14798039"/>
          <a:ext cx="889000" cy="5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56062</xdr:rowOff>
    </xdr:from>
    <xdr:to>
      <xdr:col>22</xdr:col>
      <xdr:colOff>203200</xdr:colOff>
      <xdr:row>89</xdr:row>
      <xdr:rowOff>90532</xdr:rowOff>
    </xdr:to>
    <xdr:cxnSp macro="">
      <xdr:nvCxnSpPr>
        <xdr:cNvPr id="262" name="直線コネクタ 261"/>
        <xdr:cNvCxnSpPr/>
      </xdr:nvCxnSpPr>
      <xdr:spPr>
        <a:xfrm flipV="1">
          <a:off x="14401800" y="1531511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46445</xdr:rowOff>
    </xdr:from>
    <xdr:to>
      <xdr:col>21</xdr:col>
      <xdr:colOff>0</xdr:colOff>
      <xdr:row>89</xdr:row>
      <xdr:rowOff>90532</xdr:rowOff>
    </xdr:to>
    <xdr:cxnSp macro="">
      <xdr:nvCxnSpPr>
        <xdr:cNvPr id="265" name="直線コネクタ 264"/>
        <xdr:cNvCxnSpPr/>
      </xdr:nvCxnSpPr>
      <xdr:spPr>
        <a:xfrm>
          <a:off x="13512800" y="14791145"/>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112849</xdr:rowOff>
    </xdr:from>
    <xdr:to>
      <xdr:col>24</xdr:col>
      <xdr:colOff>609600</xdr:colOff>
      <xdr:row>87</xdr:row>
      <xdr:rowOff>42999</xdr:rowOff>
    </xdr:to>
    <xdr:sp macro="" textlink="">
      <xdr:nvSpPr>
        <xdr:cNvPr id="275" name="円/楕円 274"/>
        <xdr:cNvSpPr/>
      </xdr:nvSpPr>
      <xdr:spPr>
        <a:xfrm>
          <a:off x="16967200" y="148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84926</xdr:rowOff>
    </xdr:from>
    <xdr:ext cx="762000" cy="259045"/>
    <xdr:sp macro="" textlink="">
      <xdr:nvSpPr>
        <xdr:cNvPr id="276" name="給与水準   （国との比較）該当値テキスト"/>
        <xdr:cNvSpPr txBox="1"/>
      </xdr:nvSpPr>
      <xdr:spPr>
        <a:xfrm>
          <a:off x="17106900" y="1482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7" name="円/楕円 276"/>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8" name="テキスト ボックス 277"/>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5262</xdr:rowOff>
    </xdr:from>
    <xdr:to>
      <xdr:col>22</xdr:col>
      <xdr:colOff>254000</xdr:colOff>
      <xdr:row>89</xdr:row>
      <xdr:rowOff>106862</xdr:rowOff>
    </xdr:to>
    <xdr:sp macro="" textlink="">
      <xdr:nvSpPr>
        <xdr:cNvPr id="279" name="円/楕円 278"/>
        <xdr:cNvSpPr/>
      </xdr:nvSpPr>
      <xdr:spPr>
        <a:xfrm>
          <a:off x="15240000" y="152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91639</xdr:rowOff>
    </xdr:from>
    <xdr:ext cx="762000" cy="259045"/>
    <xdr:sp macro="" textlink="">
      <xdr:nvSpPr>
        <xdr:cNvPr id="280" name="テキスト ボックス 279"/>
        <xdr:cNvSpPr txBox="1"/>
      </xdr:nvSpPr>
      <xdr:spPr>
        <a:xfrm>
          <a:off x="14909800" y="1535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39732</xdr:rowOff>
    </xdr:from>
    <xdr:to>
      <xdr:col>21</xdr:col>
      <xdr:colOff>50800</xdr:colOff>
      <xdr:row>89</xdr:row>
      <xdr:rowOff>141332</xdr:rowOff>
    </xdr:to>
    <xdr:sp macro="" textlink="">
      <xdr:nvSpPr>
        <xdr:cNvPr id="281" name="円/楕円 280"/>
        <xdr:cNvSpPr/>
      </xdr:nvSpPr>
      <xdr:spPr>
        <a:xfrm>
          <a:off x="14351000" y="152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126109</xdr:rowOff>
    </xdr:from>
    <xdr:ext cx="762000" cy="259045"/>
    <xdr:sp macro="" textlink="">
      <xdr:nvSpPr>
        <xdr:cNvPr id="282" name="テキスト ボックス 281"/>
        <xdr:cNvSpPr txBox="1"/>
      </xdr:nvSpPr>
      <xdr:spPr>
        <a:xfrm>
          <a:off x="14020800" y="153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83" name="円/楕円 282"/>
        <xdr:cNvSpPr/>
      </xdr:nvSpPr>
      <xdr:spPr>
        <a:xfrm>
          <a:off x="13462000" y="147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82022</xdr:rowOff>
    </xdr:from>
    <xdr:ext cx="762000" cy="259045"/>
    <xdr:sp macro="" textlink="">
      <xdr:nvSpPr>
        <xdr:cNvPr id="284" name="テキスト ボックス 283"/>
        <xdr:cNvSpPr txBox="1"/>
      </xdr:nvSpPr>
      <xdr:spPr>
        <a:xfrm>
          <a:off x="13131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従前から、定員の適正化を厳格に行ってきたことによって、類似団体平均を大きく下回っている。引き続き、職員定数の管理適正化を図っていく。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54368</xdr:rowOff>
    </xdr:from>
    <xdr:to>
      <xdr:col>24</xdr:col>
      <xdr:colOff>558800</xdr:colOff>
      <xdr:row>59</xdr:row>
      <xdr:rowOff>60113</xdr:rowOff>
    </xdr:to>
    <xdr:cxnSp macro="">
      <xdr:nvCxnSpPr>
        <xdr:cNvPr id="321" name="直線コネクタ 320"/>
        <xdr:cNvCxnSpPr/>
      </xdr:nvCxnSpPr>
      <xdr:spPr>
        <a:xfrm>
          <a:off x="16179800" y="10169918"/>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54368</xdr:rowOff>
    </xdr:from>
    <xdr:to>
      <xdr:col>23</xdr:col>
      <xdr:colOff>406400</xdr:colOff>
      <xdr:row>59</xdr:row>
      <xdr:rowOff>61262</xdr:rowOff>
    </xdr:to>
    <xdr:cxnSp macro="">
      <xdr:nvCxnSpPr>
        <xdr:cNvPr id="324" name="直線コネクタ 323"/>
        <xdr:cNvCxnSpPr/>
      </xdr:nvCxnSpPr>
      <xdr:spPr>
        <a:xfrm flipV="1">
          <a:off x="15290800" y="1016991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61262</xdr:rowOff>
    </xdr:from>
    <xdr:to>
      <xdr:col>22</xdr:col>
      <xdr:colOff>203200</xdr:colOff>
      <xdr:row>59</xdr:row>
      <xdr:rowOff>75051</xdr:rowOff>
    </xdr:to>
    <xdr:cxnSp macro="">
      <xdr:nvCxnSpPr>
        <xdr:cNvPr id="327" name="直線コネクタ 326"/>
        <xdr:cNvCxnSpPr/>
      </xdr:nvCxnSpPr>
      <xdr:spPr>
        <a:xfrm flipV="1">
          <a:off x="14401800" y="1017681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75051</xdr:rowOff>
    </xdr:from>
    <xdr:to>
      <xdr:col>21</xdr:col>
      <xdr:colOff>0</xdr:colOff>
      <xdr:row>59</xdr:row>
      <xdr:rowOff>83094</xdr:rowOff>
    </xdr:to>
    <xdr:cxnSp macro="">
      <xdr:nvCxnSpPr>
        <xdr:cNvPr id="330" name="直線コネクタ 329"/>
        <xdr:cNvCxnSpPr/>
      </xdr:nvCxnSpPr>
      <xdr:spPr>
        <a:xfrm flipV="1">
          <a:off x="13512800" y="101906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9313</xdr:rowOff>
    </xdr:from>
    <xdr:to>
      <xdr:col>24</xdr:col>
      <xdr:colOff>609600</xdr:colOff>
      <xdr:row>59</xdr:row>
      <xdr:rowOff>110913</xdr:rowOff>
    </xdr:to>
    <xdr:sp macro="" textlink="">
      <xdr:nvSpPr>
        <xdr:cNvPr id="340" name="円/楕円 339"/>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25840</xdr:rowOff>
    </xdr:from>
    <xdr:ext cx="762000" cy="259045"/>
    <xdr:sp macro="" textlink="">
      <xdr:nvSpPr>
        <xdr:cNvPr id="341" name="定員管理の状況該当値テキスト"/>
        <xdr:cNvSpPr txBox="1"/>
      </xdr:nvSpPr>
      <xdr:spPr>
        <a:xfrm>
          <a:off x="17106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3568</xdr:rowOff>
    </xdr:from>
    <xdr:to>
      <xdr:col>23</xdr:col>
      <xdr:colOff>457200</xdr:colOff>
      <xdr:row>59</xdr:row>
      <xdr:rowOff>105168</xdr:rowOff>
    </xdr:to>
    <xdr:sp macro="" textlink="">
      <xdr:nvSpPr>
        <xdr:cNvPr id="342" name="円/楕円 341"/>
        <xdr:cNvSpPr/>
      </xdr:nvSpPr>
      <xdr:spPr>
        <a:xfrm>
          <a:off x="16129000" y="10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115345</xdr:rowOff>
    </xdr:from>
    <xdr:ext cx="736600" cy="259045"/>
    <xdr:sp macro="" textlink="">
      <xdr:nvSpPr>
        <xdr:cNvPr id="343" name="テキスト ボックス 342"/>
        <xdr:cNvSpPr txBox="1"/>
      </xdr:nvSpPr>
      <xdr:spPr>
        <a:xfrm>
          <a:off x="15798800" y="988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10462</xdr:rowOff>
    </xdr:from>
    <xdr:to>
      <xdr:col>22</xdr:col>
      <xdr:colOff>254000</xdr:colOff>
      <xdr:row>59</xdr:row>
      <xdr:rowOff>112062</xdr:rowOff>
    </xdr:to>
    <xdr:sp macro="" textlink="">
      <xdr:nvSpPr>
        <xdr:cNvPr id="344" name="円/楕円 343"/>
        <xdr:cNvSpPr/>
      </xdr:nvSpPr>
      <xdr:spPr>
        <a:xfrm>
          <a:off x="15240000" y="101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122239</xdr:rowOff>
    </xdr:from>
    <xdr:ext cx="762000" cy="259045"/>
    <xdr:sp macro="" textlink="">
      <xdr:nvSpPr>
        <xdr:cNvPr id="345" name="テキスト ボックス 344"/>
        <xdr:cNvSpPr txBox="1"/>
      </xdr:nvSpPr>
      <xdr:spPr>
        <a:xfrm>
          <a:off x="14909800" y="989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24251</xdr:rowOff>
    </xdr:from>
    <xdr:to>
      <xdr:col>21</xdr:col>
      <xdr:colOff>50800</xdr:colOff>
      <xdr:row>59</xdr:row>
      <xdr:rowOff>125851</xdr:rowOff>
    </xdr:to>
    <xdr:sp macro="" textlink="">
      <xdr:nvSpPr>
        <xdr:cNvPr id="346" name="円/楕円 345"/>
        <xdr:cNvSpPr/>
      </xdr:nvSpPr>
      <xdr:spPr>
        <a:xfrm>
          <a:off x="14351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136028</xdr:rowOff>
    </xdr:from>
    <xdr:ext cx="762000" cy="259045"/>
    <xdr:sp macro="" textlink="">
      <xdr:nvSpPr>
        <xdr:cNvPr id="347" name="テキスト ボックス 346"/>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48" name="円/楕円 347"/>
        <xdr:cNvSpPr/>
      </xdr:nvSpPr>
      <xdr:spPr>
        <a:xfrm>
          <a:off x="13462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49" name="テキスト ボックス 348"/>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吉川美南小学校建設に係る元金償還の開始等により、元利償還額は</a:t>
          </a:r>
          <a:r>
            <a:rPr kumimoji="1" lang="en-US" altLang="ja-JP" sz="1300">
              <a:latin typeface="ＭＳ Ｐゴシック"/>
            </a:rPr>
            <a:t>57,793</a:t>
          </a:r>
          <a:r>
            <a:rPr kumimoji="1" lang="ja-JP" altLang="en-US" sz="1300">
              <a:latin typeface="ＭＳ Ｐゴシック"/>
            </a:rPr>
            <a:t>千円増額となる一方で、基準財政需要額に算入される公債費が</a:t>
          </a:r>
          <a:r>
            <a:rPr kumimoji="1" lang="en-US" altLang="ja-JP" sz="1300">
              <a:latin typeface="ＭＳ Ｐゴシック"/>
            </a:rPr>
            <a:t>73,766</a:t>
          </a:r>
          <a:r>
            <a:rPr kumimoji="1" lang="ja-JP" altLang="en-US" sz="1300">
              <a:latin typeface="ＭＳ Ｐゴシック"/>
            </a:rPr>
            <a:t>千円増額となったため、平成２５年度の実質公債費比率より、０．３ポイント減少となった。今後においても、複数の大規模建設事業に係る市債の償還が予定されているため、より低利の借入や基金の活用などを行い、公債費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14922</xdr:rowOff>
    </xdr:to>
    <xdr:cxnSp macro="">
      <xdr:nvCxnSpPr>
        <xdr:cNvPr id="379" name="直線コネクタ 378"/>
        <xdr:cNvCxnSpPr/>
      </xdr:nvCxnSpPr>
      <xdr:spPr>
        <a:xfrm flipV="1">
          <a:off x="16179800" y="668337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14922</xdr:rowOff>
    </xdr:from>
    <xdr:to>
      <xdr:col>23</xdr:col>
      <xdr:colOff>406400</xdr:colOff>
      <xdr:row>39</xdr:row>
      <xdr:rowOff>26988</xdr:rowOff>
    </xdr:to>
    <xdr:cxnSp macro="">
      <xdr:nvCxnSpPr>
        <xdr:cNvPr id="382" name="直線コネクタ 381"/>
        <xdr:cNvCxnSpPr/>
      </xdr:nvCxnSpPr>
      <xdr:spPr>
        <a:xfrm flipV="1">
          <a:off x="15290800" y="67014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39</xdr:row>
      <xdr:rowOff>26988</xdr:rowOff>
    </xdr:to>
    <xdr:cxnSp macro="">
      <xdr:nvCxnSpPr>
        <xdr:cNvPr id="385" name="直線コネクタ 384"/>
        <xdr:cNvCxnSpPr/>
      </xdr:nvCxnSpPr>
      <xdr:spPr>
        <a:xfrm>
          <a:off x="14401800" y="66773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162243</xdr:rowOff>
    </xdr:from>
    <xdr:to>
      <xdr:col>21</xdr:col>
      <xdr:colOff>0</xdr:colOff>
      <xdr:row>39</xdr:row>
      <xdr:rowOff>51118</xdr:rowOff>
    </xdr:to>
    <xdr:cxnSp macro="">
      <xdr:nvCxnSpPr>
        <xdr:cNvPr id="388" name="直線コネクタ 387"/>
        <xdr:cNvCxnSpPr/>
      </xdr:nvCxnSpPr>
      <xdr:spPr>
        <a:xfrm flipV="1">
          <a:off x="13512800" y="66773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8" name="円/楕円 397"/>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9"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135572</xdr:rowOff>
    </xdr:from>
    <xdr:to>
      <xdr:col>23</xdr:col>
      <xdr:colOff>457200</xdr:colOff>
      <xdr:row>39</xdr:row>
      <xdr:rowOff>65722</xdr:rowOff>
    </xdr:to>
    <xdr:sp macro="" textlink="">
      <xdr:nvSpPr>
        <xdr:cNvPr id="400" name="円/楕円 399"/>
        <xdr:cNvSpPr/>
      </xdr:nvSpPr>
      <xdr:spPr>
        <a:xfrm>
          <a:off x="16129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401" name="テキスト ボックス 400"/>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147638</xdr:rowOff>
    </xdr:from>
    <xdr:to>
      <xdr:col>22</xdr:col>
      <xdr:colOff>254000</xdr:colOff>
      <xdr:row>39</xdr:row>
      <xdr:rowOff>77788</xdr:rowOff>
    </xdr:to>
    <xdr:sp macro="" textlink="">
      <xdr:nvSpPr>
        <xdr:cNvPr id="402" name="円/楕円 401"/>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87965</xdr:rowOff>
    </xdr:from>
    <xdr:ext cx="762000" cy="259045"/>
    <xdr:sp macro="" textlink="">
      <xdr:nvSpPr>
        <xdr:cNvPr id="403" name="テキスト ボックス 402"/>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111443</xdr:rowOff>
    </xdr:from>
    <xdr:to>
      <xdr:col>21</xdr:col>
      <xdr:colOff>50800</xdr:colOff>
      <xdr:row>39</xdr:row>
      <xdr:rowOff>41593</xdr:rowOff>
    </xdr:to>
    <xdr:sp macro="" textlink="">
      <xdr:nvSpPr>
        <xdr:cNvPr id="404" name="円/楕円 403"/>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51769</xdr:rowOff>
    </xdr:from>
    <xdr:ext cx="762000" cy="259045"/>
    <xdr:sp macro="" textlink="">
      <xdr:nvSpPr>
        <xdr:cNvPr id="405" name="テキスト ボックス 404"/>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318</xdr:rowOff>
    </xdr:from>
    <xdr:to>
      <xdr:col>19</xdr:col>
      <xdr:colOff>533400</xdr:colOff>
      <xdr:row>39</xdr:row>
      <xdr:rowOff>101918</xdr:rowOff>
    </xdr:to>
    <xdr:sp macro="" textlink="">
      <xdr:nvSpPr>
        <xdr:cNvPr id="406" name="円/楕円 405"/>
        <xdr:cNvSpPr/>
      </xdr:nvSpPr>
      <xdr:spPr>
        <a:xfrm>
          <a:off x="13462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112095</xdr:rowOff>
    </xdr:from>
    <xdr:ext cx="762000" cy="259045"/>
    <xdr:sp macro="" textlink="">
      <xdr:nvSpPr>
        <xdr:cNvPr id="407" name="テキスト ボックス 406"/>
        <xdr:cNvSpPr txBox="1"/>
      </xdr:nvSpPr>
      <xdr:spPr>
        <a:xfrm>
          <a:off x="13131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高齢層職員の定年退職による退職給付債務が減ったことや総合事務組合への負担金率も下がったため、退職手当負担見込額が</a:t>
          </a:r>
          <a:r>
            <a:rPr kumimoji="1" lang="en-US" altLang="ja-JP" sz="1200">
              <a:latin typeface="ＭＳ Ｐゴシック"/>
            </a:rPr>
            <a:t>584,210</a:t>
          </a:r>
          <a:r>
            <a:rPr kumimoji="1" lang="ja-JP" altLang="en-US" sz="1200">
              <a:latin typeface="ＭＳ Ｐゴシック"/>
            </a:rPr>
            <a:t>千円減額となった。また、継続的に発行している臨時財政対策債に係る基準財政需要額算入見込額が</a:t>
          </a:r>
          <a:r>
            <a:rPr kumimoji="1" lang="en-US" altLang="ja-JP" sz="1200">
              <a:latin typeface="ＭＳ Ｐゴシック"/>
            </a:rPr>
            <a:t>615,818</a:t>
          </a:r>
          <a:r>
            <a:rPr kumimoji="1" lang="ja-JP" altLang="en-US" sz="1200">
              <a:latin typeface="ＭＳ Ｐゴシック"/>
            </a:rPr>
            <a:t>千円増加したことや庁舎建設基金の積み立て（</a:t>
          </a:r>
          <a:r>
            <a:rPr kumimoji="1" lang="en-US" altLang="ja-JP" sz="1200">
              <a:latin typeface="ＭＳ Ｐゴシック"/>
            </a:rPr>
            <a:t>350,499</a:t>
          </a:r>
          <a:r>
            <a:rPr kumimoji="1" lang="ja-JP" altLang="en-US" sz="1200">
              <a:latin typeface="ＭＳ Ｐゴシック"/>
            </a:rPr>
            <a:t>千円）等により、将来負担額から控除される充当可能財源等が増加したなどにより、平成２５年度の将来負担比率と比べ、１３．２ポイント減となった。</a:t>
          </a:r>
          <a:r>
            <a:rPr kumimoji="1" lang="ja-JP" altLang="ja-JP" sz="1200">
              <a:solidFill>
                <a:schemeClr val="dk1"/>
              </a:solidFill>
              <a:effectLst/>
              <a:latin typeface="+mn-lt"/>
              <a:ea typeface="+mn-ea"/>
              <a:cs typeface="+mn-cs"/>
            </a:rPr>
            <a:t>引き続き地方債を活用する事業を厳選するなど、将来負担に配慮した財政運営に努める。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98203</xdr:rowOff>
    </xdr:from>
    <xdr:to>
      <xdr:col>24</xdr:col>
      <xdr:colOff>558800</xdr:colOff>
      <xdr:row>17</xdr:row>
      <xdr:rowOff>6382</xdr:rowOff>
    </xdr:to>
    <xdr:cxnSp macro="">
      <xdr:nvCxnSpPr>
        <xdr:cNvPr id="437" name="直線コネクタ 436"/>
        <xdr:cNvCxnSpPr/>
      </xdr:nvCxnSpPr>
      <xdr:spPr>
        <a:xfrm flipV="1">
          <a:off x="16179800" y="2841403"/>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113284</xdr:rowOff>
    </xdr:from>
    <xdr:to>
      <xdr:col>23</xdr:col>
      <xdr:colOff>406400</xdr:colOff>
      <xdr:row>17</xdr:row>
      <xdr:rowOff>6382</xdr:rowOff>
    </xdr:to>
    <xdr:cxnSp macro="">
      <xdr:nvCxnSpPr>
        <xdr:cNvPr id="440" name="直線コネクタ 439"/>
        <xdr:cNvCxnSpPr/>
      </xdr:nvCxnSpPr>
      <xdr:spPr>
        <a:xfrm>
          <a:off x="15290800" y="2856484"/>
          <a:ext cx="8890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93980</xdr:rowOff>
    </xdr:from>
    <xdr:to>
      <xdr:col>22</xdr:col>
      <xdr:colOff>203200</xdr:colOff>
      <xdr:row>16</xdr:row>
      <xdr:rowOff>113284</xdr:rowOff>
    </xdr:to>
    <xdr:cxnSp macro="">
      <xdr:nvCxnSpPr>
        <xdr:cNvPr id="443" name="直線コネクタ 442"/>
        <xdr:cNvCxnSpPr/>
      </xdr:nvCxnSpPr>
      <xdr:spPr>
        <a:xfrm>
          <a:off x="14401800" y="28371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93980</xdr:rowOff>
    </xdr:from>
    <xdr:to>
      <xdr:col>21</xdr:col>
      <xdr:colOff>0</xdr:colOff>
      <xdr:row>16</xdr:row>
      <xdr:rowOff>95186</xdr:rowOff>
    </xdr:to>
    <xdr:cxnSp macro="">
      <xdr:nvCxnSpPr>
        <xdr:cNvPr id="446" name="直線コネクタ 445"/>
        <xdr:cNvCxnSpPr/>
      </xdr:nvCxnSpPr>
      <xdr:spPr>
        <a:xfrm flipV="1">
          <a:off x="13512800" y="283718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50" name="テキスト ボックス 449"/>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47403</xdr:rowOff>
    </xdr:from>
    <xdr:to>
      <xdr:col>24</xdr:col>
      <xdr:colOff>609600</xdr:colOff>
      <xdr:row>16</xdr:row>
      <xdr:rowOff>149003</xdr:rowOff>
    </xdr:to>
    <xdr:sp macro="" textlink="">
      <xdr:nvSpPr>
        <xdr:cNvPr id="456" name="円/楕円 455"/>
        <xdr:cNvSpPr/>
      </xdr:nvSpPr>
      <xdr:spPr>
        <a:xfrm>
          <a:off x="16967200" y="27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63930</xdr:rowOff>
    </xdr:from>
    <xdr:ext cx="762000" cy="259045"/>
    <xdr:sp macro="" textlink="">
      <xdr:nvSpPr>
        <xdr:cNvPr id="457" name="将来負担の状況該当値テキスト"/>
        <xdr:cNvSpPr txBox="1"/>
      </xdr:nvSpPr>
      <xdr:spPr>
        <a:xfrm>
          <a:off x="17106900" y="26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127032</xdr:rowOff>
    </xdr:from>
    <xdr:to>
      <xdr:col>23</xdr:col>
      <xdr:colOff>457200</xdr:colOff>
      <xdr:row>17</xdr:row>
      <xdr:rowOff>57182</xdr:rowOff>
    </xdr:to>
    <xdr:sp macro="" textlink="">
      <xdr:nvSpPr>
        <xdr:cNvPr id="458" name="円/楕円 457"/>
        <xdr:cNvSpPr/>
      </xdr:nvSpPr>
      <xdr:spPr>
        <a:xfrm>
          <a:off x="16129000" y="28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41959</xdr:rowOff>
    </xdr:from>
    <xdr:ext cx="736600" cy="259045"/>
    <xdr:sp macro="" textlink="">
      <xdr:nvSpPr>
        <xdr:cNvPr id="459" name="テキスト ボックス 458"/>
        <xdr:cNvSpPr txBox="1"/>
      </xdr:nvSpPr>
      <xdr:spPr>
        <a:xfrm>
          <a:off x="15798800" y="29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62484</xdr:rowOff>
    </xdr:from>
    <xdr:to>
      <xdr:col>22</xdr:col>
      <xdr:colOff>254000</xdr:colOff>
      <xdr:row>16</xdr:row>
      <xdr:rowOff>164084</xdr:rowOff>
    </xdr:to>
    <xdr:sp macro="" textlink="">
      <xdr:nvSpPr>
        <xdr:cNvPr id="460" name="円/楕円 459"/>
        <xdr:cNvSpPr/>
      </xdr:nvSpPr>
      <xdr:spPr>
        <a:xfrm>
          <a:off x="15240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2811</xdr:rowOff>
    </xdr:from>
    <xdr:ext cx="762000" cy="259045"/>
    <xdr:sp macro="" textlink="">
      <xdr:nvSpPr>
        <xdr:cNvPr id="461" name="テキスト ボックス 460"/>
        <xdr:cNvSpPr txBox="1"/>
      </xdr:nvSpPr>
      <xdr:spPr>
        <a:xfrm>
          <a:off x="14909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43180</xdr:rowOff>
    </xdr:from>
    <xdr:to>
      <xdr:col>21</xdr:col>
      <xdr:colOff>50800</xdr:colOff>
      <xdr:row>16</xdr:row>
      <xdr:rowOff>144780</xdr:rowOff>
    </xdr:to>
    <xdr:sp macro="" textlink="">
      <xdr:nvSpPr>
        <xdr:cNvPr id="462" name="円/楕円 461"/>
        <xdr:cNvSpPr/>
      </xdr:nvSpPr>
      <xdr:spPr>
        <a:xfrm>
          <a:off x="14351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154957</xdr:rowOff>
    </xdr:from>
    <xdr:ext cx="762000" cy="259045"/>
    <xdr:sp macro="" textlink="">
      <xdr:nvSpPr>
        <xdr:cNvPr id="463" name="テキスト ボックス 462"/>
        <xdr:cNvSpPr txBox="1"/>
      </xdr:nvSpPr>
      <xdr:spPr>
        <a:xfrm>
          <a:off x="14020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44386</xdr:rowOff>
    </xdr:from>
    <xdr:to>
      <xdr:col>19</xdr:col>
      <xdr:colOff>533400</xdr:colOff>
      <xdr:row>16</xdr:row>
      <xdr:rowOff>145986</xdr:rowOff>
    </xdr:to>
    <xdr:sp macro="" textlink="">
      <xdr:nvSpPr>
        <xdr:cNvPr id="464" name="円/楕円 463"/>
        <xdr:cNvSpPr/>
      </xdr:nvSpPr>
      <xdr:spPr>
        <a:xfrm>
          <a:off x="13462000" y="27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156163</xdr:rowOff>
    </xdr:from>
    <xdr:ext cx="762000" cy="259045"/>
    <xdr:sp macro="" textlink="">
      <xdr:nvSpPr>
        <xdr:cNvPr id="465" name="テキスト ボックス 464"/>
        <xdr:cNvSpPr txBox="1"/>
      </xdr:nvSpPr>
      <xdr:spPr>
        <a:xfrm>
          <a:off x="13131800" y="255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69,871
68,784
31.66
19,837,973
19,178,819
627,492
11,847,672
14,996,433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44.7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よしかわ行財政改革推進プランなど取り組みにより、職員数の減や地域手当の見直し、更には市民交流センターおあしすの指定管理者制度導入などを行ってきた結果、人件費に係る経常収支比率が類似団体に比べ低い数値で推移していたが、平成２６年度は、給与特例減額の終了などに伴い人件費が９１，０３４千円増額となった。今後も、事務のアウトソーシングなどの行財政改革の取組みと併せて、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8890</xdr:rowOff>
    </xdr:to>
    <xdr:cxnSp macro="">
      <xdr:nvCxnSpPr>
        <xdr:cNvPr id="64" name="直線コネクタ 63"/>
        <xdr:cNvCxnSpPr/>
      </xdr:nvCxnSpPr>
      <xdr:spPr>
        <a:xfrm>
          <a:off x="3987800" y="632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24130</xdr:rowOff>
    </xdr:to>
    <xdr:cxnSp macro="">
      <xdr:nvCxnSpPr>
        <xdr:cNvPr id="67" name="直線コネクタ 66"/>
        <xdr:cNvCxnSpPr/>
      </xdr:nvCxnSpPr>
      <xdr:spPr>
        <a:xfrm flipV="1">
          <a:off x="3098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92710</xdr:rowOff>
    </xdr:to>
    <xdr:cxnSp macro="">
      <xdr:nvCxnSpPr>
        <xdr:cNvPr id="70" name="直線コネクタ 69"/>
        <xdr:cNvCxnSpPr/>
      </xdr:nvCxnSpPr>
      <xdr:spPr>
        <a:xfrm flipV="1">
          <a:off x="2209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92710</xdr:rowOff>
    </xdr:to>
    <xdr:cxnSp macro="">
      <xdr:nvCxnSpPr>
        <xdr:cNvPr id="73" name="直線コネクタ 72"/>
        <xdr:cNvCxnSpPr/>
      </xdr:nvCxnSpPr>
      <xdr:spPr>
        <a:xfrm>
          <a:off x="1320800" y="633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3" name="円/楕円 82"/>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4"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90" name="テキスト ボックス 89"/>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2" name="テキスト ボックス 91"/>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老人福祉センターや市民交流センターおあしすの管理運営について指定管理者制度を導入したことや平成２３年度に窓口電算システムの更新を行ったことなどにより、類似団体を上回る状況で推移している。平成２６年度は、吉川美南駅周辺整備事業基礎調査委託料の皆増などに伴い、前年度比０．９ポイント増となった。</a:t>
          </a:r>
        </a:p>
        <a:p>
          <a:r>
            <a:rPr kumimoji="1" lang="ja-JP" altLang="en-US" sz="1100">
              <a:latin typeface="ＭＳ Ｐゴシック"/>
            </a:rPr>
            <a:t>　指定管理者制度などのアウトソーシングに積極的に取り組んだ結果、物件費が上昇している部分も多いが、今後も引き続き、行財政改革の取り組みにより事務経費の節減に努める。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142240</xdr:rowOff>
    </xdr:to>
    <xdr:cxnSp macro="">
      <xdr:nvCxnSpPr>
        <xdr:cNvPr id="125" name="直線コネクタ 124"/>
        <xdr:cNvCxnSpPr/>
      </xdr:nvCxnSpPr>
      <xdr:spPr>
        <a:xfrm>
          <a:off x="15671800" y="3159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73660</xdr:rowOff>
    </xdr:to>
    <xdr:cxnSp macro="">
      <xdr:nvCxnSpPr>
        <xdr:cNvPr id="128" name="直線コネクタ 127"/>
        <xdr:cNvCxnSpPr/>
      </xdr:nvCxnSpPr>
      <xdr:spPr>
        <a:xfrm>
          <a:off x="14782800" y="3075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27940</xdr:rowOff>
    </xdr:to>
    <xdr:cxnSp macro="">
      <xdr:nvCxnSpPr>
        <xdr:cNvPr id="131" name="直線コネクタ 130"/>
        <xdr:cNvCxnSpPr/>
      </xdr:nvCxnSpPr>
      <xdr:spPr>
        <a:xfrm flipV="1">
          <a:off x="13893800" y="3075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77470</xdr:rowOff>
    </xdr:from>
    <xdr:to>
      <xdr:col>20</xdr:col>
      <xdr:colOff>158750</xdr:colOff>
      <xdr:row>18</xdr:row>
      <xdr:rowOff>27940</xdr:rowOff>
    </xdr:to>
    <xdr:cxnSp macro="">
      <xdr:nvCxnSpPr>
        <xdr:cNvPr id="134" name="直線コネクタ 133"/>
        <xdr:cNvCxnSpPr/>
      </xdr:nvCxnSpPr>
      <xdr:spPr>
        <a:xfrm>
          <a:off x="13004800" y="2992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91440</xdr:rowOff>
    </xdr:from>
    <xdr:to>
      <xdr:col>24</xdr:col>
      <xdr:colOff>82550</xdr:colOff>
      <xdr:row>19</xdr:row>
      <xdr:rowOff>21590</xdr:rowOff>
    </xdr:to>
    <xdr:sp macro="" textlink="">
      <xdr:nvSpPr>
        <xdr:cNvPr id="144" name="円/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6" name="円/楕円 145"/>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47" name="テキスト ボックス 146"/>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148590</xdr:rowOff>
    </xdr:from>
    <xdr:to>
      <xdr:col>20</xdr:col>
      <xdr:colOff>209550</xdr:colOff>
      <xdr:row>18</xdr:row>
      <xdr:rowOff>78740</xdr:rowOff>
    </xdr:to>
    <xdr:sp macro="" textlink="">
      <xdr:nvSpPr>
        <xdr:cNvPr id="150" name="円/楕円 149"/>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63517</xdr:rowOff>
    </xdr:from>
    <xdr:ext cx="762000" cy="259045"/>
    <xdr:sp macro="" textlink="">
      <xdr:nvSpPr>
        <xdr:cNvPr id="151" name="テキスト ボックス 150"/>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26670</xdr:rowOff>
    </xdr:from>
    <xdr:to>
      <xdr:col>19</xdr:col>
      <xdr:colOff>6350</xdr:colOff>
      <xdr:row>17</xdr:row>
      <xdr:rowOff>128270</xdr:rowOff>
    </xdr:to>
    <xdr:sp macro="" textlink="">
      <xdr:nvSpPr>
        <xdr:cNvPr id="152" name="円/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受給者の増や障がい者に係る介護訓練等給付費が増加したことにより、扶助費全体が増加傾向にある。また、平成２６年度においては。臨時福祉給付金や子育て世帯臨時特例給付金の皆増により前年度の決算額と比較し、２８５，８７２千円増加した。今後も人口増に伴い、扶助費の増加が見込まれることから、引き続き適正な制度運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100330</xdr:rowOff>
    </xdr:from>
    <xdr:to>
      <xdr:col>7</xdr:col>
      <xdr:colOff>15875</xdr:colOff>
      <xdr:row>55</xdr:row>
      <xdr:rowOff>130810</xdr:rowOff>
    </xdr:to>
    <xdr:cxnSp macro="">
      <xdr:nvCxnSpPr>
        <xdr:cNvPr id="186" name="直線コネクタ 185"/>
        <xdr:cNvCxnSpPr/>
      </xdr:nvCxnSpPr>
      <xdr:spPr>
        <a:xfrm flipV="1">
          <a:off x="3987800" y="9530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130810</xdr:rowOff>
    </xdr:to>
    <xdr:cxnSp macro="">
      <xdr:nvCxnSpPr>
        <xdr:cNvPr id="189" name="直線コネクタ 188"/>
        <xdr:cNvCxnSpPr/>
      </xdr:nvCxnSpPr>
      <xdr:spPr>
        <a:xfrm>
          <a:off x="3098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157480</xdr:rowOff>
    </xdr:from>
    <xdr:to>
      <xdr:col>4</xdr:col>
      <xdr:colOff>346075</xdr:colOff>
      <xdr:row>55</xdr:row>
      <xdr:rowOff>107950</xdr:rowOff>
    </xdr:to>
    <xdr:cxnSp macro="">
      <xdr:nvCxnSpPr>
        <xdr:cNvPr id="192" name="直線コネクタ 191"/>
        <xdr:cNvCxnSpPr/>
      </xdr:nvCxnSpPr>
      <xdr:spPr>
        <a:xfrm>
          <a:off x="2209800" y="9415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54</xdr:row>
      <xdr:rowOff>157480</xdr:rowOff>
    </xdr:to>
    <xdr:cxnSp macro="">
      <xdr:nvCxnSpPr>
        <xdr:cNvPr id="195" name="直線コネクタ 194"/>
        <xdr:cNvCxnSpPr/>
      </xdr:nvCxnSpPr>
      <xdr:spPr>
        <a:xfrm>
          <a:off x="1320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49530</xdr:rowOff>
    </xdr:from>
    <xdr:to>
      <xdr:col>7</xdr:col>
      <xdr:colOff>66675</xdr:colOff>
      <xdr:row>55</xdr:row>
      <xdr:rowOff>151130</xdr:rowOff>
    </xdr:to>
    <xdr:sp macro="" textlink="">
      <xdr:nvSpPr>
        <xdr:cNvPr id="205" name="円/楕円 204"/>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21607</xdr:rowOff>
    </xdr:from>
    <xdr:ext cx="762000" cy="259045"/>
    <xdr:sp macro="" textlink="">
      <xdr:nvSpPr>
        <xdr:cNvPr id="206"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80010</xdr:rowOff>
    </xdr:from>
    <xdr:to>
      <xdr:col>5</xdr:col>
      <xdr:colOff>600075</xdr:colOff>
      <xdr:row>56</xdr:row>
      <xdr:rowOff>10160</xdr:rowOff>
    </xdr:to>
    <xdr:sp macro="" textlink="">
      <xdr:nvSpPr>
        <xdr:cNvPr id="207" name="円/楕円 206"/>
        <xdr:cNvSpPr/>
      </xdr:nvSpPr>
      <xdr:spPr>
        <a:xfrm>
          <a:off x="3937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166387</xdr:rowOff>
    </xdr:from>
    <xdr:ext cx="736600" cy="259045"/>
    <xdr:sp macro="" textlink="">
      <xdr:nvSpPr>
        <xdr:cNvPr id="208" name="テキスト ボックス 207"/>
        <xdr:cNvSpPr txBox="1"/>
      </xdr:nvSpPr>
      <xdr:spPr>
        <a:xfrm>
          <a:off x="3606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0" name="テキスト ボックス 209"/>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106680</xdr:rowOff>
    </xdr:from>
    <xdr:to>
      <xdr:col>3</xdr:col>
      <xdr:colOff>193675</xdr:colOff>
      <xdr:row>55</xdr:row>
      <xdr:rowOff>36830</xdr:rowOff>
    </xdr:to>
    <xdr:sp macro="" textlink="">
      <xdr:nvSpPr>
        <xdr:cNvPr id="211" name="円/楕円 210"/>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21607</xdr:rowOff>
    </xdr:from>
    <xdr:ext cx="762000" cy="259045"/>
    <xdr:sp macro="" textlink="">
      <xdr:nvSpPr>
        <xdr:cNvPr id="212" name="テキスト ボックス 211"/>
        <xdr:cNvSpPr txBox="1"/>
      </xdr:nvSpPr>
      <xdr:spPr>
        <a:xfrm>
          <a:off x="1828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13" name="円/楕円 212"/>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13987</xdr:rowOff>
    </xdr:from>
    <xdr:ext cx="762000" cy="259045"/>
    <xdr:sp macro="" textlink="">
      <xdr:nvSpPr>
        <xdr:cNvPr id="214" name="テキスト ボックス 213"/>
        <xdr:cNvSpPr txBox="1"/>
      </xdr:nvSpPr>
      <xdr:spPr>
        <a:xfrm>
          <a:off x="939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多くを占める繰出金について、高齢者人口が比較的低いことから、介護保険事業及び後期高齢者医療保険事業への繰出金が抑えられていることなどから類似団体平均よりも下回って推移しているが、　今後は、高齢化の進行による繰出金の増加や施設の老朽化に伴う維持補修費の増加が見込まれるため、適正な制度運営や事務経費の削減に努める。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130810</xdr:rowOff>
    </xdr:to>
    <xdr:cxnSp macro="">
      <xdr:nvCxnSpPr>
        <xdr:cNvPr id="247" name="直線コネクタ 246"/>
        <xdr:cNvCxnSpPr/>
      </xdr:nvCxnSpPr>
      <xdr:spPr>
        <a:xfrm>
          <a:off x="15671800" y="9476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100330</xdr:rowOff>
    </xdr:to>
    <xdr:cxnSp macro="">
      <xdr:nvCxnSpPr>
        <xdr:cNvPr id="250" name="直線コネクタ 249"/>
        <xdr:cNvCxnSpPr/>
      </xdr:nvCxnSpPr>
      <xdr:spPr>
        <a:xfrm flipV="1">
          <a:off x="14782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100330</xdr:rowOff>
    </xdr:to>
    <xdr:cxnSp macro="">
      <xdr:nvCxnSpPr>
        <xdr:cNvPr id="253" name="直線コネクタ 252"/>
        <xdr:cNvCxnSpPr/>
      </xdr:nvCxnSpPr>
      <xdr:spPr>
        <a:xfrm>
          <a:off x="13893800" y="946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55</xdr:row>
      <xdr:rowOff>39370</xdr:rowOff>
    </xdr:to>
    <xdr:cxnSp macro="">
      <xdr:nvCxnSpPr>
        <xdr:cNvPr id="256" name="直線コネクタ 255"/>
        <xdr:cNvCxnSpPr/>
      </xdr:nvCxnSpPr>
      <xdr:spPr>
        <a:xfrm>
          <a:off x="13004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6" name="円/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68" name="円/楕円 267"/>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9" name="テキスト ボックス 268"/>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0" name="円/楕円 269"/>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1" name="テキスト ボックス 270"/>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2" name="円/楕円 271"/>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3" name="テキスト ボックス 272"/>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4" name="円/楕円 273"/>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5" name="テキスト ボックス 274"/>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可燃ごみ処理業務や消防業務を一部事務組合で行っていることから、負担金が多く、類似団体を上回って推移している。今後も一部事務組合とともに経費の削減に努める。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19558</xdr:rowOff>
    </xdr:to>
    <xdr:cxnSp macro="">
      <xdr:nvCxnSpPr>
        <xdr:cNvPr id="305" name="直線コネクタ 304"/>
        <xdr:cNvCxnSpPr/>
      </xdr:nvCxnSpPr>
      <xdr:spPr>
        <a:xfrm flipV="1">
          <a:off x="15671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24130</xdr:rowOff>
    </xdr:to>
    <xdr:cxnSp macro="">
      <xdr:nvCxnSpPr>
        <xdr:cNvPr id="308" name="直線コネクタ 307"/>
        <xdr:cNvCxnSpPr/>
      </xdr:nvCxnSpPr>
      <xdr:spPr>
        <a:xfrm flipV="1">
          <a:off x="14782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24130</xdr:rowOff>
    </xdr:to>
    <xdr:cxnSp macro="">
      <xdr:nvCxnSpPr>
        <xdr:cNvPr id="311" name="直線コネクタ 310"/>
        <xdr:cNvCxnSpPr/>
      </xdr:nvCxnSpPr>
      <xdr:spPr>
        <a:xfrm>
          <a:off x="13893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168148</xdr:rowOff>
    </xdr:to>
    <xdr:cxnSp macro="">
      <xdr:nvCxnSpPr>
        <xdr:cNvPr id="314" name="直線コネクタ 313"/>
        <xdr:cNvCxnSpPr/>
      </xdr:nvCxnSpPr>
      <xdr:spPr>
        <a:xfrm>
          <a:off x="13004800" y="6258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4" name="円/楕円 323"/>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5"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6" name="円/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8" name="円/楕円 327"/>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9" name="テキスト ボックス 32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0" name="円/楕円 329"/>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1" name="テキスト ボックス 330"/>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2" name="円/楕円 331"/>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33" name="テキスト ボックス 332"/>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については、活用する事業を厳選しているため、現在のところ類似団体の平均を大きく下回る状況で推移しているが、平成２６年度は、小学校建設にかかる市債の償還などが始まったことにより、０．３ポイント増加した。今後も、複数の大規模建設事業に係る償還が始まることから、より低利の借入や基金の活用などを行い、公債費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113285</xdr:rowOff>
    </xdr:to>
    <xdr:cxnSp macro="">
      <xdr:nvCxnSpPr>
        <xdr:cNvPr id="363" name="直線コネクタ 362"/>
        <xdr:cNvCxnSpPr/>
      </xdr:nvCxnSpPr>
      <xdr:spPr>
        <a:xfrm>
          <a:off x="3987800" y="131251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136144</xdr:rowOff>
    </xdr:to>
    <xdr:cxnSp macro="">
      <xdr:nvCxnSpPr>
        <xdr:cNvPr id="366" name="直線コネクタ 365"/>
        <xdr:cNvCxnSpPr/>
      </xdr:nvCxnSpPr>
      <xdr:spPr>
        <a:xfrm flipV="1">
          <a:off x="3098800" y="13125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136144</xdr:rowOff>
    </xdr:to>
    <xdr:cxnSp macro="">
      <xdr:nvCxnSpPr>
        <xdr:cNvPr id="369" name="直線コネクタ 368"/>
        <xdr:cNvCxnSpPr/>
      </xdr:nvCxnSpPr>
      <xdr:spPr>
        <a:xfrm>
          <a:off x="2209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90424</xdr:rowOff>
    </xdr:to>
    <xdr:cxnSp macro="">
      <xdr:nvCxnSpPr>
        <xdr:cNvPr id="372" name="直線コネクタ 371"/>
        <xdr:cNvCxnSpPr/>
      </xdr:nvCxnSpPr>
      <xdr:spPr>
        <a:xfrm>
          <a:off x="1320800" y="130657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2" name="円/楕円 381"/>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3"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4" name="円/楕円 383"/>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5" name="テキスト ボックス 384"/>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86" name="円/楕円 385"/>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87" name="テキスト ボックス 386"/>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39624</xdr:rowOff>
    </xdr:from>
    <xdr:to>
      <xdr:col>3</xdr:col>
      <xdr:colOff>193675</xdr:colOff>
      <xdr:row>76</xdr:row>
      <xdr:rowOff>141224</xdr:rowOff>
    </xdr:to>
    <xdr:sp macro="" textlink="">
      <xdr:nvSpPr>
        <xdr:cNvPr id="388" name="円/楕円 387"/>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151401</xdr:rowOff>
    </xdr:from>
    <xdr:ext cx="762000" cy="259045"/>
    <xdr:sp macro="" textlink="">
      <xdr:nvSpPr>
        <xdr:cNvPr id="389" name="テキスト ボックス 388"/>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0" name="円/楕円 389"/>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1" name="テキスト ボックス 390"/>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低く抑えられているが、公債費以外の率が類似団体を上回っている。今後は大規模建設事業が複数予定されていることから公債費の増加は避けられないため、公債費以外での経費削減に積極的に取り組む。</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77</xdr:row>
      <xdr:rowOff>5080</xdr:rowOff>
    </xdr:to>
    <xdr:cxnSp macro="">
      <xdr:nvCxnSpPr>
        <xdr:cNvPr id="424" name="直線コネクタ 423"/>
        <xdr:cNvCxnSpPr/>
      </xdr:nvCxnSpPr>
      <xdr:spPr>
        <a:xfrm>
          <a:off x="15671800" y="131381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76</xdr:row>
      <xdr:rowOff>107950</xdr:rowOff>
    </xdr:to>
    <xdr:cxnSp macro="">
      <xdr:nvCxnSpPr>
        <xdr:cNvPr id="427" name="直線コネクタ 426"/>
        <xdr:cNvCxnSpPr/>
      </xdr:nvCxnSpPr>
      <xdr:spPr>
        <a:xfrm>
          <a:off x="14782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76</xdr:row>
      <xdr:rowOff>107950</xdr:rowOff>
    </xdr:to>
    <xdr:cxnSp macro="">
      <xdr:nvCxnSpPr>
        <xdr:cNvPr id="430" name="直線コネクタ 429"/>
        <xdr:cNvCxnSpPr/>
      </xdr:nvCxnSpPr>
      <xdr:spPr>
        <a:xfrm>
          <a:off x="13893800" y="130771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xdr:rowOff>
    </xdr:from>
    <xdr:to>
      <xdr:col>20</xdr:col>
      <xdr:colOff>158750</xdr:colOff>
      <xdr:row>76</xdr:row>
      <xdr:rowOff>46989</xdr:rowOff>
    </xdr:to>
    <xdr:cxnSp macro="">
      <xdr:nvCxnSpPr>
        <xdr:cNvPr id="433" name="直線コネクタ 432"/>
        <xdr:cNvCxnSpPr/>
      </xdr:nvCxnSpPr>
      <xdr:spPr>
        <a:xfrm>
          <a:off x="13004800" y="12867640"/>
          <a:ext cx="889000" cy="2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43" name="円/楕円 442"/>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97807</xdr:rowOff>
    </xdr:from>
    <xdr:ext cx="762000" cy="259045"/>
    <xdr:sp macro="" textlink="">
      <xdr:nvSpPr>
        <xdr:cNvPr id="444"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57150</xdr:rowOff>
    </xdr:from>
    <xdr:to>
      <xdr:col>22</xdr:col>
      <xdr:colOff>615950</xdr:colOff>
      <xdr:row>76</xdr:row>
      <xdr:rowOff>158750</xdr:rowOff>
    </xdr:to>
    <xdr:sp macro="" textlink="">
      <xdr:nvSpPr>
        <xdr:cNvPr id="445" name="円/楕円 444"/>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46" name="テキスト ボックス 445"/>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47" name="円/楕円 446"/>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143527</xdr:rowOff>
    </xdr:from>
    <xdr:ext cx="762000" cy="259045"/>
    <xdr:sp macro="" textlink="">
      <xdr:nvSpPr>
        <xdr:cNvPr id="448" name="テキスト ボックス 447"/>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49" name="円/楕円 448"/>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82566</xdr:rowOff>
    </xdr:from>
    <xdr:ext cx="762000" cy="259045"/>
    <xdr:sp macro="" textlink="">
      <xdr:nvSpPr>
        <xdr:cNvPr id="450" name="テキスト ボックス 449"/>
        <xdr:cNvSpPr txBox="1"/>
      </xdr:nvSpPr>
      <xdr:spPr>
        <a:xfrm>
          <a:off x="13512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51" name="円/楕円 450"/>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44467</xdr:rowOff>
    </xdr:from>
    <xdr:ext cx="762000" cy="259045"/>
    <xdr:sp macro="" textlink="">
      <xdr:nvSpPr>
        <xdr:cNvPr id="452" name="テキスト ボックス 451"/>
        <xdr:cNvSpPr txBox="1"/>
      </xdr:nvSpPr>
      <xdr:spPr>
        <a:xfrm>
          <a:off x="12623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埼玉県吉川市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26345</xdr:rowOff>
    </xdr:from>
    <xdr:to>
      <xdr:col>4</xdr:col>
      <xdr:colOff>1117600</xdr:colOff>
      <xdr:row>19</xdr:row>
      <xdr:rowOff>42168</xdr:rowOff>
    </xdr:to>
    <xdr:cxnSp macro="">
      <xdr:nvCxnSpPr>
        <xdr:cNvPr id="52" name="直線コネクタ 51"/>
        <xdr:cNvCxnSpPr/>
      </xdr:nvCxnSpPr>
      <xdr:spPr bwMode="auto">
        <a:xfrm>
          <a:off x="5003800" y="3331520"/>
          <a:ext cx="647700" cy="15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1101</xdr:rowOff>
    </xdr:from>
    <xdr:to>
      <xdr:col>4</xdr:col>
      <xdr:colOff>469900</xdr:colOff>
      <xdr:row>19</xdr:row>
      <xdr:rowOff>26345</xdr:rowOff>
    </xdr:to>
    <xdr:cxnSp macro="">
      <xdr:nvCxnSpPr>
        <xdr:cNvPr id="55" name="直線コネクタ 54"/>
        <xdr:cNvCxnSpPr/>
      </xdr:nvCxnSpPr>
      <xdr:spPr bwMode="auto">
        <a:xfrm>
          <a:off x="4305300" y="3306276"/>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135273</xdr:rowOff>
    </xdr:from>
    <xdr:to>
      <xdr:col>3</xdr:col>
      <xdr:colOff>904875</xdr:colOff>
      <xdr:row>19</xdr:row>
      <xdr:rowOff>1101</xdr:rowOff>
    </xdr:to>
    <xdr:cxnSp macro="">
      <xdr:nvCxnSpPr>
        <xdr:cNvPr id="58" name="直線コネクタ 57"/>
        <xdr:cNvCxnSpPr/>
      </xdr:nvCxnSpPr>
      <xdr:spPr bwMode="auto">
        <a:xfrm>
          <a:off x="3606800" y="3268998"/>
          <a:ext cx="698500" cy="37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135273</xdr:rowOff>
    </xdr:from>
    <xdr:to>
      <xdr:col>3</xdr:col>
      <xdr:colOff>206375</xdr:colOff>
      <xdr:row>18</xdr:row>
      <xdr:rowOff>139551</xdr:rowOff>
    </xdr:to>
    <xdr:cxnSp macro="">
      <xdr:nvCxnSpPr>
        <xdr:cNvPr id="61" name="直線コネクタ 60"/>
        <xdr:cNvCxnSpPr/>
      </xdr:nvCxnSpPr>
      <xdr:spPr bwMode="auto">
        <a:xfrm flipV="1">
          <a:off x="2908300" y="3268998"/>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162818</xdr:rowOff>
    </xdr:from>
    <xdr:to>
      <xdr:col>5</xdr:col>
      <xdr:colOff>34925</xdr:colOff>
      <xdr:row>19</xdr:row>
      <xdr:rowOff>92968</xdr:rowOff>
    </xdr:to>
    <xdr:sp macro="" textlink="">
      <xdr:nvSpPr>
        <xdr:cNvPr id="71" name="円/楕円 70"/>
        <xdr:cNvSpPr/>
      </xdr:nvSpPr>
      <xdr:spPr bwMode="auto">
        <a:xfrm>
          <a:off x="5600700" y="329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134895</xdr:rowOff>
    </xdr:from>
    <xdr:ext cx="762000" cy="259045"/>
    <xdr:sp macro="" textlink="">
      <xdr:nvSpPr>
        <xdr:cNvPr id="72" name="人口1人当たり決算額の推移該当値テキスト130"/>
        <xdr:cNvSpPr txBox="1"/>
      </xdr:nvSpPr>
      <xdr:spPr>
        <a:xfrm>
          <a:off x="5740400" y="326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56,112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146995</xdr:rowOff>
    </xdr:from>
    <xdr:to>
      <xdr:col>4</xdr:col>
      <xdr:colOff>520700</xdr:colOff>
      <xdr:row>19</xdr:row>
      <xdr:rowOff>77145</xdr:rowOff>
    </xdr:to>
    <xdr:sp macro="" textlink="">
      <xdr:nvSpPr>
        <xdr:cNvPr id="73" name="円/楕円 72"/>
        <xdr:cNvSpPr/>
      </xdr:nvSpPr>
      <xdr:spPr bwMode="auto">
        <a:xfrm>
          <a:off x="4953000" y="328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61922</xdr:rowOff>
    </xdr:from>
    <xdr:ext cx="736600" cy="259045"/>
    <xdr:sp macro="" textlink="">
      <xdr:nvSpPr>
        <xdr:cNvPr id="74" name="テキスト ボックス 73"/>
        <xdr:cNvSpPr txBox="1"/>
      </xdr:nvSpPr>
      <xdr:spPr>
        <a:xfrm>
          <a:off x="4622800" y="33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121751</xdr:rowOff>
    </xdr:from>
    <xdr:to>
      <xdr:col>3</xdr:col>
      <xdr:colOff>955675</xdr:colOff>
      <xdr:row>19</xdr:row>
      <xdr:rowOff>51901</xdr:rowOff>
    </xdr:to>
    <xdr:sp macro="" textlink="">
      <xdr:nvSpPr>
        <xdr:cNvPr id="75" name="円/楕円 74"/>
        <xdr:cNvSpPr/>
      </xdr:nvSpPr>
      <xdr:spPr bwMode="auto">
        <a:xfrm>
          <a:off x="4254500" y="3255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36678</xdr:rowOff>
    </xdr:from>
    <xdr:ext cx="762000" cy="259045"/>
    <xdr:sp macro="" textlink="">
      <xdr:nvSpPr>
        <xdr:cNvPr id="76" name="テキスト ボックス 75"/>
        <xdr:cNvSpPr txBox="1"/>
      </xdr:nvSpPr>
      <xdr:spPr>
        <a:xfrm>
          <a:off x="3924300" y="334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84473</xdr:rowOff>
    </xdr:from>
    <xdr:to>
      <xdr:col>3</xdr:col>
      <xdr:colOff>257175</xdr:colOff>
      <xdr:row>19</xdr:row>
      <xdr:rowOff>14623</xdr:rowOff>
    </xdr:to>
    <xdr:sp macro="" textlink="">
      <xdr:nvSpPr>
        <xdr:cNvPr id="77" name="円/楕円 76"/>
        <xdr:cNvSpPr/>
      </xdr:nvSpPr>
      <xdr:spPr bwMode="auto">
        <a:xfrm>
          <a:off x="3556000" y="321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170850</xdr:rowOff>
    </xdr:from>
    <xdr:ext cx="762000" cy="259045"/>
    <xdr:sp macro="" textlink="">
      <xdr:nvSpPr>
        <xdr:cNvPr id="78" name="テキスト ボックス 77"/>
        <xdr:cNvSpPr txBox="1"/>
      </xdr:nvSpPr>
      <xdr:spPr>
        <a:xfrm>
          <a:off x="3225800" y="330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88751</xdr:rowOff>
    </xdr:from>
    <xdr:to>
      <xdr:col>2</xdr:col>
      <xdr:colOff>692150</xdr:colOff>
      <xdr:row>19</xdr:row>
      <xdr:rowOff>18901</xdr:rowOff>
    </xdr:to>
    <xdr:sp macro="" textlink="">
      <xdr:nvSpPr>
        <xdr:cNvPr id="79" name="円/楕円 78"/>
        <xdr:cNvSpPr/>
      </xdr:nvSpPr>
      <xdr:spPr bwMode="auto">
        <a:xfrm>
          <a:off x="2857500" y="3222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3678</xdr:rowOff>
    </xdr:from>
    <xdr:ext cx="762000" cy="259045"/>
    <xdr:sp macro="" textlink="">
      <xdr:nvSpPr>
        <xdr:cNvPr id="80" name="テキスト ボックス 79"/>
        <xdr:cNvSpPr txBox="1"/>
      </xdr:nvSpPr>
      <xdr:spPr>
        <a:xfrm>
          <a:off x="2527300" y="330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86881</xdr:rowOff>
    </xdr:from>
    <xdr:to>
      <xdr:col>4</xdr:col>
      <xdr:colOff>1117600</xdr:colOff>
      <xdr:row>36</xdr:row>
      <xdr:rowOff>96748</xdr:rowOff>
    </xdr:to>
    <xdr:cxnSp macro="">
      <xdr:nvCxnSpPr>
        <xdr:cNvPr id="113" name="直線コネクタ 112"/>
        <xdr:cNvCxnSpPr/>
      </xdr:nvCxnSpPr>
      <xdr:spPr bwMode="auto">
        <a:xfrm>
          <a:off x="5003800" y="7040131"/>
          <a:ext cx="647700" cy="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37941</xdr:rowOff>
    </xdr:from>
    <xdr:to>
      <xdr:col>4</xdr:col>
      <xdr:colOff>469900</xdr:colOff>
      <xdr:row>36</xdr:row>
      <xdr:rowOff>86881</xdr:rowOff>
    </xdr:to>
    <xdr:cxnSp macro="">
      <xdr:nvCxnSpPr>
        <xdr:cNvPr id="116" name="直線コネクタ 115"/>
        <xdr:cNvCxnSpPr/>
      </xdr:nvCxnSpPr>
      <xdr:spPr bwMode="auto">
        <a:xfrm>
          <a:off x="4305300" y="6991191"/>
          <a:ext cx="698500" cy="4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37941</xdr:rowOff>
    </xdr:from>
    <xdr:to>
      <xdr:col>3</xdr:col>
      <xdr:colOff>904875</xdr:colOff>
      <xdr:row>36</xdr:row>
      <xdr:rowOff>68421</xdr:rowOff>
    </xdr:to>
    <xdr:cxnSp macro="">
      <xdr:nvCxnSpPr>
        <xdr:cNvPr id="119" name="直線コネクタ 118"/>
        <xdr:cNvCxnSpPr/>
      </xdr:nvCxnSpPr>
      <xdr:spPr bwMode="auto">
        <a:xfrm flipV="1">
          <a:off x="3606800" y="6991191"/>
          <a:ext cx="698500" cy="30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67049</xdr:rowOff>
    </xdr:from>
    <xdr:to>
      <xdr:col>3</xdr:col>
      <xdr:colOff>206375</xdr:colOff>
      <xdr:row>36</xdr:row>
      <xdr:rowOff>68421</xdr:rowOff>
    </xdr:to>
    <xdr:cxnSp macro="">
      <xdr:nvCxnSpPr>
        <xdr:cNvPr id="122" name="直線コネクタ 121"/>
        <xdr:cNvCxnSpPr/>
      </xdr:nvCxnSpPr>
      <xdr:spPr bwMode="auto">
        <a:xfrm>
          <a:off x="2908300" y="7020299"/>
          <a:ext cx="6985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45948</xdr:rowOff>
    </xdr:from>
    <xdr:to>
      <xdr:col>5</xdr:col>
      <xdr:colOff>34925</xdr:colOff>
      <xdr:row>36</xdr:row>
      <xdr:rowOff>147548</xdr:rowOff>
    </xdr:to>
    <xdr:sp macro="" textlink="">
      <xdr:nvSpPr>
        <xdr:cNvPr id="132" name="円/楕円 131"/>
        <xdr:cNvSpPr/>
      </xdr:nvSpPr>
      <xdr:spPr bwMode="auto">
        <a:xfrm>
          <a:off x="5600700" y="6999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18025</xdr:rowOff>
    </xdr:from>
    <xdr:ext cx="762000" cy="259045"/>
    <xdr:sp macro="" textlink="">
      <xdr:nvSpPr>
        <xdr:cNvPr id="133" name="人口1人当たり決算額の推移該当値テキスト445"/>
        <xdr:cNvSpPr txBox="1"/>
      </xdr:nvSpPr>
      <xdr:spPr>
        <a:xfrm>
          <a:off x="57404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36081</xdr:rowOff>
    </xdr:from>
    <xdr:to>
      <xdr:col>4</xdr:col>
      <xdr:colOff>520700</xdr:colOff>
      <xdr:row>36</xdr:row>
      <xdr:rowOff>137681</xdr:rowOff>
    </xdr:to>
    <xdr:sp macro="" textlink="">
      <xdr:nvSpPr>
        <xdr:cNvPr id="134" name="円/楕円 133"/>
        <xdr:cNvSpPr/>
      </xdr:nvSpPr>
      <xdr:spPr bwMode="auto">
        <a:xfrm>
          <a:off x="4953000" y="698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122458</xdr:rowOff>
    </xdr:from>
    <xdr:ext cx="736600" cy="259045"/>
    <xdr:sp macro="" textlink="">
      <xdr:nvSpPr>
        <xdr:cNvPr id="135" name="テキスト ボックス 134"/>
        <xdr:cNvSpPr txBox="1"/>
      </xdr:nvSpPr>
      <xdr:spPr>
        <a:xfrm>
          <a:off x="4622800" y="7075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330041</xdr:rowOff>
    </xdr:from>
    <xdr:to>
      <xdr:col>3</xdr:col>
      <xdr:colOff>955675</xdr:colOff>
      <xdr:row>36</xdr:row>
      <xdr:rowOff>88741</xdr:rowOff>
    </xdr:to>
    <xdr:sp macro="" textlink="">
      <xdr:nvSpPr>
        <xdr:cNvPr id="136" name="円/楕円 135"/>
        <xdr:cNvSpPr/>
      </xdr:nvSpPr>
      <xdr:spPr bwMode="auto">
        <a:xfrm>
          <a:off x="4254500" y="6940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73518</xdr:rowOff>
    </xdr:from>
    <xdr:ext cx="762000" cy="259045"/>
    <xdr:sp macro="" textlink="">
      <xdr:nvSpPr>
        <xdr:cNvPr id="137" name="テキスト ボックス 136"/>
        <xdr:cNvSpPr txBox="1"/>
      </xdr:nvSpPr>
      <xdr:spPr>
        <a:xfrm>
          <a:off x="3924300" y="702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17621</xdr:rowOff>
    </xdr:from>
    <xdr:to>
      <xdr:col>3</xdr:col>
      <xdr:colOff>257175</xdr:colOff>
      <xdr:row>36</xdr:row>
      <xdr:rowOff>119221</xdr:rowOff>
    </xdr:to>
    <xdr:sp macro="" textlink="">
      <xdr:nvSpPr>
        <xdr:cNvPr id="138" name="円/楕円 137"/>
        <xdr:cNvSpPr/>
      </xdr:nvSpPr>
      <xdr:spPr bwMode="auto">
        <a:xfrm>
          <a:off x="3556000" y="697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103998</xdr:rowOff>
    </xdr:from>
    <xdr:ext cx="762000" cy="259045"/>
    <xdr:sp macro="" textlink="">
      <xdr:nvSpPr>
        <xdr:cNvPr id="139" name="テキスト ボックス 138"/>
        <xdr:cNvSpPr txBox="1"/>
      </xdr:nvSpPr>
      <xdr:spPr>
        <a:xfrm>
          <a:off x="3225800" y="705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16249</xdr:rowOff>
    </xdr:from>
    <xdr:to>
      <xdr:col>2</xdr:col>
      <xdr:colOff>692150</xdr:colOff>
      <xdr:row>36</xdr:row>
      <xdr:rowOff>117849</xdr:rowOff>
    </xdr:to>
    <xdr:sp macro="" textlink="">
      <xdr:nvSpPr>
        <xdr:cNvPr id="140" name="円/楕円 139"/>
        <xdr:cNvSpPr/>
      </xdr:nvSpPr>
      <xdr:spPr bwMode="auto">
        <a:xfrm>
          <a:off x="2857500" y="696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102626</xdr:rowOff>
    </xdr:from>
    <xdr:ext cx="762000" cy="259045"/>
    <xdr:sp macro="" textlink="">
      <xdr:nvSpPr>
        <xdr:cNvPr id="141" name="テキスト ボックス 140"/>
        <xdr:cNvSpPr txBox="1"/>
      </xdr:nvSpPr>
      <xdr:spPr>
        <a:xfrm>
          <a:off x="2527300" y="705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が続いており、健全な状態を維持している。今後も、予算編成にあたっては、必要経費の的確な見積もりに努めるとともに、年度途中における歳入・歳出の執行状況の把握を徹底し、適切に補正予算で対応していく。</a:t>
          </a:r>
        </a:p>
        <a:p>
          <a:r>
            <a:rPr kumimoji="1" lang="ja-JP" altLang="en-US" sz="1400">
              <a:latin typeface="ＭＳ ゴシック" pitchFamily="49" charset="-128"/>
              <a:ea typeface="ＭＳ ゴシック" pitchFamily="49" charset="-128"/>
            </a:rPr>
            <a:t>　財政調整基金残高については、翌年度予算における取崩しも大きいため、残高の管理を慎重に行っていく。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を除いた特別会計では、財源不足が生じる場合、一般会計からの繰入れによって対応しており、全ての会計で黒字を維持している。しかしながら、介護保険及び後期高齢者医療について、今後は高齢化に伴う事業費の増加が見込まれるため、予算編成においてより的確な見積もり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吉川美南小学校建設に係る元金償還の開始等により、元利償還額は</a:t>
          </a:r>
          <a:r>
            <a:rPr kumimoji="1" lang="en-US" altLang="ja-JP" sz="1400">
              <a:latin typeface="ＭＳ ゴシック" pitchFamily="49" charset="-128"/>
              <a:ea typeface="ＭＳ ゴシック" pitchFamily="49" charset="-128"/>
            </a:rPr>
            <a:t>57,793</a:t>
          </a:r>
          <a:r>
            <a:rPr kumimoji="1" lang="ja-JP" altLang="en-US" sz="1400">
              <a:latin typeface="ＭＳ ゴシック" pitchFamily="49" charset="-128"/>
              <a:ea typeface="ＭＳ ゴシック" pitchFamily="49" charset="-128"/>
            </a:rPr>
            <a:t>千円増額となる一方で、基準財政需要額に算入される公債費が</a:t>
          </a:r>
          <a:r>
            <a:rPr kumimoji="1" lang="en-US" altLang="ja-JP" sz="1400">
              <a:latin typeface="ＭＳ ゴシック" pitchFamily="49" charset="-128"/>
              <a:ea typeface="ＭＳ ゴシック" pitchFamily="49" charset="-128"/>
            </a:rPr>
            <a:t>73,766</a:t>
          </a:r>
          <a:r>
            <a:rPr kumimoji="1" lang="ja-JP" altLang="en-US" sz="1400">
              <a:latin typeface="ＭＳ ゴシック" pitchFamily="49" charset="-128"/>
              <a:ea typeface="ＭＳ ゴシック" pitchFamily="49" charset="-128"/>
            </a:rPr>
            <a:t>千円増額となったため、平成２５年度の実質公債費比率より、０．３ポイント減少となった。今後においても、複数の大規模建設事業に係る市債の償還が予定されているため、より低利の借入や基金の活用などを行い、公債費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高齢層職員の定年退職による退職給付債務が減ったことや総合事務組合への負担金率も下がったため、退職手当負担見込額が</a:t>
          </a:r>
          <a:r>
            <a:rPr kumimoji="1" lang="en-US" altLang="ja-JP" sz="1400">
              <a:latin typeface="ＭＳ ゴシック" pitchFamily="49" charset="-128"/>
              <a:ea typeface="ＭＳ ゴシック" pitchFamily="49" charset="-128"/>
            </a:rPr>
            <a:t>584,210</a:t>
          </a:r>
          <a:r>
            <a:rPr kumimoji="1" lang="ja-JP" altLang="en-US" sz="1400">
              <a:latin typeface="ＭＳ ゴシック" pitchFamily="49" charset="-128"/>
              <a:ea typeface="ＭＳ ゴシック" pitchFamily="49" charset="-128"/>
            </a:rPr>
            <a:t>千円減額となった。また、継続的に発行している臨時財政対策債に係る基準財政需要額算入見込額が</a:t>
          </a:r>
          <a:r>
            <a:rPr kumimoji="1" lang="en-US" altLang="ja-JP" sz="1400">
              <a:latin typeface="ＭＳ ゴシック" pitchFamily="49" charset="-128"/>
              <a:ea typeface="ＭＳ ゴシック" pitchFamily="49" charset="-128"/>
            </a:rPr>
            <a:t>615,818</a:t>
          </a:r>
          <a:r>
            <a:rPr kumimoji="1" lang="ja-JP" altLang="en-US" sz="1400">
              <a:latin typeface="ＭＳ ゴシック" pitchFamily="49" charset="-128"/>
              <a:ea typeface="ＭＳ ゴシック" pitchFamily="49" charset="-128"/>
            </a:rPr>
            <a:t>千円増加したことや庁舎建設基金の積み立て（</a:t>
          </a:r>
          <a:r>
            <a:rPr kumimoji="1" lang="en-US" altLang="ja-JP" sz="1400">
              <a:latin typeface="ＭＳ ゴシック" pitchFamily="49" charset="-128"/>
              <a:ea typeface="ＭＳ ゴシック" pitchFamily="49" charset="-128"/>
            </a:rPr>
            <a:t>350,499</a:t>
          </a:r>
          <a:r>
            <a:rPr kumimoji="1" lang="ja-JP" altLang="en-US" sz="1400">
              <a:latin typeface="ＭＳ ゴシック" pitchFamily="49" charset="-128"/>
              <a:ea typeface="ＭＳ ゴシック" pitchFamily="49" charset="-128"/>
            </a:rPr>
            <a:t>千円）等により、将来負担額から控除される充当可能財源等が増加したなどにより、平成２５年度の将来負担比率と比べ、１３．２ポイント減となった。引き続き地方債を活用する事業を厳選するなど、将来負担に配慮した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8" sqref="B18:K1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19837973</v>
      </c>
      <c r="BO4" s="349"/>
      <c r="BP4" s="349"/>
      <c r="BQ4" s="349"/>
      <c r="BR4" s="349"/>
      <c r="BS4" s="349"/>
      <c r="BT4" s="349"/>
      <c r="BU4" s="350"/>
      <c r="BV4" s="348">
        <v>19218464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19178819</v>
      </c>
      <c r="BO5" s="386"/>
      <c r="BP5" s="386"/>
      <c r="BQ5" s="386"/>
      <c r="BR5" s="386"/>
      <c r="BS5" s="386"/>
      <c r="BT5" s="386"/>
      <c r="BU5" s="387"/>
      <c r="BV5" s="385">
        <v>18587279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88.3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659154</v>
      </c>
      <c r="BO6" s="386"/>
      <c r="BP6" s="386"/>
      <c r="BQ6" s="386"/>
      <c r="BR6" s="386"/>
      <c r="BS6" s="386"/>
      <c r="BT6" s="386"/>
      <c r="BU6" s="387"/>
      <c r="BV6" s="385">
        <v>631185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v>
      </c>
      <c r="CU6" s="423"/>
      <c r="CV6" s="423"/>
      <c r="CW6" s="423"/>
      <c r="CX6" s="423"/>
      <c r="CY6" s="423"/>
      <c r="CZ6" s="423"/>
      <c r="DA6" s="424"/>
      <c r="DB6" s="422">
        <v>96.8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31662</v>
      </c>
      <c r="BO7" s="386"/>
      <c r="BP7" s="386"/>
      <c r="BQ7" s="386"/>
      <c r="BR7" s="386"/>
      <c r="BS7" s="386"/>
      <c r="BT7" s="386"/>
      <c r="BU7" s="387"/>
      <c r="BV7" s="385">
        <v>9147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11847672</v>
      </c>
      <c r="CU7" s="386"/>
      <c r="CV7" s="386"/>
      <c r="CW7" s="386"/>
      <c r="CX7" s="386"/>
      <c r="CY7" s="386"/>
      <c r="CZ7" s="386"/>
      <c r="DA7" s="387"/>
      <c r="DB7" s="385">
        <v>11854105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627492</v>
      </c>
      <c r="BO8" s="386"/>
      <c r="BP8" s="386"/>
      <c r="BQ8" s="386"/>
      <c r="BR8" s="386"/>
      <c r="BS8" s="386"/>
      <c r="BT8" s="386"/>
      <c r="BU8" s="387"/>
      <c r="BV8" s="385">
        <v>622038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0.85</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65298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5454</v>
      </c>
      <c r="BO9" s="386"/>
      <c r="BP9" s="386"/>
      <c r="BQ9" s="386"/>
      <c r="BR9" s="386"/>
      <c r="BS9" s="386"/>
      <c r="BT9" s="386"/>
      <c r="BU9" s="387"/>
      <c r="BV9" s="385">
        <v>-111126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10.1</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60284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555893</v>
      </c>
      <c r="BO10" s="386"/>
      <c r="BP10" s="386"/>
      <c r="BQ10" s="386"/>
      <c r="BR10" s="386"/>
      <c r="BS10" s="386"/>
      <c r="BT10" s="386"/>
      <c r="BU10" s="387"/>
      <c r="BV10" s="385">
        <v>729577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69871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834055</v>
      </c>
      <c r="BO12" s="386"/>
      <c r="BP12" s="386"/>
      <c r="BQ12" s="386"/>
      <c r="BR12" s="386"/>
      <c r="BS12" s="386"/>
      <c r="BT12" s="386"/>
      <c r="BU12" s="387"/>
      <c r="BV12" s="385">
        <v>269978</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68784</v>
      </c>
      <c r="S13" s="467"/>
      <c r="T13" s="467"/>
      <c r="U13" s="467"/>
      <c r="V13" s="468"/>
      <c r="W13" s="401" t="s">
        <v>124</v>
      </c>
      <c r="X13" s="402"/>
      <c r="Y13" s="402"/>
      <c r="Z13" s="402"/>
      <c r="AA13" s="402"/>
      <c r="AB13" s="392"/>
      <c r="AC13" s="436">
        <v>582</v>
      </c>
      <c r="AD13" s="437"/>
      <c r="AE13" s="437"/>
      <c r="AF13" s="437"/>
      <c r="AG13" s="476"/>
      <c r="AH13" s="436">
        <v>731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-272708</v>
      </c>
      <c r="BO13" s="386"/>
      <c r="BP13" s="386"/>
      <c r="BQ13" s="386"/>
      <c r="BR13" s="386"/>
      <c r="BS13" s="386"/>
      <c r="BT13" s="386"/>
      <c r="BU13" s="387"/>
      <c r="BV13" s="385">
        <v>348473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v>
      </c>
      <c r="CU13" s="383"/>
      <c r="CV13" s="383"/>
      <c r="CW13" s="383"/>
      <c r="CX13" s="383"/>
      <c r="CY13" s="383"/>
      <c r="CZ13" s="383"/>
      <c r="DA13" s="384"/>
      <c r="DB13" s="382">
        <v>5.3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68639</v>
      </c>
      <c r="S14" s="467"/>
      <c r="T14" s="467"/>
      <c r="U14" s="467"/>
      <c r="V14" s="468"/>
      <c r="W14" s="375"/>
      <c r="X14" s="376"/>
      <c r="Y14" s="376"/>
      <c r="Z14" s="376"/>
      <c r="AA14" s="376"/>
      <c r="AB14" s="365"/>
      <c r="AC14" s="469">
        <v>1.9</v>
      </c>
      <c r="AD14" s="470"/>
      <c r="AE14" s="470"/>
      <c r="AF14" s="470"/>
      <c r="AG14" s="471"/>
      <c r="AH14" s="469">
        <v>2.2999999999999998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44.7</v>
      </c>
      <c r="CU14" s="481"/>
      <c r="CV14" s="481"/>
      <c r="CW14" s="481"/>
      <c r="CX14" s="481"/>
      <c r="CY14" s="481"/>
      <c r="CZ14" s="481"/>
      <c r="DA14" s="482"/>
      <c r="DB14" s="480">
        <v>57.9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67595</v>
      </c>
      <c r="S15" s="467"/>
      <c r="T15" s="467"/>
      <c r="U15" s="467"/>
      <c r="V15" s="468"/>
      <c r="W15" s="401" t="s">
        <v>131</v>
      </c>
      <c r="X15" s="402"/>
      <c r="Y15" s="402"/>
      <c r="Z15" s="402"/>
      <c r="AA15" s="402"/>
      <c r="AB15" s="392"/>
      <c r="AC15" s="436">
        <v>8168</v>
      </c>
      <c r="AD15" s="437"/>
      <c r="AE15" s="437"/>
      <c r="AF15" s="437"/>
      <c r="AG15" s="476"/>
      <c r="AH15" s="436">
        <v>9099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7426771</v>
      </c>
      <c r="BO15" s="349"/>
      <c r="BP15" s="349"/>
      <c r="BQ15" s="349"/>
      <c r="BR15" s="349"/>
      <c r="BS15" s="349"/>
      <c r="BT15" s="349"/>
      <c r="BU15" s="350"/>
      <c r="BV15" s="348">
        <v>7339298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27.1</v>
      </c>
      <c r="AD16" s="470"/>
      <c r="AE16" s="470"/>
      <c r="AF16" s="470"/>
      <c r="AG16" s="471"/>
      <c r="AH16" s="469">
        <v>28.8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8639305</v>
      </c>
      <c r="BO16" s="386"/>
      <c r="BP16" s="386"/>
      <c r="BQ16" s="386"/>
      <c r="BR16" s="386"/>
      <c r="BS16" s="386"/>
      <c r="BT16" s="386"/>
      <c r="BU16" s="387"/>
      <c r="BV16" s="385">
        <v>8633129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21355</v>
      </c>
      <c r="AD17" s="437"/>
      <c r="AE17" s="437"/>
      <c r="AF17" s="437"/>
      <c r="AG17" s="476"/>
      <c r="AH17" s="436">
        <v>20550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9592524</v>
      </c>
      <c r="BO17" s="386"/>
      <c r="BP17" s="386"/>
      <c r="BQ17" s="386"/>
      <c r="BR17" s="386"/>
      <c r="BS17" s="386"/>
      <c r="BT17" s="386"/>
      <c r="BU17" s="387"/>
      <c r="BV17" s="385">
        <v>9510090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31.66</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65.2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10911351</v>
      </c>
      <c r="BO18" s="386"/>
      <c r="BP18" s="386"/>
      <c r="BQ18" s="386"/>
      <c r="BR18" s="386"/>
      <c r="BS18" s="386"/>
      <c r="BT18" s="386"/>
      <c r="BU18" s="387"/>
      <c r="BV18" s="385">
        <v>10606145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2062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14542153</v>
      </c>
      <c r="BO19" s="386"/>
      <c r="BP19" s="386"/>
      <c r="BQ19" s="386"/>
      <c r="BR19" s="386"/>
      <c r="BS19" s="386"/>
      <c r="BT19" s="386"/>
      <c r="BU19" s="387"/>
      <c r="BV19" s="385">
        <v>14252656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23248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14996433</v>
      </c>
      <c r="BO23" s="386"/>
      <c r="BP23" s="386"/>
      <c r="BQ23" s="386"/>
      <c r="BR23" s="386"/>
      <c r="BS23" s="386"/>
      <c r="BT23" s="386"/>
      <c r="BU23" s="387"/>
      <c r="BV23" s="385">
        <v>14988333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8450</v>
      </c>
      <c r="R24" s="437"/>
      <c r="S24" s="437"/>
      <c r="T24" s="437"/>
      <c r="U24" s="437"/>
      <c r="V24" s="476"/>
      <c r="W24" s="531"/>
      <c r="X24" s="519"/>
      <c r="Y24" s="520"/>
      <c r="Z24" s="435" t="s">
        <v>154</v>
      </c>
      <c r="AA24" s="415"/>
      <c r="AB24" s="415"/>
      <c r="AC24" s="415"/>
      <c r="AD24" s="415"/>
      <c r="AE24" s="415"/>
      <c r="AF24" s="415"/>
      <c r="AG24" s="416"/>
      <c r="AH24" s="436">
        <v>351</v>
      </c>
      <c r="AI24" s="437"/>
      <c r="AJ24" s="437"/>
      <c r="AK24" s="437"/>
      <c r="AL24" s="476"/>
      <c r="AM24" s="436">
        <v>1115478</v>
      </c>
      <c r="AN24" s="437"/>
      <c r="AO24" s="437"/>
      <c r="AP24" s="437"/>
      <c r="AQ24" s="437"/>
      <c r="AR24" s="476"/>
      <c r="AS24" s="436">
        <v>3178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9003082</v>
      </c>
      <c r="BO24" s="386"/>
      <c r="BP24" s="386"/>
      <c r="BQ24" s="386"/>
      <c r="BR24" s="386"/>
      <c r="BS24" s="386"/>
      <c r="BT24" s="386"/>
      <c r="BU24" s="387"/>
      <c r="BV24" s="385">
        <v>8526500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7150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12208349</v>
      </c>
      <c r="BO25" s="349"/>
      <c r="BP25" s="349"/>
      <c r="BQ25" s="349"/>
      <c r="BR25" s="349"/>
      <c r="BS25" s="349"/>
      <c r="BT25" s="349"/>
      <c r="BU25" s="350"/>
      <c r="BV25" s="348">
        <v>11373935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6770</v>
      </c>
      <c r="R26" s="437"/>
      <c r="S26" s="437"/>
      <c r="T26" s="437"/>
      <c r="U26" s="437"/>
      <c r="V26" s="476"/>
      <c r="W26" s="531"/>
      <c r="X26" s="519"/>
      <c r="Y26" s="520"/>
      <c r="Z26" s="435" t="s">
        <v>160</v>
      </c>
      <c r="AA26" s="541"/>
      <c r="AB26" s="541"/>
      <c r="AC26" s="541"/>
      <c r="AD26" s="541"/>
      <c r="AE26" s="541"/>
      <c r="AF26" s="541"/>
      <c r="AG26" s="542"/>
      <c r="AH26" s="436">
        <v>30</v>
      </c>
      <c r="AI26" s="437"/>
      <c r="AJ26" s="437"/>
      <c r="AK26" s="437"/>
      <c r="AL26" s="476"/>
      <c r="AM26" s="436">
        <v>102240</v>
      </c>
      <c r="AN26" s="437"/>
      <c r="AO26" s="437"/>
      <c r="AP26" s="437"/>
      <c r="AQ26" s="437"/>
      <c r="AR26" s="476"/>
      <c r="AS26" s="436">
        <v>3408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4310</v>
      </c>
      <c r="R27" s="437"/>
      <c r="S27" s="437"/>
      <c r="T27" s="437"/>
      <c r="U27" s="437"/>
      <c r="V27" s="476"/>
      <c r="W27" s="531"/>
      <c r="X27" s="519"/>
      <c r="Y27" s="520"/>
      <c r="Z27" s="435" t="s">
        <v>163</v>
      </c>
      <c r="AA27" s="415"/>
      <c r="AB27" s="415"/>
      <c r="AC27" s="415"/>
      <c r="AD27" s="415"/>
      <c r="AE27" s="415"/>
      <c r="AF27" s="415"/>
      <c r="AG27" s="416"/>
      <c r="AH27" s="436">
        <v>6</v>
      </c>
      <c r="AI27" s="437"/>
      <c r="AJ27" s="437"/>
      <c r="AK27" s="437"/>
      <c r="AL27" s="476"/>
      <c r="AM27" s="436">
        <v>25326</v>
      </c>
      <c r="AN27" s="437"/>
      <c r="AO27" s="437"/>
      <c r="AP27" s="437"/>
      <c r="AQ27" s="437"/>
      <c r="AR27" s="476"/>
      <c r="AS27" s="436">
        <v>4221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50234</v>
      </c>
      <c r="BO27" s="555"/>
      <c r="BP27" s="555"/>
      <c r="BQ27" s="555"/>
      <c r="BR27" s="555"/>
      <c r="BS27" s="555"/>
      <c r="BT27" s="555"/>
      <c r="BU27" s="556"/>
      <c r="BV27" s="554">
        <v>50223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3760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1647035</v>
      </c>
      <c r="BO28" s="349"/>
      <c r="BP28" s="349"/>
      <c r="BQ28" s="349"/>
      <c r="BR28" s="349"/>
      <c r="BS28" s="349"/>
      <c r="BT28" s="349"/>
      <c r="BU28" s="350"/>
      <c r="BV28" s="348">
        <v>1925197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3530</v>
      </c>
      <c r="R29" s="437"/>
      <c r="S29" s="437"/>
      <c r="T29" s="437"/>
      <c r="U29" s="437"/>
      <c r="V29" s="476"/>
      <c r="W29" s="532"/>
      <c r="X29" s="533"/>
      <c r="Y29" s="534"/>
      <c r="Z29" s="435" t="s">
        <v>170</v>
      </c>
      <c r="AA29" s="415"/>
      <c r="AB29" s="415"/>
      <c r="AC29" s="415"/>
      <c r="AD29" s="415"/>
      <c r="AE29" s="415"/>
      <c r="AF29" s="415"/>
      <c r="AG29" s="416"/>
      <c r="AH29" s="436">
        <v>357</v>
      </c>
      <c r="AI29" s="437"/>
      <c r="AJ29" s="437"/>
      <c r="AK29" s="437"/>
      <c r="AL29" s="476"/>
      <c r="AM29" s="436">
        <v>1140804</v>
      </c>
      <c r="AN29" s="437"/>
      <c r="AO29" s="437"/>
      <c r="AP29" s="437"/>
      <c r="AQ29" s="437"/>
      <c r="AR29" s="476"/>
      <c r="AS29" s="436">
        <v>3196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101.9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2085760</v>
      </c>
      <c r="BO30" s="555"/>
      <c r="BP30" s="555"/>
      <c r="BQ30" s="555"/>
      <c r="BR30" s="555"/>
      <c r="BS30" s="555"/>
      <c r="BT30" s="555"/>
      <c r="BU30" s="556"/>
      <c r="BV30" s="554">
        <v>1753080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吉川市国民健康保険特別会計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吉川市水道事業会計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吉川市下水道事業特別会計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吉川市土地開発公社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吉川市介護保険特別会計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吉川市農業集落排水特別会計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吉川市後期高齢者医療特別会計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東埼玉資源環境組合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江戸川水防事務組合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吉川松伏消防組合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 zoomScaleSheetLayoutView="100" workbookViewId="0">
      <selection activeCell="O39" sqref="O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13291</v>
      </c>
      <c r="J41" s="83">
        <v>13809</v>
      </c>
      <c r="K41" s="83">
        <v>14576</v>
      </c>
      <c r="L41" s="83">
        <v>14988</v>
      </c>
      <c r="M41" s="84">
        <v>14996</v>
      </c>
    </row>
    <row r="42" spans="2:13" ht="27.75" customHeight="1">
      <c r="B42" s="1171"/>
      <c r="C42" s="1172"/>
      <c r="D42" s="85"/>
      <c r="E42" s="1177" t="s">
        <v>26</v>
      </c>
      <c r="F42" s="1177"/>
      <c r="G42" s="1177"/>
      <c r="H42" s="1178"/>
      <c r="I42" s="86">
        <v>2126</v>
      </c>
      <c r="J42" s="87">
        <v>2033</v>
      </c>
      <c r="K42" s="87">
        <v>3125</v>
      </c>
      <c r="L42" s="87">
        <v>6001</v>
      </c>
      <c r="M42" s="88">
        <v>5895</v>
      </c>
    </row>
    <row r="43" spans="2:13" ht="27.75" customHeight="1">
      <c r="B43" s="1171"/>
      <c r="C43" s="1172"/>
      <c r="D43" s="85"/>
      <c r="E43" s="1177" t="s">
        <v>27</v>
      </c>
      <c r="F43" s="1177"/>
      <c r="G43" s="1177"/>
      <c r="H43" s="1178"/>
      <c r="I43" s="86">
        <v>3746</v>
      </c>
      <c r="J43" s="87">
        <v>3883</v>
      </c>
      <c r="K43" s="87">
        <v>3537</v>
      </c>
      <c r="L43" s="87">
        <v>2974</v>
      </c>
      <c r="M43" s="88">
        <v>2932</v>
      </c>
    </row>
    <row r="44" spans="2:13" ht="27.75" customHeight="1">
      <c r="B44" s="1171"/>
      <c r="C44" s="1172"/>
      <c r="D44" s="85"/>
      <c r="E44" s="1177" t="s">
        <v>28</v>
      </c>
      <c r="F44" s="1177"/>
      <c r="G44" s="1177"/>
      <c r="H44" s="1178"/>
      <c r="I44" s="86">
        <v>697</v>
      </c>
      <c r="J44" s="87">
        <v>756</v>
      </c>
      <c r="K44" s="87">
        <v>705</v>
      </c>
      <c r="L44" s="87">
        <v>780</v>
      </c>
      <c r="M44" s="88">
        <v>981</v>
      </c>
    </row>
    <row r="45" spans="2:13" ht="27.75" customHeight="1">
      <c r="B45" s="1171"/>
      <c r="C45" s="1172"/>
      <c r="D45" s="85"/>
      <c r="E45" s="1177" t="s">
        <v>29</v>
      </c>
      <c r="F45" s="1177"/>
      <c r="G45" s="1177"/>
      <c r="H45" s="1178"/>
      <c r="I45" s="86">
        <v>2373</v>
      </c>
      <c r="J45" s="87">
        <v>2106</v>
      </c>
      <c r="K45" s="87">
        <v>1800</v>
      </c>
      <c r="L45" s="87">
        <v>1731</v>
      </c>
      <c r="M45" s="88">
        <v>1147</v>
      </c>
    </row>
    <row r="46" spans="2:13" ht="27.75" customHeight="1">
      <c r="B46" s="1171"/>
      <c r="C46" s="1172"/>
      <c r="D46" s="85"/>
      <c r="E46" s="1177" t="s">
        <v>30</v>
      </c>
      <c r="F46" s="1177"/>
      <c r="G46" s="1177"/>
      <c r="H46" s="1178"/>
      <c r="I46" s="86">
        <v>3</v>
      </c>
      <c r="J46" s="87">
        <v>2</v>
      </c>
      <c r="K46" s="87">
        <v>0</v>
      </c>
      <c r="L46" s="87">
        <v>0</v>
      </c>
      <c r="M46" s="88">
        <v>1</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2473</v>
      </c>
      <c r="J49" s="87">
        <v>2734</v>
      </c>
      <c r="K49" s="87">
        <v>3029</v>
      </c>
      <c r="L49" s="87">
        <v>3873</v>
      </c>
      <c r="M49" s="88">
        <v>4035</v>
      </c>
    </row>
    <row r="50" spans="2:13" ht="27.75" customHeight="1">
      <c r="B50" s="1171"/>
      <c r="C50" s="1172"/>
      <c r="D50" s="85"/>
      <c r="E50" s="1177" t="s">
        <v>35</v>
      </c>
      <c r="F50" s="1177"/>
      <c r="G50" s="1177"/>
      <c r="H50" s="1178"/>
      <c r="I50" s="86">
        <v>1944</v>
      </c>
      <c r="J50" s="87">
        <v>1996</v>
      </c>
      <c r="K50" s="87">
        <v>1871</v>
      </c>
      <c r="L50" s="87">
        <v>2137</v>
      </c>
      <c r="M50" s="88">
        <v>2353</v>
      </c>
    </row>
    <row r="51" spans="2:13" ht="27.75" customHeight="1">
      <c r="B51" s="1173"/>
      <c r="C51" s="1174"/>
      <c r="D51" s="85"/>
      <c r="E51" s="1177" t="s">
        <v>36</v>
      </c>
      <c r="F51" s="1177"/>
      <c r="G51" s="1177"/>
      <c r="H51" s="1178"/>
      <c r="I51" s="86">
        <v>13273</v>
      </c>
      <c r="J51" s="87">
        <v>13277</v>
      </c>
      <c r="K51" s="87">
        <v>13881</v>
      </c>
      <c r="L51" s="87">
        <v>14217</v>
      </c>
      <c r="M51" s="88">
        <v>14771</v>
      </c>
    </row>
    <row r="52" spans="2:13" ht="27.75" customHeight="1" thickBot="1">
      <c r="B52" s="1181" t="s">
        <v>37</v>
      </c>
      <c r="C52" s="1182"/>
      <c r="D52" s="90"/>
      <c r="E52" s="1183" t="s">
        <v>38</v>
      </c>
      <c r="F52" s="1183"/>
      <c r="G52" s="1183"/>
      <c r="H52" s="1184"/>
      <c r="I52" s="91">
        <v>4547</v>
      </c>
      <c r="J52" s="92">
        <v>4582</v>
      </c>
      <c r="K52" s="92">
        <v>4963</v>
      </c>
      <c r="L52" s="92">
        <v>6246</v>
      </c>
      <c r="M52" s="93">
        <v>4792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66814</v>
      </c>
      <c r="E3" s="116"/>
      <c r="F3" s="117">
        <v>61882</v>
      </c>
      <c r="G3" s="118"/>
      <c r="H3" s="119"/>
    </row>
    <row r="4" spans="1:8">
      <c r="A4" s="120"/>
      <c r="B4" s="121"/>
      <c r="C4" s="122"/>
      <c r="D4" s="123">
        <v>48546</v>
      </c>
      <c r="E4" s="124"/>
      <c r="F4" s="125">
        <v>32175</v>
      </c>
      <c r="G4" s="126"/>
      <c r="H4" s="127"/>
    </row>
    <row r="5" spans="1:8">
      <c r="A5" s="108" t="s">
        <v>510</v>
      </c>
      <c r="B5" s="113"/>
      <c r="C5" s="114"/>
      <c r="D5" s="115">
        <v>63605</v>
      </c>
      <c r="E5" s="116"/>
      <c r="F5" s="117">
        <v>47569</v>
      </c>
      <c r="G5" s="118"/>
      <c r="H5" s="119"/>
    </row>
    <row r="6" spans="1:8">
      <c r="A6" s="120"/>
      <c r="B6" s="121"/>
      <c r="C6" s="122"/>
      <c r="D6" s="123">
        <v>34961</v>
      </c>
      <c r="E6" s="124"/>
      <c r="F6" s="125">
        <v>26255</v>
      </c>
      <c r="G6" s="126"/>
      <c r="H6" s="127"/>
    </row>
    <row r="7" spans="1:8">
      <c r="A7" s="108" t="s">
        <v>511</v>
      </c>
      <c r="B7" s="113"/>
      <c r="C7" s="114"/>
      <c r="D7" s="115">
        <v>56791</v>
      </c>
      <c r="E7" s="116"/>
      <c r="F7" s="117">
        <v>50880</v>
      </c>
      <c r="G7" s="118"/>
      <c r="H7" s="119"/>
    </row>
    <row r="8" spans="1:8">
      <c r="A8" s="120"/>
      <c r="B8" s="121"/>
      <c r="C8" s="122"/>
      <c r="D8" s="123">
        <v>27399</v>
      </c>
      <c r="E8" s="124"/>
      <c r="F8" s="125">
        <v>26879</v>
      </c>
      <c r="G8" s="126"/>
      <c r="H8" s="127"/>
    </row>
    <row r="9" spans="1:8">
      <c r="A9" s="108" t="s">
        <v>512</v>
      </c>
      <c r="B9" s="113"/>
      <c r="C9" s="114"/>
      <c r="D9" s="115">
        <v>21464</v>
      </c>
      <c r="E9" s="116"/>
      <c r="F9" s="117">
        <v>63956</v>
      </c>
      <c r="G9" s="118"/>
      <c r="H9" s="119"/>
    </row>
    <row r="10" spans="1:8">
      <c r="A10" s="120"/>
      <c r="B10" s="121"/>
      <c r="C10" s="122"/>
      <c r="D10" s="123">
        <v>13990</v>
      </c>
      <c r="E10" s="124"/>
      <c r="F10" s="125">
        <v>29239</v>
      </c>
      <c r="G10" s="126"/>
      <c r="H10" s="127"/>
    </row>
    <row r="11" spans="1:8">
      <c r="A11" s="108" t="s">
        <v>513</v>
      </c>
      <c r="B11" s="113"/>
      <c r="C11" s="114"/>
      <c r="D11" s="115">
        <v>19792</v>
      </c>
      <c r="E11" s="116"/>
      <c r="F11" s="117">
        <v>66255</v>
      </c>
      <c r="G11" s="118"/>
      <c r="H11" s="119"/>
    </row>
    <row r="12" spans="1:8">
      <c r="A12" s="120"/>
      <c r="B12" s="121"/>
      <c r="C12" s="128"/>
      <c r="D12" s="123">
        <v>11268</v>
      </c>
      <c r="E12" s="124"/>
      <c r="F12" s="125">
        <v>31822</v>
      </c>
      <c r="G12" s="126"/>
      <c r="H12" s="127"/>
    </row>
    <row r="13" spans="1:8">
      <c r="A13" s="108"/>
      <c r="B13" s="113"/>
      <c r="C13" s="129"/>
      <c r="D13" s="130">
        <v>45693</v>
      </c>
      <c r="E13" s="131"/>
      <c r="F13" s="132">
        <v>58108</v>
      </c>
      <c r="G13" s="133"/>
      <c r="H13" s="119"/>
    </row>
    <row r="14" spans="1:8">
      <c r="A14" s="120"/>
      <c r="B14" s="121"/>
      <c r="C14" s="122"/>
      <c r="D14" s="123">
        <v>27233</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7.79</v>
      </c>
      <c r="C19" s="134">
        <f>ROUND(VALUE(SUBSTITUTE(実質収支比率等に係る経年分析!G$48,"▲","-")),2)</f>
        <v>9.67</v>
      </c>
      <c r="D19" s="134">
        <f>ROUND(VALUE(SUBSTITUTE(実質収支比率等に係る経年分析!H$48,"▲","-")),2)</f>
        <v>6.35</v>
      </c>
      <c r="E19" s="134">
        <f>ROUND(VALUE(SUBSTITUTE(実質収支比率等に係る経年分析!I$48,"▲","-")),2)</f>
        <v>5.25</v>
      </c>
      <c r="F19" s="134">
        <f>ROUND(VALUE(SUBSTITUTE(実質収支比率等に係る経年分析!J$48,"▲","-")),2)</f>
        <v>5.3</v>
      </c>
    </row>
    <row r="20" spans="1:11">
      <c r="A20" s="134" t="s">
        <v>43</v>
      </c>
      <c r="B20" s="134">
        <f>ROUND(VALUE(SUBSTITUTE(実質収支比率等に係る経年分析!F$47,"▲","-")),2)</f>
        <v>12.01</v>
      </c>
      <c r="C20" s="134">
        <f>ROUND(VALUE(SUBSTITUTE(実質収支比率等に係る経年分析!G$47,"▲","-")),2)</f>
        <v>13.09</v>
      </c>
      <c r="D20" s="134">
        <f>ROUND(VALUE(SUBSTITUTE(実質収支比率等に係る経年分析!H$47,"▲","-")),2)</f>
        <v>12.69</v>
      </c>
      <c r="E20" s="134">
        <f>ROUND(VALUE(SUBSTITUTE(実質収支比率等に係る経年分析!I$47,"▲","-")),2)</f>
        <v>16.239999999999998</v>
      </c>
      <c r="F20" s="134">
        <f>ROUND(VALUE(SUBSTITUTE(実質収支比率等に係る経年分析!J$47,"▲","-")),2)</f>
        <v>13.9</v>
      </c>
    </row>
    <row r="21" spans="1:11">
      <c r="A21" s="134" t="s">
        <v>44</v>
      </c>
      <c r="B21" s="134">
        <f>IF(ISNUMBER(VALUE(SUBSTITUTE(実質収支比率等に係る経年分析!F$49,"▲","-"))),ROUND(VALUE(SUBSTITUTE(実質収支比率等に係る経年分析!F$49,"▲","-")),2),NA())</f>
        <v>4.8600000000000003</v>
      </c>
      <c r="C21" s="134">
        <f>IF(ISNUMBER(VALUE(SUBSTITUTE(実質収支比率等に係る経年分析!G$49,"▲","-"))),ROUND(VALUE(SUBSTITUTE(実質収支比率等に係る経年分析!G$49,"▲","-")),2),NA())</f>
        <v>3.17</v>
      </c>
      <c r="D21" s="134">
        <f>IF(ISNUMBER(VALUE(SUBSTITUTE(実質収支比率等に係る経年分析!H$49,"▲","-"))),ROUND(VALUE(SUBSTITUTE(実質収支比率等に係る経年分析!H$49,"▲","-")),2),NA())</f>
        <v>-3.44</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-2.2999999999999998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吉川市農業集落排水特別会計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吉川市後期高齢者医療特別会計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吉川市下水道事業特別会計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1.1200000000000001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吉川市介護保険特別会計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5.29</v>
      </c>
    </row>
    <row r="35" spans="1:16">
      <c r="A35" s="135" t="str">
        <f>IF(連結実質赤字比率に係る赤字・黒字の構成分析!C$35="",NA(),連結実質赤字比率に係る赤字・黒字の構成分析!C$35)</f>
        <v>吉川市国民健康保険特別会計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6.98</v>
      </c>
    </row>
    <row r="36" spans="1:16">
      <c r="A36" s="135" t="str">
        <f>IF(連結実質赤字比率に係る赤字・黒字の構成分析!C$34="",NA(),連結実質赤字比率に係る赤字・黒字の構成分析!C$34)</f>
        <v>吉川市水道事業会計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20.82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1230</v>
      </c>
      <c r="E42" s="136"/>
      <c r="F42" s="136"/>
      <c r="G42" s="136">
        <f>'実質公債費比率（分子）の構造'!L$52</f>
        <v>1256</v>
      </c>
      <c r="H42" s="136"/>
      <c r="I42" s="136"/>
      <c r="J42" s="136">
        <f>'実質公債費比率（分子）の構造'!M$52</f>
        <v>1320</v>
      </c>
      <c r="K42" s="136"/>
      <c r="L42" s="136"/>
      <c r="M42" s="136">
        <f>'実質公債費比率（分子）の構造'!N$52</f>
        <v>1416</v>
      </c>
      <c r="N42" s="136"/>
      <c r="O42" s="136"/>
      <c r="P42" s="136">
        <f>'実質公債費比率（分子）の構造'!O$52</f>
        <v>1495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100</v>
      </c>
      <c r="C44" s="136"/>
      <c r="D44" s="136"/>
      <c r="E44" s="136">
        <f>'実質公債費比率（分子）の構造'!L$50</f>
        <v>94</v>
      </c>
      <c r="F44" s="136"/>
      <c r="G44" s="136"/>
      <c r="H44" s="136">
        <f>'実質公債費比率（分子）の構造'!M$50</f>
        <v>64</v>
      </c>
      <c r="I44" s="136"/>
      <c r="J44" s="136"/>
      <c r="K44" s="136">
        <f>'実質公債費比率（分子）の構造'!N$50</f>
        <v>98</v>
      </c>
      <c r="L44" s="136"/>
      <c r="M44" s="136"/>
      <c r="N44" s="136">
        <f>'実質公債費比率（分子）の構造'!O$50</f>
        <v>94</v>
      </c>
      <c r="O44" s="136"/>
      <c r="P44" s="136"/>
    </row>
    <row r="45" spans="1:16">
      <c r="A45" s="136" t="s">
        <v>54</v>
      </c>
      <c r="B45" s="136">
        <f>'実質公債費比率（分子）の構造'!K$49</f>
        <v>106</v>
      </c>
      <c r="C45" s="136"/>
      <c r="D45" s="136"/>
      <c r="E45" s="136">
        <f>'実質公債費比率（分子）の構造'!L$49</f>
        <v>95</v>
      </c>
      <c r="F45" s="136"/>
      <c r="G45" s="136"/>
      <c r="H45" s="136">
        <f>'実質公債費比率（分子）の構造'!M$49</f>
        <v>118</v>
      </c>
      <c r="I45" s="136"/>
      <c r="J45" s="136"/>
      <c r="K45" s="136">
        <f>'実質公債費比率（分子）の構造'!N$49</f>
        <v>137</v>
      </c>
      <c r="L45" s="136"/>
      <c r="M45" s="136"/>
      <c r="N45" s="136">
        <f>'実質公債費比率（分子）の構造'!O$49</f>
        <v>125</v>
      </c>
      <c r="O45" s="136"/>
      <c r="P45" s="136"/>
    </row>
    <row r="46" spans="1:16">
      <c r="A46" s="136" t="s">
        <v>55</v>
      </c>
      <c r="B46" s="136">
        <f>'実質公債費比率（分子）の構造'!K$48</f>
        <v>344</v>
      </c>
      <c r="C46" s="136"/>
      <c r="D46" s="136"/>
      <c r="E46" s="136">
        <f>'実質公債費比率（分子）の構造'!L$48</f>
        <v>250</v>
      </c>
      <c r="F46" s="136"/>
      <c r="G46" s="136"/>
      <c r="H46" s="136">
        <f>'実質公債費比率（分子）の構造'!M$48</f>
        <v>286</v>
      </c>
      <c r="I46" s="136"/>
      <c r="J46" s="136"/>
      <c r="K46" s="136">
        <f>'実質公債費比率（分子）の構造'!N$48</f>
        <v>251</v>
      </c>
      <c r="L46" s="136"/>
      <c r="M46" s="136"/>
      <c r="N46" s="136">
        <f>'実質公債費比率（分子）の構造'!O$48</f>
        <v>261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1217</v>
      </c>
      <c r="C49" s="136"/>
      <c r="D49" s="136"/>
      <c r="E49" s="136">
        <f>'実質公債費比率（分子）の構造'!L$45</f>
        <v>1356</v>
      </c>
      <c r="F49" s="136"/>
      <c r="G49" s="136"/>
      <c r="H49" s="136">
        <f>'実質公債費比率（分子）の構造'!M$45</f>
        <v>1512</v>
      </c>
      <c r="I49" s="136"/>
      <c r="J49" s="136"/>
      <c r="K49" s="136">
        <f>'実質公債費比率（分子）の構造'!N$45</f>
        <v>1418</v>
      </c>
      <c r="L49" s="136"/>
      <c r="M49" s="136"/>
      <c r="N49" s="136">
        <f>'実質公債費比率（分子）の構造'!O$45</f>
        <v>1476</v>
      </c>
      <c r="O49" s="136"/>
      <c r="P49" s="136"/>
    </row>
    <row r="50" spans="1:16">
      <c r="A50" s="136" t="s">
        <v>59</v>
      </c>
      <c r="B50" s="136" t="e">
        <f>NA()</f>
        <v>#N/A</v>
      </c>
      <c r="C50" s="136">
        <f>IF(ISNUMBER('実質公債費比率（分子）の構造'!K$53),'実質公債費比率（分子）の構造'!K$53,NA())</f>
        <v>537</v>
      </c>
      <c r="D50" s="136" t="e">
        <f>NA()</f>
        <v>#N/A</v>
      </c>
      <c r="E50" s="136" t="e">
        <f>NA()</f>
        <v>#N/A</v>
      </c>
      <c r="F50" s="136">
        <f>IF(ISNUMBER('実質公債費比率（分子）の構造'!L$53),'実質公債費比率（分子）の構造'!L$53,NA())</f>
        <v>539</v>
      </c>
      <c r="G50" s="136" t="e">
        <f>NA()</f>
        <v>#N/A</v>
      </c>
      <c r="H50" s="136" t="e">
        <f>NA()</f>
        <v>#N/A</v>
      </c>
      <c r="I50" s="136">
        <f>IF(ISNUMBER('実質公債費比率（分子）の構造'!M$53),'実質公債費比率（分子）の構造'!M$53,NA())</f>
        <v>660</v>
      </c>
      <c r="J50" s="136" t="e">
        <f>NA()</f>
        <v>#N/A</v>
      </c>
      <c r="K50" s="136" t="e">
        <f>NA()</f>
        <v>#N/A</v>
      </c>
      <c r="L50" s="136">
        <f>IF(ISNUMBER('実質公債費比率（分子）の構造'!N$53),'実質公債費比率（分子）の構造'!N$53,NA())</f>
        <v>488</v>
      </c>
      <c r="M50" s="136" t="e">
        <f>NA()</f>
        <v>#N/A</v>
      </c>
      <c r="N50" s="136" t="e">
        <f>NA()</f>
        <v>#N/A</v>
      </c>
      <c r="O50" s="136">
        <f>IF(ISNUMBER('実質公債費比率（分子）の構造'!O$53),'実質公債費比率（分子）の構造'!O$53,NA())</f>
        <v>461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13273</v>
      </c>
      <c r="E56" s="135"/>
      <c r="F56" s="135"/>
      <c r="G56" s="135">
        <f>'将来負担比率（分子）の構造'!J$51</f>
        <v>13277</v>
      </c>
      <c r="H56" s="135"/>
      <c r="I56" s="135"/>
      <c r="J56" s="135">
        <f>'将来負担比率（分子）の構造'!K$51</f>
        <v>13881</v>
      </c>
      <c r="K56" s="135"/>
      <c r="L56" s="135"/>
      <c r="M56" s="135">
        <f>'将来負担比率（分子）の構造'!L$51</f>
        <v>14217</v>
      </c>
      <c r="N56" s="135"/>
      <c r="O56" s="135"/>
      <c r="P56" s="135">
        <f>'将来負担比率（分子）の構造'!M$51</f>
        <v>14771</v>
      </c>
    </row>
    <row r="57" spans="1:16">
      <c r="A57" s="135" t="s">
        <v>35</v>
      </c>
      <c r="B57" s="135"/>
      <c r="C57" s="135"/>
      <c r="D57" s="135">
        <f>'将来負担比率（分子）の構造'!I$50</f>
        <v>1944</v>
      </c>
      <c r="E57" s="135"/>
      <c r="F57" s="135"/>
      <c r="G57" s="135">
        <f>'将来負担比率（分子）の構造'!J$50</f>
        <v>1996</v>
      </c>
      <c r="H57" s="135"/>
      <c r="I57" s="135"/>
      <c r="J57" s="135">
        <f>'将来負担比率（分子）の構造'!K$50</f>
        <v>1871</v>
      </c>
      <c r="K57" s="135"/>
      <c r="L57" s="135"/>
      <c r="M57" s="135">
        <f>'将来負担比率（分子）の構造'!L$50</f>
        <v>2137</v>
      </c>
      <c r="N57" s="135"/>
      <c r="O57" s="135"/>
      <c r="P57" s="135">
        <f>'将来負担比率（分子）の構造'!M$50</f>
        <v>2353</v>
      </c>
    </row>
    <row r="58" spans="1:16">
      <c r="A58" s="135" t="s">
        <v>34</v>
      </c>
      <c r="B58" s="135"/>
      <c r="C58" s="135"/>
      <c r="D58" s="135">
        <f>'将来負担比率（分子）の構造'!I$49</f>
        <v>2473</v>
      </c>
      <c r="E58" s="135"/>
      <c r="F58" s="135"/>
      <c r="G58" s="135">
        <f>'将来負担比率（分子）の構造'!J$49</f>
        <v>2734</v>
      </c>
      <c r="H58" s="135"/>
      <c r="I58" s="135"/>
      <c r="J58" s="135">
        <f>'将来負担比率（分子）の構造'!K$49</f>
        <v>3029</v>
      </c>
      <c r="K58" s="135"/>
      <c r="L58" s="135"/>
      <c r="M58" s="135">
        <f>'将来負担比率（分子）の構造'!L$49</f>
        <v>3873</v>
      </c>
      <c r="N58" s="135"/>
      <c r="O58" s="135"/>
      <c r="P58" s="135">
        <f>'将来負担比率（分子）の構造'!M$49</f>
        <v>4035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2</v>
      </c>
      <c r="F61" s="135"/>
      <c r="G61" s="135"/>
      <c r="H61" s="135">
        <f>'将来負担比率（分子）の構造'!K$46</f>
        <v>0</v>
      </c>
      <c r="I61" s="135"/>
      <c r="J61" s="135"/>
      <c r="K61" s="135">
        <f>'将来負担比率（分子）の構造'!L$46</f>
        <v>0</v>
      </c>
      <c r="L61" s="135"/>
      <c r="M61" s="135"/>
      <c r="N61" s="135">
        <f>'将来負担比率（分子）の構造'!M$46</f>
        <v>1</v>
      </c>
      <c r="O61" s="135"/>
      <c r="P61" s="135"/>
    </row>
    <row r="62" spans="1:16">
      <c r="A62" s="135" t="s">
        <v>29</v>
      </c>
      <c r="B62" s="135">
        <f>'将来負担比率（分子）の構造'!I$45</f>
        <v>2373</v>
      </c>
      <c r="C62" s="135"/>
      <c r="D62" s="135"/>
      <c r="E62" s="135">
        <f>'将来負担比率（分子）の構造'!J$45</f>
        <v>2106</v>
      </c>
      <c r="F62" s="135"/>
      <c r="G62" s="135"/>
      <c r="H62" s="135">
        <f>'将来負担比率（分子）の構造'!K$45</f>
        <v>1800</v>
      </c>
      <c r="I62" s="135"/>
      <c r="J62" s="135"/>
      <c r="K62" s="135">
        <f>'将来負担比率（分子）の構造'!L$45</f>
        <v>1731</v>
      </c>
      <c r="L62" s="135"/>
      <c r="M62" s="135"/>
      <c r="N62" s="135">
        <f>'将来負担比率（分子）の構造'!M$45</f>
        <v>1147</v>
      </c>
      <c r="O62" s="135"/>
      <c r="P62" s="135"/>
    </row>
    <row r="63" spans="1:16">
      <c r="A63" s="135" t="s">
        <v>28</v>
      </c>
      <c r="B63" s="135">
        <f>'将来負担比率（分子）の構造'!I$44</f>
        <v>697</v>
      </c>
      <c r="C63" s="135"/>
      <c r="D63" s="135"/>
      <c r="E63" s="135">
        <f>'将来負担比率（分子）の構造'!J$44</f>
        <v>756</v>
      </c>
      <c r="F63" s="135"/>
      <c r="G63" s="135"/>
      <c r="H63" s="135">
        <f>'将来負担比率（分子）の構造'!K$44</f>
        <v>705</v>
      </c>
      <c r="I63" s="135"/>
      <c r="J63" s="135"/>
      <c r="K63" s="135">
        <f>'将来負担比率（分子）の構造'!L$44</f>
        <v>780</v>
      </c>
      <c r="L63" s="135"/>
      <c r="M63" s="135"/>
      <c r="N63" s="135">
        <f>'将来負担比率（分子）の構造'!M$44</f>
        <v>981</v>
      </c>
      <c r="O63" s="135"/>
      <c r="P63" s="135"/>
    </row>
    <row r="64" spans="1:16">
      <c r="A64" s="135" t="s">
        <v>27</v>
      </c>
      <c r="B64" s="135">
        <f>'将来負担比率（分子）の構造'!I$43</f>
        <v>3746</v>
      </c>
      <c r="C64" s="135"/>
      <c r="D64" s="135"/>
      <c r="E64" s="135">
        <f>'将来負担比率（分子）の構造'!J$43</f>
        <v>3883</v>
      </c>
      <c r="F64" s="135"/>
      <c r="G64" s="135"/>
      <c r="H64" s="135">
        <f>'将来負担比率（分子）の構造'!K$43</f>
        <v>3537</v>
      </c>
      <c r="I64" s="135"/>
      <c r="J64" s="135"/>
      <c r="K64" s="135">
        <f>'将来負担比率（分子）の構造'!L$43</f>
        <v>2974</v>
      </c>
      <c r="L64" s="135"/>
      <c r="M64" s="135"/>
      <c r="N64" s="135">
        <f>'将来負担比率（分子）の構造'!M$43</f>
        <v>2932</v>
      </c>
      <c r="O64" s="135"/>
      <c r="P64" s="135"/>
    </row>
    <row r="65" spans="1:16">
      <c r="A65" s="135" t="s">
        <v>26</v>
      </c>
      <c r="B65" s="135">
        <f>'将来負担比率（分子）の構造'!I$42</f>
        <v>2126</v>
      </c>
      <c r="C65" s="135"/>
      <c r="D65" s="135"/>
      <c r="E65" s="135">
        <f>'将来負担比率（分子）の構造'!J$42</f>
        <v>2033</v>
      </c>
      <c r="F65" s="135"/>
      <c r="G65" s="135"/>
      <c r="H65" s="135">
        <f>'将来負担比率（分子）の構造'!K$42</f>
        <v>3125</v>
      </c>
      <c r="I65" s="135"/>
      <c r="J65" s="135"/>
      <c r="K65" s="135">
        <f>'将来負担比率（分子）の構造'!L$42</f>
        <v>6001</v>
      </c>
      <c r="L65" s="135"/>
      <c r="M65" s="135"/>
      <c r="N65" s="135">
        <f>'将来負担比率（分子）の構造'!M$42</f>
        <v>5895</v>
      </c>
      <c r="O65" s="135"/>
      <c r="P65" s="135"/>
    </row>
    <row r="66" spans="1:16">
      <c r="A66" s="135" t="s">
        <v>25</v>
      </c>
      <c r="B66" s="135">
        <f>'将来負担比率（分子）の構造'!I$41</f>
        <v>13291</v>
      </c>
      <c r="C66" s="135"/>
      <c r="D66" s="135"/>
      <c r="E66" s="135">
        <f>'将来負担比率（分子）の構造'!J$41</f>
        <v>13809</v>
      </c>
      <c r="F66" s="135"/>
      <c r="G66" s="135"/>
      <c r="H66" s="135">
        <f>'将来負担比率（分子）の構造'!K$41</f>
        <v>14576</v>
      </c>
      <c r="I66" s="135"/>
      <c r="J66" s="135"/>
      <c r="K66" s="135">
        <f>'将来負担比率（分子）の構造'!L$41</f>
        <v>14988</v>
      </c>
      <c r="L66" s="135"/>
      <c r="M66" s="135"/>
      <c r="N66" s="135">
        <f>'将来負担比率（分子）の構造'!M$41</f>
        <v>14996</v>
      </c>
      <c r="O66" s="135"/>
      <c r="P66" s="135"/>
    </row>
    <row r="67" spans="1:16">
      <c r="A67" s="135" t="s">
        <v>63</v>
      </c>
      <c r="B67" s="135" t="e">
        <f>NA()</f>
        <v>#N/A</v>
      </c>
      <c r="C67" s="135">
        <f>IF(ISNUMBER('将来負担比率（分子）の構造'!I$52), IF('将来負担比率（分子）の構造'!I$52 &lt; 0, 0, '将来負担比率（分子）の構造'!I$52), NA())</f>
        <v>4547</v>
      </c>
      <c r="D67" s="135" t="e">
        <f>NA()</f>
        <v>#N/A</v>
      </c>
      <c r="E67" s="135" t="e">
        <f>NA()</f>
        <v>#N/A</v>
      </c>
      <c r="F67" s="135">
        <f>IF(ISNUMBER('将来負担比率（分子）の構造'!J$52), IF('将来負担比率（分子）の構造'!J$52 &lt; 0, 0, '将来負担比率（分子）の構造'!J$52), NA())</f>
        <v>4582</v>
      </c>
      <c r="G67" s="135" t="e">
        <f>NA()</f>
        <v>#N/A</v>
      </c>
      <c r="H67" s="135" t="e">
        <f>NA()</f>
        <v>#N/A</v>
      </c>
      <c r="I67" s="135">
        <f>IF(ISNUMBER('将来負担比率（分子）の構造'!K$52), IF('将来負担比率（分子）の構造'!K$52 &lt; 0, 0, '将来負担比率（分子）の構造'!K$52), NA())</f>
        <v>4963</v>
      </c>
      <c r="J67" s="135" t="e">
        <f>NA()</f>
        <v>#N/A</v>
      </c>
      <c r="K67" s="135" t="e">
        <f>NA()</f>
        <v>#N/A</v>
      </c>
      <c r="L67" s="135">
        <f>IF(ISNUMBER('将来負担比率（分子）の構造'!L$52), IF('将来負担比率（分子）の構造'!L$52 &lt; 0, 0, '将来負担比率（分子）の構造'!L$52), NA())</f>
        <v>6246</v>
      </c>
      <c r="M67" s="135" t="e">
        <f>NA()</f>
        <v>#N/A</v>
      </c>
      <c r="N67" s="135" t="e">
        <f>NA()</f>
        <v>#N/A</v>
      </c>
      <c r="O67" s="135">
        <f>IF(ISNUMBER('将来負担比率（分子）の構造'!M$52), IF('将来負担比率（分子）の構造'!M$52 &lt; 0, 0, '将来負担比率（分子）の構造'!M$52), NA())</f>
        <v>4792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9142486</v>
      </c>
      <c r="S5" s="583"/>
      <c r="T5" s="583"/>
      <c r="U5" s="583"/>
      <c r="V5" s="583"/>
      <c r="W5" s="583"/>
      <c r="X5" s="583"/>
      <c r="Y5" s="584"/>
      <c r="Z5" s="585">
        <v>46.1</v>
      </c>
      <c r="AA5" s="585"/>
      <c r="AB5" s="585"/>
      <c r="AC5" s="585"/>
      <c r="AD5" s="586">
        <v>8681999</v>
      </c>
      <c r="AE5" s="586"/>
      <c r="AF5" s="586"/>
      <c r="AG5" s="586"/>
      <c r="AH5" s="586"/>
      <c r="AI5" s="586"/>
      <c r="AJ5" s="586"/>
      <c r="AK5" s="586"/>
      <c r="AL5" s="587">
        <v>78.8</v>
      </c>
      <c r="AM5" s="588"/>
      <c r="AN5" s="588"/>
      <c r="AO5" s="589"/>
      <c r="AP5" s="579" t="s">
        <v>208</v>
      </c>
      <c r="AQ5" s="580"/>
      <c r="AR5" s="580"/>
      <c r="AS5" s="580"/>
      <c r="AT5" s="580"/>
      <c r="AU5" s="580"/>
      <c r="AV5" s="580"/>
      <c r="AW5" s="580"/>
      <c r="AX5" s="580"/>
      <c r="AY5" s="580"/>
      <c r="AZ5" s="580"/>
      <c r="BA5" s="580"/>
      <c r="BB5" s="580"/>
      <c r="BC5" s="580"/>
      <c r="BD5" s="580"/>
      <c r="BE5" s="580"/>
      <c r="BF5" s="581"/>
      <c r="BG5" s="593">
        <v>8681999</v>
      </c>
      <c r="BH5" s="594"/>
      <c r="BI5" s="594"/>
      <c r="BJ5" s="594"/>
      <c r="BK5" s="594"/>
      <c r="BL5" s="594"/>
      <c r="BM5" s="594"/>
      <c r="BN5" s="595"/>
      <c r="BO5" s="596">
        <v>95</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167267</v>
      </c>
      <c r="S6" s="594"/>
      <c r="T6" s="594"/>
      <c r="U6" s="594"/>
      <c r="V6" s="594"/>
      <c r="W6" s="594"/>
      <c r="X6" s="594"/>
      <c r="Y6" s="595"/>
      <c r="Z6" s="596">
        <v>0.8</v>
      </c>
      <c r="AA6" s="596"/>
      <c r="AB6" s="596"/>
      <c r="AC6" s="596"/>
      <c r="AD6" s="597">
        <v>167267</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8681999</v>
      </c>
      <c r="BH6" s="594"/>
      <c r="BI6" s="594"/>
      <c r="BJ6" s="594"/>
      <c r="BK6" s="594"/>
      <c r="BL6" s="594"/>
      <c r="BM6" s="594"/>
      <c r="BN6" s="595"/>
      <c r="BO6" s="596">
        <v>95</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213709</v>
      </c>
      <c r="CS6" s="594"/>
      <c r="CT6" s="594"/>
      <c r="CU6" s="594"/>
      <c r="CV6" s="594"/>
      <c r="CW6" s="594"/>
      <c r="CX6" s="594"/>
      <c r="CY6" s="595"/>
      <c r="CZ6" s="596">
        <v>1.1000000000000001</v>
      </c>
      <c r="DA6" s="596"/>
      <c r="DB6" s="596"/>
      <c r="DC6" s="596"/>
      <c r="DD6" s="602" t="s">
        <v>209</v>
      </c>
      <c r="DE6" s="594"/>
      <c r="DF6" s="594"/>
      <c r="DG6" s="594"/>
      <c r="DH6" s="594"/>
      <c r="DI6" s="594"/>
      <c r="DJ6" s="594"/>
      <c r="DK6" s="594"/>
      <c r="DL6" s="594"/>
      <c r="DM6" s="594"/>
      <c r="DN6" s="594"/>
      <c r="DO6" s="594"/>
      <c r="DP6" s="595"/>
      <c r="DQ6" s="602">
        <v>213709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14952</v>
      </c>
      <c r="S7" s="594"/>
      <c r="T7" s="594"/>
      <c r="U7" s="594"/>
      <c r="V7" s="594"/>
      <c r="W7" s="594"/>
      <c r="X7" s="594"/>
      <c r="Y7" s="595"/>
      <c r="Z7" s="596">
        <v>0.1</v>
      </c>
      <c r="AA7" s="596"/>
      <c r="AB7" s="596"/>
      <c r="AC7" s="596"/>
      <c r="AD7" s="597">
        <v>14952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4322207</v>
      </c>
      <c r="BH7" s="594"/>
      <c r="BI7" s="594"/>
      <c r="BJ7" s="594"/>
      <c r="BK7" s="594"/>
      <c r="BL7" s="594"/>
      <c r="BM7" s="594"/>
      <c r="BN7" s="595"/>
      <c r="BO7" s="596">
        <v>47.3</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3122264</v>
      </c>
      <c r="CS7" s="594"/>
      <c r="CT7" s="594"/>
      <c r="CU7" s="594"/>
      <c r="CV7" s="594"/>
      <c r="CW7" s="594"/>
      <c r="CX7" s="594"/>
      <c r="CY7" s="595"/>
      <c r="CZ7" s="596">
        <v>16.3</v>
      </c>
      <c r="DA7" s="596"/>
      <c r="DB7" s="596"/>
      <c r="DC7" s="596"/>
      <c r="DD7" s="602">
        <v>117987</v>
      </c>
      <c r="DE7" s="594"/>
      <c r="DF7" s="594"/>
      <c r="DG7" s="594"/>
      <c r="DH7" s="594"/>
      <c r="DI7" s="594"/>
      <c r="DJ7" s="594"/>
      <c r="DK7" s="594"/>
      <c r="DL7" s="594"/>
      <c r="DM7" s="594"/>
      <c r="DN7" s="594"/>
      <c r="DO7" s="594"/>
      <c r="DP7" s="595"/>
      <c r="DQ7" s="602">
        <v>2831042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68007</v>
      </c>
      <c r="S8" s="594"/>
      <c r="T8" s="594"/>
      <c r="U8" s="594"/>
      <c r="V8" s="594"/>
      <c r="W8" s="594"/>
      <c r="X8" s="594"/>
      <c r="Y8" s="595"/>
      <c r="Z8" s="596">
        <v>0.3</v>
      </c>
      <c r="AA8" s="596"/>
      <c r="AB8" s="596"/>
      <c r="AC8" s="596"/>
      <c r="AD8" s="597">
        <v>68007</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116620</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7828065</v>
      </c>
      <c r="CS8" s="594"/>
      <c r="CT8" s="594"/>
      <c r="CU8" s="594"/>
      <c r="CV8" s="594"/>
      <c r="CW8" s="594"/>
      <c r="CX8" s="594"/>
      <c r="CY8" s="595"/>
      <c r="CZ8" s="596">
        <v>40.799999999999997</v>
      </c>
      <c r="DA8" s="596"/>
      <c r="DB8" s="596"/>
      <c r="DC8" s="596"/>
      <c r="DD8" s="602">
        <v>283926</v>
      </c>
      <c r="DE8" s="594"/>
      <c r="DF8" s="594"/>
      <c r="DG8" s="594"/>
      <c r="DH8" s="594"/>
      <c r="DI8" s="594"/>
      <c r="DJ8" s="594"/>
      <c r="DK8" s="594"/>
      <c r="DL8" s="594"/>
      <c r="DM8" s="594"/>
      <c r="DN8" s="594"/>
      <c r="DO8" s="594"/>
      <c r="DP8" s="595"/>
      <c r="DQ8" s="602">
        <v>3865322</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41713</v>
      </c>
      <c r="S9" s="594"/>
      <c r="T9" s="594"/>
      <c r="U9" s="594"/>
      <c r="V9" s="594"/>
      <c r="W9" s="594"/>
      <c r="X9" s="594"/>
      <c r="Y9" s="595"/>
      <c r="Z9" s="596">
        <v>0.2</v>
      </c>
      <c r="AA9" s="596"/>
      <c r="AB9" s="596"/>
      <c r="AC9" s="596"/>
      <c r="AD9" s="597">
        <v>41713</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3726954</v>
      </c>
      <c r="BH9" s="594"/>
      <c r="BI9" s="594"/>
      <c r="BJ9" s="594"/>
      <c r="BK9" s="594"/>
      <c r="BL9" s="594"/>
      <c r="BM9" s="594"/>
      <c r="BN9" s="595"/>
      <c r="BO9" s="596">
        <v>40.799999999999997</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1318902</v>
      </c>
      <c r="CS9" s="594"/>
      <c r="CT9" s="594"/>
      <c r="CU9" s="594"/>
      <c r="CV9" s="594"/>
      <c r="CW9" s="594"/>
      <c r="CX9" s="594"/>
      <c r="CY9" s="595"/>
      <c r="CZ9" s="596">
        <v>6.9</v>
      </c>
      <c r="DA9" s="596"/>
      <c r="DB9" s="596"/>
      <c r="DC9" s="596"/>
      <c r="DD9" s="602">
        <v>119503</v>
      </c>
      <c r="DE9" s="594"/>
      <c r="DF9" s="594"/>
      <c r="DG9" s="594"/>
      <c r="DH9" s="594"/>
      <c r="DI9" s="594"/>
      <c r="DJ9" s="594"/>
      <c r="DK9" s="594"/>
      <c r="DL9" s="594"/>
      <c r="DM9" s="594"/>
      <c r="DN9" s="594"/>
      <c r="DO9" s="594"/>
      <c r="DP9" s="595"/>
      <c r="DQ9" s="602">
        <v>1219565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645491</v>
      </c>
      <c r="S10" s="594"/>
      <c r="T10" s="594"/>
      <c r="U10" s="594"/>
      <c r="V10" s="594"/>
      <c r="W10" s="594"/>
      <c r="X10" s="594"/>
      <c r="Y10" s="595"/>
      <c r="Z10" s="596">
        <v>3.3</v>
      </c>
      <c r="AA10" s="596"/>
      <c r="AB10" s="596"/>
      <c r="AC10" s="596"/>
      <c r="AD10" s="597">
        <v>645491</v>
      </c>
      <c r="AE10" s="597"/>
      <c r="AF10" s="597"/>
      <c r="AG10" s="597"/>
      <c r="AH10" s="597"/>
      <c r="AI10" s="597"/>
      <c r="AJ10" s="597"/>
      <c r="AK10" s="597"/>
      <c r="AL10" s="598">
        <v>5.9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153641</v>
      </c>
      <c r="BH10" s="594"/>
      <c r="BI10" s="594"/>
      <c r="BJ10" s="594"/>
      <c r="BK10" s="594"/>
      <c r="BL10" s="594"/>
      <c r="BM10" s="594"/>
      <c r="BN10" s="595"/>
      <c r="BO10" s="596">
        <v>1.7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60613</v>
      </c>
      <c r="CS10" s="594"/>
      <c r="CT10" s="594"/>
      <c r="CU10" s="594"/>
      <c r="CV10" s="594"/>
      <c r="CW10" s="594"/>
      <c r="CX10" s="594"/>
      <c r="CY10" s="595"/>
      <c r="CZ10" s="596">
        <v>0.3</v>
      </c>
      <c r="DA10" s="596"/>
      <c r="DB10" s="596"/>
      <c r="DC10" s="596"/>
      <c r="DD10" s="602" t="s">
        <v>221</v>
      </c>
      <c r="DE10" s="594"/>
      <c r="DF10" s="594"/>
      <c r="DG10" s="594"/>
      <c r="DH10" s="594"/>
      <c r="DI10" s="594"/>
      <c r="DJ10" s="594"/>
      <c r="DK10" s="594"/>
      <c r="DL10" s="594"/>
      <c r="DM10" s="594"/>
      <c r="DN10" s="594"/>
      <c r="DO10" s="594"/>
      <c r="DP10" s="595"/>
      <c r="DQ10" s="602">
        <v>31612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13379</v>
      </c>
      <c r="S11" s="594"/>
      <c r="T11" s="594"/>
      <c r="U11" s="594"/>
      <c r="V11" s="594"/>
      <c r="W11" s="594"/>
      <c r="X11" s="594"/>
      <c r="Y11" s="595"/>
      <c r="Z11" s="596">
        <v>0.1</v>
      </c>
      <c r="AA11" s="596"/>
      <c r="AB11" s="596"/>
      <c r="AC11" s="596"/>
      <c r="AD11" s="597">
        <v>13379</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324992</v>
      </c>
      <c r="BH11" s="594"/>
      <c r="BI11" s="594"/>
      <c r="BJ11" s="594"/>
      <c r="BK11" s="594"/>
      <c r="BL11" s="594"/>
      <c r="BM11" s="594"/>
      <c r="BN11" s="595"/>
      <c r="BO11" s="596">
        <v>3.6</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350339</v>
      </c>
      <c r="CS11" s="594"/>
      <c r="CT11" s="594"/>
      <c r="CU11" s="594"/>
      <c r="CV11" s="594"/>
      <c r="CW11" s="594"/>
      <c r="CX11" s="594"/>
      <c r="CY11" s="595"/>
      <c r="CZ11" s="596">
        <v>1.8</v>
      </c>
      <c r="DA11" s="596"/>
      <c r="DB11" s="596"/>
      <c r="DC11" s="596"/>
      <c r="DD11" s="602">
        <v>191411</v>
      </c>
      <c r="DE11" s="594"/>
      <c r="DF11" s="594"/>
      <c r="DG11" s="594"/>
      <c r="DH11" s="594"/>
      <c r="DI11" s="594"/>
      <c r="DJ11" s="594"/>
      <c r="DK11" s="594"/>
      <c r="DL11" s="594"/>
      <c r="DM11" s="594"/>
      <c r="DN11" s="594"/>
      <c r="DO11" s="594"/>
      <c r="DP11" s="595"/>
      <c r="DQ11" s="602">
        <v>233898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3774771</v>
      </c>
      <c r="BH12" s="594"/>
      <c r="BI12" s="594"/>
      <c r="BJ12" s="594"/>
      <c r="BK12" s="594"/>
      <c r="BL12" s="594"/>
      <c r="BM12" s="594"/>
      <c r="BN12" s="595"/>
      <c r="BO12" s="596">
        <v>41.3</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57778</v>
      </c>
      <c r="CS12" s="594"/>
      <c r="CT12" s="594"/>
      <c r="CU12" s="594"/>
      <c r="CV12" s="594"/>
      <c r="CW12" s="594"/>
      <c r="CX12" s="594"/>
      <c r="CY12" s="595"/>
      <c r="CZ12" s="596">
        <v>0.3</v>
      </c>
      <c r="DA12" s="596"/>
      <c r="DB12" s="596"/>
      <c r="DC12" s="596"/>
      <c r="DD12" s="602" t="s">
        <v>221</v>
      </c>
      <c r="DE12" s="594"/>
      <c r="DF12" s="594"/>
      <c r="DG12" s="594"/>
      <c r="DH12" s="594"/>
      <c r="DI12" s="594"/>
      <c r="DJ12" s="594"/>
      <c r="DK12" s="594"/>
      <c r="DL12" s="594"/>
      <c r="DM12" s="594"/>
      <c r="DN12" s="594"/>
      <c r="DO12" s="594"/>
      <c r="DP12" s="595"/>
      <c r="DQ12" s="602">
        <v>35486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32568</v>
      </c>
      <c r="S13" s="594"/>
      <c r="T13" s="594"/>
      <c r="U13" s="594"/>
      <c r="V13" s="594"/>
      <c r="W13" s="594"/>
      <c r="X13" s="594"/>
      <c r="Y13" s="595"/>
      <c r="Z13" s="596">
        <v>0.2</v>
      </c>
      <c r="AA13" s="596"/>
      <c r="AB13" s="596"/>
      <c r="AC13" s="596"/>
      <c r="AD13" s="597">
        <v>32568</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3772515</v>
      </c>
      <c r="BH13" s="594"/>
      <c r="BI13" s="594"/>
      <c r="BJ13" s="594"/>
      <c r="BK13" s="594"/>
      <c r="BL13" s="594"/>
      <c r="BM13" s="594"/>
      <c r="BN13" s="595"/>
      <c r="BO13" s="596">
        <v>41.3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1640941</v>
      </c>
      <c r="CS13" s="594"/>
      <c r="CT13" s="594"/>
      <c r="CU13" s="594"/>
      <c r="CV13" s="594"/>
      <c r="CW13" s="594"/>
      <c r="CX13" s="594"/>
      <c r="CY13" s="595"/>
      <c r="CZ13" s="596">
        <v>8.6</v>
      </c>
      <c r="DA13" s="596"/>
      <c r="DB13" s="596"/>
      <c r="DC13" s="596"/>
      <c r="DD13" s="602">
        <v>485250</v>
      </c>
      <c r="DE13" s="594"/>
      <c r="DF13" s="594"/>
      <c r="DG13" s="594"/>
      <c r="DH13" s="594"/>
      <c r="DI13" s="594"/>
      <c r="DJ13" s="594"/>
      <c r="DK13" s="594"/>
      <c r="DL13" s="594"/>
      <c r="DM13" s="594"/>
      <c r="DN13" s="594"/>
      <c r="DO13" s="594"/>
      <c r="DP13" s="595"/>
      <c r="DQ13" s="602">
        <v>1383883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82156</v>
      </c>
      <c r="BH14" s="594"/>
      <c r="BI14" s="594"/>
      <c r="BJ14" s="594"/>
      <c r="BK14" s="594"/>
      <c r="BL14" s="594"/>
      <c r="BM14" s="594"/>
      <c r="BN14" s="595"/>
      <c r="BO14" s="596">
        <v>0.9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1031785</v>
      </c>
      <c r="CS14" s="594"/>
      <c r="CT14" s="594"/>
      <c r="CU14" s="594"/>
      <c r="CV14" s="594"/>
      <c r="CW14" s="594"/>
      <c r="CX14" s="594"/>
      <c r="CY14" s="595"/>
      <c r="CZ14" s="596">
        <v>5.4</v>
      </c>
      <c r="DA14" s="596"/>
      <c r="DB14" s="596"/>
      <c r="DC14" s="596"/>
      <c r="DD14" s="602">
        <v>12885</v>
      </c>
      <c r="DE14" s="594"/>
      <c r="DF14" s="594"/>
      <c r="DG14" s="594"/>
      <c r="DH14" s="594"/>
      <c r="DI14" s="594"/>
      <c r="DJ14" s="594"/>
      <c r="DK14" s="594"/>
      <c r="DL14" s="594"/>
      <c r="DM14" s="594"/>
      <c r="DN14" s="594"/>
      <c r="DO14" s="594"/>
      <c r="DP14" s="595"/>
      <c r="DQ14" s="602">
        <v>1021873</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72976</v>
      </c>
      <c r="S15" s="594"/>
      <c r="T15" s="594"/>
      <c r="U15" s="594"/>
      <c r="V15" s="594"/>
      <c r="W15" s="594"/>
      <c r="X15" s="594"/>
      <c r="Y15" s="595"/>
      <c r="Z15" s="596">
        <v>0.4</v>
      </c>
      <c r="AA15" s="596"/>
      <c r="AB15" s="596"/>
      <c r="AC15" s="596"/>
      <c r="AD15" s="597">
        <v>72976</v>
      </c>
      <c r="AE15" s="597"/>
      <c r="AF15" s="597"/>
      <c r="AG15" s="597"/>
      <c r="AH15" s="597"/>
      <c r="AI15" s="597"/>
      <c r="AJ15" s="597"/>
      <c r="AK15" s="597"/>
      <c r="AL15" s="598">
        <v>0.7</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502865</v>
      </c>
      <c r="BH15" s="594"/>
      <c r="BI15" s="594"/>
      <c r="BJ15" s="594"/>
      <c r="BK15" s="594"/>
      <c r="BL15" s="594"/>
      <c r="BM15" s="594"/>
      <c r="BN15" s="595"/>
      <c r="BO15" s="596">
        <v>5.5</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2078474</v>
      </c>
      <c r="CS15" s="594"/>
      <c r="CT15" s="594"/>
      <c r="CU15" s="594"/>
      <c r="CV15" s="594"/>
      <c r="CW15" s="594"/>
      <c r="CX15" s="594"/>
      <c r="CY15" s="595"/>
      <c r="CZ15" s="596">
        <v>10.8</v>
      </c>
      <c r="DA15" s="596"/>
      <c r="DB15" s="596"/>
      <c r="DC15" s="596"/>
      <c r="DD15" s="602">
        <v>171949</v>
      </c>
      <c r="DE15" s="594"/>
      <c r="DF15" s="594"/>
      <c r="DG15" s="594"/>
      <c r="DH15" s="594"/>
      <c r="DI15" s="594"/>
      <c r="DJ15" s="594"/>
      <c r="DK15" s="594"/>
      <c r="DL15" s="594"/>
      <c r="DM15" s="594"/>
      <c r="DN15" s="594"/>
      <c r="DO15" s="594"/>
      <c r="DP15" s="595"/>
      <c r="DQ15" s="602">
        <v>1570660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1438628</v>
      </c>
      <c r="S16" s="594"/>
      <c r="T16" s="594"/>
      <c r="U16" s="594"/>
      <c r="V16" s="594"/>
      <c r="W16" s="594"/>
      <c r="X16" s="594"/>
      <c r="Y16" s="595"/>
      <c r="Z16" s="596">
        <v>7.3</v>
      </c>
      <c r="AA16" s="596"/>
      <c r="AB16" s="596"/>
      <c r="AC16" s="596"/>
      <c r="AD16" s="597">
        <v>1212534</v>
      </c>
      <c r="AE16" s="597"/>
      <c r="AF16" s="597"/>
      <c r="AG16" s="597"/>
      <c r="AH16" s="597"/>
      <c r="AI16" s="597"/>
      <c r="AJ16" s="597"/>
      <c r="AK16" s="597"/>
      <c r="AL16" s="598">
        <v>11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1212534</v>
      </c>
      <c r="S17" s="594"/>
      <c r="T17" s="594"/>
      <c r="U17" s="594"/>
      <c r="V17" s="594"/>
      <c r="W17" s="594"/>
      <c r="X17" s="594"/>
      <c r="Y17" s="595"/>
      <c r="Z17" s="596">
        <v>6.1</v>
      </c>
      <c r="AA17" s="596"/>
      <c r="AB17" s="596"/>
      <c r="AC17" s="596"/>
      <c r="AD17" s="597">
        <v>1212534</v>
      </c>
      <c r="AE17" s="597"/>
      <c r="AF17" s="597"/>
      <c r="AG17" s="597"/>
      <c r="AH17" s="597"/>
      <c r="AI17" s="597"/>
      <c r="AJ17" s="597"/>
      <c r="AK17" s="597"/>
      <c r="AL17" s="598">
        <v>11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1475949</v>
      </c>
      <c r="CS17" s="594"/>
      <c r="CT17" s="594"/>
      <c r="CU17" s="594"/>
      <c r="CV17" s="594"/>
      <c r="CW17" s="594"/>
      <c r="CX17" s="594"/>
      <c r="CY17" s="595"/>
      <c r="CZ17" s="596">
        <v>7.7</v>
      </c>
      <c r="DA17" s="596"/>
      <c r="DB17" s="596"/>
      <c r="DC17" s="596"/>
      <c r="DD17" s="602" t="s">
        <v>221</v>
      </c>
      <c r="DE17" s="594"/>
      <c r="DF17" s="594"/>
      <c r="DG17" s="594"/>
      <c r="DH17" s="594"/>
      <c r="DI17" s="594"/>
      <c r="DJ17" s="594"/>
      <c r="DK17" s="594"/>
      <c r="DL17" s="594"/>
      <c r="DM17" s="594"/>
      <c r="DN17" s="594"/>
      <c r="DO17" s="594"/>
      <c r="DP17" s="595"/>
      <c r="DQ17" s="602">
        <v>1475949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226091</v>
      </c>
      <c r="S18" s="594"/>
      <c r="T18" s="594"/>
      <c r="U18" s="594"/>
      <c r="V18" s="594"/>
      <c r="W18" s="594"/>
      <c r="X18" s="594"/>
      <c r="Y18" s="595"/>
      <c r="Z18" s="596">
        <v>1.1000000000000001</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3</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460487</v>
      </c>
      <c r="BH19" s="594"/>
      <c r="BI19" s="594"/>
      <c r="BJ19" s="594"/>
      <c r="BK19" s="594"/>
      <c r="BL19" s="594"/>
      <c r="BM19" s="594"/>
      <c r="BN19" s="595"/>
      <c r="BO19" s="596">
        <v>5</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11637467</v>
      </c>
      <c r="S20" s="594"/>
      <c r="T20" s="594"/>
      <c r="U20" s="594"/>
      <c r="V20" s="594"/>
      <c r="W20" s="594"/>
      <c r="X20" s="594"/>
      <c r="Y20" s="595"/>
      <c r="Z20" s="596">
        <v>58.7</v>
      </c>
      <c r="AA20" s="596"/>
      <c r="AB20" s="596"/>
      <c r="AC20" s="596"/>
      <c r="AD20" s="597">
        <v>10950886</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460487</v>
      </c>
      <c r="BH20" s="594"/>
      <c r="BI20" s="594"/>
      <c r="BJ20" s="594"/>
      <c r="BK20" s="594"/>
      <c r="BL20" s="594"/>
      <c r="BM20" s="594"/>
      <c r="BN20" s="595"/>
      <c r="BO20" s="596">
        <v>5</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19178819</v>
      </c>
      <c r="CS20" s="594"/>
      <c r="CT20" s="594"/>
      <c r="CU20" s="594"/>
      <c r="CV20" s="594"/>
      <c r="CW20" s="594"/>
      <c r="CX20" s="594"/>
      <c r="CY20" s="595"/>
      <c r="CZ20" s="596">
        <v>100</v>
      </c>
      <c r="DA20" s="596"/>
      <c r="DB20" s="596"/>
      <c r="DC20" s="596"/>
      <c r="DD20" s="602">
        <v>1382911</v>
      </c>
      <c r="DE20" s="594"/>
      <c r="DF20" s="594"/>
      <c r="DG20" s="594"/>
      <c r="DH20" s="594"/>
      <c r="DI20" s="594"/>
      <c r="DJ20" s="594"/>
      <c r="DK20" s="594"/>
      <c r="DL20" s="594"/>
      <c r="DM20" s="594"/>
      <c r="DN20" s="594"/>
      <c r="DO20" s="594"/>
      <c r="DP20" s="595"/>
      <c r="DQ20" s="602">
        <v>13882999</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8695</v>
      </c>
      <c r="S21" s="594"/>
      <c r="T21" s="594"/>
      <c r="U21" s="594"/>
      <c r="V21" s="594"/>
      <c r="W21" s="594"/>
      <c r="X21" s="594"/>
      <c r="Y21" s="595"/>
      <c r="Z21" s="596">
        <v>0</v>
      </c>
      <c r="AA21" s="596"/>
      <c r="AB21" s="596"/>
      <c r="AC21" s="596"/>
      <c r="AD21" s="597">
        <v>8695</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313918</v>
      </c>
      <c r="S22" s="594"/>
      <c r="T22" s="594"/>
      <c r="U22" s="594"/>
      <c r="V22" s="594"/>
      <c r="W22" s="594"/>
      <c r="X22" s="594"/>
      <c r="Y22" s="595"/>
      <c r="Z22" s="596">
        <v>1.6</v>
      </c>
      <c r="AA22" s="596"/>
      <c r="AB22" s="596"/>
      <c r="AC22" s="596"/>
      <c r="AD22" s="597">
        <v>4590</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192505</v>
      </c>
      <c r="S23" s="594"/>
      <c r="T23" s="594"/>
      <c r="U23" s="594"/>
      <c r="V23" s="594"/>
      <c r="W23" s="594"/>
      <c r="X23" s="594"/>
      <c r="Y23" s="595"/>
      <c r="Z23" s="596">
        <v>1</v>
      </c>
      <c r="AA23" s="596"/>
      <c r="AB23" s="596"/>
      <c r="AC23" s="596"/>
      <c r="AD23" s="597">
        <v>32339</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460487</v>
      </c>
      <c r="BH23" s="594"/>
      <c r="BI23" s="594"/>
      <c r="BJ23" s="594"/>
      <c r="BK23" s="594"/>
      <c r="BL23" s="594"/>
      <c r="BM23" s="594"/>
      <c r="BN23" s="595"/>
      <c r="BO23" s="596">
        <v>5</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53393</v>
      </c>
      <c r="S24" s="594"/>
      <c r="T24" s="594"/>
      <c r="U24" s="594"/>
      <c r="V24" s="594"/>
      <c r="W24" s="594"/>
      <c r="X24" s="594"/>
      <c r="Y24" s="595"/>
      <c r="Z24" s="596">
        <v>0.3</v>
      </c>
      <c r="AA24" s="596"/>
      <c r="AB24" s="596"/>
      <c r="AC24" s="596"/>
      <c r="AD24" s="597">
        <v>182</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9300392</v>
      </c>
      <c r="CS24" s="583"/>
      <c r="CT24" s="583"/>
      <c r="CU24" s="583"/>
      <c r="CV24" s="583"/>
      <c r="CW24" s="583"/>
      <c r="CX24" s="583"/>
      <c r="CY24" s="584"/>
      <c r="CZ24" s="622">
        <v>48.5</v>
      </c>
      <c r="DA24" s="623"/>
      <c r="DB24" s="623"/>
      <c r="DC24" s="624"/>
      <c r="DD24" s="621">
        <v>5747325</v>
      </c>
      <c r="DE24" s="583"/>
      <c r="DF24" s="583"/>
      <c r="DG24" s="583"/>
      <c r="DH24" s="583"/>
      <c r="DI24" s="583"/>
      <c r="DJ24" s="583"/>
      <c r="DK24" s="584"/>
      <c r="DL24" s="621">
        <v>5708767</v>
      </c>
      <c r="DM24" s="583"/>
      <c r="DN24" s="583"/>
      <c r="DO24" s="583"/>
      <c r="DP24" s="583"/>
      <c r="DQ24" s="583"/>
      <c r="DR24" s="583"/>
      <c r="DS24" s="583"/>
      <c r="DT24" s="583"/>
      <c r="DU24" s="583"/>
      <c r="DV24" s="584"/>
      <c r="DW24" s="587">
        <v>47.3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2740565</v>
      </c>
      <c r="S25" s="594"/>
      <c r="T25" s="594"/>
      <c r="U25" s="594"/>
      <c r="V25" s="594"/>
      <c r="W25" s="594"/>
      <c r="X25" s="594"/>
      <c r="Y25" s="595"/>
      <c r="Z25" s="596">
        <v>13.8</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3243114</v>
      </c>
      <c r="CS25" s="625"/>
      <c r="CT25" s="625"/>
      <c r="CU25" s="625"/>
      <c r="CV25" s="625"/>
      <c r="CW25" s="625"/>
      <c r="CX25" s="625"/>
      <c r="CY25" s="626"/>
      <c r="CZ25" s="627">
        <v>16.899999999999999</v>
      </c>
      <c r="DA25" s="628"/>
      <c r="DB25" s="628"/>
      <c r="DC25" s="629"/>
      <c r="DD25" s="602">
        <v>2951647</v>
      </c>
      <c r="DE25" s="625"/>
      <c r="DF25" s="625"/>
      <c r="DG25" s="625"/>
      <c r="DH25" s="625"/>
      <c r="DI25" s="625"/>
      <c r="DJ25" s="625"/>
      <c r="DK25" s="626"/>
      <c r="DL25" s="602">
        <v>2914624</v>
      </c>
      <c r="DM25" s="625"/>
      <c r="DN25" s="625"/>
      <c r="DO25" s="625"/>
      <c r="DP25" s="625"/>
      <c r="DQ25" s="625"/>
      <c r="DR25" s="625"/>
      <c r="DS25" s="625"/>
      <c r="DT25" s="625"/>
      <c r="DU25" s="625"/>
      <c r="DV25" s="626"/>
      <c r="DW25" s="598">
        <v>24.2</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2086620</v>
      </c>
      <c r="CS26" s="594"/>
      <c r="CT26" s="594"/>
      <c r="CU26" s="594"/>
      <c r="CV26" s="594"/>
      <c r="CW26" s="594"/>
      <c r="CX26" s="594"/>
      <c r="CY26" s="595"/>
      <c r="CZ26" s="627">
        <v>10.9</v>
      </c>
      <c r="DA26" s="628"/>
      <c r="DB26" s="628"/>
      <c r="DC26" s="629"/>
      <c r="DD26" s="602">
        <v>1886703</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1352582</v>
      </c>
      <c r="S27" s="594"/>
      <c r="T27" s="594"/>
      <c r="U27" s="594"/>
      <c r="V27" s="594"/>
      <c r="W27" s="594"/>
      <c r="X27" s="594"/>
      <c r="Y27" s="595"/>
      <c r="Z27" s="596">
        <v>6.8</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9142486</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4581329</v>
      </c>
      <c r="CS27" s="625"/>
      <c r="CT27" s="625"/>
      <c r="CU27" s="625"/>
      <c r="CV27" s="625"/>
      <c r="CW27" s="625"/>
      <c r="CX27" s="625"/>
      <c r="CY27" s="626"/>
      <c r="CZ27" s="627">
        <v>23.9</v>
      </c>
      <c r="DA27" s="628"/>
      <c r="DB27" s="628"/>
      <c r="DC27" s="629"/>
      <c r="DD27" s="602">
        <v>1319729</v>
      </c>
      <c r="DE27" s="625"/>
      <c r="DF27" s="625"/>
      <c r="DG27" s="625"/>
      <c r="DH27" s="625"/>
      <c r="DI27" s="625"/>
      <c r="DJ27" s="625"/>
      <c r="DK27" s="626"/>
      <c r="DL27" s="602">
        <v>1318194</v>
      </c>
      <c r="DM27" s="625"/>
      <c r="DN27" s="625"/>
      <c r="DO27" s="625"/>
      <c r="DP27" s="625"/>
      <c r="DQ27" s="625"/>
      <c r="DR27" s="625"/>
      <c r="DS27" s="625"/>
      <c r="DT27" s="625"/>
      <c r="DU27" s="625"/>
      <c r="DV27" s="626"/>
      <c r="DW27" s="598">
        <v>10.9</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5442</v>
      </c>
      <c r="S28" s="594"/>
      <c r="T28" s="594"/>
      <c r="U28" s="594"/>
      <c r="V28" s="594"/>
      <c r="W28" s="594"/>
      <c r="X28" s="594"/>
      <c r="Y28" s="595"/>
      <c r="Z28" s="596">
        <v>0</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1475949</v>
      </c>
      <c r="CS28" s="594"/>
      <c r="CT28" s="594"/>
      <c r="CU28" s="594"/>
      <c r="CV28" s="594"/>
      <c r="CW28" s="594"/>
      <c r="CX28" s="594"/>
      <c r="CY28" s="595"/>
      <c r="CZ28" s="627">
        <v>7.7</v>
      </c>
      <c r="DA28" s="628"/>
      <c r="DB28" s="628"/>
      <c r="DC28" s="629"/>
      <c r="DD28" s="602">
        <v>1475949</v>
      </c>
      <c r="DE28" s="594"/>
      <c r="DF28" s="594"/>
      <c r="DG28" s="594"/>
      <c r="DH28" s="594"/>
      <c r="DI28" s="594"/>
      <c r="DJ28" s="594"/>
      <c r="DK28" s="595"/>
      <c r="DL28" s="602">
        <v>1475949</v>
      </c>
      <c r="DM28" s="594"/>
      <c r="DN28" s="594"/>
      <c r="DO28" s="594"/>
      <c r="DP28" s="594"/>
      <c r="DQ28" s="594"/>
      <c r="DR28" s="594"/>
      <c r="DS28" s="594"/>
      <c r="DT28" s="594"/>
      <c r="DU28" s="594"/>
      <c r="DV28" s="595"/>
      <c r="DW28" s="598">
        <v>12.2</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222</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1475949</v>
      </c>
      <c r="CS29" s="625"/>
      <c r="CT29" s="625"/>
      <c r="CU29" s="625"/>
      <c r="CV29" s="625"/>
      <c r="CW29" s="625"/>
      <c r="CX29" s="625"/>
      <c r="CY29" s="626"/>
      <c r="CZ29" s="627">
        <v>7.7</v>
      </c>
      <c r="DA29" s="628"/>
      <c r="DB29" s="628"/>
      <c r="DC29" s="629"/>
      <c r="DD29" s="602">
        <v>1475949</v>
      </c>
      <c r="DE29" s="625"/>
      <c r="DF29" s="625"/>
      <c r="DG29" s="625"/>
      <c r="DH29" s="625"/>
      <c r="DI29" s="625"/>
      <c r="DJ29" s="625"/>
      <c r="DK29" s="626"/>
      <c r="DL29" s="602">
        <v>1475949</v>
      </c>
      <c r="DM29" s="625"/>
      <c r="DN29" s="625"/>
      <c r="DO29" s="625"/>
      <c r="DP29" s="625"/>
      <c r="DQ29" s="625"/>
      <c r="DR29" s="625"/>
      <c r="DS29" s="625"/>
      <c r="DT29" s="625"/>
      <c r="DU29" s="625"/>
      <c r="DV29" s="626"/>
      <c r="DW29" s="598">
        <v>12.2</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1072923</v>
      </c>
      <c r="S30" s="594"/>
      <c r="T30" s="594"/>
      <c r="U30" s="594"/>
      <c r="V30" s="594"/>
      <c r="W30" s="594"/>
      <c r="X30" s="594"/>
      <c r="Y30" s="595"/>
      <c r="Z30" s="596">
        <v>5.4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98.5</v>
      </c>
      <c r="BH30" s="652"/>
      <c r="BI30" s="652"/>
      <c r="BJ30" s="652"/>
      <c r="BK30" s="652"/>
      <c r="BL30" s="652"/>
      <c r="BM30" s="588">
        <v>94.4</v>
      </c>
      <c r="BN30" s="652"/>
      <c r="BO30" s="652"/>
      <c r="BP30" s="652"/>
      <c r="BQ30" s="653"/>
      <c r="BR30" s="651">
        <v>98.3</v>
      </c>
      <c r="BS30" s="652"/>
      <c r="BT30" s="652"/>
      <c r="BU30" s="652"/>
      <c r="BV30" s="652"/>
      <c r="BW30" s="652"/>
      <c r="BX30" s="588">
        <v>93.8</v>
      </c>
      <c r="BY30" s="652"/>
      <c r="BZ30" s="652"/>
      <c r="CA30" s="652"/>
      <c r="CB30" s="653"/>
      <c r="CD30" s="656"/>
      <c r="CE30" s="657"/>
      <c r="CF30" s="607" t="s">
        <v>293</v>
      </c>
      <c r="CG30" s="608"/>
      <c r="CH30" s="608"/>
      <c r="CI30" s="608"/>
      <c r="CJ30" s="608"/>
      <c r="CK30" s="608"/>
      <c r="CL30" s="608"/>
      <c r="CM30" s="608"/>
      <c r="CN30" s="608"/>
      <c r="CO30" s="608"/>
      <c r="CP30" s="608"/>
      <c r="CQ30" s="609"/>
      <c r="CR30" s="593">
        <v>1305214</v>
      </c>
      <c r="CS30" s="594"/>
      <c r="CT30" s="594"/>
      <c r="CU30" s="594"/>
      <c r="CV30" s="594"/>
      <c r="CW30" s="594"/>
      <c r="CX30" s="594"/>
      <c r="CY30" s="595"/>
      <c r="CZ30" s="627">
        <v>6.8</v>
      </c>
      <c r="DA30" s="628"/>
      <c r="DB30" s="628"/>
      <c r="DC30" s="629"/>
      <c r="DD30" s="602">
        <v>1305214</v>
      </c>
      <c r="DE30" s="594"/>
      <c r="DF30" s="594"/>
      <c r="DG30" s="594"/>
      <c r="DH30" s="594"/>
      <c r="DI30" s="594"/>
      <c r="DJ30" s="594"/>
      <c r="DK30" s="595"/>
      <c r="DL30" s="602">
        <v>1305214</v>
      </c>
      <c r="DM30" s="594"/>
      <c r="DN30" s="594"/>
      <c r="DO30" s="594"/>
      <c r="DP30" s="594"/>
      <c r="DQ30" s="594"/>
      <c r="DR30" s="594"/>
      <c r="DS30" s="594"/>
      <c r="DT30" s="594"/>
      <c r="DU30" s="594"/>
      <c r="DV30" s="595"/>
      <c r="DW30" s="598">
        <v>10.8</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631185</v>
      </c>
      <c r="S31" s="594"/>
      <c r="T31" s="594"/>
      <c r="U31" s="594"/>
      <c r="V31" s="594"/>
      <c r="W31" s="594"/>
      <c r="X31" s="594"/>
      <c r="Y31" s="595"/>
      <c r="Z31" s="596">
        <v>3.2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98.1</v>
      </c>
      <c r="BH31" s="625"/>
      <c r="BI31" s="625"/>
      <c r="BJ31" s="625"/>
      <c r="BK31" s="625"/>
      <c r="BL31" s="625"/>
      <c r="BM31" s="599">
        <v>93.5</v>
      </c>
      <c r="BN31" s="649"/>
      <c r="BO31" s="649"/>
      <c r="BP31" s="649"/>
      <c r="BQ31" s="650"/>
      <c r="BR31" s="648">
        <v>97.9</v>
      </c>
      <c r="BS31" s="625"/>
      <c r="BT31" s="625"/>
      <c r="BU31" s="625"/>
      <c r="BV31" s="625"/>
      <c r="BW31" s="625"/>
      <c r="BX31" s="599">
        <v>92.9</v>
      </c>
      <c r="BY31" s="649"/>
      <c r="BZ31" s="649"/>
      <c r="CA31" s="649"/>
      <c r="CB31" s="650"/>
      <c r="CD31" s="656"/>
      <c r="CE31" s="657"/>
      <c r="CF31" s="607" t="s">
        <v>297</v>
      </c>
      <c r="CG31" s="608"/>
      <c r="CH31" s="608"/>
      <c r="CI31" s="608"/>
      <c r="CJ31" s="608"/>
      <c r="CK31" s="608"/>
      <c r="CL31" s="608"/>
      <c r="CM31" s="608"/>
      <c r="CN31" s="608"/>
      <c r="CO31" s="608"/>
      <c r="CP31" s="608"/>
      <c r="CQ31" s="609"/>
      <c r="CR31" s="593">
        <v>170735</v>
      </c>
      <c r="CS31" s="625"/>
      <c r="CT31" s="625"/>
      <c r="CU31" s="625"/>
      <c r="CV31" s="625"/>
      <c r="CW31" s="625"/>
      <c r="CX31" s="625"/>
      <c r="CY31" s="626"/>
      <c r="CZ31" s="627">
        <v>0.9</v>
      </c>
      <c r="DA31" s="628"/>
      <c r="DB31" s="628"/>
      <c r="DC31" s="629"/>
      <c r="DD31" s="602">
        <v>170735</v>
      </c>
      <c r="DE31" s="625"/>
      <c r="DF31" s="625"/>
      <c r="DG31" s="625"/>
      <c r="DH31" s="625"/>
      <c r="DI31" s="625"/>
      <c r="DJ31" s="625"/>
      <c r="DK31" s="626"/>
      <c r="DL31" s="602">
        <v>170735</v>
      </c>
      <c r="DM31" s="625"/>
      <c r="DN31" s="625"/>
      <c r="DO31" s="625"/>
      <c r="DP31" s="625"/>
      <c r="DQ31" s="625"/>
      <c r="DR31" s="625"/>
      <c r="DS31" s="625"/>
      <c r="DT31" s="625"/>
      <c r="DU31" s="625"/>
      <c r="DV31" s="626"/>
      <c r="DW31" s="598">
        <v>1.4</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515762</v>
      </c>
      <c r="S32" s="594"/>
      <c r="T32" s="594"/>
      <c r="U32" s="594"/>
      <c r="V32" s="594"/>
      <c r="W32" s="594"/>
      <c r="X32" s="594"/>
      <c r="Y32" s="595"/>
      <c r="Z32" s="596">
        <v>2.6</v>
      </c>
      <c r="AA32" s="596"/>
      <c r="AB32" s="596"/>
      <c r="AC32" s="596"/>
      <c r="AD32" s="597">
        <v>19712</v>
      </c>
      <c r="AE32" s="597"/>
      <c r="AF32" s="597"/>
      <c r="AG32" s="597"/>
      <c r="AH32" s="597"/>
      <c r="AI32" s="597"/>
      <c r="AJ32" s="597"/>
      <c r="AK32" s="597"/>
      <c r="AL32" s="598">
        <v>0.2</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98.7</v>
      </c>
      <c r="BH32" s="661"/>
      <c r="BI32" s="661"/>
      <c r="BJ32" s="661"/>
      <c r="BK32" s="661"/>
      <c r="BL32" s="661"/>
      <c r="BM32" s="662">
        <v>94.5</v>
      </c>
      <c r="BN32" s="661"/>
      <c r="BO32" s="661"/>
      <c r="BP32" s="661"/>
      <c r="BQ32" s="663"/>
      <c r="BR32" s="660">
        <v>98.5</v>
      </c>
      <c r="BS32" s="661"/>
      <c r="BT32" s="661"/>
      <c r="BU32" s="661"/>
      <c r="BV32" s="661"/>
      <c r="BW32" s="661"/>
      <c r="BX32" s="662">
        <v>93.7</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1313314</v>
      </c>
      <c r="S33" s="594"/>
      <c r="T33" s="594"/>
      <c r="U33" s="594"/>
      <c r="V33" s="594"/>
      <c r="W33" s="594"/>
      <c r="X33" s="594"/>
      <c r="Y33" s="595"/>
      <c r="Z33" s="596">
        <v>6.6</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8495516</v>
      </c>
      <c r="CS33" s="625"/>
      <c r="CT33" s="625"/>
      <c r="CU33" s="625"/>
      <c r="CV33" s="625"/>
      <c r="CW33" s="625"/>
      <c r="CX33" s="625"/>
      <c r="CY33" s="626"/>
      <c r="CZ33" s="627">
        <v>44.3</v>
      </c>
      <c r="DA33" s="628"/>
      <c r="DB33" s="628"/>
      <c r="DC33" s="629"/>
      <c r="DD33" s="602">
        <v>7458286</v>
      </c>
      <c r="DE33" s="625"/>
      <c r="DF33" s="625"/>
      <c r="DG33" s="625"/>
      <c r="DH33" s="625"/>
      <c r="DI33" s="625"/>
      <c r="DJ33" s="625"/>
      <c r="DK33" s="626"/>
      <c r="DL33" s="602">
        <v>5202584</v>
      </c>
      <c r="DM33" s="625"/>
      <c r="DN33" s="625"/>
      <c r="DO33" s="625"/>
      <c r="DP33" s="625"/>
      <c r="DQ33" s="625"/>
      <c r="DR33" s="625"/>
      <c r="DS33" s="625"/>
      <c r="DT33" s="625"/>
      <c r="DU33" s="625"/>
      <c r="DV33" s="626"/>
      <c r="DW33" s="598">
        <v>43.1</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3202333</v>
      </c>
      <c r="CS34" s="594"/>
      <c r="CT34" s="594"/>
      <c r="CU34" s="594"/>
      <c r="CV34" s="594"/>
      <c r="CW34" s="594"/>
      <c r="CX34" s="594"/>
      <c r="CY34" s="595"/>
      <c r="CZ34" s="627">
        <v>16.7</v>
      </c>
      <c r="DA34" s="628"/>
      <c r="DB34" s="628"/>
      <c r="DC34" s="629"/>
      <c r="DD34" s="602">
        <v>2521870</v>
      </c>
      <c r="DE34" s="594"/>
      <c r="DF34" s="594"/>
      <c r="DG34" s="594"/>
      <c r="DH34" s="594"/>
      <c r="DI34" s="594"/>
      <c r="DJ34" s="594"/>
      <c r="DK34" s="595"/>
      <c r="DL34" s="602">
        <v>2194910</v>
      </c>
      <c r="DM34" s="594"/>
      <c r="DN34" s="594"/>
      <c r="DO34" s="594"/>
      <c r="DP34" s="594"/>
      <c r="DQ34" s="594"/>
      <c r="DR34" s="594"/>
      <c r="DS34" s="594"/>
      <c r="DT34" s="594"/>
      <c r="DU34" s="594"/>
      <c r="DV34" s="595"/>
      <c r="DW34" s="598">
        <v>18.2</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1042614</v>
      </c>
      <c r="S35" s="594"/>
      <c r="T35" s="594"/>
      <c r="U35" s="594"/>
      <c r="V35" s="594"/>
      <c r="W35" s="594"/>
      <c r="X35" s="594"/>
      <c r="Y35" s="595"/>
      <c r="Z35" s="596">
        <v>5.3</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2284493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827775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73030</v>
      </c>
      <c r="CS35" s="625"/>
      <c r="CT35" s="625"/>
      <c r="CU35" s="625"/>
      <c r="CV35" s="625"/>
      <c r="CW35" s="625"/>
      <c r="CX35" s="625"/>
      <c r="CY35" s="626"/>
      <c r="CZ35" s="627">
        <v>0.4</v>
      </c>
      <c r="DA35" s="628"/>
      <c r="DB35" s="628"/>
      <c r="DC35" s="629"/>
      <c r="DD35" s="602">
        <v>72044</v>
      </c>
      <c r="DE35" s="625"/>
      <c r="DF35" s="625"/>
      <c r="DG35" s="625"/>
      <c r="DH35" s="625"/>
      <c r="DI35" s="625"/>
      <c r="DJ35" s="625"/>
      <c r="DK35" s="626"/>
      <c r="DL35" s="602">
        <v>72044</v>
      </c>
      <c r="DM35" s="625"/>
      <c r="DN35" s="625"/>
      <c r="DO35" s="625"/>
      <c r="DP35" s="625"/>
      <c r="DQ35" s="625"/>
      <c r="DR35" s="625"/>
      <c r="DS35" s="625"/>
      <c r="DT35" s="625"/>
      <c r="DU35" s="625"/>
      <c r="DV35" s="626"/>
      <c r="DW35" s="598">
        <v>0.6</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19837973</v>
      </c>
      <c r="S36" s="666"/>
      <c r="T36" s="666"/>
      <c r="U36" s="666"/>
      <c r="V36" s="666"/>
      <c r="W36" s="666"/>
      <c r="X36" s="666"/>
      <c r="Y36" s="667"/>
      <c r="Z36" s="668">
        <v>100</v>
      </c>
      <c r="AA36" s="668"/>
      <c r="AB36" s="668"/>
      <c r="AC36" s="668"/>
      <c r="AD36" s="669">
        <v>11016404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403997</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448183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1998262</v>
      </c>
      <c r="CS36" s="594"/>
      <c r="CT36" s="594"/>
      <c r="CU36" s="594"/>
      <c r="CV36" s="594"/>
      <c r="CW36" s="594"/>
      <c r="CX36" s="594"/>
      <c r="CY36" s="595"/>
      <c r="CZ36" s="627">
        <v>10.4</v>
      </c>
      <c r="DA36" s="628"/>
      <c r="DB36" s="628"/>
      <c r="DC36" s="629"/>
      <c r="DD36" s="602">
        <v>1872989</v>
      </c>
      <c r="DE36" s="594"/>
      <c r="DF36" s="594"/>
      <c r="DG36" s="594"/>
      <c r="DH36" s="594"/>
      <c r="DI36" s="594"/>
      <c r="DJ36" s="594"/>
      <c r="DK36" s="595"/>
      <c r="DL36" s="602">
        <v>1654302</v>
      </c>
      <c r="DM36" s="594"/>
      <c r="DN36" s="594"/>
      <c r="DO36" s="594"/>
      <c r="DP36" s="594"/>
      <c r="DQ36" s="594"/>
      <c r="DR36" s="594"/>
      <c r="DS36" s="594"/>
      <c r="DT36" s="594"/>
      <c r="DU36" s="594"/>
      <c r="DV36" s="595"/>
      <c r="DW36" s="598">
        <v>13.7</v>
      </c>
      <c r="DX36" s="619"/>
      <c r="DY36" s="619"/>
      <c r="DZ36" s="619"/>
      <c r="EA36" s="619"/>
      <c r="EB36" s="619"/>
      <c r="EC36" s="620"/>
    </row>
    <row r="37" spans="2:133" ht="11.25" customHeight="1">
      <c r="AQ37" s="672" t="s">
        <v>315</v>
      </c>
      <c r="AR37" s="673"/>
      <c r="AS37" s="673"/>
      <c r="AT37" s="673"/>
      <c r="AU37" s="673"/>
      <c r="AV37" s="673"/>
      <c r="AW37" s="673"/>
      <c r="AX37" s="673"/>
      <c r="AY37" s="674"/>
      <c r="AZ37" s="593">
        <v>1021</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10749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1243085</v>
      </c>
      <c r="CS37" s="625"/>
      <c r="CT37" s="625"/>
      <c r="CU37" s="625"/>
      <c r="CV37" s="625"/>
      <c r="CW37" s="625"/>
      <c r="CX37" s="625"/>
      <c r="CY37" s="626"/>
      <c r="CZ37" s="627">
        <v>6.5</v>
      </c>
      <c r="DA37" s="628"/>
      <c r="DB37" s="628"/>
      <c r="DC37" s="629"/>
      <c r="DD37" s="602">
        <v>1243085</v>
      </c>
      <c r="DE37" s="625"/>
      <c r="DF37" s="625"/>
      <c r="DG37" s="625"/>
      <c r="DH37" s="625"/>
      <c r="DI37" s="625"/>
      <c r="DJ37" s="625"/>
      <c r="DK37" s="626"/>
      <c r="DL37" s="602">
        <v>1137623</v>
      </c>
      <c r="DM37" s="625"/>
      <c r="DN37" s="625"/>
      <c r="DO37" s="625"/>
      <c r="DP37" s="625"/>
      <c r="DQ37" s="625"/>
      <c r="DR37" s="625"/>
      <c r="DS37" s="625"/>
      <c r="DT37" s="625"/>
      <c r="DU37" s="625"/>
      <c r="DV37" s="626"/>
      <c r="DW37" s="598">
        <v>9.4</v>
      </c>
      <c r="DX37" s="619"/>
      <c r="DY37" s="619"/>
      <c r="DZ37" s="619"/>
      <c r="EA37" s="619"/>
      <c r="EB37" s="619"/>
      <c r="EC37" s="620"/>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19211</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2283472</v>
      </c>
      <c r="CS38" s="594"/>
      <c r="CT38" s="594"/>
      <c r="CU38" s="594"/>
      <c r="CV38" s="594"/>
      <c r="CW38" s="594"/>
      <c r="CX38" s="594"/>
      <c r="CY38" s="595"/>
      <c r="CZ38" s="627">
        <v>11.9</v>
      </c>
      <c r="DA38" s="628"/>
      <c r="DB38" s="628"/>
      <c r="DC38" s="629"/>
      <c r="DD38" s="602">
        <v>2085861</v>
      </c>
      <c r="DE38" s="594"/>
      <c r="DF38" s="594"/>
      <c r="DG38" s="594"/>
      <c r="DH38" s="594"/>
      <c r="DI38" s="594"/>
      <c r="DJ38" s="594"/>
      <c r="DK38" s="595"/>
      <c r="DL38" s="602">
        <v>1281328</v>
      </c>
      <c r="DM38" s="594"/>
      <c r="DN38" s="594"/>
      <c r="DO38" s="594"/>
      <c r="DP38" s="594"/>
      <c r="DQ38" s="594"/>
      <c r="DR38" s="594"/>
      <c r="DS38" s="594"/>
      <c r="DT38" s="594"/>
      <c r="DU38" s="594"/>
      <c r="DV38" s="595"/>
      <c r="DW38" s="598">
        <v>10.6</v>
      </c>
      <c r="DX38" s="619"/>
      <c r="DY38" s="619"/>
      <c r="DZ38" s="619"/>
      <c r="EA38" s="619"/>
      <c r="EB38" s="619"/>
      <c r="EC38" s="620"/>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908419</v>
      </c>
      <c r="CS39" s="625"/>
      <c r="CT39" s="625"/>
      <c r="CU39" s="625"/>
      <c r="CV39" s="625"/>
      <c r="CW39" s="625"/>
      <c r="CX39" s="625"/>
      <c r="CY39" s="626"/>
      <c r="CZ39" s="627">
        <v>4.7</v>
      </c>
      <c r="DA39" s="628"/>
      <c r="DB39" s="628"/>
      <c r="DC39" s="629"/>
      <c r="DD39" s="602">
        <v>905522</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865280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30000</v>
      </c>
      <c r="CS40" s="594"/>
      <c r="CT40" s="594"/>
      <c r="CU40" s="594"/>
      <c r="CV40" s="594"/>
      <c r="CW40" s="594"/>
      <c r="CX40" s="594"/>
      <c r="CY40" s="595"/>
      <c r="CZ40" s="627">
        <v>0.2</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1014195</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259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1382911</v>
      </c>
      <c r="CS42" s="594"/>
      <c r="CT42" s="594"/>
      <c r="CU42" s="594"/>
      <c r="CV42" s="594"/>
      <c r="CW42" s="594"/>
      <c r="CX42" s="594"/>
      <c r="CY42" s="595"/>
      <c r="CZ42" s="627">
        <v>7.2</v>
      </c>
      <c r="DA42" s="676"/>
      <c r="DB42" s="676"/>
      <c r="DC42" s="677"/>
      <c r="DD42" s="602">
        <v>677388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18006</v>
      </c>
      <c r="CS43" s="625"/>
      <c r="CT43" s="625"/>
      <c r="CU43" s="625"/>
      <c r="CV43" s="625"/>
      <c r="CW43" s="625"/>
      <c r="CX43" s="625"/>
      <c r="CY43" s="626"/>
      <c r="CZ43" s="627">
        <v>0.1</v>
      </c>
      <c r="DA43" s="628"/>
      <c r="DB43" s="628"/>
      <c r="DC43" s="629"/>
      <c r="DD43" s="602">
        <v>18006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1382911</v>
      </c>
      <c r="CS44" s="594"/>
      <c r="CT44" s="594"/>
      <c r="CU44" s="594"/>
      <c r="CV44" s="594"/>
      <c r="CW44" s="594"/>
      <c r="CX44" s="594"/>
      <c r="CY44" s="595"/>
      <c r="CZ44" s="627">
        <v>7.2</v>
      </c>
      <c r="DA44" s="676"/>
      <c r="DB44" s="676"/>
      <c r="DC44" s="677"/>
      <c r="DD44" s="602">
        <v>677388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505264</v>
      </c>
      <c r="CS45" s="625"/>
      <c r="CT45" s="625"/>
      <c r="CU45" s="625"/>
      <c r="CV45" s="625"/>
      <c r="CW45" s="625"/>
      <c r="CX45" s="625"/>
      <c r="CY45" s="626"/>
      <c r="CZ45" s="627">
        <v>2.6</v>
      </c>
      <c r="DA45" s="628"/>
      <c r="DB45" s="628"/>
      <c r="DC45" s="629"/>
      <c r="DD45" s="602">
        <v>30148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787294</v>
      </c>
      <c r="CS46" s="594"/>
      <c r="CT46" s="594"/>
      <c r="CU46" s="594"/>
      <c r="CV46" s="594"/>
      <c r="CW46" s="594"/>
      <c r="CX46" s="594"/>
      <c r="CY46" s="595"/>
      <c r="CZ46" s="627">
        <v>4.0999999999999996</v>
      </c>
      <c r="DA46" s="676"/>
      <c r="DB46" s="676"/>
      <c r="DC46" s="677"/>
      <c r="DD46" s="602">
        <v>635687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342</v>
      </c>
      <c r="CS47" s="625"/>
      <c r="CT47" s="625"/>
      <c r="CU47" s="625"/>
      <c r="CV47" s="625"/>
      <c r="CW47" s="625"/>
      <c r="CX47" s="625"/>
      <c r="CY47" s="626"/>
      <c r="CZ47" s="627" t="s">
        <v>342</v>
      </c>
      <c r="DA47" s="628"/>
      <c r="DB47" s="628"/>
      <c r="DC47" s="629"/>
      <c r="DD47" s="602" t="s">
        <v>342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19178819</v>
      </c>
      <c r="CS49" s="661"/>
      <c r="CT49" s="661"/>
      <c r="CU49" s="661"/>
      <c r="CV49" s="661"/>
      <c r="CW49" s="661"/>
      <c r="CX49" s="661"/>
      <c r="CY49" s="688"/>
      <c r="CZ49" s="689">
        <v>100</v>
      </c>
      <c r="DA49" s="690"/>
      <c r="DB49" s="690"/>
      <c r="DC49" s="691"/>
      <c r="DD49" s="692">
        <v>13882999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8" zoomScale="70" zoomScaleNormal="25" zoomScaleSheetLayoutView="70" workbookViewId="0">
      <selection activeCell="AU68" sqref="AU68:AY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19838</v>
      </c>
      <c r="R7" s="723"/>
      <c r="S7" s="723"/>
      <c r="T7" s="723"/>
      <c r="U7" s="723"/>
      <c r="V7" s="723">
        <v>19179</v>
      </c>
      <c r="W7" s="723"/>
      <c r="X7" s="723"/>
      <c r="Y7" s="723"/>
      <c r="Z7" s="723"/>
      <c r="AA7" s="723">
        <v>659</v>
      </c>
      <c r="AB7" s="723"/>
      <c r="AC7" s="723"/>
      <c r="AD7" s="723"/>
      <c r="AE7" s="724"/>
      <c r="AF7" s="725">
        <v>627</v>
      </c>
      <c r="AG7" s="726"/>
      <c r="AH7" s="726"/>
      <c r="AI7" s="726"/>
      <c r="AJ7" s="727"/>
      <c r="AK7" s="762">
        <v>1073</v>
      </c>
      <c r="AL7" s="763"/>
      <c r="AM7" s="763"/>
      <c r="AN7" s="763"/>
      <c r="AO7" s="763"/>
      <c r="AP7" s="763">
        <v>14996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540</v>
      </c>
      <c r="BS7" s="766" t="s">
        <v>541</v>
      </c>
      <c r="BT7" s="767"/>
      <c r="BU7" s="767"/>
      <c r="BV7" s="767"/>
      <c r="BW7" s="767"/>
      <c r="BX7" s="767"/>
      <c r="BY7" s="767"/>
      <c r="BZ7" s="767"/>
      <c r="CA7" s="767"/>
      <c r="CB7" s="767"/>
      <c r="CC7" s="767"/>
      <c r="CD7" s="767"/>
      <c r="CE7" s="767"/>
      <c r="CF7" s="767"/>
      <c r="CG7" s="768"/>
      <c r="CH7" s="759">
        <v>0</v>
      </c>
      <c r="CI7" s="760"/>
      <c r="CJ7" s="760"/>
      <c r="CK7" s="760"/>
      <c r="CL7" s="761"/>
      <c r="CM7" s="759">
        <v>1164</v>
      </c>
      <c r="CN7" s="760"/>
      <c r="CO7" s="760"/>
      <c r="CP7" s="760"/>
      <c r="CQ7" s="761"/>
      <c r="CR7" s="759">
        <v>1</v>
      </c>
      <c r="CS7" s="760"/>
      <c r="CT7" s="760"/>
      <c r="CU7" s="760"/>
      <c r="CV7" s="761"/>
      <c r="CW7" s="759">
        <v>17</v>
      </c>
      <c r="CX7" s="760"/>
      <c r="CY7" s="760"/>
      <c r="CZ7" s="760"/>
      <c r="DA7" s="761"/>
      <c r="DB7" s="759" t="s">
        <v>477</v>
      </c>
      <c r="DC7" s="760"/>
      <c r="DD7" s="760"/>
      <c r="DE7" s="760"/>
      <c r="DF7" s="761"/>
      <c r="DG7" s="759" t="s">
        <v>477</v>
      </c>
      <c r="DH7" s="760"/>
      <c r="DI7" s="760"/>
      <c r="DJ7" s="760"/>
      <c r="DK7" s="761"/>
      <c r="DL7" s="759" t="s">
        <v>477</v>
      </c>
      <c r="DM7" s="760"/>
      <c r="DN7" s="760"/>
      <c r="DO7" s="760"/>
      <c r="DP7" s="761"/>
      <c r="DQ7" s="759" t="s">
        <v>477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627</v>
      </c>
      <c r="AG23" s="782"/>
      <c r="AH23" s="782"/>
      <c r="AI23" s="782"/>
      <c r="AJ23" s="785"/>
      <c r="AK23" s="786"/>
      <c r="AL23" s="787"/>
      <c r="AM23" s="787"/>
      <c r="AN23" s="787"/>
      <c r="AO23" s="787"/>
      <c r="AP23" s="782">
        <v>14996</v>
      </c>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8611</v>
      </c>
      <c r="R28" s="811"/>
      <c r="S28" s="811"/>
      <c r="T28" s="811"/>
      <c r="U28" s="811"/>
      <c r="V28" s="811">
        <v>7784</v>
      </c>
      <c r="W28" s="811"/>
      <c r="X28" s="811"/>
      <c r="Y28" s="811"/>
      <c r="Z28" s="811"/>
      <c r="AA28" s="811">
        <v>828</v>
      </c>
      <c r="AB28" s="811"/>
      <c r="AC28" s="811"/>
      <c r="AD28" s="811"/>
      <c r="AE28" s="812"/>
      <c r="AF28" s="813">
        <v>828</v>
      </c>
      <c r="AG28" s="811"/>
      <c r="AH28" s="811"/>
      <c r="AI28" s="811"/>
      <c r="AJ28" s="814"/>
      <c r="AK28" s="815">
        <v>778</v>
      </c>
      <c r="AL28" s="806"/>
      <c r="AM28" s="806"/>
      <c r="AN28" s="806"/>
      <c r="AO28" s="806"/>
      <c r="AP28" s="806" t="s">
        <v>477</v>
      </c>
      <c r="AQ28" s="806"/>
      <c r="AR28" s="806"/>
      <c r="AS28" s="806"/>
      <c r="AT28" s="806"/>
      <c r="AU28" s="806" t="s">
        <v>477</v>
      </c>
      <c r="AV28" s="806"/>
      <c r="AW28" s="806"/>
      <c r="AX28" s="806"/>
      <c r="AY28" s="806"/>
      <c r="AZ28" s="807" t="s">
        <v>477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3073</v>
      </c>
      <c r="R29" s="747"/>
      <c r="S29" s="747"/>
      <c r="T29" s="747"/>
      <c r="U29" s="747"/>
      <c r="V29" s="747">
        <v>2772</v>
      </c>
      <c r="W29" s="747"/>
      <c r="X29" s="747"/>
      <c r="Y29" s="747"/>
      <c r="Z29" s="747"/>
      <c r="AA29" s="747">
        <v>301</v>
      </c>
      <c r="AB29" s="747"/>
      <c r="AC29" s="747"/>
      <c r="AD29" s="747"/>
      <c r="AE29" s="748"/>
      <c r="AF29" s="749">
        <v>301</v>
      </c>
      <c r="AG29" s="750"/>
      <c r="AH29" s="750"/>
      <c r="AI29" s="750"/>
      <c r="AJ29" s="751"/>
      <c r="AK29" s="818">
        <v>477</v>
      </c>
      <c r="AL29" s="819"/>
      <c r="AM29" s="819"/>
      <c r="AN29" s="819"/>
      <c r="AO29" s="819"/>
      <c r="AP29" s="819" t="s">
        <v>477</v>
      </c>
      <c r="AQ29" s="819"/>
      <c r="AR29" s="819"/>
      <c r="AS29" s="819"/>
      <c r="AT29" s="819"/>
      <c r="AU29" s="819" t="s">
        <v>477</v>
      </c>
      <c r="AV29" s="819"/>
      <c r="AW29" s="819"/>
      <c r="AX29" s="819"/>
      <c r="AY29" s="819"/>
      <c r="AZ29" s="820" t="s">
        <v>477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421</v>
      </c>
      <c r="R30" s="747"/>
      <c r="S30" s="747"/>
      <c r="T30" s="747"/>
      <c r="U30" s="747"/>
      <c r="V30" s="747">
        <v>419</v>
      </c>
      <c r="W30" s="747"/>
      <c r="X30" s="747"/>
      <c r="Y30" s="747"/>
      <c r="Z30" s="747"/>
      <c r="AA30" s="747">
        <v>2</v>
      </c>
      <c r="AB30" s="747"/>
      <c r="AC30" s="747"/>
      <c r="AD30" s="747"/>
      <c r="AE30" s="748"/>
      <c r="AF30" s="749">
        <v>2</v>
      </c>
      <c r="AG30" s="750"/>
      <c r="AH30" s="750"/>
      <c r="AI30" s="750"/>
      <c r="AJ30" s="751"/>
      <c r="AK30" s="818">
        <v>73</v>
      </c>
      <c r="AL30" s="819"/>
      <c r="AM30" s="819"/>
      <c r="AN30" s="819"/>
      <c r="AO30" s="819"/>
      <c r="AP30" s="819" t="s">
        <v>477</v>
      </c>
      <c r="AQ30" s="819"/>
      <c r="AR30" s="819"/>
      <c r="AS30" s="819"/>
      <c r="AT30" s="819"/>
      <c r="AU30" s="819" t="s">
        <v>477</v>
      </c>
      <c r="AV30" s="819"/>
      <c r="AW30" s="819"/>
      <c r="AX30" s="819"/>
      <c r="AY30" s="819"/>
      <c r="AZ30" s="820" t="s">
        <v>477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1466</v>
      </c>
      <c r="R31" s="747"/>
      <c r="S31" s="747"/>
      <c r="T31" s="747"/>
      <c r="U31" s="747"/>
      <c r="V31" s="747">
        <v>1348</v>
      </c>
      <c r="W31" s="747"/>
      <c r="X31" s="747"/>
      <c r="Y31" s="747"/>
      <c r="Z31" s="747"/>
      <c r="AA31" s="747">
        <v>118</v>
      </c>
      <c r="AB31" s="747"/>
      <c r="AC31" s="747"/>
      <c r="AD31" s="747"/>
      <c r="AE31" s="748"/>
      <c r="AF31" s="749">
        <v>2467</v>
      </c>
      <c r="AG31" s="750"/>
      <c r="AH31" s="750"/>
      <c r="AI31" s="750"/>
      <c r="AJ31" s="751"/>
      <c r="AK31" s="818">
        <v>0</v>
      </c>
      <c r="AL31" s="819"/>
      <c r="AM31" s="819"/>
      <c r="AN31" s="819"/>
      <c r="AO31" s="819"/>
      <c r="AP31" s="819">
        <v>3802</v>
      </c>
      <c r="AQ31" s="819"/>
      <c r="AR31" s="819"/>
      <c r="AS31" s="819"/>
      <c r="AT31" s="819"/>
      <c r="AU31" s="819" t="s">
        <v>477</v>
      </c>
      <c r="AV31" s="819"/>
      <c r="AW31" s="819"/>
      <c r="AX31" s="819"/>
      <c r="AY31" s="819"/>
      <c r="AZ31" s="820" t="s">
        <v>477</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1206</v>
      </c>
      <c r="R32" s="747"/>
      <c r="S32" s="747"/>
      <c r="T32" s="747"/>
      <c r="U32" s="747"/>
      <c r="V32" s="747">
        <v>1167</v>
      </c>
      <c r="W32" s="747"/>
      <c r="X32" s="747"/>
      <c r="Y32" s="747"/>
      <c r="Z32" s="747"/>
      <c r="AA32" s="747">
        <v>28</v>
      </c>
      <c r="AB32" s="747"/>
      <c r="AC32" s="747"/>
      <c r="AD32" s="747"/>
      <c r="AE32" s="748"/>
      <c r="AF32" s="749">
        <v>28</v>
      </c>
      <c r="AG32" s="750"/>
      <c r="AH32" s="750"/>
      <c r="AI32" s="750"/>
      <c r="AJ32" s="751"/>
      <c r="AK32" s="818">
        <v>375</v>
      </c>
      <c r="AL32" s="819"/>
      <c r="AM32" s="819"/>
      <c r="AN32" s="819"/>
      <c r="AO32" s="819"/>
      <c r="AP32" s="819">
        <v>5395</v>
      </c>
      <c r="AQ32" s="819"/>
      <c r="AR32" s="819"/>
      <c r="AS32" s="819"/>
      <c r="AT32" s="819"/>
      <c r="AU32" s="819">
        <v>2746</v>
      </c>
      <c r="AV32" s="819"/>
      <c r="AW32" s="819"/>
      <c r="AX32" s="819"/>
      <c r="AY32" s="819"/>
      <c r="AZ32" s="820" t="s">
        <v>477</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35</v>
      </c>
      <c r="R33" s="747"/>
      <c r="S33" s="747"/>
      <c r="T33" s="747"/>
      <c r="U33" s="747"/>
      <c r="V33" s="747">
        <v>34</v>
      </c>
      <c r="W33" s="747"/>
      <c r="X33" s="747"/>
      <c r="Y33" s="747"/>
      <c r="Z33" s="747"/>
      <c r="AA33" s="747">
        <v>1</v>
      </c>
      <c r="AB33" s="747"/>
      <c r="AC33" s="747"/>
      <c r="AD33" s="747"/>
      <c r="AE33" s="748"/>
      <c r="AF33" s="749">
        <v>1</v>
      </c>
      <c r="AG33" s="750"/>
      <c r="AH33" s="750"/>
      <c r="AI33" s="750"/>
      <c r="AJ33" s="751"/>
      <c r="AK33" s="818">
        <v>29</v>
      </c>
      <c r="AL33" s="819"/>
      <c r="AM33" s="819"/>
      <c r="AN33" s="819"/>
      <c r="AO33" s="819"/>
      <c r="AP33" s="819">
        <v>185</v>
      </c>
      <c r="AQ33" s="819"/>
      <c r="AR33" s="819"/>
      <c r="AS33" s="819"/>
      <c r="AT33" s="819"/>
      <c r="AU33" s="819">
        <v>185</v>
      </c>
      <c r="AV33" s="819"/>
      <c r="AW33" s="819"/>
      <c r="AX33" s="819"/>
      <c r="AY33" s="819"/>
      <c r="AZ33" s="820" t="s">
        <v>477</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3627</v>
      </c>
      <c r="AG63" s="830"/>
      <c r="AH63" s="830"/>
      <c r="AI63" s="830"/>
      <c r="AJ63" s="831"/>
      <c r="AK63" s="832"/>
      <c r="AL63" s="827"/>
      <c r="AM63" s="827"/>
      <c r="AN63" s="827"/>
      <c r="AO63" s="827"/>
      <c r="AP63" s="830">
        <v>9382</v>
      </c>
      <c r="AQ63" s="830"/>
      <c r="AR63" s="830"/>
      <c r="AS63" s="830"/>
      <c r="AT63" s="830"/>
      <c r="AU63" s="830">
        <v>2931</v>
      </c>
      <c r="AV63" s="830"/>
      <c r="AW63" s="830"/>
      <c r="AX63" s="830"/>
      <c r="AY63" s="830"/>
      <c r="AZ63" s="834"/>
      <c r="BA63" s="834"/>
      <c r="BB63" s="834"/>
      <c r="BC63" s="834"/>
      <c r="BD63" s="834"/>
      <c r="BE63" s="835"/>
      <c r="BF63" s="835"/>
      <c r="BG63" s="835"/>
      <c r="BH63" s="835"/>
      <c r="BI63" s="836"/>
      <c r="BJ63" s="837" t="s">
        <v>221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1408</v>
      </c>
      <c r="R68" s="854"/>
      <c r="S68" s="854"/>
      <c r="T68" s="854"/>
      <c r="U68" s="854"/>
      <c r="V68" s="854">
        <v>1385</v>
      </c>
      <c r="W68" s="854"/>
      <c r="X68" s="854"/>
      <c r="Y68" s="854"/>
      <c r="Z68" s="854"/>
      <c r="AA68" s="854">
        <v>23</v>
      </c>
      <c r="AB68" s="854"/>
      <c r="AC68" s="854"/>
      <c r="AD68" s="854"/>
      <c r="AE68" s="854"/>
      <c r="AF68" s="854">
        <v>23</v>
      </c>
      <c r="AG68" s="854"/>
      <c r="AH68" s="854"/>
      <c r="AI68" s="854"/>
      <c r="AJ68" s="854"/>
      <c r="AK68" s="854" t="s">
        <v>477</v>
      </c>
      <c r="AL68" s="854"/>
      <c r="AM68" s="854"/>
      <c r="AN68" s="854"/>
      <c r="AO68" s="854"/>
      <c r="AP68" s="854" t="s">
        <v>477</v>
      </c>
      <c r="AQ68" s="854"/>
      <c r="AR68" s="854"/>
      <c r="AS68" s="854"/>
      <c r="AT68" s="854"/>
      <c r="AU68" s="854" t="s">
        <v>477</v>
      </c>
      <c r="AV68" s="854"/>
      <c r="AW68" s="854"/>
      <c r="AX68" s="854"/>
      <c r="AY68" s="854"/>
      <c r="AZ68" s="855" t="s">
        <v>525</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600986</v>
      </c>
      <c r="R69" s="819"/>
      <c r="S69" s="819"/>
      <c r="T69" s="819"/>
      <c r="U69" s="819"/>
      <c r="V69" s="819">
        <v>579982</v>
      </c>
      <c r="W69" s="819"/>
      <c r="X69" s="819"/>
      <c r="Y69" s="819"/>
      <c r="Z69" s="819"/>
      <c r="AA69" s="819">
        <v>21004</v>
      </c>
      <c r="AB69" s="819"/>
      <c r="AC69" s="819"/>
      <c r="AD69" s="819"/>
      <c r="AE69" s="819"/>
      <c r="AF69" s="819">
        <v>21004</v>
      </c>
      <c r="AG69" s="819"/>
      <c r="AH69" s="819"/>
      <c r="AI69" s="819"/>
      <c r="AJ69" s="819"/>
      <c r="AK69" s="819">
        <v>6841</v>
      </c>
      <c r="AL69" s="819"/>
      <c r="AM69" s="819"/>
      <c r="AN69" s="819"/>
      <c r="AO69" s="819"/>
      <c r="AP69" s="819" t="s">
        <v>477</v>
      </c>
      <c r="AQ69" s="819"/>
      <c r="AR69" s="819"/>
      <c r="AS69" s="819"/>
      <c r="AT69" s="819"/>
      <c r="AU69" s="819" t="s">
        <v>477</v>
      </c>
      <c r="AV69" s="819"/>
      <c r="AW69" s="819"/>
      <c r="AX69" s="819"/>
      <c r="AY69" s="819"/>
      <c r="AZ69" s="865" t="s">
        <v>538</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36897</v>
      </c>
      <c r="R70" s="819"/>
      <c r="S70" s="819"/>
      <c r="T70" s="819"/>
      <c r="U70" s="819"/>
      <c r="V70" s="819">
        <v>34814</v>
      </c>
      <c r="W70" s="819"/>
      <c r="X70" s="819"/>
      <c r="Y70" s="819"/>
      <c r="Z70" s="819"/>
      <c r="AA70" s="819">
        <v>83</v>
      </c>
      <c r="AB70" s="819"/>
      <c r="AC70" s="819"/>
      <c r="AD70" s="819"/>
      <c r="AE70" s="819"/>
      <c r="AF70" s="819">
        <v>83</v>
      </c>
      <c r="AG70" s="819"/>
      <c r="AH70" s="819"/>
      <c r="AI70" s="819"/>
      <c r="AJ70" s="819"/>
      <c r="AK70" s="819">
        <v>1023</v>
      </c>
      <c r="AL70" s="819"/>
      <c r="AM70" s="819"/>
      <c r="AN70" s="819"/>
      <c r="AO70" s="819"/>
      <c r="AP70" s="819" t="s">
        <v>477</v>
      </c>
      <c r="AQ70" s="819"/>
      <c r="AR70" s="819"/>
      <c r="AS70" s="819"/>
      <c r="AT70" s="819"/>
      <c r="AU70" s="819" t="s">
        <v>477</v>
      </c>
      <c r="AV70" s="819"/>
      <c r="AW70" s="819"/>
      <c r="AX70" s="819"/>
      <c r="AY70" s="819"/>
      <c r="AZ70" s="865" t="s">
        <v>525</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328</v>
      </c>
      <c r="R71" s="819"/>
      <c r="S71" s="819"/>
      <c r="T71" s="819"/>
      <c r="U71" s="819"/>
      <c r="V71" s="819">
        <v>163</v>
      </c>
      <c r="W71" s="819"/>
      <c r="X71" s="819"/>
      <c r="Y71" s="819"/>
      <c r="Z71" s="819"/>
      <c r="AA71" s="819">
        <v>165</v>
      </c>
      <c r="AB71" s="819"/>
      <c r="AC71" s="819"/>
      <c r="AD71" s="819"/>
      <c r="AE71" s="819"/>
      <c r="AF71" s="819">
        <v>165</v>
      </c>
      <c r="AG71" s="819"/>
      <c r="AH71" s="819"/>
      <c r="AI71" s="819"/>
      <c r="AJ71" s="819"/>
      <c r="AK71" s="819" t="s">
        <v>477</v>
      </c>
      <c r="AL71" s="819"/>
      <c r="AM71" s="819"/>
      <c r="AN71" s="819"/>
      <c r="AO71" s="819"/>
      <c r="AP71" s="819" t="s">
        <v>477</v>
      </c>
      <c r="AQ71" s="819"/>
      <c r="AR71" s="819"/>
      <c r="AS71" s="819"/>
      <c r="AT71" s="819"/>
      <c r="AU71" s="819" t="s">
        <v>477</v>
      </c>
      <c r="AV71" s="819"/>
      <c r="AW71" s="819"/>
      <c r="AX71" s="819"/>
      <c r="AY71" s="819"/>
      <c r="AZ71" s="865" t="s">
        <v>539</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t="s">
        <v>477</v>
      </c>
      <c r="AQ72" s="819"/>
      <c r="AR72" s="819"/>
      <c r="AS72" s="819"/>
      <c r="AT72" s="819"/>
      <c r="AU72" s="819" t="s">
        <v>477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13177</v>
      </c>
      <c r="R73" s="819"/>
      <c r="S73" s="819"/>
      <c r="T73" s="819"/>
      <c r="U73" s="819"/>
      <c r="V73" s="819">
        <v>12110</v>
      </c>
      <c r="W73" s="819"/>
      <c r="X73" s="819"/>
      <c r="Y73" s="819"/>
      <c r="Z73" s="819"/>
      <c r="AA73" s="819">
        <v>1066</v>
      </c>
      <c r="AB73" s="819"/>
      <c r="AC73" s="819"/>
      <c r="AD73" s="819"/>
      <c r="AE73" s="819"/>
      <c r="AF73" s="819">
        <v>1066</v>
      </c>
      <c r="AG73" s="819"/>
      <c r="AH73" s="819"/>
      <c r="AI73" s="819"/>
      <c r="AJ73" s="819"/>
      <c r="AK73" s="819">
        <v>0</v>
      </c>
      <c r="AL73" s="819"/>
      <c r="AM73" s="819"/>
      <c r="AN73" s="819"/>
      <c r="AO73" s="819"/>
      <c r="AP73" s="819">
        <v>5452</v>
      </c>
      <c r="AQ73" s="819"/>
      <c r="AR73" s="819"/>
      <c r="AS73" s="819"/>
      <c r="AT73" s="819"/>
      <c r="AU73" s="819">
        <v>447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4">
        <v>8</v>
      </c>
      <c r="R74" s="819"/>
      <c r="S74" s="819"/>
      <c r="T74" s="819"/>
      <c r="U74" s="819"/>
      <c r="V74" s="819">
        <v>3</v>
      </c>
      <c r="W74" s="819"/>
      <c r="X74" s="819"/>
      <c r="Y74" s="819"/>
      <c r="Z74" s="819"/>
      <c r="AA74" s="819">
        <v>5</v>
      </c>
      <c r="AB74" s="819"/>
      <c r="AC74" s="819"/>
      <c r="AD74" s="819"/>
      <c r="AE74" s="819"/>
      <c r="AF74" s="819">
        <v>5</v>
      </c>
      <c r="AG74" s="819"/>
      <c r="AH74" s="819"/>
      <c r="AI74" s="819"/>
      <c r="AJ74" s="819"/>
      <c r="AK74" s="819">
        <v>0</v>
      </c>
      <c r="AL74" s="819"/>
      <c r="AM74" s="819"/>
      <c r="AN74" s="819"/>
      <c r="AO74" s="819"/>
      <c r="AP74" s="819" t="s">
        <v>477</v>
      </c>
      <c r="AQ74" s="819"/>
      <c r="AR74" s="819"/>
      <c r="AS74" s="819"/>
      <c r="AT74" s="819"/>
      <c r="AU74" s="819" t="s">
        <v>477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7">
        <v>1711</v>
      </c>
      <c r="R75" s="868"/>
      <c r="S75" s="868"/>
      <c r="T75" s="868"/>
      <c r="U75" s="818"/>
      <c r="V75" s="869">
        <v>1670</v>
      </c>
      <c r="W75" s="868"/>
      <c r="X75" s="868"/>
      <c r="Y75" s="868"/>
      <c r="Z75" s="818"/>
      <c r="AA75" s="869">
        <v>41</v>
      </c>
      <c r="AB75" s="868"/>
      <c r="AC75" s="868"/>
      <c r="AD75" s="868"/>
      <c r="AE75" s="818"/>
      <c r="AF75" s="869">
        <v>41</v>
      </c>
      <c r="AG75" s="868"/>
      <c r="AH75" s="868"/>
      <c r="AI75" s="868"/>
      <c r="AJ75" s="818"/>
      <c r="AK75" s="869">
        <v>11</v>
      </c>
      <c r="AL75" s="868"/>
      <c r="AM75" s="868"/>
      <c r="AN75" s="868"/>
      <c r="AO75" s="818"/>
      <c r="AP75" s="869">
        <v>816</v>
      </c>
      <c r="AQ75" s="868"/>
      <c r="AR75" s="868"/>
      <c r="AS75" s="868"/>
      <c r="AT75" s="818"/>
      <c r="AU75" s="869">
        <v>534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22401</v>
      </c>
      <c r="AG88" s="830"/>
      <c r="AH88" s="830"/>
      <c r="AI88" s="830"/>
      <c r="AJ88" s="830"/>
      <c r="AK88" s="827"/>
      <c r="AL88" s="827"/>
      <c r="AM88" s="827"/>
      <c r="AN88" s="827"/>
      <c r="AO88" s="827"/>
      <c r="AP88" s="830">
        <v>6268</v>
      </c>
      <c r="AQ88" s="830"/>
      <c r="AR88" s="830"/>
      <c r="AS88" s="830"/>
      <c r="AT88" s="830"/>
      <c r="AU88" s="830">
        <v>981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v>
      </c>
      <c r="CS102" s="838"/>
      <c r="CT102" s="838"/>
      <c r="CU102" s="838"/>
      <c r="CV102" s="881"/>
      <c r="CW102" s="880">
        <v>17</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1511507</v>
      </c>
      <c r="AB110" s="890"/>
      <c r="AC110" s="890"/>
      <c r="AD110" s="890"/>
      <c r="AE110" s="891"/>
      <c r="AF110" s="892">
        <v>1418156</v>
      </c>
      <c r="AG110" s="890"/>
      <c r="AH110" s="890"/>
      <c r="AI110" s="890"/>
      <c r="AJ110" s="891"/>
      <c r="AK110" s="892">
        <v>1475949</v>
      </c>
      <c r="AL110" s="890"/>
      <c r="AM110" s="890"/>
      <c r="AN110" s="890"/>
      <c r="AO110" s="891"/>
      <c r="AP110" s="893">
        <v>13.8</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14575749</v>
      </c>
      <c r="BR110" s="927"/>
      <c r="BS110" s="927"/>
      <c r="BT110" s="927"/>
      <c r="BU110" s="927"/>
      <c r="BV110" s="927">
        <v>14988333</v>
      </c>
      <c r="BW110" s="927"/>
      <c r="BX110" s="927"/>
      <c r="BY110" s="927"/>
      <c r="BZ110" s="927"/>
      <c r="CA110" s="927">
        <v>14996433</v>
      </c>
      <c r="CB110" s="927"/>
      <c r="CC110" s="927"/>
      <c r="CD110" s="927"/>
      <c r="CE110" s="927"/>
      <c r="CF110" s="941">
        <v>140.1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221</v>
      </c>
      <c r="DH110" s="927"/>
      <c r="DI110" s="927"/>
      <c r="DJ110" s="927"/>
      <c r="DK110" s="927"/>
      <c r="DL110" s="927">
        <v>3073448</v>
      </c>
      <c r="DM110" s="927"/>
      <c r="DN110" s="927"/>
      <c r="DO110" s="927"/>
      <c r="DP110" s="927"/>
      <c r="DQ110" s="927">
        <v>3001980</v>
      </c>
      <c r="DR110" s="927"/>
      <c r="DS110" s="927"/>
      <c r="DT110" s="927"/>
      <c r="DU110" s="927"/>
      <c r="DV110" s="928">
        <v>28.1</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221</v>
      </c>
      <c r="AB111" s="934"/>
      <c r="AC111" s="934"/>
      <c r="AD111" s="934"/>
      <c r="AE111" s="935"/>
      <c r="AF111" s="936" t="s">
        <v>221</v>
      </c>
      <c r="AG111" s="934"/>
      <c r="AH111" s="934"/>
      <c r="AI111" s="934"/>
      <c r="AJ111" s="935"/>
      <c r="AK111" s="936" t="s">
        <v>221</v>
      </c>
      <c r="AL111" s="934"/>
      <c r="AM111" s="934"/>
      <c r="AN111" s="934"/>
      <c r="AO111" s="935"/>
      <c r="AP111" s="937" t="s">
        <v>221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3125358</v>
      </c>
      <c r="BR111" s="920"/>
      <c r="BS111" s="920"/>
      <c r="BT111" s="920"/>
      <c r="BU111" s="920"/>
      <c r="BV111" s="920">
        <v>6000860</v>
      </c>
      <c r="BW111" s="920"/>
      <c r="BX111" s="920"/>
      <c r="BY111" s="920"/>
      <c r="BZ111" s="920"/>
      <c r="CA111" s="920">
        <v>5894912</v>
      </c>
      <c r="CB111" s="920"/>
      <c r="CC111" s="920"/>
      <c r="CD111" s="920"/>
      <c r="CE111" s="920"/>
      <c r="CF111" s="914">
        <v>55.1</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221</v>
      </c>
      <c r="DH111" s="920"/>
      <c r="DI111" s="920"/>
      <c r="DJ111" s="920"/>
      <c r="DK111" s="920"/>
      <c r="DL111" s="920" t="s">
        <v>221</v>
      </c>
      <c r="DM111" s="920"/>
      <c r="DN111" s="920"/>
      <c r="DO111" s="920"/>
      <c r="DP111" s="920"/>
      <c r="DQ111" s="920" t="s">
        <v>221</v>
      </c>
      <c r="DR111" s="920"/>
      <c r="DS111" s="920"/>
      <c r="DT111" s="920"/>
      <c r="DU111" s="920"/>
      <c r="DV111" s="921" t="s">
        <v>221</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221</v>
      </c>
      <c r="AB112" s="959"/>
      <c r="AC112" s="959"/>
      <c r="AD112" s="959"/>
      <c r="AE112" s="960"/>
      <c r="AF112" s="961" t="s">
        <v>221</v>
      </c>
      <c r="AG112" s="959"/>
      <c r="AH112" s="959"/>
      <c r="AI112" s="959"/>
      <c r="AJ112" s="960"/>
      <c r="AK112" s="961" t="s">
        <v>221</v>
      </c>
      <c r="AL112" s="959"/>
      <c r="AM112" s="959"/>
      <c r="AN112" s="959"/>
      <c r="AO112" s="960"/>
      <c r="AP112" s="962" t="s">
        <v>221</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3537263</v>
      </c>
      <c r="BR112" s="920"/>
      <c r="BS112" s="920"/>
      <c r="BT112" s="920"/>
      <c r="BU112" s="920"/>
      <c r="BV112" s="920">
        <v>2973714</v>
      </c>
      <c r="BW112" s="920"/>
      <c r="BX112" s="920"/>
      <c r="BY112" s="920"/>
      <c r="BZ112" s="920"/>
      <c r="CA112" s="920">
        <v>2931793</v>
      </c>
      <c r="CB112" s="920"/>
      <c r="CC112" s="920"/>
      <c r="CD112" s="920"/>
      <c r="CE112" s="920"/>
      <c r="CF112" s="914">
        <v>27.4</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221</v>
      </c>
      <c r="DH112" s="920"/>
      <c r="DI112" s="920"/>
      <c r="DJ112" s="920"/>
      <c r="DK112" s="920"/>
      <c r="DL112" s="920" t="s">
        <v>221</v>
      </c>
      <c r="DM112" s="920"/>
      <c r="DN112" s="920"/>
      <c r="DO112" s="920"/>
      <c r="DP112" s="920"/>
      <c r="DQ112" s="920" t="s">
        <v>221</v>
      </c>
      <c r="DR112" s="920"/>
      <c r="DS112" s="920"/>
      <c r="DT112" s="920"/>
      <c r="DU112" s="920"/>
      <c r="DV112" s="921" t="s">
        <v>221</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286311</v>
      </c>
      <c r="AB113" s="934"/>
      <c r="AC113" s="934"/>
      <c r="AD113" s="934"/>
      <c r="AE113" s="935"/>
      <c r="AF113" s="936">
        <v>250716</v>
      </c>
      <c r="AG113" s="934"/>
      <c r="AH113" s="934"/>
      <c r="AI113" s="934"/>
      <c r="AJ113" s="935"/>
      <c r="AK113" s="936">
        <v>261383</v>
      </c>
      <c r="AL113" s="934"/>
      <c r="AM113" s="934"/>
      <c r="AN113" s="934"/>
      <c r="AO113" s="935"/>
      <c r="AP113" s="937">
        <v>2.4</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704549</v>
      </c>
      <c r="BR113" s="920"/>
      <c r="BS113" s="920"/>
      <c r="BT113" s="920"/>
      <c r="BU113" s="920"/>
      <c r="BV113" s="920">
        <v>779730</v>
      </c>
      <c r="BW113" s="920"/>
      <c r="BX113" s="920"/>
      <c r="BY113" s="920"/>
      <c r="BZ113" s="920"/>
      <c r="CA113" s="920">
        <v>981055</v>
      </c>
      <c r="CB113" s="920"/>
      <c r="CC113" s="920"/>
      <c r="CD113" s="920"/>
      <c r="CE113" s="920"/>
      <c r="CF113" s="914">
        <v>9.1999999999999993</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221</v>
      </c>
      <c r="DH113" s="959"/>
      <c r="DI113" s="959"/>
      <c r="DJ113" s="959"/>
      <c r="DK113" s="960"/>
      <c r="DL113" s="961" t="s">
        <v>221</v>
      </c>
      <c r="DM113" s="959"/>
      <c r="DN113" s="959"/>
      <c r="DO113" s="959"/>
      <c r="DP113" s="960"/>
      <c r="DQ113" s="961" t="s">
        <v>221</v>
      </c>
      <c r="DR113" s="959"/>
      <c r="DS113" s="959"/>
      <c r="DT113" s="959"/>
      <c r="DU113" s="960"/>
      <c r="DV113" s="962" t="s">
        <v>221</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117853</v>
      </c>
      <c r="AB114" s="959"/>
      <c r="AC114" s="959"/>
      <c r="AD114" s="959"/>
      <c r="AE114" s="960"/>
      <c r="AF114" s="961">
        <v>137453</v>
      </c>
      <c r="AG114" s="959"/>
      <c r="AH114" s="959"/>
      <c r="AI114" s="959"/>
      <c r="AJ114" s="960"/>
      <c r="AK114" s="961">
        <v>125191</v>
      </c>
      <c r="AL114" s="959"/>
      <c r="AM114" s="959"/>
      <c r="AN114" s="959"/>
      <c r="AO114" s="960"/>
      <c r="AP114" s="962">
        <v>1.2</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1800075</v>
      </c>
      <c r="BR114" s="920"/>
      <c r="BS114" s="920"/>
      <c r="BT114" s="920"/>
      <c r="BU114" s="920"/>
      <c r="BV114" s="920">
        <v>1730941</v>
      </c>
      <c r="BW114" s="920"/>
      <c r="BX114" s="920"/>
      <c r="BY114" s="920"/>
      <c r="BZ114" s="920"/>
      <c r="CA114" s="920">
        <v>1146731</v>
      </c>
      <c r="CB114" s="920"/>
      <c r="CC114" s="920"/>
      <c r="CD114" s="920"/>
      <c r="CE114" s="920"/>
      <c r="CF114" s="914">
        <v>10.7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221</v>
      </c>
      <c r="DH114" s="959"/>
      <c r="DI114" s="959"/>
      <c r="DJ114" s="959"/>
      <c r="DK114" s="960"/>
      <c r="DL114" s="961" t="s">
        <v>221</v>
      </c>
      <c r="DM114" s="959"/>
      <c r="DN114" s="959"/>
      <c r="DO114" s="959"/>
      <c r="DP114" s="960"/>
      <c r="DQ114" s="961" t="s">
        <v>221</v>
      </c>
      <c r="DR114" s="959"/>
      <c r="DS114" s="959"/>
      <c r="DT114" s="959"/>
      <c r="DU114" s="960"/>
      <c r="DV114" s="962" t="s">
        <v>221</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63846</v>
      </c>
      <c r="AB115" s="934"/>
      <c r="AC115" s="934"/>
      <c r="AD115" s="934"/>
      <c r="AE115" s="935"/>
      <c r="AF115" s="936">
        <v>97806</v>
      </c>
      <c r="AG115" s="934"/>
      <c r="AH115" s="934"/>
      <c r="AI115" s="934"/>
      <c r="AJ115" s="935"/>
      <c r="AK115" s="936">
        <v>94387</v>
      </c>
      <c r="AL115" s="934"/>
      <c r="AM115" s="934"/>
      <c r="AN115" s="934"/>
      <c r="AO115" s="935"/>
      <c r="AP115" s="937">
        <v>0.9</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279</v>
      </c>
      <c r="BR115" s="920"/>
      <c r="BS115" s="920"/>
      <c r="BT115" s="920"/>
      <c r="BU115" s="920"/>
      <c r="BV115" s="920">
        <v>177</v>
      </c>
      <c r="BW115" s="920"/>
      <c r="BX115" s="920"/>
      <c r="BY115" s="920"/>
      <c r="BZ115" s="920"/>
      <c r="CA115" s="920">
        <v>695</v>
      </c>
      <c r="CB115" s="920"/>
      <c r="CC115" s="920"/>
      <c r="CD115" s="920"/>
      <c r="CE115" s="920"/>
      <c r="CF115" s="914">
        <v>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2924780</v>
      </c>
      <c r="DH115" s="959"/>
      <c r="DI115" s="959"/>
      <c r="DJ115" s="959"/>
      <c r="DK115" s="960"/>
      <c r="DL115" s="961">
        <v>2765488</v>
      </c>
      <c r="DM115" s="959"/>
      <c r="DN115" s="959"/>
      <c r="DO115" s="959"/>
      <c r="DP115" s="960"/>
      <c r="DQ115" s="961">
        <v>2772974</v>
      </c>
      <c r="DR115" s="959"/>
      <c r="DS115" s="959"/>
      <c r="DT115" s="959"/>
      <c r="DU115" s="960"/>
      <c r="DV115" s="962">
        <v>25.9</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221</v>
      </c>
      <c r="AB116" s="959"/>
      <c r="AC116" s="959"/>
      <c r="AD116" s="959"/>
      <c r="AE116" s="960"/>
      <c r="AF116" s="961" t="s">
        <v>221</v>
      </c>
      <c r="AG116" s="959"/>
      <c r="AH116" s="959"/>
      <c r="AI116" s="959"/>
      <c r="AJ116" s="960"/>
      <c r="AK116" s="961" t="s">
        <v>221</v>
      </c>
      <c r="AL116" s="959"/>
      <c r="AM116" s="959"/>
      <c r="AN116" s="959"/>
      <c r="AO116" s="960"/>
      <c r="AP116" s="962" t="s">
        <v>221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221</v>
      </c>
      <c r="BR116" s="920"/>
      <c r="BS116" s="920"/>
      <c r="BT116" s="920"/>
      <c r="BU116" s="920"/>
      <c r="BV116" s="920" t="s">
        <v>221</v>
      </c>
      <c r="BW116" s="920"/>
      <c r="BX116" s="920"/>
      <c r="BY116" s="920"/>
      <c r="BZ116" s="920"/>
      <c r="CA116" s="920" t="s">
        <v>221</v>
      </c>
      <c r="CB116" s="920"/>
      <c r="CC116" s="920"/>
      <c r="CD116" s="920"/>
      <c r="CE116" s="920"/>
      <c r="CF116" s="914" t="s">
        <v>221</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50330</v>
      </c>
      <c r="DH116" s="959"/>
      <c r="DI116" s="959"/>
      <c r="DJ116" s="959"/>
      <c r="DK116" s="960"/>
      <c r="DL116" s="961">
        <v>47240</v>
      </c>
      <c r="DM116" s="959"/>
      <c r="DN116" s="959"/>
      <c r="DO116" s="959"/>
      <c r="DP116" s="960"/>
      <c r="DQ116" s="961">
        <v>49893</v>
      </c>
      <c r="DR116" s="959"/>
      <c r="DS116" s="959"/>
      <c r="DT116" s="959"/>
      <c r="DU116" s="960"/>
      <c r="DV116" s="962">
        <v>0.5</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1979517</v>
      </c>
      <c r="AB117" s="966"/>
      <c r="AC117" s="966"/>
      <c r="AD117" s="966"/>
      <c r="AE117" s="967"/>
      <c r="AF117" s="965">
        <v>1904131</v>
      </c>
      <c r="AG117" s="966"/>
      <c r="AH117" s="966"/>
      <c r="AI117" s="966"/>
      <c r="AJ117" s="967"/>
      <c r="AK117" s="965">
        <v>1956910</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221</v>
      </c>
      <c r="BR117" s="986"/>
      <c r="BS117" s="986"/>
      <c r="BT117" s="986"/>
      <c r="BU117" s="986"/>
      <c r="BV117" s="986" t="s">
        <v>221</v>
      </c>
      <c r="BW117" s="986"/>
      <c r="BX117" s="986"/>
      <c r="BY117" s="986"/>
      <c r="BZ117" s="986"/>
      <c r="CA117" s="986" t="s">
        <v>221</v>
      </c>
      <c r="CB117" s="986"/>
      <c r="CC117" s="986"/>
      <c r="CD117" s="986"/>
      <c r="CE117" s="986"/>
      <c r="CF117" s="914" t="s">
        <v>221</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221</v>
      </c>
      <c r="DH117" s="959"/>
      <c r="DI117" s="959"/>
      <c r="DJ117" s="959"/>
      <c r="DK117" s="960"/>
      <c r="DL117" s="961" t="s">
        <v>221</v>
      </c>
      <c r="DM117" s="959"/>
      <c r="DN117" s="959"/>
      <c r="DO117" s="959"/>
      <c r="DP117" s="960"/>
      <c r="DQ117" s="961" t="s">
        <v>221</v>
      </c>
      <c r="DR117" s="959"/>
      <c r="DS117" s="959"/>
      <c r="DT117" s="959"/>
      <c r="DU117" s="960"/>
      <c r="DV117" s="962" t="s">
        <v>221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23743273</v>
      </c>
      <c r="BR118" s="986"/>
      <c r="BS118" s="986"/>
      <c r="BT118" s="986"/>
      <c r="BU118" s="986"/>
      <c r="BV118" s="986">
        <v>26473755</v>
      </c>
      <c r="BW118" s="986"/>
      <c r="BX118" s="986"/>
      <c r="BY118" s="986"/>
      <c r="BZ118" s="986"/>
      <c r="CA118" s="986">
        <v>25951619</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221</v>
      </c>
      <c r="DH118" s="959"/>
      <c r="DI118" s="959"/>
      <c r="DJ118" s="959"/>
      <c r="DK118" s="960"/>
      <c r="DL118" s="961" t="s">
        <v>221</v>
      </c>
      <c r="DM118" s="959"/>
      <c r="DN118" s="959"/>
      <c r="DO118" s="959"/>
      <c r="DP118" s="960"/>
      <c r="DQ118" s="961" t="s">
        <v>221</v>
      </c>
      <c r="DR118" s="959"/>
      <c r="DS118" s="959"/>
      <c r="DT118" s="959"/>
      <c r="DU118" s="960"/>
      <c r="DV118" s="962" t="s">
        <v>221</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221</v>
      </c>
      <c r="AB119" s="890"/>
      <c r="AC119" s="890"/>
      <c r="AD119" s="890"/>
      <c r="AE119" s="891"/>
      <c r="AF119" s="892" t="s">
        <v>221</v>
      </c>
      <c r="AG119" s="890"/>
      <c r="AH119" s="890"/>
      <c r="AI119" s="890"/>
      <c r="AJ119" s="891"/>
      <c r="AK119" s="892" t="s">
        <v>221</v>
      </c>
      <c r="AL119" s="890"/>
      <c r="AM119" s="890"/>
      <c r="AN119" s="890"/>
      <c r="AO119" s="891"/>
      <c r="AP119" s="893" t="s">
        <v>221</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3028731</v>
      </c>
      <c r="BR119" s="927"/>
      <c r="BS119" s="927"/>
      <c r="BT119" s="927"/>
      <c r="BU119" s="927"/>
      <c r="BV119" s="927">
        <v>3873261</v>
      </c>
      <c r="BW119" s="927"/>
      <c r="BX119" s="927"/>
      <c r="BY119" s="927"/>
      <c r="BZ119" s="927"/>
      <c r="CA119" s="927">
        <v>4035235</v>
      </c>
      <c r="CB119" s="927"/>
      <c r="CC119" s="927"/>
      <c r="CD119" s="927"/>
      <c r="CE119" s="927"/>
      <c r="CF119" s="941">
        <v>37.700000000000003</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150248</v>
      </c>
      <c r="DH119" s="998"/>
      <c r="DI119" s="998"/>
      <c r="DJ119" s="998"/>
      <c r="DK119" s="999"/>
      <c r="DL119" s="1000">
        <v>114684</v>
      </c>
      <c r="DM119" s="998"/>
      <c r="DN119" s="998"/>
      <c r="DO119" s="998"/>
      <c r="DP119" s="999"/>
      <c r="DQ119" s="1000">
        <v>70065</v>
      </c>
      <c r="DR119" s="998"/>
      <c r="DS119" s="998"/>
      <c r="DT119" s="998"/>
      <c r="DU119" s="999"/>
      <c r="DV119" s="1001">
        <v>0.7</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221</v>
      </c>
      <c r="AB120" s="959"/>
      <c r="AC120" s="959"/>
      <c r="AD120" s="959"/>
      <c r="AE120" s="960"/>
      <c r="AF120" s="961" t="s">
        <v>221</v>
      </c>
      <c r="AG120" s="959"/>
      <c r="AH120" s="959"/>
      <c r="AI120" s="959"/>
      <c r="AJ120" s="960"/>
      <c r="AK120" s="961" t="s">
        <v>221</v>
      </c>
      <c r="AL120" s="959"/>
      <c r="AM120" s="959"/>
      <c r="AN120" s="959"/>
      <c r="AO120" s="960"/>
      <c r="AP120" s="962" t="s">
        <v>221</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1870589</v>
      </c>
      <c r="BR120" s="920"/>
      <c r="BS120" s="920"/>
      <c r="BT120" s="920"/>
      <c r="BU120" s="920"/>
      <c r="BV120" s="920">
        <v>2137302</v>
      </c>
      <c r="BW120" s="920"/>
      <c r="BX120" s="920"/>
      <c r="BY120" s="920"/>
      <c r="BZ120" s="920"/>
      <c r="CA120" s="920">
        <v>2353069</v>
      </c>
      <c r="CB120" s="920"/>
      <c r="CC120" s="920"/>
      <c r="CD120" s="920"/>
      <c r="CE120" s="920"/>
      <c r="CF120" s="914">
        <v>22</v>
      </c>
      <c r="CG120" s="915"/>
      <c r="CH120" s="915"/>
      <c r="CI120" s="915"/>
      <c r="CJ120" s="915"/>
      <c r="CK120" s="1013" t="s">
        <v>438</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3333292</v>
      </c>
      <c r="DH120" s="927"/>
      <c r="DI120" s="927"/>
      <c r="DJ120" s="927"/>
      <c r="DK120" s="927"/>
      <c r="DL120" s="927">
        <v>2778761</v>
      </c>
      <c r="DM120" s="927"/>
      <c r="DN120" s="927"/>
      <c r="DO120" s="927"/>
      <c r="DP120" s="927"/>
      <c r="DQ120" s="927">
        <v>2746028</v>
      </c>
      <c r="DR120" s="927"/>
      <c r="DS120" s="927"/>
      <c r="DT120" s="927"/>
      <c r="DU120" s="927"/>
      <c r="DV120" s="928">
        <v>25.7</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221</v>
      </c>
      <c r="AB121" s="959"/>
      <c r="AC121" s="959"/>
      <c r="AD121" s="959"/>
      <c r="AE121" s="960"/>
      <c r="AF121" s="961" t="s">
        <v>221</v>
      </c>
      <c r="AG121" s="959"/>
      <c r="AH121" s="959"/>
      <c r="AI121" s="959"/>
      <c r="AJ121" s="960"/>
      <c r="AK121" s="961" t="s">
        <v>221</v>
      </c>
      <c r="AL121" s="959"/>
      <c r="AM121" s="959"/>
      <c r="AN121" s="959"/>
      <c r="AO121" s="960"/>
      <c r="AP121" s="962" t="s">
        <v>221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13880690</v>
      </c>
      <c r="BR121" s="986"/>
      <c r="BS121" s="986"/>
      <c r="BT121" s="986"/>
      <c r="BU121" s="986"/>
      <c r="BV121" s="986">
        <v>14217397</v>
      </c>
      <c r="BW121" s="986"/>
      <c r="BX121" s="986"/>
      <c r="BY121" s="986"/>
      <c r="BZ121" s="986"/>
      <c r="CA121" s="986">
        <v>14771445</v>
      </c>
      <c r="CB121" s="986"/>
      <c r="CC121" s="986"/>
      <c r="CD121" s="986"/>
      <c r="CE121" s="986"/>
      <c r="CF121" s="1024">
        <v>138</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203971</v>
      </c>
      <c r="DH121" s="920"/>
      <c r="DI121" s="920"/>
      <c r="DJ121" s="920"/>
      <c r="DK121" s="920"/>
      <c r="DL121" s="920">
        <v>194953</v>
      </c>
      <c r="DM121" s="920"/>
      <c r="DN121" s="920"/>
      <c r="DO121" s="920"/>
      <c r="DP121" s="920"/>
      <c r="DQ121" s="920">
        <v>185765</v>
      </c>
      <c r="DR121" s="920"/>
      <c r="DS121" s="920"/>
      <c r="DT121" s="920"/>
      <c r="DU121" s="920"/>
      <c r="DV121" s="921">
        <v>1.7</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221</v>
      </c>
      <c r="AB122" s="959"/>
      <c r="AC122" s="959"/>
      <c r="AD122" s="959"/>
      <c r="AE122" s="960"/>
      <c r="AF122" s="961" t="s">
        <v>221</v>
      </c>
      <c r="AG122" s="959"/>
      <c r="AH122" s="959"/>
      <c r="AI122" s="959"/>
      <c r="AJ122" s="960"/>
      <c r="AK122" s="961" t="s">
        <v>221</v>
      </c>
      <c r="AL122" s="959"/>
      <c r="AM122" s="959"/>
      <c r="AN122" s="959"/>
      <c r="AO122" s="960"/>
      <c r="AP122" s="962" t="s">
        <v>221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18780010</v>
      </c>
      <c r="BR122" s="1035"/>
      <c r="BS122" s="1035"/>
      <c r="BT122" s="1035"/>
      <c r="BU122" s="1035"/>
      <c r="BV122" s="1035">
        <v>20227960</v>
      </c>
      <c r="BW122" s="1035"/>
      <c r="BX122" s="1035"/>
      <c r="BY122" s="1035"/>
      <c r="BZ122" s="1035"/>
      <c r="CA122" s="1035">
        <v>21159749</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t="s">
        <v>221</v>
      </c>
      <c r="DH122" s="920"/>
      <c r="DI122" s="920"/>
      <c r="DJ122" s="920"/>
      <c r="DK122" s="920"/>
      <c r="DL122" s="920" t="s">
        <v>221</v>
      </c>
      <c r="DM122" s="920"/>
      <c r="DN122" s="920"/>
      <c r="DO122" s="920"/>
      <c r="DP122" s="920"/>
      <c r="DQ122" s="920" t="s">
        <v>221</v>
      </c>
      <c r="DR122" s="920"/>
      <c r="DS122" s="920"/>
      <c r="DT122" s="920"/>
      <c r="DU122" s="920"/>
      <c r="DV122" s="921" t="s">
        <v>221</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221</v>
      </c>
      <c r="AB123" s="959"/>
      <c r="AC123" s="959"/>
      <c r="AD123" s="959"/>
      <c r="AE123" s="960"/>
      <c r="AF123" s="961" t="s">
        <v>221</v>
      </c>
      <c r="AG123" s="959"/>
      <c r="AH123" s="959"/>
      <c r="AI123" s="959"/>
      <c r="AJ123" s="960"/>
      <c r="AK123" s="961" t="s">
        <v>221</v>
      </c>
      <c r="AL123" s="959"/>
      <c r="AM123" s="959"/>
      <c r="AN123" s="959"/>
      <c r="AO123" s="960"/>
      <c r="AP123" s="962" t="s">
        <v>221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47.2</v>
      </c>
      <c r="BR123" s="1027"/>
      <c r="BS123" s="1027"/>
      <c r="BT123" s="1027"/>
      <c r="BU123" s="1027"/>
      <c r="BV123" s="1027">
        <v>57.9</v>
      </c>
      <c r="BW123" s="1027"/>
      <c r="BX123" s="1027"/>
      <c r="BY123" s="1027"/>
      <c r="BZ123" s="1027"/>
      <c r="CA123" s="1027">
        <v>44.7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221</v>
      </c>
      <c r="AB124" s="959"/>
      <c r="AC124" s="959"/>
      <c r="AD124" s="959"/>
      <c r="AE124" s="960"/>
      <c r="AF124" s="961" t="s">
        <v>221</v>
      </c>
      <c r="AG124" s="959"/>
      <c r="AH124" s="959"/>
      <c r="AI124" s="959"/>
      <c r="AJ124" s="960"/>
      <c r="AK124" s="961" t="s">
        <v>221</v>
      </c>
      <c r="AL124" s="959"/>
      <c r="AM124" s="959"/>
      <c r="AN124" s="959"/>
      <c r="AO124" s="960"/>
      <c r="AP124" s="962" t="s">
        <v>221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221</v>
      </c>
      <c r="DH124" s="998"/>
      <c r="DI124" s="998"/>
      <c r="DJ124" s="998"/>
      <c r="DK124" s="999"/>
      <c r="DL124" s="1000" t="s">
        <v>221</v>
      </c>
      <c r="DM124" s="998"/>
      <c r="DN124" s="998"/>
      <c r="DO124" s="998"/>
      <c r="DP124" s="999"/>
      <c r="DQ124" s="1000" t="s">
        <v>221</v>
      </c>
      <c r="DR124" s="998"/>
      <c r="DS124" s="998"/>
      <c r="DT124" s="998"/>
      <c r="DU124" s="999"/>
      <c r="DV124" s="1001" t="s">
        <v>221</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221</v>
      </c>
      <c r="AB125" s="959"/>
      <c r="AC125" s="959"/>
      <c r="AD125" s="959"/>
      <c r="AE125" s="960"/>
      <c r="AF125" s="961" t="s">
        <v>221</v>
      </c>
      <c r="AG125" s="959"/>
      <c r="AH125" s="959"/>
      <c r="AI125" s="959"/>
      <c r="AJ125" s="960"/>
      <c r="AK125" s="961" t="s">
        <v>221</v>
      </c>
      <c r="AL125" s="959"/>
      <c r="AM125" s="959"/>
      <c r="AN125" s="959"/>
      <c r="AO125" s="960"/>
      <c r="AP125" s="962" t="s">
        <v>221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221</v>
      </c>
      <c r="DH125" s="927"/>
      <c r="DI125" s="927"/>
      <c r="DJ125" s="927"/>
      <c r="DK125" s="927"/>
      <c r="DL125" s="927" t="s">
        <v>221</v>
      </c>
      <c r="DM125" s="927"/>
      <c r="DN125" s="927"/>
      <c r="DO125" s="927"/>
      <c r="DP125" s="927"/>
      <c r="DQ125" s="927" t="s">
        <v>221</v>
      </c>
      <c r="DR125" s="927"/>
      <c r="DS125" s="927"/>
      <c r="DT125" s="927"/>
      <c r="DU125" s="927"/>
      <c r="DV125" s="928" t="s">
        <v>221</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63846</v>
      </c>
      <c r="AB126" s="959"/>
      <c r="AC126" s="959"/>
      <c r="AD126" s="959"/>
      <c r="AE126" s="960"/>
      <c r="AF126" s="961">
        <v>97806</v>
      </c>
      <c r="AG126" s="959"/>
      <c r="AH126" s="959"/>
      <c r="AI126" s="959"/>
      <c r="AJ126" s="960"/>
      <c r="AK126" s="961">
        <v>94387</v>
      </c>
      <c r="AL126" s="959"/>
      <c r="AM126" s="959"/>
      <c r="AN126" s="959"/>
      <c r="AO126" s="960"/>
      <c r="AP126" s="962">
        <v>0.9</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221</v>
      </c>
      <c r="DH126" s="920"/>
      <c r="DI126" s="920"/>
      <c r="DJ126" s="920"/>
      <c r="DK126" s="920"/>
      <c r="DL126" s="920" t="s">
        <v>221</v>
      </c>
      <c r="DM126" s="920"/>
      <c r="DN126" s="920"/>
      <c r="DO126" s="920"/>
      <c r="DP126" s="920"/>
      <c r="DQ126" s="920" t="s">
        <v>221</v>
      </c>
      <c r="DR126" s="920"/>
      <c r="DS126" s="920"/>
      <c r="DT126" s="920"/>
      <c r="DU126" s="920"/>
      <c r="DV126" s="921" t="s">
        <v>221</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221</v>
      </c>
      <c r="AB127" s="959"/>
      <c r="AC127" s="959"/>
      <c r="AD127" s="959"/>
      <c r="AE127" s="960"/>
      <c r="AF127" s="961" t="s">
        <v>221</v>
      </c>
      <c r="AG127" s="959"/>
      <c r="AH127" s="959"/>
      <c r="AI127" s="959"/>
      <c r="AJ127" s="960"/>
      <c r="AK127" s="961" t="s">
        <v>221</v>
      </c>
      <c r="AL127" s="959"/>
      <c r="AM127" s="959"/>
      <c r="AN127" s="959"/>
      <c r="AO127" s="960"/>
      <c r="AP127" s="962" t="s">
        <v>221</v>
      </c>
      <c r="AQ127" s="963"/>
      <c r="AR127" s="963"/>
      <c r="AS127" s="963"/>
      <c r="AT127" s="964"/>
      <c r="AU127" s="233"/>
      <c r="AV127" s="233"/>
      <c r="AW127" s="233"/>
      <c r="AX127" s="886" t="s">
        <v>452</v>
      </c>
      <c r="AY127" s="887"/>
      <c r="AZ127" s="887"/>
      <c r="BA127" s="887"/>
      <c r="BB127" s="887"/>
      <c r="BC127" s="887"/>
      <c r="BD127" s="887"/>
      <c r="BE127" s="888"/>
      <c r="BF127" s="1041" t="s">
        <v>221</v>
      </c>
      <c r="BG127" s="1042"/>
      <c r="BH127" s="1042"/>
      <c r="BI127" s="1042"/>
      <c r="BJ127" s="1042"/>
      <c r="BK127" s="1042"/>
      <c r="BL127" s="1051"/>
      <c r="BM127" s="1041">
        <v>13.07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v>279</v>
      </c>
      <c r="DH127" s="1048"/>
      <c r="DI127" s="1048"/>
      <c r="DJ127" s="1048"/>
      <c r="DK127" s="1048"/>
      <c r="DL127" s="1048">
        <v>177</v>
      </c>
      <c r="DM127" s="1048"/>
      <c r="DN127" s="1048"/>
      <c r="DO127" s="1048"/>
      <c r="DP127" s="1048"/>
      <c r="DQ127" s="1048">
        <v>695</v>
      </c>
      <c r="DR127" s="1048"/>
      <c r="DS127" s="1048"/>
      <c r="DT127" s="1048"/>
      <c r="DU127" s="1048"/>
      <c r="DV127" s="1049">
        <v>0</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279711</v>
      </c>
      <c r="AB128" s="1090"/>
      <c r="AC128" s="1090"/>
      <c r="AD128" s="1090"/>
      <c r="AE128" s="1091"/>
      <c r="AF128" s="1092">
        <v>342970</v>
      </c>
      <c r="AG128" s="1090"/>
      <c r="AH128" s="1090"/>
      <c r="AI128" s="1090"/>
      <c r="AJ128" s="1091"/>
      <c r="AK128" s="1092">
        <v>349433</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221</v>
      </c>
      <c r="BG128" s="1067"/>
      <c r="BH128" s="1067"/>
      <c r="BI128" s="1067"/>
      <c r="BJ128" s="1067"/>
      <c r="BK128" s="1067"/>
      <c r="BL128" s="1068"/>
      <c r="BM128" s="1066">
        <v>18.07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11550454</v>
      </c>
      <c r="AB129" s="959"/>
      <c r="AC129" s="959"/>
      <c r="AD129" s="959"/>
      <c r="AE129" s="960"/>
      <c r="AF129" s="961">
        <v>11854105</v>
      </c>
      <c r="AG129" s="959"/>
      <c r="AH129" s="959"/>
      <c r="AI129" s="959"/>
      <c r="AJ129" s="960"/>
      <c r="AK129" s="961">
        <v>11847672</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1040232</v>
      </c>
      <c r="AB130" s="959"/>
      <c r="AC130" s="959"/>
      <c r="AD130" s="959"/>
      <c r="AE130" s="960"/>
      <c r="AF130" s="961">
        <v>1073377</v>
      </c>
      <c r="AG130" s="959"/>
      <c r="AH130" s="959"/>
      <c r="AI130" s="959"/>
      <c r="AJ130" s="960"/>
      <c r="AK130" s="961">
        <v>1147143</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44.7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10510222</v>
      </c>
      <c r="AB131" s="998"/>
      <c r="AC131" s="998"/>
      <c r="AD131" s="998"/>
      <c r="AE131" s="999"/>
      <c r="AF131" s="1000">
        <v>10780728</v>
      </c>
      <c r="AG131" s="998"/>
      <c r="AH131" s="998"/>
      <c r="AI131" s="998"/>
      <c r="AJ131" s="999"/>
      <c r="AK131" s="1000">
        <v>10700529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6.2755477480000001</v>
      </c>
      <c r="AB132" s="1104"/>
      <c r="AC132" s="1104"/>
      <c r="AD132" s="1104"/>
      <c r="AE132" s="1105"/>
      <c r="AF132" s="1106">
        <v>4.5245924019999997</v>
      </c>
      <c r="AG132" s="1104"/>
      <c r="AH132" s="1104"/>
      <c r="AI132" s="1104"/>
      <c r="AJ132" s="1105"/>
      <c r="AK132" s="1106">
        <v>4.3019742289999998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5.5</v>
      </c>
      <c r="AB133" s="1111"/>
      <c r="AC133" s="1111"/>
      <c r="AD133" s="1111"/>
      <c r="AE133" s="1112"/>
      <c r="AF133" s="1110">
        <v>5.3</v>
      </c>
      <c r="AG133" s="1111"/>
      <c r="AH133" s="1111"/>
      <c r="AI133" s="1111"/>
      <c r="AJ133" s="1112"/>
      <c r="AK133" s="1110">
        <v>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6" zoomScaleNormal="85" zoomScaleSheetLayoutView="55" workbookViewId="0">
      <selection activeCell="AD9" sqref="AD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26" sqref="A25:L2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3243114</v>
      </c>
      <c r="L9" s="264">
        <v>46416</v>
      </c>
      <c r="M9" s="265">
        <v>65114</v>
      </c>
      <c r="N9" s="266">
        <v>-28.7</v>
      </c>
    </row>
    <row r="10" spans="1:16">
      <c r="A10" s="248"/>
      <c r="B10" s="244"/>
      <c r="C10" s="244"/>
      <c r="D10" s="244"/>
      <c r="E10" s="244"/>
      <c r="F10" s="244"/>
      <c r="G10" s="1119" t="s">
        <v>474</v>
      </c>
      <c r="H10" s="1120"/>
      <c r="I10" s="1120"/>
      <c r="J10" s="1121"/>
      <c r="K10" s="267">
        <v>162597</v>
      </c>
      <c r="L10" s="268">
        <v>2327</v>
      </c>
      <c r="M10" s="269">
        <v>4538</v>
      </c>
      <c r="N10" s="270">
        <v>-48.7</v>
      </c>
    </row>
    <row r="11" spans="1:16" ht="13.5" customHeight="1">
      <c r="A11" s="248"/>
      <c r="B11" s="244"/>
      <c r="C11" s="244"/>
      <c r="D11" s="244"/>
      <c r="E11" s="244"/>
      <c r="F11" s="244"/>
      <c r="G11" s="1119" t="s">
        <v>475</v>
      </c>
      <c r="H11" s="1120"/>
      <c r="I11" s="1120"/>
      <c r="J11" s="1121"/>
      <c r="K11" s="267">
        <v>663131</v>
      </c>
      <c r="L11" s="268">
        <v>9491</v>
      </c>
      <c r="M11" s="269">
        <v>5513</v>
      </c>
      <c r="N11" s="270">
        <v>72.2</v>
      </c>
    </row>
    <row r="12" spans="1:16" ht="13.5" customHeight="1">
      <c r="A12" s="248"/>
      <c r="B12" s="244"/>
      <c r="C12" s="244"/>
      <c r="D12" s="244"/>
      <c r="E12" s="244"/>
      <c r="F12" s="244"/>
      <c r="G12" s="1119" t="s">
        <v>476</v>
      </c>
      <c r="H12" s="1120"/>
      <c r="I12" s="1120"/>
      <c r="J12" s="1121"/>
      <c r="K12" s="267" t="s">
        <v>477</v>
      </c>
      <c r="L12" s="268" t="s">
        <v>477</v>
      </c>
      <c r="M12" s="269">
        <v>953</v>
      </c>
      <c r="N12" s="270" t="s">
        <v>477</v>
      </c>
    </row>
    <row r="13" spans="1:16" ht="13.5" customHeight="1">
      <c r="A13" s="248"/>
      <c r="B13" s="244"/>
      <c r="C13" s="244"/>
      <c r="D13" s="244"/>
      <c r="E13" s="244"/>
      <c r="F13" s="244"/>
      <c r="G13" s="1119" t="s">
        <v>478</v>
      </c>
      <c r="H13" s="1120"/>
      <c r="I13" s="1120"/>
      <c r="J13" s="1121"/>
      <c r="K13" s="267" t="s">
        <v>477</v>
      </c>
      <c r="L13" s="268" t="s">
        <v>477</v>
      </c>
      <c r="M13" s="269">
        <v>2</v>
      </c>
      <c r="N13" s="270" t="s">
        <v>477</v>
      </c>
    </row>
    <row r="14" spans="1:16" ht="13.5" customHeight="1">
      <c r="A14" s="248"/>
      <c r="B14" s="244"/>
      <c r="C14" s="244"/>
      <c r="D14" s="244"/>
      <c r="E14" s="244"/>
      <c r="F14" s="244"/>
      <c r="G14" s="1119" t="s">
        <v>479</v>
      </c>
      <c r="H14" s="1120"/>
      <c r="I14" s="1120"/>
      <c r="J14" s="1121"/>
      <c r="K14" s="267">
        <v>179618</v>
      </c>
      <c r="L14" s="268">
        <v>2571</v>
      </c>
      <c r="M14" s="269">
        <v>2887</v>
      </c>
      <c r="N14" s="270">
        <v>-10.9</v>
      </c>
    </row>
    <row r="15" spans="1:16" ht="13.5" customHeight="1">
      <c r="A15" s="248"/>
      <c r="B15" s="244"/>
      <c r="C15" s="244"/>
      <c r="D15" s="244"/>
      <c r="E15" s="244"/>
      <c r="F15" s="244"/>
      <c r="G15" s="1119" t="s">
        <v>480</v>
      </c>
      <c r="H15" s="1120"/>
      <c r="I15" s="1120"/>
      <c r="J15" s="1121"/>
      <c r="K15" s="267">
        <v>18006</v>
      </c>
      <c r="L15" s="268">
        <v>258</v>
      </c>
      <c r="M15" s="269">
        <v>1642</v>
      </c>
      <c r="N15" s="270">
        <v>-84.3</v>
      </c>
    </row>
    <row r="16" spans="1:16">
      <c r="A16" s="248"/>
      <c r="B16" s="244"/>
      <c r="C16" s="244"/>
      <c r="D16" s="244"/>
      <c r="E16" s="244"/>
      <c r="F16" s="244"/>
      <c r="G16" s="1122" t="s">
        <v>481</v>
      </c>
      <c r="H16" s="1123"/>
      <c r="I16" s="1123"/>
      <c r="J16" s="1124"/>
      <c r="K16" s="268">
        <v>-345860</v>
      </c>
      <c r="L16" s="268">
        <v>-4950</v>
      </c>
      <c r="M16" s="269">
        <v>-6965</v>
      </c>
      <c r="N16" s="270">
        <v>-28.9</v>
      </c>
    </row>
    <row r="17" spans="1:16">
      <c r="A17" s="248"/>
      <c r="B17" s="244"/>
      <c r="C17" s="244"/>
      <c r="D17" s="244"/>
      <c r="E17" s="244"/>
      <c r="F17" s="244"/>
      <c r="G17" s="1122" t="s">
        <v>170</v>
      </c>
      <c r="H17" s="1123"/>
      <c r="I17" s="1123"/>
      <c r="J17" s="1124"/>
      <c r="K17" s="268">
        <v>3920606</v>
      </c>
      <c r="L17" s="268">
        <v>56112</v>
      </c>
      <c r="M17" s="269">
        <v>73685</v>
      </c>
      <c r="N17" s="270">
        <v>-23.8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5.1100000000000003</v>
      </c>
      <c r="L21" s="281">
        <v>7.13</v>
      </c>
      <c r="M21" s="282">
        <v>-2.02</v>
      </c>
      <c r="N21" s="249"/>
      <c r="O21" s="283"/>
      <c r="P21" s="279"/>
    </row>
    <row r="22" spans="1:16" s="284" customFormat="1">
      <c r="A22" s="279"/>
      <c r="B22" s="249"/>
      <c r="C22" s="249"/>
      <c r="D22" s="249"/>
      <c r="E22" s="249"/>
      <c r="F22" s="249"/>
      <c r="G22" s="1114" t="s">
        <v>487</v>
      </c>
      <c r="H22" s="1115"/>
      <c r="I22" s="1115"/>
      <c r="J22" s="1116"/>
      <c r="K22" s="285">
        <v>101.9</v>
      </c>
      <c r="L22" s="286">
        <v>98.1</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1475949</v>
      </c>
      <c r="L32" s="294">
        <v>21124</v>
      </c>
      <c r="M32" s="295">
        <v>43359</v>
      </c>
      <c r="N32" s="296">
        <v>-51.3</v>
      </c>
    </row>
    <row r="33" spans="1:16" ht="13.5" customHeight="1">
      <c r="A33" s="248"/>
      <c r="B33" s="244"/>
      <c r="C33" s="244"/>
      <c r="D33" s="244"/>
      <c r="E33" s="244"/>
      <c r="F33" s="244"/>
      <c r="G33" s="1130" t="s">
        <v>491</v>
      </c>
      <c r="H33" s="1131"/>
      <c r="I33" s="1131"/>
      <c r="J33" s="1132"/>
      <c r="K33" s="294" t="s">
        <v>477</v>
      </c>
      <c r="L33" s="294" t="s">
        <v>477</v>
      </c>
      <c r="M33" s="295">
        <v>0</v>
      </c>
      <c r="N33" s="296" t="s">
        <v>477</v>
      </c>
    </row>
    <row r="34" spans="1:16" ht="27" customHeight="1">
      <c r="A34" s="248"/>
      <c r="B34" s="244"/>
      <c r="C34" s="244"/>
      <c r="D34" s="244"/>
      <c r="E34" s="244"/>
      <c r="F34" s="244"/>
      <c r="G34" s="1130" t="s">
        <v>492</v>
      </c>
      <c r="H34" s="1131"/>
      <c r="I34" s="1131"/>
      <c r="J34" s="1132"/>
      <c r="K34" s="294" t="s">
        <v>477</v>
      </c>
      <c r="L34" s="294" t="s">
        <v>477</v>
      </c>
      <c r="M34" s="295">
        <v>39</v>
      </c>
      <c r="N34" s="296" t="s">
        <v>477</v>
      </c>
    </row>
    <row r="35" spans="1:16" ht="27" customHeight="1">
      <c r="A35" s="248"/>
      <c r="B35" s="244"/>
      <c r="C35" s="244"/>
      <c r="D35" s="244"/>
      <c r="E35" s="244"/>
      <c r="F35" s="244"/>
      <c r="G35" s="1130" t="s">
        <v>493</v>
      </c>
      <c r="H35" s="1131"/>
      <c r="I35" s="1131"/>
      <c r="J35" s="1132"/>
      <c r="K35" s="294">
        <v>261383</v>
      </c>
      <c r="L35" s="294">
        <v>3741</v>
      </c>
      <c r="M35" s="295">
        <v>11806</v>
      </c>
      <c r="N35" s="296">
        <v>-68.3</v>
      </c>
    </row>
    <row r="36" spans="1:16" ht="27" customHeight="1">
      <c r="A36" s="248"/>
      <c r="B36" s="244"/>
      <c r="C36" s="244"/>
      <c r="D36" s="244"/>
      <c r="E36" s="244"/>
      <c r="F36" s="244"/>
      <c r="G36" s="1130" t="s">
        <v>494</v>
      </c>
      <c r="H36" s="1131"/>
      <c r="I36" s="1131"/>
      <c r="J36" s="1132"/>
      <c r="K36" s="294">
        <v>125191</v>
      </c>
      <c r="L36" s="294">
        <v>1792</v>
      </c>
      <c r="M36" s="295">
        <v>1910</v>
      </c>
      <c r="N36" s="296">
        <v>-6.2</v>
      </c>
    </row>
    <row r="37" spans="1:16" ht="13.5" customHeight="1">
      <c r="A37" s="248"/>
      <c r="B37" s="244"/>
      <c r="C37" s="244"/>
      <c r="D37" s="244"/>
      <c r="E37" s="244"/>
      <c r="F37" s="244"/>
      <c r="G37" s="1130" t="s">
        <v>495</v>
      </c>
      <c r="H37" s="1131"/>
      <c r="I37" s="1131"/>
      <c r="J37" s="1132"/>
      <c r="K37" s="294">
        <v>94387</v>
      </c>
      <c r="L37" s="294">
        <v>1351</v>
      </c>
      <c r="M37" s="295">
        <v>1129</v>
      </c>
      <c r="N37" s="296">
        <v>19.7</v>
      </c>
    </row>
    <row r="38" spans="1:16" ht="27" customHeight="1">
      <c r="A38" s="248"/>
      <c r="B38" s="244"/>
      <c r="C38" s="244"/>
      <c r="D38" s="244"/>
      <c r="E38" s="244"/>
      <c r="F38" s="244"/>
      <c r="G38" s="1133" t="s">
        <v>496</v>
      </c>
      <c r="H38" s="1134"/>
      <c r="I38" s="1134"/>
      <c r="J38" s="1135"/>
      <c r="K38" s="297" t="s">
        <v>477</v>
      </c>
      <c r="L38" s="297" t="s">
        <v>477</v>
      </c>
      <c r="M38" s="298">
        <v>5</v>
      </c>
      <c r="N38" s="299" t="s">
        <v>477</v>
      </c>
      <c r="O38" s="293"/>
    </row>
    <row r="39" spans="1:16">
      <c r="A39" s="248"/>
      <c r="B39" s="244"/>
      <c r="C39" s="244"/>
      <c r="D39" s="244"/>
      <c r="E39" s="244"/>
      <c r="F39" s="244"/>
      <c r="G39" s="1133" t="s">
        <v>497</v>
      </c>
      <c r="H39" s="1134"/>
      <c r="I39" s="1134"/>
      <c r="J39" s="1135"/>
      <c r="K39" s="300">
        <v>-349433</v>
      </c>
      <c r="L39" s="300">
        <v>-5001</v>
      </c>
      <c r="M39" s="301">
        <v>-5126</v>
      </c>
      <c r="N39" s="302">
        <v>-2.4</v>
      </c>
      <c r="O39" s="293"/>
    </row>
    <row r="40" spans="1:16" ht="27" customHeight="1">
      <c r="A40" s="248"/>
      <c r="B40" s="244"/>
      <c r="C40" s="244"/>
      <c r="D40" s="244"/>
      <c r="E40" s="244"/>
      <c r="F40" s="244"/>
      <c r="G40" s="1130" t="s">
        <v>498</v>
      </c>
      <c r="H40" s="1131"/>
      <c r="I40" s="1131"/>
      <c r="J40" s="1132"/>
      <c r="K40" s="300">
        <v>-1147143</v>
      </c>
      <c r="L40" s="300">
        <v>-16418</v>
      </c>
      <c r="M40" s="301">
        <v>-37205</v>
      </c>
      <c r="N40" s="302">
        <v>-55.9</v>
      </c>
      <c r="O40" s="293"/>
    </row>
    <row r="41" spans="1:16">
      <c r="A41" s="248"/>
      <c r="B41" s="244"/>
      <c r="C41" s="244"/>
      <c r="D41" s="244"/>
      <c r="E41" s="244"/>
      <c r="F41" s="244"/>
      <c r="G41" s="1136" t="s">
        <v>281</v>
      </c>
      <c r="H41" s="1137"/>
      <c r="I41" s="1137"/>
      <c r="J41" s="1138"/>
      <c r="K41" s="294">
        <v>460334</v>
      </c>
      <c r="L41" s="300">
        <v>6588</v>
      </c>
      <c r="M41" s="301">
        <v>15917</v>
      </c>
      <c r="N41" s="302">
        <v>-58.6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4392971</v>
      </c>
      <c r="J51" s="320">
        <v>66814</v>
      </c>
      <c r="K51" s="321">
        <v>27.8</v>
      </c>
      <c r="L51" s="322">
        <v>61882</v>
      </c>
      <c r="M51" s="323">
        <v>6.7</v>
      </c>
      <c r="N51" s="324">
        <v>21.1</v>
      </c>
    </row>
    <row r="52" spans="1:14">
      <c r="A52" s="248"/>
      <c r="B52" s="244"/>
      <c r="C52" s="244"/>
      <c r="D52" s="244"/>
      <c r="E52" s="244"/>
      <c r="F52" s="244"/>
      <c r="G52" s="325"/>
      <c r="H52" s="326" t="s">
        <v>509</v>
      </c>
      <c r="I52" s="327">
        <v>3191839</v>
      </c>
      <c r="J52" s="328">
        <v>48546</v>
      </c>
      <c r="K52" s="329">
        <v>232.3</v>
      </c>
      <c r="L52" s="330">
        <v>32175</v>
      </c>
      <c r="M52" s="331">
        <v>0</v>
      </c>
      <c r="N52" s="332">
        <v>232.3</v>
      </c>
    </row>
    <row r="53" spans="1:14">
      <c r="A53" s="248"/>
      <c r="B53" s="244"/>
      <c r="C53" s="244"/>
      <c r="D53" s="244"/>
      <c r="E53" s="244"/>
      <c r="F53" s="244"/>
      <c r="G53" s="310" t="s">
        <v>510</v>
      </c>
      <c r="H53" s="311"/>
      <c r="I53" s="319">
        <v>4235966</v>
      </c>
      <c r="J53" s="320">
        <v>63605</v>
      </c>
      <c r="K53" s="321">
        <v>-4.8</v>
      </c>
      <c r="L53" s="322">
        <v>47569</v>
      </c>
      <c r="M53" s="323">
        <v>-23.1</v>
      </c>
      <c r="N53" s="324">
        <v>18.3</v>
      </c>
    </row>
    <row r="54" spans="1:14">
      <c r="A54" s="248"/>
      <c r="B54" s="244"/>
      <c r="C54" s="244"/>
      <c r="D54" s="244"/>
      <c r="E54" s="244"/>
      <c r="F54" s="244"/>
      <c r="G54" s="325"/>
      <c r="H54" s="326" t="s">
        <v>509</v>
      </c>
      <c r="I54" s="327">
        <v>2328353</v>
      </c>
      <c r="J54" s="328">
        <v>34961</v>
      </c>
      <c r="K54" s="329">
        <v>-28</v>
      </c>
      <c r="L54" s="330">
        <v>26255</v>
      </c>
      <c r="M54" s="331">
        <v>-18.399999999999999</v>
      </c>
      <c r="N54" s="332">
        <v>-9.6</v>
      </c>
    </row>
    <row r="55" spans="1:14">
      <c r="A55" s="248"/>
      <c r="B55" s="244"/>
      <c r="C55" s="244"/>
      <c r="D55" s="244"/>
      <c r="E55" s="244"/>
      <c r="F55" s="244"/>
      <c r="G55" s="310" t="s">
        <v>511</v>
      </c>
      <c r="H55" s="311"/>
      <c r="I55" s="319">
        <v>3871673</v>
      </c>
      <c r="J55" s="320">
        <v>56791</v>
      </c>
      <c r="K55" s="321">
        <v>-10.7</v>
      </c>
      <c r="L55" s="322">
        <v>50880</v>
      </c>
      <c r="M55" s="323">
        <v>7</v>
      </c>
      <c r="N55" s="324">
        <v>-17.7</v>
      </c>
    </row>
    <row r="56" spans="1:14">
      <c r="A56" s="248"/>
      <c r="B56" s="244"/>
      <c r="C56" s="244"/>
      <c r="D56" s="244"/>
      <c r="E56" s="244"/>
      <c r="F56" s="244"/>
      <c r="G56" s="325"/>
      <c r="H56" s="326" t="s">
        <v>509</v>
      </c>
      <c r="I56" s="327">
        <v>1867869</v>
      </c>
      <c r="J56" s="328">
        <v>27399</v>
      </c>
      <c r="K56" s="329">
        <v>-21.6</v>
      </c>
      <c r="L56" s="330">
        <v>26879</v>
      </c>
      <c r="M56" s="331">
        <v>2.4</v>
      </c>
      <c r="N56" s="332">
        <v>-24</v>
      </c>
    </row>
    <row r="57" spans="1:14">
      <c r="A57" s="248"/>
      <c r="B57" s="244"/>
      <c r="C57" s="244"/>
      <c r="D57" s="244"/>
      <c r="E57" s="244"/>
      <c r="F57" s="244"/>
      <c r="G57" s="310" t="s">
        <v>512</v>
      </c>
      <c r="H57" s="311"/>
      <c r="I57" s="319">
        <v>1473258</v>
      </c>
      <c r="J57" s="320">
        <v>21464</v>
      </c>
      <c r="K57" s="321">
        <v>-62.2</v>
      </c>
      <c r="L57" s="322">
        <v>63956</v>
      </c>
      <c r="M57" s="323">
        <v>25.7</v>
      </c>
      <c r="N57" s="324">
        <v>-87.9</v>
      </c>
    </row>
    <row r="58" spans="1:14">
      <c r="A58" s="248"/>
      <c r="B58" s="244"/>
      <c r="C58" s="244"/>
      <c r="D58" s="244"/>
      <c r="E58" s="244"/>
      <c r="F58" s="244"/>
      <c r="G58" s="325"/>
      <c r="H58" s="326" t="s">
        <v>509</v>
      </c>
      <c r="I58" s="327">
        <v>960236</v>
      </c>
      <c r="J58" s="328">
        <v>13990</v>
      </c>
      <c r="K58" s="329">
        <v>-48.9</v>
      </c>
      <c r="L58" s="330">
        <v>29239</v>
      </c>
      <c r="M58" s="331">
        <v>8.8000000000000007</v>
      </c>
      <c r="N58" s="332">
        <v>-57.7</v>
      </c>
    </row>
    <row r="59" spans="1:14">
      <c r="A59" s="248"/>
      <c r="B59" s="244"/>
      <c r="C59" s="244"/>
      <c r="D59" s="244"/>
      <c r="E59" s="244"/>
      <c r="F59" s="244"/>
      <c r="G59" s="310" t="s">
        <v>513</v>
      </c>
      <c r="H59" s="311"/>
      <c r="I59" s="319">
        <v>1382911</v>
      </c>
      <c r="J59" s="320">
        <v>19792</v>
      </c>
      <c r="K59" s="321">
        <v>-7.8</v>
      </c>
      <c r="L59" s="322">
        <v>66255</v>
      </c>
      <c r="M59" s="323">
        <v>3.6</v>
      </c>
      <c r="N59" s="324">
        <v>-11.4</v>
      </c>
    </row>
    <row r="60" spans="1:14">
      <c r="A60" s="248"/>
      <c r="B60" s="244"/>
      <c r="C60" s="244"/>
      <c r="D60" s="244"/>
      <c r="E60" s="244"/>
      <c r="F60" s="244"/>
      <c r="G60" s="325"/>
      <c r="H60" s="326" t="s">
        <v>509</v>
      </c>
      <c r="I60" s="333">
        <v>787294</v>
      </c>
      <c r="J60" s="328">
        <v>11268</v>
      </c>
      <c r="K60" s="329">
        <v>-19.5</v>
      </c>
      <c r="L60" s="330">
        <v>31822</v>
      </c>
      <c r="M60" s="331">
        <v>8.8000000000000007</v>
      </c>
      <c r="N60" s="332">
        <v>-28.3</v>
      </c>
    </row>
    <row r="61" spans="1:14">
      <c r="A61" s="248"/>
      <c r="B61" s="244"/>
      <c r="C61" s="244"/>
      <c r="D61" s="244"/>
      <c r="E61" s="244"/>
      <c r="F61" s="244"/>
      <c r="G61" s="310" t="s">
        <v>514</v>
      </c>
      <c r="H61" s="334"/>
      <c r="I61" s="335">
        <v>3071356</v>
      </c>
      <c r="J61" s="336">
        <v>45693</v>
      </c>
      <c r="K61" s="337">
        <v>-11.5</v>
      </c>
      <c r="L61" s="338">
        <v>58108</v>
      </c>
      <c r="M61" s="339">
        <v>4</v>
      </c>
      <c r="N61" s="324">
        <v>-15.5</v>
      </c>
    </row>
    <row r="62" spans="1:14">
      <c r="A62" s="248"/>
      <c r="B62" s="244"/>
      <c r="C62" s="244"/>
      <c r="D62" s="244"/>
      <c r="E62" s="244"/>
      <c r="F62" s="244"/>
      <c r="G62" s="325"/>
      <c r="H62" s="326" t="s">
        <v>509</v>
      </c>
      <c r="I62" s="327">
        <v>1827118</v>
      </c>
      <c r="J62" s="328">
        <v>27233</v>
      </c>
      <c r="K62" s="329">
        <v>22.9</v>
      </c>
      <c r="L62" s="330">
        <v>29274</v>
      </c>
      <c r="M62" s="331">
        <v>0.3</v>
      </c>
      <c r="N62" s="332">
        <v>22.6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9"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12.01</v>
      </c>
      <c r="G47" s="12">
        <v>13.09</v>
      </c>
      <c r="H47" s="12">
        <v>12.69</v>
      </c>
      <c r="I47" s="12">
        <v>16.239999999999998</v>
      </c>
      <c r="J47" s="13">
        <v>13.9</v>
      </c>
    </row>
    <row r="48" spans="2:10" ht="57.75" customHeight="1">
      <c r="B48" s="14"/>
      <c r="C48" s="1141" t="s">
        <v>4</v>
      </c>
      <c r="D48" s="1141"/>
      <c r="E48" s="1142"/>
      <c r="F48" s="15">
        <v>7.79</v>
      </c>
      <c r="G48" s="16">
        <v>9.67</v>
      </c>
      <c r="H48" s="16">
        <v>6.35</v>
      </c>
      <c r="I48" s="16">
        <v>5.25</v>
      </c>
      <c r="J48" s="17">
        <v>5.3</v>
      </c>
    </row>
    <row r="49" spans="2:10" ht="57.75" customHeight="1" thickBot="1">
      <c r="B49" s="18"/>
      <c r="C49" s="1143" t="s">
        <v>5</v>
      </c>
      <c r="D49" s="1143"/>
      <c r="E49" s="1144"/>
      <c r="F49" s="19">
        <v>4.8600000000000003</v>
      </c>
      <c r="G49" s="20">
        <v>3.17</v>
      </c>
      <c r="H49" s="20" t="s">
        <v>521</v>
      </c>
      <c r="I49" s="20">
        <v>2.94</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17.46</v>
      </c>
      <c r="G34" s="33">
        <v>19.25</v>
      </c>
      <c r="H34" s="33">
        <v>20.37</v>
      </c>
      <c r="I34" s="33">
        <v>22.29</v>
      </c>
      <c r="J34" s="34">
        <v>20.82</v>
      </c>
      <c r="K34" s="22"/>
      <c r="L34" s="22"/>
      <c r="M34" s="22"/>
      <c r="N34" s="22"/>
      <c r="O34" s="22"/>
      <c r="P34" s="22"/>
    </row>
    <row r="35" spans="1:16" ht="39" customHeight="1">
      <c r="A35" s="22"/>
      <c r="B35" s="35"/>
      <c r="C35" s="1145" t="s">
        <v>524</v>
      </c>
      <c r="D35" s="1146"/>
      <c r="E35" s="1147"/>
      <c r="F35" s="36">
        <v>5.84</v>
      </c>
      <c r="G35" s="37">
        <v>6.86</v>
      </c>
      <c r="H35" s="37">
        <v>6.61</v>
      </c>
      <c r="I35" s="37">
        <v>6.04</v>
      </c>
      <c r="J35" s="38">
        <v>6.98</v>
      </c>
      <c r="K35" s="22"/>
      <c r="L35" s="22"/>
      <c r="M35" s="22"/>
      <c r="N35" s="22"/>
      <c r="O35" s="22"/>
      <c r="P35" s="22"/>
    </row>
    <row r="36" spans="1:16" ht="39" customHeight="1">
      <c r="A36" s="22"/>
      <c r="B36" s="35"/>
      <c r="C36" s="1145" t="s">
        <v>525</v>
      </c>
      <c r="D36" s="1146"/>
      <c r="E36" s="1147"/>
      <c r="F36" s="36">
        <v>7.78</v>
      </c>
      <c r="G36" s="37">
        <v>9.67</v>
      </c>
      <c r="H36" s="37">
        <v>6.34</v>
      </c>
      <c r="I36" s="37">
        <v>5.24</v>
      </c>
      <c r="J36" s="38">
        <v>5.29</v>
      </c>
      <c r="K36" s="22"/>
      <c r="L36" s="22"/>
      <c r="M36" s="22"/>
      <c r="N36" s="22"/>
      <c r="O36" s="22"/>
      <c r="P36" s="22"/>
    </row>
    <row r="37" spans="1:16" ht="39" customHeight="1">
      <c r="A37" s="22"/>
      <c r="B37" s="35"/>
      <c r="C37" s="1145" t="s">
        <v>526</v>
      </c>
      <c r="D37" s="1146"/>
      <c r="E37" s="1147"/>
      <c r="F37" s="36">
        <v>1.02</v>
      </c>
      <c r="G37" s="37">
        <v>0.4</v>
      </c>
      <c r="H37" s="37">
        <v>1.34</v>
      </c>
      <c r="I37" s="37">
        <v>0.71</v>
      </c>
      <c r="J37" s="38">
        <v>2.54</v>
      </c>
      <c r="K37" s="22"/>
      <c r="L37" s="22"/>
      <c r="M37" s="22"/>
      <c r="N37" s="22"/>
      <c r="O37" s="22"/>
      <c r="P37" s="22"/>
    </row>
    <row r="38" spans="1:16" ht="39" customHeight="1">
      <c r="A38" s="22"/>
      <c r="B38" s="35"/>
      <c r="C38" s="1145" t="s">
        <v>527</v>
      </c>
      <c r="D38" s="1146"/>
      <c r="E38" s="1147"/>
      <c r="F38" s="36">
        <v>1.1200000000000001</v>
      </c>
      <c r="G38" s="37">
        <v>0.43</v>
      </c>
      <c r="H38" s="37">
        <v>0.32</v>
      </c>
      <c r="I38" s="37">
        <v>0.24</v>
      </c>
      <c r="J38" s="38">
        <v>0.23</v>
      </c>
      <c r="K38" s="22"/>
      <c r="L38" s="22"/>
      <c r="M38" s="22"/>
      <c r="N38" s="22"/>
      <c r="O38" s="22"/>
      <c r="P38" s="22"/>
    </row>
    <row r="39" spans="1:16" ht="39" customHeight="1">
      <c r="A39" s="22"/>
      <c r="B39" s="35"/>
      <c r="C39" s="1145" t="s">
        <v>528</v>
      </c>
      <c r="D39" s="1146"/>
      <c r="E39" s="1147"/>
      <c r="F39" s="36">
        <v>0.03</v>
      </c>
      <c r="G39" s="37">
        <v>0.03</v>
      </c>
      <c r="H39" s="37">
        <v>0.09</v>
      </c>
      <c r="I39" s="37">
        <v>0.02</v>
      </c>
      <c r="J39" s="38">
        <v>0.01</v>
      </c>
      <c r="K39" s="22"/>
      <c r="L39" s="22"/>
      <c r="M39" s="22"/>
      <c r="N39" s="22"/>
      <c r="O39" s="22"/>
      <c r="P39" s="22"/>
    </row>
    <row r="40" spans="1:16" ht="39" customHeight="1">
      <c r="A40" s="22"/>
      <c r="B40" s="35"/>
      <c r="C40" s="1145" t="s">
        <v>529</v>
      </c>
      <c r="D40" s="1146"/>
      <c r="E40" s="1147"/>
      <c r="F40" s="36">
        <v>0</v>
      </c>
      <c r="G40" s="37">
        <v>0</v>
      </c>
      <c r="H40" s="37">
        <v>0</v>
      </c>
      <c r="I40" s="37">
        <v>0.01</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3"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1217</v>
      </c>
      <c r="L45" s="60">
        <v>1356</v>
      </c>
      <c r="M45" s="60">
        <v>1512</v>
      </c>
      <c r="N45" s="60">
        <v>1418</v>
      </c>
      <c r="O45" s="61">
        <v>1476</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344</v>
      </c>
      <c r="L48" s="64">
        <v>250</v>
      </c>
      <c r="M48" s="64">
        <v>286</v>
      </c>
      <c r="N48" s="64">
        <v>251</v>
      </c>
      <c r="O48" s="65">
        <v>261</v>
      </c>
      <c r="P48" s="48"/>
      <c r="Q48" s="48"/>
      <c r="R48" s="48"/>
      <c r="S48" s="48"/>
      <c r="T48" s="48"/>
      <c r="U48" s="48"/>
    </row>
    <row r="49" spans="1:21" ht="30.75" customHeight="1">
      <c r="A49" s="48"/>
      <c r="B49" s="1163"/>
      <c r="C49" s="1164"/>
      <c r="D49" s="62"/>
      <c r="E49" s="1155" t="s">
        <v>16</v>
      </c>
      <c r="F49" s="1155"/>
      <c r="G49" s="1155"/>
      <c r="H49" s="1155"/>
      <c r="I49" s="1155"/>
      <c r="J49" s="1156"/>
      <c r="K49" s="63">
        <v>106</v>
      </c>
      <c r="L49" s="64">
        <v>95</v>
      </c>
      <c r="M49" s="64">
        <v>118</v>
      </c>
      <c r="N49" s="64">
        <v>137</v>
      </c>
      <c r="O49" s="65">
        <v>125</v>
      </c>
      <c r="P49" s="48"/>
      <c r="Q49" s="48"/>
      <c r="R49" s="48"/>
      <c r="S49" s="48"/>
      <c r="T49" s="48"/>
      <c r="U49" s="48"/>
    </row>
    <row r="50" spans="1:21" ht="30.75" customHeight="1">
      <c r="A50" s="48"/>
      <c r="B50" s="1163"/>
      <c r="C50" s="1164"/>
      <c r="D50" s="62"/>
      <c r="E50" s="1155" t="s">
        <v>17</v>
      </c>
      <c r="F50" s="1155"/>
      <c r="G50" s="1155"/>
      <c r="H50" s="1155"/>
      <c r="I50" s="1155"/>
      <c r="J50" s="1156"/>
      <c r="K50" s="63">
        <v>100</v>
      </c>
      <c r="L50" s="64">
        <v>94</v>
      </c>
      <c r="M50" s="64">
        <v>64</v>
      </c>
      <c r="N50" s="64">
        <v>98</v>
      </c>
      <c r="O50" s="65">
        <v>94</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1230</v>
      </c>
      <c r="L52" s="64">
        <v>1256</v>
      </c>
      <c r="M52" s="64">
        <v>1320</v>
      </c>
      <c r="N52" s="64">
        <v>1416</v>
      </c>
      <c r="O52" s="65">
        <v>1495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537</v>
      </c>
      <c r="L53" s="69">
        <v>539</v>
      </c>
      <c r="M53" s="69">
        <v>660</v>
      </c>
      <c r="N53" s="69">
        <v>488</v>
      </c>
      <c r="O53" s="70">
        <v>461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2016-04-18T11:17:51Z</cp:lastPrinted>
  <dcterms:created xsi:type="dcterms:W3CDTF">2016-02-15T00:59:38Z</dcterms:created>
  <dcterms:modified xsi:type="dcterms:W3CDTF">2016-04-25T06:17:09Z</dcterms:modified>
</cp:coreProperties>
</file>