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E40" i="9"/>
  <c r="AM40" i="9"/>
  <c r="U40" i="9"/>
  <c r="CO39" i="9"/>
  <c r="BE39" i="9"/>
  <c r="AM39" i="9"/>
  <c r="CO38" i="9"/>
  <c r="BE38" i="9"/>
  <c r="AM38" i="9"/>
  <c r="CO37" i="9"/>
  <c r="BE37" i="9"/>
  <c r="AM37" i="9"/>
  <c r="CO36" i="9"/>
  <c r="BE36" i="9"/>
  <c r="AM36" i="9"/>
  <c r="CO35" i="9"/>
  <c r="BW35" i="9"/>
  <c r="BW36" i="9" s="1"/>
  <c r="BW37" i="9" s="1"/>
  <c r="BW38" i="9" s="1"/>
  <c r="BW39" i="9" s="1"/>
  <c r="BW40" i="9" s="1"/>
  <c r="BE35" i="9"/>
  <c r="CO34" i="9"/>
  <c r="BW34" i="9"/>
  <c r="BE34" i="9"/>
  <c r="C34" i="9"/>
  <c r="C35" i="9" s="1"/>
  <c r="C36" i="9" l="1"/>
  <c r="C37" i="9" s="1"/>
  <c r="C38" i="9" s="1"/>
  <c r="C39" i="9" s="1"/>
  <c r="C40" i="9" s="1"/>
  <c r="C41"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<sst xmlns="http://schemas.openxmlformats.org/spreadsheetml/2006/main" count="1018" uniqueCount="562">
  <si>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</si>
  <si>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</si>
  <si>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</si>
  <si>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</si>
  <si>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</si>
  <si>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</si>
  <si>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</si>
  <si>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</si>
  <si>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</si>
  <si>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</si>
  <si>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</si>
  <si>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</si>
  <si>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</si>
  <si>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</si>
  <si>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</si>
  <si>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</si>
  <si>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</si>
  <si>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</si>
  <si>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</si>
  <si>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</si>
  <si>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</si>
  <si>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</si>
  <si>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</si>
  <si>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</si>
  <si>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</si>
  <si>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</si>
  <si>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</si>
  <si>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</si>
  <si>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</si>
  <si>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</si>
  <si>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</si>
  <si>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</si>
  <si>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</si>
  <si>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</si>
  <si>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</si>
  <si>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</si>
  <si>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</si>
  <si>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</si>
  <si>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</si>
  <si>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</si>
  <si>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</si>
  <si>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</si>
  <si>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</si>
  <si>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</si>
  <si>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</si>
  <si>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</si>
  <si>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</si>
  <si>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</si>
  <si>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</si>
  <si>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</si>
  <si>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</si>
  <si>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</si>
  <si>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</si>
  <si>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</si>
  <si>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</si>
  <si>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</si>
  <si>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</si>
  <si>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</si>
  <si>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</si>
  <si>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</si>
  <si>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</si>
  <si>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</si>
  <si>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</si>
  <si>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</si>
  <si>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</si>
  <si>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</si>
  <si>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</si>
  <si>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</si>
  <si>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</si>
  <si>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</si>
  <si>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</si>
  <si>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</si>
  <si>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</si>
  <si>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</si>
  <si>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</si>
  <si>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</si>
  <si>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</si>
  <si>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</si>
  <si>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</si>
  <si>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</si>
  <si>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</si>
  <si>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</si>
  <si>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戸田市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</si>
  <si>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</si>
  <si>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</si>
  <si>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</si>
  <si>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</si>
  <si>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</si>
  <si>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</si>
  <si>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</si>
  <si>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</si>
  <si>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</si>
  <si>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</si>
  <si>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</si>
  <si>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</si>
  <si>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</si>
  <si>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</si>
  <si>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</si>
  <si>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</si>
  <si>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</si>
  <si>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</si>
  <si>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</si>
  <si>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</si>
  <si>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</si>
  <si>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</si>
  <si>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</si>
  <si>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</si>
  <si>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</si>
  <si>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</si>
  <si>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</si>
  <si>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</si>
  <si>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</si>
  <si>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</si>
  <si>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</si>
  <si>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</si>
  <si>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</si>
  <si>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</si>
  <si>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</si>
  <si>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</si>
  <si>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</si>
  <si>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</si>
  <si>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</si>
  <si>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</si>
  <si>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</si>
  <si>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</si>
  <si>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</si>
  <si>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</si>
  <si>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</si>
  <si>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</si>
  <si>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</si>
  <si>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</si>
  <si>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</si>
  <si>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</si>
  <si>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</si>
  <si>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</si>
  <si>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</si>
  <si>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</si>
  <si>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</si>
  <si>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</si>
  <si>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</si>
  <si>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</si>
  <si>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</si>
  <si>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</si>
  <si>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</si>
  <si>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</si>
  <si>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</si>
  <si>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</si>
  <si>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</si>
  <si>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</si>
  <si>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</si>
  <si>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</si>
  <si>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</si>
  <si>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</si>
  <si>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</si>
  <si>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</si>
  <si>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</si>
  <si>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</si>
  <si>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</si>
  <si>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</si>
  <si>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</si>
  <si>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</si>
  <si>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</si>
  <si>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</si>
  <si>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</si>
  <si>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</si>
  <si>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</si>
  <si>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</si>
  <si>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</si>
  <si>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</si>
  <si>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</si>
  <si>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</si>
  <si>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</si>
  <si>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</si>
  <si>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</si>
  <si>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</si>
  <si>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</si>
  <si>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</si>
  <si>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</si>
  <si>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</si>
  <si>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</si>
  <si>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</si>
  <si>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</si>
  <si>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</si>
  <si>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</si>
  <si>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</si>
  <si>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</si>
  <si>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</si>
  <si>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</si>
  <si>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</si>
  <si>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</si>
  <si>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</si>
  <si>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</si>
  <si>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</si>
  <si>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</si>
  <si>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</si>
  <si>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</si>
  <si>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埼玉県戸田市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</si>
  <si>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</si>
  <si>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</si>
  <si>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</si>
  <si>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</si>
  <si>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</si>
  <si>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</si>
  <si>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</si>
  <si>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</si>
  <si>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</si>
  <si>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</si>
  <si>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</si>
  <si>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</si>
  <si>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</si>
  <si>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</si>
  <si>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</si>
  <si>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</si>
  <si>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</si>
  <si>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</si>
  <si>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</si>
  <si>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</si>
  <si>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</si>
  <si>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</si>
  <si>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</si>
  <si>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</si>
  <si>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</si>
  <si>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</si>
  <si>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</si>
  <si>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</si>
  <si>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</si>
  <si>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</si>
  <si>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</si>
  <si>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</si>
  <si>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</si>
  <si>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</si>
  <si>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</si>
  <si>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</si>
  <si>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</si>
  <si>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</si>
  <si>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</si>
  <si>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</si>
  <si>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</si>
  <si>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</si>
  <si>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</si>
  <si>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</si>
  <si>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</si>
  <si>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</si>
  <si>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</si>
  <si>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</si>
  <si>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</si>
  <si>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</si>
  <si>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</si>
  <si>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</si>
  <si>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</si>
  <si>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</si>
  <si>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</si>
  <si>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</si>
  <si>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</si>
  <si>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</si>
  <si>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</si>
  <si>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</si>
  <si>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</si>
  <si>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</si>
  <si>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</si>
  <si>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</si>
  <si>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</si>
  <si>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</si>
  <si>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</si>
  <si>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</si>
  <si>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</si>
  <si>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</si>
  <si>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</si>
  <si>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</si>
  <si>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</si>
  <si>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</si>
  <si>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</si>
  <si>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</si>
  <si>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</si>
  <si>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</si>
  <si>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</si>
  <si>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</si>
  <si>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</si>
  <si>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</si>
  <si>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</si>
  <si>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</si>
  <si>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</si>
  <si>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</si>
  <si>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</si>
  <si>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</si>
  <si>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</si>
  <si>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</si>
  <si>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</si>
  <si>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</si>
  <si>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</si>
  <si>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</si>
  <si>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</si>
  <si>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</si>
  <si>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</si>
  <si>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</si>
  <si>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</si>
  <si>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</si>
  <si>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</si>
  <si>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</si>
  <si>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</si>
  <si>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</si>
  <si>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</si>
  <si>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</si>
  <si>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</si>
  <si>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</si>
  <si>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</si>
  <si>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</si>
  <si>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</si>
  <si>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</si>
  <si>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</si>
  <si>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</si>
  <si>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</si>
  <si>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</si>
  <si>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</si>
  <si>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</si>
  <si>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</si>
  <si>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</si>
  <si>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</si>
  <si>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</si>
  <si>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</si>
  <si>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</si>
  <si>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</si>
  <si>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</si>
  <si>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</si>
  <si>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</si>
  <si>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</si>
  <si>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</si>
  <si>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</si>
  <si>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</si>
  <si>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</si>
  <si>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</si>
  <si>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</si>
  <si>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</si>
  <si>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</si>
  <si>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</si>
  <si>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</si>
  <si>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</si>
  <si>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</si>
  <si>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</si>
  <si>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</si>
  <si>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</si>
  <si>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</si>
  <si>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</si>
  <si>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</si>
  <si>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</si>
  <si>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</si>
  <si>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埼玉県戸田市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</si>
  <si>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</si>
  <si>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</si>
  <si>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</si>
  <si>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</si>
  <si>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</si>
  <si>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</si>
  <si>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</si>
  <si>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</si>
  <si>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</si>
  <si>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</si>
  <si>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</si>
  <si>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</si>
  <si>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</si>
  <si>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</si>
  <si>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</si>
  <si>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</si>
  <si>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</si>
  <si>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</si>
  <si>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</si>
  <si>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</si>
  <si>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学童等災害共済事業</t>
    <phoneticPr fontId="5"/>
  </si>
  <si>
    <t>中小企業従業員退職金等福祉共済事業</t>
    <phoneticPr fontId="5"/>
  </si>
  <si>
    <t>市民医療センター</t>
    <phoneticPr fontId="5"/>
  </si>
  <si>
    <t>海外留学奨学事業</t>
    <phoneticPr fontId="5"/>
  </si>
  <si>
    <t>火災共済事業</t>
    <phoneticPr fontId="5"/>
  </si>
  <si>
    <t>新曽第一土地区画整理事業</t>
    <phoneticPr fontId="5"/>
  </si>
  <si>
    <t>新曽第二土地区画整理事業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</si>
  <si>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</si>
  <si>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</si>
  <si>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</si>
  <si>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</si>
  <si>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</si>
  <si>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</si>
  <si>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</si>
  <si>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</si>
  <si>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</si>
  <si>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</si>
  <si>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</si>
  <si>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</si>
  <si>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</si>
  <si>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</si>
  <si>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</si>
  <si>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</si>
  <si>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介護老人保健施設事業</t>
    <phoneticPr fontId="5"/>
  </si>
  <si>
    <t>在宅介護支援事業</t>
    <phoneticPr fontId="5"/>
  </si>
  <si>
    <t>交通災害共済事業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</si>
  <si>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</si>
  <si>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</si>
  <si>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</si>
  <si>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</si>
  <si>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</si>
  <si>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</si>
  <si>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</si>
  <si>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</si>
  <si>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</si>
  <si>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</si>
  <si>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</si>
  <si>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</si>
  <si>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</si>
  <si>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</si>
  <si>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</si>
  <si>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</si>
  <si>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</si>
  <si>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</si>
  <si>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</si>
  <si>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</si>
  <si>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</si>
  <si>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</si>
  <si>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</si>
  <si>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</si>
  <si>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</si>
  <si>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</si>
  <si>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</si>
  <si>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</si>
  <si>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</si>
  <si>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</si>
  <si>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</si>
  <si>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</si>
  <si>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</si>
  <si>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</si>
  <si>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</si>
  <si>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</si>
  <si>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</si>
  <si>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</si>
  <si>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</si>
  <si>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</si>
  <si>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</si>
  <si>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</si>
  <si>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</si>
  <si>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</si>
  <si>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</si>
  <si>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</si>
  <si>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</si>
  <si>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</si>
  <si>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</si>
  <si>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</si>
  <si>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</si>
  <si>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</si>
  <si>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</si>
  <si>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</si>
  <si>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</si>
  <si>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</si>
  <si>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</si>
  <si>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</si>
  <si>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</si>
  <si>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</si>
  <si>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</si>
  <si>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</si>
  <si>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</si>
  <si>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</si>
  <si>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</si>
  <si>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</si>
  <si>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</si>
  <si>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</si>
  <si>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</si>
  <si>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</si>
  <si>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</si>
  <si>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</si>
  <si>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</si>
  <si>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</si>
  <si>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</si>
  <si>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</si>
  <si>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</si>
  <si>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</si>
  <si>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</si>
  <si>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</si>
  <si>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</si>
  <si>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</si>
  <si>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</si>
  <si>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</si>
  <si>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</si>
  <si>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</si>
  <si>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</si>
  <si>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</si>
  <si>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</si>
  <si>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</si>
  <si>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</si>
  <si>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</si>
  <si>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</si>
  <si>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</si>
  <si>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</si>
  <si>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</si>
  <si>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</si>
  <si>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</si>
  <si>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</si>
  <si>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</si>
  <si>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</si>
  <si>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</si>
  <si>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</si>
  <si>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</si>
  <si>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</si>
  <si>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</si>
  <si>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</si>
  <si>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</si>
  <si>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</si>
  <si>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</si>
  <si>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</si>
  <si>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</si>
  <si>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</si>
  <si>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</si>
  <si>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</si>
  <si>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</si>
  <si>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</si>
  <si>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</si>
  <si>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</si>
  <si>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</si>
  <si>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</si>
  <si>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</si>
  <si>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</si>
  <si>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</si>
  <si>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</si>
  <si>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</si>
  <si>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</si>
  <si>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</si>
  <si>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</si>
  <si>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</si>
  <si>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</si>
  <si>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</si>
  <si>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</si>
  <si>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</si>
  <si>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</si>
  <si>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3.79</t>
  </si>
  <si>
    <t>▲ 1.89</t>
  </si>
  <si>
    <t>▲ 1.10</t>
  </si>
  <si>
    <t>一般会計</t>
  </si>
  <si>
    <t>水道事業会計</t>
  </si>
  <si>
    <t>国民健康保険</t>
  </si>
  <si>
    <t>下水道事業会計</t>
  </si>
  <si>
    <t>市民医療センター</t>
  </si>
  <si>
    <t>新曽第一土地区画整理事業</t>
  </si>
  <si>
    <t>新曽第二土地区画整理事業</t>
  </si>
  <si>
    <t>介護老人保健施設事業</t>
  </si>
  <si>
    <t>その他会計（赤字）</t>
  </si>
  <si>
    <t>その他会計（黒字）</t>
  </si>
  <si>
    <t>-</t>
    <phoneticPr fontId="2"/>
  </si>
  <si>
    <t>-</t>
    <phoneticPr fontId="2"/>
  </si>
  <si>
    <t>-</t>
    <phoneticPr fontId="2"/>
  </si>
  <si>
    <t>-</t>
    <phoneticPr fontId="2"/>
  </si>
  <si>
    <t>-</t>
    <phoneticPr fontId="2"/>
  </si>
  <si>
    <t>-</t>
    <phoneticPr fontId="2"/>
  </si>
  <si>
    <t>蕨戸田衛生センター組合</t>
    <rPh sb="0" eb="1">
      <t>ワラビ</t>
    </rPh>
    <rPh sb="1" eb="3">
      <t>トダ</t>
    </rPh>
    <rPh sb="3" eb="5">
      <t>エイセイ</t>
    </rPh>
    <rPh sb="9" eb="11">
      <t>クミアイ</t>
    </rPh>
    <phoneticPr fontId="5"/>
  </si>
  <si>
    <t>戸田競艇組合</t>
    <rPh sb="0" eb="2">
      <t>トダ</t>
    </rPh>
    <rPh sb="2" eb="4">
      <t>キョウテイ</t>
    </rPh>
    <rPh sb="4" eb="6">
      <t>クミアイ</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</si>
  <si>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14"/>
  </si>
  <si>
    <t>埼玉県市町村総合事務組合</t>
    <rPh sb="0" eb="3">
      <t>サイタマケン</t>
    </rPh>
    <rPh sb="3" eb="6">
      <t>シチョウソン</t>
    </rPh>
    <rPh sb="6" eb="8">
      <t>ソウゴウ</t>
    </rPh>
    <rPh sb="8" eb="10">
      <t>ジム</t>
    </rPh>
    <rPh sb="10" eb="12">
      <t>クミアイ</t>
    </rPh>
    <phoneticPr fontId="14"/>
  </si>
  <si>
    <t>彩の国さいたま人づくり広域連合</t>
    <rPh sb="0" eb="1">
      <t>サイ</t>
    </rPh>
    <rPh sb="2" eb="3">
      <t>クニ</t>
    </rPh>
    <rPh sb="7" eb="8">
      <t>ヒト</t>
    </rPh>
    <rPh sb="11" eb="15">
      <t>コウイキレンゴウ</t>
    </rPh>
    <phoneticPr fontId="14"/>
  </si>
  <si>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</si>
  <si>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</si>
  <si>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</si>
  <si>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</si>
  <si>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戸田市文化スポーツ財団</t>
    <phoneticPr fontId="2"/>
  </si>
  <si>
    <t>戸田市公園緑地公社</t>
    <phoneticPr fontId="2"/>
  </si>
  <si>
    <t>戸田市土地開発公社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</si>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</sst>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73334</c:v>
                </c:pt>
                <c:pt idx="1">
                  <c:v>54864</c:v>
                </c:pt>
                <c:pt idx="2">
                  <c:v>71057</c:v>
                </c:pt>
                <c:pt idx="3">
                  <c:v>67034</c:v>
                </c:pt>
                <c:pt idx="4">
                  <c:v>83084</c:v>
                </c:pt>
              </c:numCache>
            </c:numRef>
          </c:val>
          <c:smooth val="0"/>
        </c:ser>
        <c:dLbls>
          <c:showLegendKey val="0"/>
          <c:showVal val="0"/>
          <c:showCatName val="0"/>
          <c:showSerName val="0"/>
          <c:showPercent val="0"/>
          <c:showBubbleSize val="0"/>
        </c:dLbls>
        <c:marker val="1"/>
        <c:smooth val="0"/>
        <c:axId val="103352576"/>
        <c:axId val="103358848"/>
      </c:lineChart>
      <c:catAx>
        <c:axId val="103352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58848"/>
        <c:crosses val="autoZero"/>
        <c:auto val="1"/>
        <c:lblAlgn val="ctr"/>
        <c:lblOffset val="100"/>
        <c:tickLblSkip val="1"/>
        <c:tickMarkSkip val="1"/>
        <c:noMultiLvlLbl val="0"/>
      </c:catAx>
      <c:valAx>
        <c:axId val="1033588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5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3.74</c:v>
                </c:pt>
                <c:pt idx="1">
                  <c:v>7.21</c:v>
                </c:pt>
                <c:pt idx="2">
                  <c:v>10.23</c:v>
                </c:pt>
                <c:pt idx="3">
                  <c:v>7.55</c:v>
                </c:pt>
                <c:pt idx="4">
                  <c:v>6.51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14.04</c:v>
                </c:pt>
                <c:pt idx="1">
                  <c:v>13.54</c:v>
                </c:pt>
                <c:pt idx="2">
                  <c:v>13.5</c:v>
                </c:pt>
                <c:pt idx="3">
                  <c:v>13.68</c:v>
                </c:pt>
                <c:pt idx="4">
                  <c:v>12.98</c:v>
                </c:pt>
              </c:numCache>
            </c:numRef>
          </c:val>
        </c:ser>
        <c:dLbls>
          <c:showLegendKey val="0"/>
          <c:showVal val="0"/>
          <c:showCatName val="0"/>
          <c:showSerName val="0"/>
          <c:showPercent val="0"/>
          <c:showBubbleSize val="0"/>
        </c:dLbls>
        <c:gapWidth val="250"/>
        <c:overlap val="100"/>
        <c:axId val="103717888"/>
        <c:axId val="10372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-3.79</c:v>
                </c:pt>
                <c:pt idx="1">
                  <c:v>2.93</c:v>
                </c:pt>
                <c:pt idx="2">
                  <c:v>2.5499999999999998</c:v>
                </c:pt>
                <c:pt idx="3">
                  <c:v>-1.89</c:v>
                </c:pt>
                <c:pt idx="4">
                  <c:v>-1.1000000000000001</c:v>
                </c:pt>
              </c:numCache>
            </c:numRef>
          </c:val>
          <c:smooth val="0"/>
        </c:ser>
        <c:dLbls>
          <c:showLegendKey val="0"/>
          <c:showVal val="0"/>
          <c:showCatName val="0"/>
          <c:showSerName val="0"/>
          <c:showPercent val="0"/>
          <c:showBubbleSize val="0"/>
        </c:dLbls>
        <c:marker val="1"/>
        <c:smooth val="0"/>
        <c:axId val="103717888"/>
        <c:axId val="103720064"/>
      </c:lineChart>
      <c:catAx>
        <c:axId val="1037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720064"/>
        <c:crosses val="autoZero"/>
        <c:auto val="1"/>
        <c:lblAlgn val="ctr"/>
        <c:lblOffset val="100"/>
        <c:tickLblSkip val="1"/>
        <c:tickMarkSkip val="1"/>
        <c:noMultiLvlLbl val="0"/>
      </c:catAx>
      <c:valAx>
        <c:axId val="10372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1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0.43</c:v>
                </c:pt>
                <c:pt idx="2">
                  <c:v>#N/A</c:v>
                </c:pt>
                <c:pt idx="3">
                  <c:v>0.69</c:v>
                </c:pt>
                <c:pt idx="4">
                  <c:v>#N/A</c:v>
                </c:pt>
                <c:pt idx="5">
                  <c:v>1.34</c:v>
                </c:pt>
                <c:pt idx="6">
                  <c:v>#N/A</c:v>
                </c:pt>
                <c:pt idx="7">
                  <c:v>1.86</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0.17</c:v>
                </c:pt>
                <c:pt idx="2">
                  <c:v>#N/A</c:v>
                </c:pt>
                <c:pt idx="3">
                  <c:v>0.14000000000000001</c:v>
                </c:pt>
                <c:pt idx="4">
                  <c:v>#N/A</c:v>
                </c:pt>
                <c:pt idx="5">
                  <c:v>0.21</c:v>
                </c:pt>
                <c:pt idx="6">
                  <c:v>#N/A</c:v>
                </c:pt>
                <c:pt idx="7">
                  <c:v>0.22</c:v>
                </c:pt>
                <c:pt idx="8">
                  <c:v>#N/A</c:v>
                </c:pt>
                <c:pt idx="9">
                  <c:v>0.13</c:v>
                </c:pt>
              </c:numCache>
            </c:numRef>
          </c:val>
        </c:ser>
        <c:ser>
          <c:idx val="3"/>
          <c:order val="3"/>
          <c:tx>
            <c:strRef>
              <c:f>データシート!$A$30</c:f>
              <c:strCache>
                <c:ptCount val="1"/>
                <c:pt idx="0">
                  <c:v>新曽第二土地区画整理事業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0.14000000000000001</c:v>
                </c:pt>
                <c:pt idx="4">
                  <c:v>#N/A</c:v>
                </c:pt>
                <c:pt idx="5">
                  <c:v>0.21</c:v>
                </c:pt>
                <c:pt idx="6">
                  <c:v>#N/A</c:v>
                </c:pt>
                <c:pt idx="7">
                  <c:v>0.2</c:v>
                </c:pt>
                <c:pt idx="8">
                  <c:v>#N/A</c:v>
                </c:pt>
                <c:pt idx="9">
                  <c:v>0.18</c:v>
                </c:pt>
              </c:numCache>
            </c:numRef>
          </c:val>
        </c:ser>
        <c:ser>
          <c:idx val="4"/>
          <c:order val="4"/>
          <c:tx>
            <c:strRef>
              <c:f>データシート!$A$31</c:f>
              <c:strCache>
                <c:ptCount val="1"/>
                <c:pt idx="0">
                  <c:v>新曽第一土地区画整理事業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0.8</c:v>
                </c:pt>
                <c:pt idx="4">
                  <c:v>#N/A</c:v>
                </c:pt>
                <c:pt idx="5">
                  <c:v>0.33</c:v>
                </c:pt>
                <c:pt idx="6">
                  <c:v>#N/A</c:v>
                </c:pt>
                <c:pt idx="7">
                  <c:v>0.49</c:v>
                </c:pt>
                <c:pt idx="8">
                  <c:v>#N/A</c:v>
                </c:pt>
                <c:pt idx="9">
                  <c:v>0.18</c:v>
                </c:pt>
              </c:numCache>
            </c:numRef>
          </c:val>
        </c:ser>
        <c:ser>
          <c:idx val="5"/>
          <c:order val="5"/>
          <c:tx>
            <c:strRef>
              <c:f>データシート!$A$32</c:f>
              <c:strCache>
                <c:ptCount val="1"/>
                <c:pt idx="0">
                  <c:v>市民医療センター</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0.25</c:v>
                </c:pt>
                <c:pt idx="2">
                  <c:v>#N/A</c:v>
                </c:pt>
                <c:pt idx="3">
                  <c:v>0.23</c:v>
                </c:pt>
                <c:pt idx="4">
                  <c:v>#N/A</c:v>
                </c:pt>
                <c:pt idx="5">
                  <c:v>0.26</c:v>
                </c:pt>
                <c:pt idx="6">
                  <c:v>#N/A</c:v>
                </c:pt>
                <c:pt idx="7">
                  <c:v>0.33</c:v>
                </c:pt>
                <c:pt idx="8">
                  <c:v>#N/A</c:v>
                </c:pt>
                <c:pt idx="9">
                  <c:v>0.28999999999999998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1.49</c:v>
                </c:pt>
              </c:numCache>
            </c:numRef>
          </c:val>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1.27</c:v>
                </c:pt>
                <c:pt idx="2">
                  <c:v>#N/A</c:v>
                </c:pt>
                <c:pt idx="3">
                  <c:v>1.35</c:v>
                </c:pt>
                <c:pt idx="4">
                  <c:v>#N/A</c:v>
                </c:pt>
                <c:pt idx="5">
                  <c:v>2.17</c:v>
                </c:pt>
                <c:pt idx="6">
                  <c:v>#N/A</c:v>
                </c:pt>
                <c:pt idx="7">
                  <c:v>1.45</c:v>
                </c:pt>
                <c:pt idx="8">
                  <c:v>#N/A</c:v>
                </c:pt>
                <c:pt idx="9">
                  <c:v>1.55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3.15</c:v>
                </c:pt>
                <c:pt idx="2">
                  <c:v>#N/A</c:v>
                </c:pt>
                <c:pt idx="3">
                  <c:v>2.79</c:v>
                </c:pt>
                <c:pt idx="4">
                  <c:v>#N/A</c:v>
                </c:pt>
                <c:pt idx="5">
                  <c:v>6.28</c:v>
                </c:pt>
                <c:pt idx="6">
                  <c:v>#N/A</c:v>
                </c:pt>
                <c:pt idx="7">
                  <c:v>4.1100000000000003</c:v>
                </c:pt>
                <c:pt idx="8">
                  <c:v>#N/A</c:v>
                </c:pt>
                <c:pt idx="9">
                  <c:v>4.54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3.25</c:v>
                </c:pt>
                <c:pt idx="2">
                  <c:v>#N/A</c:v>
                </c:pt>
                <c:pt idx="3">
                  <c:v>5.99</c:v>
                </c:pt>
                <c:pt idx="4">
                  <c:v>#N/A</c:v>
                </c:pt>
                <c:pt idx="5">
                  <c:v>9.3800000000000008</c:v>
                </c:pt>
                <c:pt idx="6">
                  <c:v>#N/A</c:v>
                </c:pt>
                <c:pt idx="7">
                  <c:v>6.49</c:v>
                </c:pt>
                <c:pt idx="8">
                  <c:v>#N/A</c:v>
                </c:pt>
                <c:pt idx="9">
                  <c:v>5.83</c:v>
                </c:pt>
              </c:numCache>
            </c:numRef>
          </c:val>
        </c:ser>
        <c:dLbls>
          <c:showLegendKey val="0"/>
          <c:showVal val="0"/>
          <c:showCatName val="0"/>
          <c:showSerName val="0"/>
          <c:showPercent val="0"/>
          <c:showBubbleSize val="0"/>
        </c:dLbls>
        <c:gapWidth val="150"/>
        <c:overlap val="100"/>
        <c:axId val="103958016"/>
        <c:axId val="103959552"/>
      </c:barChart>
      <c:catAx>
        <c:axId val="1039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59552"/>
        <c:crosses val="autoZero"/>
        <c:auto val="1"/>
        <c:lblAlgn val="ctr"/>
        <c:lblOffset val="100"/>
        <c:tickLblSkip val="1"/>
        <c:tickMarkSkip val="1"/>
        <c:noMultiLvlLbl val="0"/>
      </c:catAx>
      <c:valAx>
        <c:axId val="10395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5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2167</c:v>
                </c:pt>
                <c:pt idx="5">
                  <c:v>2267</c:v>
                </c:pt>
                <c:pt idx="8">
                  <c:v>2291</c:v>
                </c:pt>
                <c:pt idx="11">
                  <c:v>2371</c:v>
                </c:pt>
                <c:pt idx="14">
                  <c:v>2415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347</c:v>
                </c:pt>
                <c:pt idx="3">
                  <c:v>223</c:v>
                </c:pt>
                <c:pt idx="6">
                  <c:v>191</c:v>
                </c:pt>
                <c:pt idx="9">
                  <c:v>66</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59</c:v>
                </c:pt>
                <c:pt idx="3">
                  <c:v>53</c:v>
                </c:pt>
                <c:pt idx="6">
                  <c:v>68</c:v>
                </c:pt>
                <c:pt idx="9">
                  <c:v>97</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913</c:v>
                </c:pt>
                <c:pt idx="3">
                  <c:v>887</c:v>
                </c:pt>
                <c:pt idx="6">
                  <c:v>797</c:v>
                </c:pt>
                <c:pt idx="9">
                  <c:v>779</c:v>
                </c:pt>
                <c:pt idx="12">
                  <c:v>741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2104</c:v>
                </c:pt>
                <c:pt idx="3">
                  <c:v>2066</c:v>
                </c:pt>
                <c:pt idx="6">
                  <c:v>2088</c:v>
                </c:pt>
                <c:pt idx="9">
                  <c:v>2432</c:v>
                </c:pt>
                <c:pt idx="12">
                  <c:v>2400</c:v>
                </c:pt>
              </c:numCache>
            </c:numRef>
          </c:val>
        </c:ser>
        <c:dLbls>
          <c:showLegendKey val="0"/>
          <c:showVal val="0"/>
          <c:showCatName val="0"/>
          <c:showSerName val="0"/>
          <c:showPercent val="0"/>
          <c:showBubbleSize val="0"/>
        </c:dLbls>
        <c:gapWidth val="100"/>
        <c:overlap val="100"/>
        <c:axId val="98161408"/>
        <c:axId val="9816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1256</c:v>
                </c:pt>
                <c:pt idx="2">
                  <c:v>#N/A</c:v>
                </c:pt>
                <c:pt idx="3">
                  <c:v>#N/A</c:v>
                </c:pt>
                <c:pt idx="4">
                  <c:v>962</c:v>
                </c:pt>
                <c:pt idx="5">
                  <c:v>#N/A</c:v>
                </c:pt>
                <c:pt idx="6">
                  <c:v>#N/A</c:v>
                </c:pt>
                <c:pt idx="7">
                  <c:v>853</c:v>
                </c:pt>
                <c:pt idx="8">
                  <c:v>#N/A</c:v>
                </c:pt>
                <c:pt idx="9">
                  <c:v>#N/A</c:v>
                </c:pt>
                <c:pt idx="10">
                  <c:v>1003</c:v>
                </c:pt>
                <c:pt idx="11">
                  <c:v>#N/A</c:v>
                </c:pt>
                <c:pt idx="12">
                  <c:v>#N/A</c:v>
                </c:pt>
                <c:pt idx="13">
                  <c:v>860</c:v>
                </c:pt>
                <c:pt idx="14">
                  <c:v>#N/A</c:v>
                </c:pt>
              </c:numCache>
            </c:numRef>
          </c:val>
          <c:smooth val="0"/>
        </c:ser>
        <c:dLbls>
          <c:showLegendKey val="0"/>
          <c:showVal val="0"/>
          <c:showCatName val="0"/>
          <c:showSerName val="0"/>
          <c:showPercent val="0"/>
          <c:showBubbleSize val="0"/>
        </c:dLbls>
        <c:marker val="1"/>
        <c:smooth val="0"/>
        <c:axId val="98161408"/>
        <c:axId val="98163328"/>
      </c:lineChart>
      <c:catAx>
        <c:axId val="9816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63328"/>
        <c:crosses val="autoZero"/>
        <c:auto val="1"/>
        <c:lblAlgn val="ctr"/>
        <c:lblOffset val="100"/>
        <c:tickLblSkip val="1"/>
        <c:tickMarkSkip val="1"/>
        <c:noMultiLvlLbl val="0"/>
      </c:catAx>
      <c:valAx>
        <c:axId val="9816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6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20295</c:v>
                </c:pt>
                <c:pt idx="5">
                  <c:v>19845</c:v>
                </c:pt>
                <c:pt idx="8">
                  <c:v>18953</c:v>
                </c:pt>
                <c:pt idx="11">
                  <c:v>18031</c:v>
                </c:pt>
                <c:pt idx="14">
                  <c:v>16845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8138</c:v>
                </c:pt>
                <c:pt idx="5">
                  <c:v>8417</c:v>
                </c:pt>
                <c:pt idx="8">
                  <c:v>8718</c:v>
                </c:pt>
                <c:pt idx="11">
                  <c:v>9987</c:v>
                </c:pt>
                <c:pt idx="14">
                  <c:v>10697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11794</c:v>
                </c:pt>
                <c:pt idx="5">
                  <c:v>10890</c:v>
                </c:pt>
                <c:pt idx="8">
                  <c:v>8602</c:v>
                </c:pt>
                <c:pt idx="11">
                  <c:v>7522</c:v>
                </c:pt>
                <c:pt idx="14">
                  <c:v>6406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1</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8829</c:v>
                </c:pt>
                <c:pt idx="3">
                  <c:v>8502</c:v>
                </c:pt>
                <c:pt idx="6">
                  <c:v>8043</c:v>
                </c:pt>
                <c:pt idx="9">
                  <c:v>7661</c:v>
                </c:pt>
                <c:pt idx="12">
                  <c:v>7144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881</c:v>
                </c:pt>
                <c:pt idx="3">
                  <c:v>808</c:v>
                </c:pt>
                <c:pt idx="6">
                  <c:v>718</c:v>
                </c:pt>
                <c:pt idx="9">
                  <c:v>597</c:v>
                </c:pt>
                <c:pt idx="12">
                  <c:v>474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7516</c:v>
                </c:pt>
                <c:pt idx="3">
                  <c:v>7283</c:v>
                </c:pt>
                <c:pt idx="6">
                  <c:v>6822</c:v>
                </c:pt>
                <c:pt idx="9">
                  <c:v>6589</c:v>
                </c:pt>
                <c:pt idx="12">
                  <c:v>6441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12437</c:v>
                </c:pt>
                <c:pt idx="3">
                  <c:v>11604</c:v>
                </c:pt>
                <c:pt idx="6">
                  <c:v>9093</c:v>
                </c:pt>
                <c:pt idx="9">
                  <c:v>9270</c:v>
                </c:pt>
                <c:pt idx="12">
                  <c:v>8932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20873</c:v>
                </c:pt>
                <c:pt idx="3">
                  <c:v>20141</c:v>
                </c:pt>
                <c:pt idx="6">
                  <c:v>21579</c:v>
                </c:pt>
                <c:pt idx="9">
                  <c:v>22424</c:v>
                </c:pt>
                <c:pt idx="12">
                  <c:v>25461</c:v>
                </c:pt>
              </c:numCache>
            </c:numRef>
          </c:val>
        </c:ser>
        <c:dLbls>
          <c:showLegendKey val="0"/>
          <c:showVal val="0"/>
          <c:showCatName val="0"/>
          <c:showSerName val="0"/>
          <c:showPercent val="0"/>
          <c:showBubbleSize val="0"/>
        </c:dLbls>
        <c:gapWidth val="100"/>
        <c:overlap val="100"/>
        <c:axId val="93275264"/>
        <c:axId val="9327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10310</c:v>
                </c:pt>
                <c:pt idx="2">
                  <c:v>#N/A</c:v>
                </c:pt>
                <c:pt idx="3">
                  <c:v>#N/A</c:v>
                </c:pt>
                <c:pt idx="4">
                  <c:v>9186</c:v>
                </c:pt>
                <c:pt idx="5">
                  <c:v>#N/A</c:v>
                </c:pt>
                <c:pt idx="6">
                  <c:v>#N/A</c:v>
                </c:pt>
                <c:pt idx="7">
                  <c:v>9983</c:v>
                </c:pt>
                <c:pt idx="8">
                  <c:v>#N/A</c:v>
                </c:pt>
                <c:pt idx="9">
                  <c:v>#N/A</c:v>
                </c:pt>
                <c:pt idx="10">
                  <c:v>11003</c:v>
                </c:pt>
                <c:pt idx="11">
                  <c:v>#N/A</c:v>
                </c:pt>
                <c:pt idx="12">
                  <c:v>#N/A</c:v>
                </c:pt>
                <c:pt idx="13">
                  <c:v>14504</c:v>
                </c:pt>
                <c:pt idx="14">
                  <c:v>#N/A</c:v>
                </c:pt>
              </c:numCache>
            </c:numRef>
          </c:val>
          <c:smooth val="0"/>
        </c:ser>
        <c:dLbls>
          <c:showLegendKey val="0"/>
          <c:showVal val="0"/>
          <c:showCatName val="0"/>
          <c:showSerName val="0"/>
          <c:showPercent val="0"/>
          <c:showBubbleSize val="0"/>
        </c:dLbls>
        <c:marker val="1"/>
        <c:smooth val="0"/>
        <c:axId val="93275264"/>
        <c:axId val="93277184"/>
      </c:lineChart>
      <c:catAx>
        <c:axId val="932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277184"/>
        <c:crosses val="autoZero"/>
        <c:auto val="1"/>
        <c:lblAlgn val="ctr"/>
        <c:lblOffset val="100"/>
        <c:tickLblSkip val="1"/>
        <c:tickMarkSkip val="1"/>
        <c:noMultiLvlLbl val="0"/>
      </c:catAx>
      <c:valAx>
        <c:axId val="932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132,880
127,963
18.19
54,440,696
52,189,031
1,776,028
27,270,899
24,814,779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東京都と隣接し、立地に恵まれているため、固定資産税をはじめ類似団体の平均を上回る安定した税収があり、不交付団体を維持している。しかしながら、全国平均を上回る人口増加率と出生率などによる財政需要の増加が見込まれる</a:t>
          </a:r>
          <a:r>
            <a:rPr lang="ja-JP" altLang="en-US" sz="1300" b="0" i="0" baseline="0">
              <a:solidFill>
                <a:schemeClr val="dk1"/>
              </a:solidFill>
              <a:effectLst/>
              <a:latin typeface="+mn-lt"/>
              <a:ea typeface="+mn-ea"/>
              <a:cs typeface="+mn-cs"/>
            </a:rPr>
            <a:t>とともに</a:t>
          </a:r>
          <a:r>
            <a:rPr lang="ja-JP" altLang="ja-JP" sz="1300" b="0" i="0" baseline="0">
              <a:solidFill>
                <a:schemeClr val="dk1"/>
              </a:solidFill>
              <a:effectLst/>
              <a:latin typeface="+mn-lt"/>
              <a:ea typeface="+mn-ea"/>
              <a:cs typeface="+mn-cs"/>
            </a:rPr>
            <a:t>、税収の伸びも今後は期待でき</a:t>
          </a:r>
          <a:r>
            <a:rPr lang="ja-JP" altLang="en-US" sz="1300" b="0" i="0" baseline="0">
              <a:solidFill>
                <a:schemeClr val="dk1"/>
              </a:solidFill>
              <a:effectLst/>
              <a:latin typeface="+mn-lt"/>
              <a:ea typeface="+mn-ea"/>
              <a:cs typeface="+mn-cs"/>
            </a:rPr>
            <a:t>ない。指数としてもこうした状況を反映し逓減していることから、</a:t>
          </a:r>
          <a:r>
            <a:rPr lang="ja-JP" altLang="ja-JP" sz="1300" b="0" i="0" baseline="0">
              <a:solidFill>
                <a:schemeClr val="dk1"/>
              </a:solidFill>
              <a:effectLst/>
              <a:latin typeface="+mn-lt"/>
              <a:ea typeface="+mn-ea"/>
              <a:cs typeface="+mn-cs"/>
            </a:rPr>
            <a:t>引き続き行政の効率化や歳入確保に努める。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124278</xdr:rowOff>
    </xdr:from>
    <xdr:to>
      <xdr:col>7</xdr:col>
      <xdr:colOff>152400</xdr:colOff>
      <xdr:row>37</xdr:row>
      <xdr:rowOff>141514</xdr:rowOff>
    </xdr:to>
    <xdr:cxnSp macro="">
      <xdr:nvCxnSpPr>
        <xdr:cNvPr id="69" name="直線コネクタ 68"/>
        <xdr:cNvCxnSpPr/>
      </xdr:nvCxnSpPr>
      <xdr:spPr>
        <a:xfrm>
          <a:off x="4114800" y="646792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55336</xdr:rowOff>
    </xdr:from>
    <xdr:to>
      <xdr:col>6</xdr:col>
      <xdr:colOff>0</xdr:colOff>
      <xdr:row>37</xdr:row>
      <xdr:rowOff>124278</xdr:rowOff>
    </xdr:to>
    <xdr:cxnSp macro="">
      <xdr:nvCxnSpPr>
        <xdr:cNvPr id="72" name="直線コネクタ 71"/>
        <xdr:cNvCxnSpPr/>
      </xdr:nvCxnSpPr>
      <xdr:spPr>
        <a:xfrm>
          <a:off x="3225800" y="63989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37193</xdr:rowOff>
    </xdr:from>
    <xdr:to>
      <xdr:col>4</xdr:col>
      <xdr:colOff>482600</xdr:colOff>
      <xdr:row>37</xdr:row>
      <xdr:rowOff>55336</xdr:rowOff>
    </xdr:to>
    <xdr:cxnSp macro="">
      <xdr:nvCxnSpPr>
        <xdr:cNvPr id="75" name="直線コネクタ 74"/>
        <xdr:cNvCxnSpPr/>
      </xdr:nvCxnSpPr>
      <xdr:spPr>
        <a:xfrm>
          <a:off x="2336800" y="62093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87993</xdr:rowOff>
    </xdr:from>
    <xdr:to>
      <xdr:col>3</xdr:col>
      <xdr:colOff>279400</xdr:colOff>
      <xdr:row>36</xdr:row>
      <xdr:rowOff>37193</xdr:rowOff>
    </xdr:to>
    <xdr:cxnSp macro="">
      <xdr:nvCxnSpPr>
        <xdr:cNvPr id="78" name="直線コネクタ 77"/>
        <xdr:cNvCxnSpPr/>
      </xdr:nvCxnSpPr>
      <xdr:spPr>
        <a:xfrm>
          <a:off x="1447800" y="60887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90714</xdr:rowOff>
    </xdr:from>
    <xdr:to>
      <xdr:col>7</xdr:col>
      <xdr:colOff>203200</xdr:colOff>
      <xdr:row>38</xdr:row>
      <xdr:rowOff>20864</xdr:rowOff>
    </xdr:to>
    <xdr:sp macro="" textlink="">
      <xdr:nvSpPr>
        <xdr:cNvPr id="88" name="円/楕円 87"/>
        <xdr:cNvSpPr/>
      </xdr:nvSpPr>
      <xdr:spPr>
        <a:xfrm>
          <a:off x="4902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107241</xdr:rowOff>
    </xdr:from>
    <xdr:ext cx="762000" cy="259045"/>
    <xdr:sp macro="" textlink="">
      <xdr:nvSpPr>
        <xdr:cNvPr id="89" name="財政力該当値テキスト"/>
        <xdr:cNvSpPr txBox="1"/>
      </xdr:nvSpPr>
      <xdr:spPr>
        <a:xfrm>
          <a:off x="5041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73478</xdr:rowOff>
    </xdr:from>
    <xdr:to>
      <xdr:col>6</xdr:col>
      <xdr:colOff>50800</xdr:colOff>
      <xdr:row>38</xdr:row>
      <xdr:rowOff>3628</xdr:rowOff>
    </xdr:to>
    <xdr:sp macro="" textlink="">
      <xdr:nvSpPr>
        <xdr:cNvPr id="90" name="円/楕円 89"/>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13805</xdr:rowOff>
    </xdr:from>
    <xdr:ext cx="736600" cy="259045"/>
    <xdr:sp macro="" textlink="">
      <xdr:nvSpPr>
        <xdr:cNvPr id="91" name="テキスト ボックス 90"/>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4536</xdr:rowOff>
    </xdr:from>
    <xdr:to>
      <xdr:col>4</xdr:col>
      <xdr:colOff>533400</xdr:colOff>
      <xdr:row>37</xdr:row>
      <xdr:rowOff>106136</xdr:rowOff>
    </xdr:to>
    <xdr:sp macro="" textlink="">
      <xdr:nvSpPr>
        <xdr:cNvPr id="92" name="円/楕円 91"/>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116313</xdr:rowOff>
    </xdr:from>
    <xdr:ext cx="762000" cy="259045"/>
    <xdr:sp macro="" textlink="">
      <xdr:nvSpPr>
        <xdr:cNvPr id="93" name="テキスト ボックス 92"/>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157843</xdr:rowOff>
    </xdr:from>
    <xdr:to>
      <xdr:col>3</xdr:col>
      <xdr:colOff>330200</xdr:colOff>
      <xdr:row>36</xdr:row>
      <xdr:rowOff>87993</xdr:rowOff>
    </xdr:to>
    <xdr:sp macro="" textlink="">
      <xdr:nvSpPr>
        <xdr:cNvPr id="94" name="円/楕円 93"/>
        <xdr:cNvSpPr/>
      </xdr:nvSpPr>
      <xdr:spPr>
        <a:xfrm>
          <a:off x="2286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98170</xdr:rowOff>
    </xdr:from>
    <xdr:ext cx="762000" cy="259045"/>
    <xdr:sp macro="" textlink="">
      <xdr:nvSpPr>
        <xdr:cNvPr id="95" name="テキスト ボックス 94"/>
        <xdr:cNvSpPr txBox="1"/>
      </xdr:nvSpPr>
      <xdr:spPr>
        <a:xfrm>
          <a:off x="1955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37193</xdr:rowOff>
    </xdr:from>
    <xdr:to>
      <xdr:col>2</xdr:col>
      <xdr:colOff>127000</xdr:colOff>
      <xdr:row>35</xdr:row>
      <xdr:rowOff>138793</xdr:rowOff>
    </xdr:to>
    <xdr:sp macro="" textlink="">
      <xdr:nvSpPr>
        <xdr:cNvPr id="96" name="円/楕円 95"/>
        <xdr:cNvSpPr/>
      </xdr:nvSpPr>
      <xdr:spPr>
        <a:xfrm>
          <a:off x="1397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148970</xdr:rowOff>
    </xdr:from>
    <xdr:ext cx="762000" cy="259045"/>
    <xdr:sp macro="" textlink="">
      <xdr:nvSpPr>
        <xdr:cNvPr id="97" name="テキスト ボックス 96"/>
        <xdr:cNvSpPr txBox="1"/>
      </xdr:nvSpPr>
      <xdr:spPr>
        <a:xfrm>
          <a:off x="1066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民間保育所事業運営費等の扶助費の増加、繰出金の増加により経常収支比率は上昇傾向にある。類似団体内では低い数値となっているが、今後も扶助費が年々増加する見込みであること、老朽化している施設の大規模修繕や建て替えに伴い借り入れた、市債の公債費が増加すること等から、引き続き人件費の削減や事業内容の見直しをしていくことで、比率上昇の抑制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170180</xdr:rowOff>
    </xdr:to>
    <xdr:cxnSp macro="">
      <xdr:nvCxnSpPr>
        <xdr:cNvPr id="130" name="直線コネクタ 129"/>
        <xdr:cNvCxnSpPr/>
      </xdr:nvCxnSpPr>
      <xdr:spPr>
        <a:xfrm>
          <a:off x="4114800" y="1028827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1270</xdr:rowOff>
    </xdr:to>
    <xdr:cxnSp macro="">
      <xdr:nvCxnSpPr>
        <xdr:cNvPr id="133" name="直線コネクタ 132"/>
        <xdr:cNvCxnSpPr/>
      </xdr:nvCxnSpPr>
      <xdr:spPr>
        <a:xfrm>
          <a:off x="3225800" y="1028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42418</xdr:rowOff>
    </xdr:from>
    <xdr:to>
      <xdr:col>4</xdr:col>
      <xdr:colOff>482600</xdr:colOff>
      <xdr:row>60</xdr:row>
      <xdr:rowOff>1270</xdr:rowOff>
    </xdr:to>
    <xdr:cxnSp macro="">
      <xdr:nvCxnSpPr>
        <xdr:cNvPr id="136" name="直線コネクタ 135"/>
        <xdr:cNvCxnSpPr/>
      </xdr:nvCxnSpPr>
      <xdr:spPr>
        <a:xfrm>
          <a:off x="2336800" y="1015796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59</xdr:row>
      <xdr:rowOff>42418</xdr:rowOff>
    </xdr:to>
    <xdr:cxnSp macro="">
      <xdr:nvCxnSpPr>
        <xdr:cNvPr id="139" name="直線コネクタ 138"/>
        <xdr:cNvCxnSpPr/>
      </xdr:nvCxnSpPr>
      <xdr:spPr>
        <a:xfrm>
          <a:off x="1447800" y="101434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49" name="円/楕円 148"/>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0"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1" name="円/楕円 150"/>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2" name="テキスト ボックス 151"/>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3" name="円/楕円 152"/>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4" name="テキスト ボックス 153"/>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163068</xdr:rowOff>
    </xdr:from>
    <xdr:to>
      <xdr:col>3</xdr:col>
      <xdr:colOff>330200</xdr:colOff>
      <xdr:row>59</xdr:row>
      <xdr:rowOff>93218</xdr:rowOff>
    </xdr:to>
    <xdr:sp macro="" textlink="">
      <xdr:nvSpPr>
        <xdr:cNvPr id="155" name="円/楕円 154"/>
        <xdr:cNvSpPr/>
      </xdr:nvSpPr>
      <xdr:spPr>
        <a:xfrm>
          <a:off x="2286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103395</xdr:rowOff>
    </xdr:from>
    <xdr:ext cx="762000" cy="259045"/>
    <xdr:sp macro="" textlink="">
      <xdr:nvSpPr>
        <xdr:cNvPr id="156" name="テキスト ボックス 155"/>
        <xdr:cNvSpPr txBox="1"/>
      </xdr:nvSpPr>
      <xdr:spPr>
        <a:xfrm>
          <a:off x="1955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7" name="円/楕円 156"/>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58" name="テキスト ボックス 157"/>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市の重要施策である安心・安全なまちづくりのための防犯および防災対策事業、安心して楽しく子育てできる環境づくりのための事業など、多様化する市民ニーズに応えるための様々な経費が含まれている。決算額については、行政の効率化を図ってきたことにより減少傾向にはあるものの、未だ類似団体平均を上回っている。今後も質の高いサービスを行うと同時に、職員一人一人がコスト意識を持ち、一層の経費の縮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51295</xdr:rowOff>
    </xdr:from>
    <xdr:to>
      <xdr:col>7</xdr:col>
      <xdr:colOff>152400</xdr:colOff>
      <xdr:row>85</xdr:row>
      <xdr:rowOff>76718</xdr:rowOff>
    </xdr:to>
    <xdr:cxnSp macro="">
      <xdr:nvCxnSpPr>
        <xdr:cNvPr id="195" name="直線コネクタ 194"/>
        <xdr:cNvCxnSpPr/>
      </xdr:nvCxnSpPr>
      <xdr:spPr>
        <a:xfrm>
          <a:off x="4114800" y="14624545"/>
          <a:ext cx="8382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51295</xdr:rowOff>
    </xdr:from>
    <xdr:to>
      <xdr:col>6</xdr:col>
      <xdr:colOff>0</xdr:colOff>
      <xdr:row>85</xdr:row>
      <xdr:rowOff>139905</xdr:rowOff>
    </xdr:to>
    <xdr:cxnSp macro="">
      <xdr:nvCxnSpPr>
        <xdr:cNvPr id="198" name="直線コネクタ 197"/>
        <xdr:cNvCxnSpPr/>
      </xdr:nvCxnSpPr>
      <xdr:spPr>
        <a:xfrm flipV="1">
          <a:off x="3225800" y="14624545"/>
          <a:ext cx="8890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139905</xdr:rowOff>
    </xdr:from>
    <xdr:to>
      <xdr:col>4</xdr:col>
      <xdr:colOff>482600</xdr:colOff>
      <xdr:row>86</xdr:row>
      <xdr:rowOff>76608</xdr:rowOff>
    </xdr:to>
    <xdr:cxnSp macro="">
      <xdr:nvCxnSpPr>
        <xdr:cNvPr id="201" name="直線コネクタ 200"/>
        <xdr:cNvCxnSpPr/>
      </xdr:nvCxnSpPr>
      <xdr:spPr>
        <a:xfrm flipV="1">
          <a:off x="2336800" y="14713155"/>
          <a:ext cx="889000" cy="1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55460</xdr:rowOff>
    </xdr:from>
    <xdr:to>
      <xdr:col>3</xdr:col>
      <xdr:colOff>279400</xdr:colOff>
      <xdr:row>86</xdr:row>
      <xdr:rowOff>76608</xdr:rowOff>
    </xdr:to>
    <xdr:cxnSp macro="">
      <xdr:nvCxnSpPr>
        <xdr:cNvPr id="204" name="直線コネクタ 203"/>
        <xdr:cNvCxnSpPr/>
      </xdr:nvCxnSpPr>
      <xdr:spPr>
        <a:xfrm>
          <a:off x="1447800" y="14800160"/>
          <a:ext cx="889000" cy="2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155472</xdr:rowOff>
    </xdr:from>
    <xdr:ext cx="762000" cy="259045"/>
    <xdr:sp macro="" textlink="">
      <xdr:nvSpPr>
        <xdr:cNvPr id="208" name="テキスト ボックス 207"/>
        <xdr:cNvSpPr txBox="1"/>
      </xdr:nvSpPr>
      <xdr:spPr>
        <a:xfrm>
          <a:off x="1066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25918</xdr:rowOff>
    </xdr:from>
    <xdr:to>
      <xdr:col>7</xdr:col>
      <xdr:colOff>203200</xdr:colOff>
      <xdr:row>85</xdr:row>
      <xdr:rowOff>127518</xdr:rowOff>
    </xdr:to>
    <xdr:sp macro="" textlink="">
      <xdr:nvSpPr>
        <xdr:cNvPr id="214" name="円/楕円 213"/>
        <xdr:cNvSpPr/>
      </xdr:nvSpPr>
      <xdr:spPr>
        <a:xfrm>
          <a:off x="4902200" y="145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169445</xdr:rowOff>
    </xdr:from>
    <xdr:ext cx="762000" cy="259045"/>
    <xdr:sp macro="" textlink="">
      <xdr:nvSpPr>
        <xdr:cNvPr id="215" name="人件費・物件費等の状況該当値テキスト"/>
        <xdr:cNvSpPr txBox="1"/>
      </xdr:nvSpPr>
      <xdr:spPr>
        <a:xfrm>
          <a:off x="5041900" y="1457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112,609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495</xdr:rowOff>
    </xdr:from>
    <xdr:to>
      <xdr:col>6</xdr:col>
      <xdr:colOff>50800</xdr:colOff>
      <xdr:row>85</xdr:row>
      <xdr:rowOff>102095</xdr:rowOff>
    </xdr:to>
    <xdr:sp macro="" textlink="">
      <xdr:nvSpPr>
        <xdr:cNvPr id="216" name="円/楕円 215"/>
        <xdr:cNvSpPr/>
      </xdr:nvSpPr>
      <xdr:spPr>
        <a:xfrm>
          <a:off x="4064000" y="145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86872</xdr:rowOff>
    </xdr:from>
    <xdr:ext cx="736600" cy="259045"/>
    <xdr:sp macro="" textlink="">
      <xdr:nvSpPr>
        <xdr:cNvPr id="217" name="テキスト ボックス 216"/>
        <xdr:cNvSpPr txBox="1"/>
      </xdr:nvSpPr>
      <xdr:spPr>
        <a:xfrm>
          <a:off x="3733800" y="1466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111,134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89105</xdr:rowOff>
    </xdr:from>
    <xdr:to>
      <xdr:col>4</xdr:col>
      <xdr:colOff>533400</xdr:colOff>
      <xdr:row>86</xdr:row>
      <xdr:rowOff>19255</xdr:rowOff>
    </xdr:to>
    <xdr:sp macro="" textlink="">
      <xdr:nvSpPr>
        <xdr:cNvPr id="218" name="円/楕円 217"/>
        <xdr:cNvSpPr/>
      </xdr:nvSpPr>
      <xdr:spPr>
        <a:xfrm>
          <a:off x="3175000" y="146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4032</xdr:rowOff>
    </xdr:from>
    <xdr:ext cx="762000" cy="259045"/>
    <xdr:sp macro="" textlink="">
      <xdr:nvSpPr>
        <xdr:cNvPr id="219" name="テキスト ボックス 218"/>
        <xdr:cNvSpPr txBox="1"/>
      </xdr:nvSpPr>
      <xdr:spPr>
        <a:xfrm>
          <a:off x="2844800" y="147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25808</xdr:rowOff>
    </xdr:from>
    <xdr:to>
      <xdr:col>3</xdr:col>
      <xdr:colOff>330200</xdr:colOff>
      <xdr:row>86</xdr:row>
      <xdr:rowOff>127408</xdr:rowOff>
    </xdr:to>
    <xdr:sp macro="" textlink="">
      <xdr:nvSpPr>
        <xdr:cNvPr id="220" name="円/楕円 219"/>
        <xdr:cNvSpPr/>
      </xdr:nvSpPr>
      <xdr:spPr>
        <a:xfrm>
          <a:off x="2286000" y="147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112185</xdr:rowOff>
    </xdr:from>
    <xdr:ext cx="762000" cy="259045"/>
    <xdr:sp macro="" textlink="">
      <xdr:nvSpPr>
        <xdr:cNvPr id="221" name="テキスト ボックス 220"/>
        <xdr:cNvSpPr txBox="1"/>
      </xdr:nvSpPr>
      <xdr:spPr>
        <a:xfrm>
          <a:off x="1955800" y="148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4660</xdr:rowOff>
    </xdr:from>
    <xdr:to>
      <xdr:col>2</xdr:col>
      <xdr:colOff>127000</xdr:colOff>
      <xdr:row>86</xdr:row>
      <xdr:rowOff>106260</xdr:rowOff>
    </xdr:to>
    <xdr:sp macro="" textlink="">
      <xdr:nvSpPr>
        <xdr:cNvPr id="222" name="円/楕円 221"/>
        <xdr:cNvSpPr/>
      </xdr:nvSpPr>
      <xdr:spPr>
        <a:xfrm>
          <a:off x="1397000" y="147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91037</xdr:rowOff>
    </xdr:from>
    <xdr:ext cx="762000" cy="259045"/>
    <xdr:sp macro="" textlink="">
      <xdr:nvSpPr>
        <xdr:cNvPr id="223" name="テキスト ボックス 222"/>
        <xdr:cNvSpPr txBox="1"/>
      </xdr:nvSpPr>
      <xdr:spPr>
        <a:xfrm>
          <a:off x="1066800" y="148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国家公務員が平成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4</a:t>
          </a:r>
          <a:r>
            <a:rPr lang="ja-JP" altLang="ja-JP" sz="1300">
              <a:solidFill>
                <a:schemeClr val="dk1"/>
              </a:solidFill>
              <a:effectLst/>
              <a:latin typeface="+mn-lt"/>
              <a:ea typeface="+mn-ea"/>
              <a:cs typeface="+mn-cs"/>
            </a:rPr>
            <a:t>月から給与制度の総合的見直しにより給料表の改訂を実施したことや、国及び本紙の職員構成の変動等の要因により前年比で数値は若干の減少が見られた。本市は若手の積極的な登用を進めていることから、同年代の国家公務員よりも昇任ペースが早い傾向があり、結果的にラスパイレス指数を押し上げているが、今後もさらなる給与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21227</xdr:rowOff>
    </xdr:from>
    <xdr:to>
      <xdr:col>24</xdr:col>
      <xdr:colOff>558800</xdr:colOff>
      <xdr:row>85</xdr:row>
      <xdr:rowOff>135164</xdr:rowOff>
    </xdr:to>
    <xdr:cxnSp macro="">
      <xdr:nvCxnSpPr>
        <xdr:cNvPr id="254" name="直線コネクタ 253"/>
        <xdr:cNvCxnSpPr/>
      </xdr:nvCxnSpPr>
      <xdr:spPr>
        <a:xfrm flipV="1">
          <a:off x="17018000" y="13908677"/>
          <a:ext cx="0" cy="799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5"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6" name="直線コネクタ 255"/>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107604</xdr:rowOff>
    </xdr:from>
    <xdr:ext cx="762000" cy="259045"/>
    <xdr:sp macro="" textlink="">
      <xdr:nvSpPr>
        <xdr:cNvPr id="257" name="給与水準   （国との比較）最大値テキスト"/>
        <xdr:cNvSpPr txBox="1"/>
      </xdr:nvSpPr>
      <xdr:spPr>
        <a:xfrm>
          <a:off x="17106900" y="1365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21227</xdr:rowOff>
    </xdr:from>
    <xdr:to>
      <xdr:col>24</xdr:col>
      <xdr:colOff>647700</xdr:colOff>
      <xdr:row>81</xdr:row>
      <xdr:rowOff>21227</xdr:rowOff>
    </xdr:to>
    <xdr:cxnSp macro="">
      <xdr:nvCxnSpPr>
        <xdr:cNvPr id="258" name="直線コネクタ 257"/>
        <xdr:cNvCxnSpPr/>
      </xdr:nvCxnSpPr>
      <xdr:spPr>
        <a:xfrm>
          <a:off x="16929100" y="1390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45538</xdr:rowOff>
    </xdr:from>
    <xdr:to>
      <xdr:col>24</xdr:col>
      <xdr:colOff>558800</xdr:colOff>
      <xdr:row>85</xdr:row>
      <xdr:rowOff>59327</xdr:rowOff>
    </xdr:to>
    <xdr:cxnSp macro="">
      <xdr:nvCxnSpPr>
        <xdr:cNvPr id="259" name="直線コネクタ 258"/>
        <xdr:cNvCxnSpPr/>
      </xdr:nvCxnSpPr>
      <xdr:spPr>
        <a:xfrm flipV="1">
          <a:off x="16179800" y="1461878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112865</xdr:rowOff>
    </xdr:from>
    <xdr:ext cx="762000" cy="259045"/>
    <xdr:sp macro="" textlink="">
      <xdr:nvSpPr>
        <xdr:cNvPr id="260" name="給与水準   （国との比較）平均値テキスト"/>
        <xdr:cNvSpPr txBox="1"/>
      </xdr:nvSpPr>
      <xdr:spPr>
        <a:xfrm>
          <a:off x="17106900" y="1417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96338</xdr:rowOff>
    </xdr:from>
    <xdr:to>
      <xdr:col>24</xdr:col>
      <xdr:colOff>609600</xdr:colOff>
      <xdr:row>84</xdr:row>
      <xdr:rowOff>26488</xdr:rowOff>
    </xdr:to>
    <xdr:sp macro="" textlink="">
      <xdr:nvSpPr>
        <xdr:cNvPr id="261" name="フローチャート : 判断 260"/>
        <xdr:cNvSpPr/>
      </xdr:nvSpPr>
      <xdr:spPr>
        <a:xfrm>
          <a:off x="169672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59327</xdr:rowOff>
    </xdr:from>
    <xdr:to>
      <xdr:col>23</xdr:col>
      <xdr:colOff>406400</xdr:colOff>
      <xdr:row>88</xdr:row>
      <xdr:rowOff>110308</xdr:rowOff>
    </xdr:to>
    <xdr:cxnSp macro="">
      <xdr:nvCxnSpPr>
        <xdr:cNvPr id="262" name="直線コネクタ 261"/>
        <xdr:cNvCxnSpPr/>
      </xdr:nvCxnSpPr>
      <xdr:spPr>
        <a:xfrm flipV="1">
          <a:off x="15290800" y="14632577"/>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75656</xdr:rowOff>
    </xdr:from>
    <xdr:to>
      <xdr:col>23</xdr:col>
      <xdr:colOff>457200</xdr:colOff>
      <xdr:row>84</xdr:row>
      <xdr:rowOff>5806</xdr:rowOff>
    </xdr:to>
    <xdr:sp macro="" textlink="">
      <xdr:nvSpPr>
        <xdr:cNvPr id="263" name="フローチャート : 判断 262"/>
        <xdr:cNvSpPr/>
      </xdr:nvSpPr>
      <xdr:spPr>
        <a:xfrm>
          <a:off x="16129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15983</xdr:rowOff>
    </xdr:from>
    <xdr:ext cx="736600" cy="259045"/>
    <xdr:sp macro="" textlink="">
      <xdr:nvSpPr>
        <xdr:cNvPr id="264" name="テキスト ボックス 263"/>
        <xdr:cNvSpPr txBox="1"/>
      </xdr:nvSpPr>
      <xdr:spPr>
        <a:xfrm>
          <a:off x="15798800" y="1407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110308</xdr:rowOff>
    </xdr:from>
    <xdr:to>
      <xdr:col>22</xdr:col>
      <xdr:colOff>203200</xdr:colOff>
      <xdr:row>88</xdr:row>
      <xdr:rowOff>165463</xdr:rowOff>
    </xdr:to>
    <xdr:cxnSp macro="">
      <xdr:nvCxnSpPr>
        <xdr:cNvPr id="265" name="直線コネクタ 264"/>
        <xdr:cNvCxnSpPr/>
      </xdr:nvCxnSpPr>
      <xdr:spPr>
        <a:xfrm flipV="1">
          <a:off x="14401800" y="1519790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126637</xdr:rowOff>
    </xdr:from>
    <xdr:to>
      <xdr:col>22</xdr:col>
      <xdr:colOff>254000</xdr:colOff>
      <xdr:row>87</xdr:row>
      <xdr:rowOff>56787</xdr:rowOff>
    </xdr:to>
    <xdr:sp macro="" textlink="">
      <xdr:nvSpPr>
        <xdr:cNvPr id="266" name="フローチャート : 判断 265"/>
        <xdr:cNvSpPr/>
      </xdr:nvSpPr>
      <xdr:spPr>
        <a:xfrm>
          <a:off x="15240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66964</xdr:rowOff>
    </xdr:from>
    <xdr:ext cx="762000" cy="259045"/>
    <xdr:sp macro="" textlink="">
      <xdr:nvSpPr>
        <xdr:cNvPr id="267" name="テキスト ボックス 266"/>
        <xdr:cNvSpPr txBox="1"/>
      </xdr:nvSpPr>
      <xdr:spPr>
        <a:xfrm>
          <a:off x="14909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52432</xdr:rowOff>
    </xdr:from>
    <xdr:to>
      <xdr:col>21</xdr:col>
      <xdr:colOff>0</xdr:colOff>
      <xdr:row>88</xdr:row>
      <xdr:rowOff>165463</xdr:rowOff>
    </xdr:to>
    <xdr:cxnSp macro="">
      <xdr:nvCxnSpPr>
        <xdr:cNvPr id="268" name="直線コネクタ 267"/>
        <xdr:cNvCxnSpPr/>
      </xdr:nvCxnSpPr>
      <xdr:spPr>
        <a:xfrm>
          <a:off x="13512800" y="14625682"/>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9" name="フローチャート : 判断 268"/>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70" name="テキスト ボックス 269"/>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1" name="フローチャート : 判断 270"/>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2" name="テキスト ボックス 271"/>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166188</xdr:rowOff>
    </xdr:from>
    <xdr:to>
      <xdr:col>24</xdr:col>
      <xdr:colOff>609600</xdr:colOff>
      <xdr:row>85</xdr:row>
      <xdr:rowOff>96338</xdr:rowOff>
    </xdr:to>
    <xdr:sp macro="" textlink="">
      <xdr:nvSpPr>
        <xdr:cNvPr id="278" name="円/楕円 277"/>
        <xdr:cNvSpPr/>
      </xdr:nvSpPr>
      <xdr:spPr>
        <a:xfrm>
          <a:off x="169672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62065</xdr:rowOff>
    </xdr:from>
    <xdr:ext cx="762000" cy="259045"/>
    <xdr:sp macro="" textlink="">
      <xdr:nvSpPr>
        <xdr:cNvPr id="279" name="給与水準   （国との比較）該当値テキスト"/>
        <xdr:cNvSpPr txBox="1"/>
      </xdr:nvSpPr>
      <xdr:spPr>
        <a:xfrm>
          <a:off x="17106900" y="144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8527</xdr:rowOff>
    </xdr:from>
    <xdr:to>
      <xdr:col>23</xdr:col>
      <xdr:colOff>457200</xdr:colOff>
      <xdr:row>85</xdr:row>
      <xdr:rowOff>110127</xdr:rowOff>
    </xdr:to>
    <xdr:sp macro="" textlink="">
      <xdr:nvSpPr>
        <xdr:cNvPr id="280" name="円/楕円 279"/>
        <xdr:cNvSpPr/>
      </xdr:nvSpPr>
      <xdr:spPr>
        <a:xfrm>
          <a:off x="16129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94904</xdr:rowOff>
    </xdr:from>
    <xdr:ext cx="736600" cy="259045"/>
    <xdr:sp macro="" textlink="">
      <xdr:nvSpPr>
        <xdr:cNvPr id="281" name="テキスト ボックス 280"/>
        <xdr:cNvSpPr txBox="1"/>
      </xdr:nvSpPr>
      <xdr:spPr>
        <a:xfrm>
          <a:off x="15798800" y="1466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59508</xdr:rowOff>
    </xdr:from>
    <xdr:to>
      <xdr:col>22</xdr:col>
      <xdr:colOff>254000</xdr:colOff>
      <xdr:row>88</xdr:row>
      <xdr:rowOff>161108</xdr:rowOff>
    </xdr:to>
    <xdr:sp macro="" textlink="">
      <xdr:nvSpPr>
        <xdr:cNvPr id="282" name="円/楕円 281"/>
        <xdr:cNvSpPr/>
      </xdr:nvSpPr>
      <xdr:spPr>
        <a:xfrm>
          <a:off x="15240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145885</xdr:rowOff>
    </xdr:from>
    <xdr:ext cx="762000" cy="259045"/>
    <xdr:sp macro="" textlink="">
      <xdr:nvSpPr>
        <xdr:cNvPr id="283" name="テキスト ボックス 282"/>
        <xdr:cNvSpPr txBox="1"/>
      </xdr:nvSpPr>
      <xdr:spPr>
        <a:xfrm>
          <a:off x="14909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114663</xdr:rowOff>
    </xdr:from>
    <xdr:to>
      <xdr:col>21</xdr:col>
      <xdr:colOff>50800</xdr:colOff>
      <xdr:row>89</xdr:row>
      <xdr:rowOff>44813</xdr:rowOff>
    </xdr:to>
    <xdr:sp macro="" textlink="">
      <xdr:nvSpPr>
        <xdr:cNvPr id="284" name="円/楕円 283"/>
        <xdr:cNvSpPr/>
      </xdr:nvSpPr>
      <xdr:spPr>
        <a:xfrm>
          <a:off x="14351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29590</xdr:rowOff>
    </xdr:from>
    <xdr:ext cx="762000" cy="259045"/>
    <xdr:sp macro="" textlink="">
      <xdr:nvSpPr>
        <xdr:cNvPr id="285" name="テキスト ボックス 284"/>
        <xdr:cNvSpPr txBox="1"/>
      </xdr:nvSpPr>
      <xdr:spPr>
        <a:xfrm>
          <a:off x="14020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86" name="円/楕円 285"/>
        <xdr:cNvSpPr/>
      </xdr:nvSpPr>
      <xdr:spPr>
        <a:xfrm>
          <a:off x="13462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88009</xdr:rowOff>
    </xdr:from>
    <xdr:ext cx="762000" cy="259045"/>
    <xdr:sp macro="" textlink="">
      <xdr:nvSpPr>
        <xdr:cNvPr id="287" name="テキスト ボックス 286"/>
        <xdr:cNvSpPr txBox="1"/>
      </xdr:nvSpPr>
      <xdr:spPr>
        <a:xfrm>
          <a:off x="13131800" y="1466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職員数については、平成</a:t>
          </a:r>
          <a:r>
            <a:rPr kumimoji="1" lang="en-US" altLang="ja-JP" sz="1300">
              <a:latin typeface="ＭＳ Ｐゴシック"/>
            </a:rPr>
            <a:t>27</a:t>
          </a:r>
          <a:r>
            <a:rPr kumimoji="1" lang="ja-JP" altLang="en-US" sz="1300">
              <a:latin typeface="ＭＳ Ｐゴシック"/>
            </a:rPr>
            <a:t>年度までを期間とする第</a:t>
          </a:r>
          <a:r>
            <a:rPr kumimoji="1" lang="en-US" altLang="ja-JP" sz="1300">
              <a:latin typeface="ＭＳ Ｐゴシック"/>
            </a:rPr>
            <a:t>4</a:t>
          </a:r>
          <a:r>
            <a:rPr kumimoji="1" lang="ja-JP" altLang="en-US" sz="1300">
              <a:latin typeface="ＭＳ Ｐゴシック"/>
            </a:rPr>
            <a:t>次定員適正化計画に基づき、</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5</a:t>
          </a:r>
          <a:r>
            <a:rPr kumimoji="1" lang="ja-JP" altLang="en-US" sz="1300">
              <a:latin typeface="ＭＳ Ｐゴシック"/>
            </a:rPr>
            <a:t>％の削減を目標に取り組んでいる。既存事業の見直し、組織の合理化、指定管理制度の活用等により、市民サービスのレベルは維持しつつ、引き続き適正な定員の管理を行っていく。</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9" name="直線コネクタ 318"/>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20"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21" name="直線コネクタ 320"/>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2"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3" name="直線コネクタ 322"/>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157299</xdr:rowOff>
    </xdr:from>
    <xdr:to>
      <xdr:col>24</xdr:col>
      <xdr:colOff>558800</xdr:colOff>
      <xdr:row>62</xdr:row>
      <xdr:rowOff>30662</xdr:rowOff>
    </xdr:to>
    <xdr:cxnSp macro="">
      <xdr:nvCxnSpPr>
        <xdr:cNvPr id="324" name="直線コネクタ 323"/>
        <xdr:cNvCxnSpPr/>
      </xdr:nvCxnSpPr>
      <xdr:spPr>
        <a:xfrm flipV="1">
          <a:off x="16179800" y="1061574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5"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6" name="フローチャート : 判断 325"/>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65133</xdr:rowOff>
    </xdr:to>
    <xdr:cxnSp macro="">
      <xdr:nvCxnSpPr>
        <xdr:cNvPr id="327" name="直線コネクタ 326"/>
        <xdr:cNvCxnSpPr/>
      </xdr:nvCxnSpPr>
      <xdr:spPr>
        <a:xfrm flipV="1">
          <a:off x="15290800" y="106605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8" name="フローチャート : 判断 327"/>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9" name="テキスト ボックス 328"/>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65133</xdr:rowOff>
    </xdr:from>
    <xdr:to>
      <xdr:col>22</xdr:col>
      <xdr:colOff>203200</xdr:colOff>
      <xdr:row>63</xdr:row>
      <xdr:rowOff>31569</xdr:rowOff>
    </xdr:to>
    <xdr:cxnSp macro="">
      <xdr:nvCxnSpPr>
        <xdr:cNvPr id="330" name="直線コネクタ 329"/>
        <xdr:cNvCxnSpPr/>
      </xdr:nvCxnSpPr>
      <xdr:spPr>
        <a:xfrm flipV="1">
          <a:off x="14401800" y="106950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31" name="フローチャート : 判断 330"/>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2" name="テキスト ボックス 331"/>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31569</xdr:rowOff>
    </xdr:from>
    <xdr:to>
      <xdr:col>21</xdr:col>
      <xdr:colOff>0</xdr:colOff>
      <xdr:row>63</xdr:row>
      <xdr:rowOff>66040</xdr:rowOff>
    </xdr:to>
    <xdr:cxnSp macro="">
      <xdr:nvCxnSpPr>
        <xdr:cNvPr id="333" name="直線コネクタ 332"/>
        <xdr:cNvCxnSpPr/>
      </xdr:nvCxnSpPr>
      <xdr:spPr>
        <a:xfrm flipV="1">
          <a:off x="13512800" y="108329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4" name="フローチャート : 判断 333"/>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5" name="テキスト ボックス 334"/>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6" name="フローチャート : 判断 335"/>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7" name="テキスト ボックス 336"/>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106499</xdr:rowOff>
    </xdr:from>
    <xdr:to>
      <xdr:col>24</xdr:col>
      <xdr:colOff>609600</xdr:colOff>
      <xdr:row>62</xdr:row>
      <xdr:rowOff>36649</xdr:rowOff>
    </xdr:to>
    <xdr:sp macro="" textlink="">
      <xdr:nvSpPr>
        <xdr:cNvPr id="343" name="円/楕円 342"/>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123026</xdr:rowOff>
    </xdr:from>
    <xdr:ext cx="762000" cy="259045"/>
    <xdr:sp macro="" textlink="">
      <xdr:nvSpPr>
        <xdr:cNvPr id="344" name="定員管理の状況該当値テキスト"/>
        <xdr:cNvSpPr txBox="1"/>
      </xdr:nvSpPr>
      <xdr:spPr>
        <a:xfrm>
          <a:off x="17106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151312</xdr:rowOff>
    </xdr:from>
    <xdr:to>
      <xdr:col>23</xdr:col>
      <xdr:colOff>457200</xdr:colOff>
      <xdr:row>62</xdr:row>
      <xdr:rowOff>81462</xdr:rowOff>
    </xdr:to>
    <xdr:sp macro="" textlink="">
      <xdr:nvSpPr>
        <xdr:cNvPr id="345" name="円/楕円 344"/>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91639</xdr:rowOff>
    </xdr:from>
    <xdr:ext cx="736600" cy="259045"/>
    <xdr:sp macro="" textlink="">
      <xdr:nvSpPr>
        <xdr:cNvPr id="346" name="テキスト ボックス 345"/>
        <xdr:cNvSpPr txBox="1"/>
      </xdr:nvSpPr>
      <xdr:spPr>
        <a:xfrm>
          <a:off x="15798800" y="1037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14333</xdr:rowOff>
    </xdr:from>
    <xdr:to>
      <xdr:col>22</xdr:col>
      <xdr:colOff>254000</xdr:colOff>
      <xdr:row>62</xdr:row>
      <xdr:rowOff>115933</xdr:rowOff>
    </xdr:to>
    <xdr:sp macro="" textlink="">
      <xdr:nvSpPr>
        <xdr:cNvPr id="347" name="円/楕円 346"/>
        <xdr:cNvSpPr/>
      </xdr:nvSpPr>
      <xdr:spPr>
        <a:xfrm>
          <a:off x="15240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126110</xdr:rowOff>
    </xdr:from>
    <xdr:ext cx="762000" cy="259045"/>
    <xdr:sp macro="" textlink="">
      <xdr:nvSpPr>
        <xdr:cNvPr id="348" name="テキスト ボックス 347"/>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152219</xdr:rowOff>
    </xdr:from>
    <xdr:to>
      <xdr:col>21</xdr:col>
      <xdr:colOff>50800</xdr:colOff>
      <xdr:row>63</xdr:row>
      <xdr:rowOff>82369</xdr:rowOff>
    </xdr:to>
    <xdr:sp macro="" textlink="">
      <xdr:nvSpPr>
        <xdr:cNvPr id="349" name="円/楕円 348"/>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92546</xdr:rowOff>
    </xdr:from>
    <xdr:ext cx="762000" cy="259045"/>
    <xdr:sp macro="" textlink="">
      <xdr:nvSpPr>
        <xdr:cNvPr id="350" name="テキスト ボックス 349"/>
        <xdr:cNvSpPr txBox="1"/>
      </xdr:nvSpPr>
      <xdr:spPr>
        <a:xfrm>
          <a:off x="14020800" y="1055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51" name="円/楕円 350"/>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52" name="テキスト ボックス 351"/>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適量で適切な起債事業の選択を行い、健全な財政運営に努めてきた結果、類似団体平均を下回っている。今後公共施設の老朽化による大規模修繕や建て替え等の適債事業においても、計画的に事業を推進し、緊急性及び住民ニーズの把握に努め、世代間負担のバランスを図りながら、財源が起債に大きく偏ることのないよう、健全な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9" name="直線コネクタ 378"/>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80"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81" name="直線コネクタ 380"/>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2"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3" name="直線コネクタ 382"/>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91186</xdr:rowOff>
    </xdr:from>
    <xdr:to>
      <xdr:col>24</xdr:col>
      <xdr:colOff>558800</xdr:colOff>
      <xdr:row>37</xdr:row>
      <xdr:rowOff>100838</xdr:rowOff>
    </xdr:to>
    <xdr:cxnSp macro="">
      <xdr:nvCxnSpPr>
        <xdr:cNvPr id="384" name="直線コネクタ 383"/>
        <xdr:cNvCxnSpPr/>
      </xdr:nvCxnSpPr>
      <xdr:spPr>
        <a:xfrm flipV="1">
          <a:off x="16179800" y="64348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5"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6" name="フローチャート : 判断 385"/>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100838</xdr:rowOff>
    </xdr:from>
    <xdr:to>
      <xdr:col>23</xdr:col>
      <xdr:colOff>406400</xdr:colOff>
      <xdr:row>37</xdr:row>
      <xdr:rowOff>120142</xdr:rowOff>
    </xdr:to>
    <xdr:cxnSp macro="">
      <xdr:nvCxnSpPr>
        <xdr:cNvPr id="387" name="直線コネクタ 386"/>
        <xdr:cNvCxnSpPr/>
      </xdr:nvCxnSpPr>
      <xdr:spPr>
        <a:xfrm flipV="1">
          <a:off x="15290800" y="64444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8" name="フローチャート : 判断 387"/>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9" name="テキスト ボックス 388"/>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120142</xdr:rowOff>
    </xdr:from>
    <xdr:to>
      <xdr:col>22</xdr:col>
      <xdr:colOff>203200</xdr:colOff>
      <xdr:row>37</xdr:row>
      <xdr:rowOff>153924</xdr:rowOff>
    </xdr:to>
    <xdr:cxnSp macro="">
      <xdr:nvCxnSpPr>
        <xdr:cNvPr id="390" name="直線コネクタ 389"/>
        <xdr:cNvCxnSpPr/>
      </xdr:nvCxnSpPr>
      <xdr:spPr>
        <a:xfrm flipV="1">
          <a:off x="14401800" y="64637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91" name="フローチャート : 判断 390"/>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2" name="テキスト ボックス 391"/>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153924</xdr:rowOff>
    </xdr:from>
    <xdr:to>
      <xdr:col>21</xdr:col>
      <xdr:colOff>0</xdr:colOff>
      <xdr:row>38</xdr:row>
      <xdr:rowOff>25908</xdr:rowOff>
    </xdr:to>
    <xdr:cxnSp macro="">
      <xdr:nvCxnSpPr>
        <xdr:cNvPr id="393" name="直線コネクタ 392"/>
        <xdr:cNvCxnSpPr/>
      </xdr:nvCxnSpPr>
      <xdr:spPr>
        <a:xfrm flipV="1">
          <a:off x="13512800" y="64975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4" name="フローチャート : 判断 393"/>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5" name="テキスト ボックス 394"/>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6" name="フローチャート : 判断 395"/>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95267</xdr:rowOff>
    </xdr:from>
    <xdr:ext cx="762000" cy="259045"/>
    <xdr:sp macro="" textlink="">
      <xdr:nvSpPr>
        <xdr:cNvPr id="397" name="テキスト ボックス 396"/>
        <xdr:cNvSpPr txBox="1"/>
      </xdr:nvSpPr>
      <xdr:spPr>
        <a:xfrm>
          <a:off x="13131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40386</xdr:rowOff>
    </xdr:from>
    <xdr:to>
      <xdr:col>24</xdr:col>
      <xdr:colOff>609600</xdr:colOff>
      <xdr:row>37</xdr:row>
      <xdr:rowOff>141986</xdr:rowOff>
    </xdr:to>
    <xdr:sp macro="" textlink="">
      <xdr:nvSpPr>
        <xdr:cNvPr id="403" name="円/楕円 402"/>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56913</xdr:rowOff>
    </xdr:from>
    <xdr:ext cx="762000" cy="259045"/>
    <xdr:sp macro="" textlink="">
      <xdr:nvSpPr>
        <xdr:cNvPr id="404" name="公債費負担の状況該当値テキスト"/>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50038</xdr:rowOff>
    </xdr:from>
    <xdr:to>
      <xdr:col>23</xdr:col>
      <xdr:colOff>457200</xdr:colOff>
      <xdr:row>37</xdr:row>
      <xdr:rowOff>151638</xdr:rowOff>
    </xdr:to>
    <xdr:sp macro="" textlink="">
      <xdr:nvSpPr>
        <xdr:cNvPr id="405" name="円/楕円 404"/>
        <xdr:cNvSpPr/>
      </xdr:nvSpPr>
      <xdr:spPr>
        <a:xfrm>
          <a:off x="16129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161815</xdr:rowOff>
    </xdr:from>
    <xdr:ext cx="736600" cy="259045"/>
    <xdr:sp macro="" textlink="">
      <xdr:nvSpPr>
        <xdr:cNvPr id="406" name="テキスト ボックス 405"/>
        <xdr:cNvSpPr txBox="1"/>
      </xdr:nvSpPr>
      <xdr:spPr>
        <a:xfrm>
          <a:off x="15798800" y="616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69342</xdr:rowOff>
    </xdr:from>
    <xdr:to>
      <xdr:col>22</xdr:col>
      <xdr:colOff>254000</xdr:colOff>
      <xdr:row>37</xdr:row>
      <xdr:rowOff>170942</xdr:rowOff>
    </xdr:to>
    <xdr:sp macro="" textlink="">
      <xdr:nvSpPr>
        <xdr:cNvPr id="407" name="円/楕円 406"/>
        <xdr:cNvSpPr/>
      </xdr:nvSpPr>
      <xdr:spPr>
        <a:xfrm>
          <a:off x="1524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9669</xdr:rowOff>
    </xdr:from>
    <xdr:ext cx="762000" cy="259045"/>
    <xdr:sp macro="" textlink="">
      <xdr:nvSpPr>
        <xdr:cNvPr id="408" name="テキスト ボックス 407"/>
        <xdr:cNvSpPr txBox="1"/>
      </xdr:nvSpPr>
      <xdr:spPr>
        <a:xfrm>
          <a:off x="14909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103124</xdr:rowOff>
    </xdr:from>
    <xdr:to>
      <xdr:col>21</xdr:col>
      <xdr:colOff>50800</xdr:colOff>
      <xdr:row>38</xdr:row>
      <xdr:rowOff>33274</xdr:rowOff>
    </xdr:to>
    <xdr:sp macro="" textlink="">
      <xdr:nvSpPr>
        <xdr:cNvPr id="409" name="円/楕円 408"/>
        <xdr:cNvSpPr/>
      </xdr:nvSpPr>
      <xdr:spPr>
        <a:xfrm>
          <a:off x="14351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43451</xdr:rowOff>
    </xdr:from>
    <xdr:ext cx="762000" cy="259045"/>
    <xdr:sp macro="" textlink="">
      <xdr:nvSpPr>
        <xdr:cNvPr id="410" name="テキスト ボックス 409"/>
        <xdr:cNvSpPr txBox="1"/>
      </xdr:nvSpPr>
      <xdr:spPr>
        <a:xfrm>
          <a:off x="14020800" y="62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146558</xdr:rowOff>
    </xdr:from>
    <xdr:to>
      <xdr:col>19</xdr:col>
      <xdr:colOff>533400</xdr:colOff>
      <xdr:row>38</xdr:row>
      <xdr:rowOff>76708</xdr:rowOff>
    </xdr:to>
    <xdr:sp macro="" textlink="">
      <xdr:nvSpPr>
        <xdr:cNvPr id="411" name="円/楕円 410"/>
        <xdr:cNvSpPr/>
      </xdr:nvSpPr>
      <xdr:spPr>
        <a:xfrm>
          <a:off x="13462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86885</xdr:rowOff>
    </xdr:from>
    <xdr:ext cx="762000" cy="259045"/>
    <xdr:sp macro="" textlink="">
      <xdr:nvSpPr>
        <xdr:cNvPr id="412" name="テキスト ボックス 411"/>
        <xdr:cNvSpPr txBox="1"/>
      </xdr:nvSpPr>
      <xdr:spPr>
        <a:xfrm>
          <a:off x="13131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充当可能財源である基金の残高の減少等が要因となり、前年度と比較して将来負担比率が上昇した。本市において主な将来負担のひとつである土地開発公社に係る債務負担行為額については、これまで削減を推進してきてはいるものの、未だ多額の残額がある。今後も、土地開発公社経営健全化計画に基づき、さらなる公社の債務削減に努めることで比率の改善を図っていく。また、引き続き適量で適切な起債を行うことで将来に過度な財政負担を残さない健全な財政運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9" name="直線コネクタ 438"/>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40"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41" name="直線コネクタ 440"/>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95072</xdr:rowOff>
    </xdr:from>
    <xdr:to>
      <xdr:col>24</xdr:col>
      <xdr:colOff>558800</xdr:colOff>
      <xdr:row>15</xdr:row>
      <xdr:rowOff>154915</xdr:rowOff>
    </xdr:to>
    <xdr:cxnSp macro="">
      <xdr:nvCxnSpPr>
        <xdr:cNvPr id="444" name="直線コネクタ 443"/>
        <xdr:cNvCxnSpPr/>
      </xdr:nvCxnSpPr>
      <xdr:spPr>
        <a:xfrm>
          <a:off x="16179800" y="2666822"/>
          <a:ext cx="8382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5"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6" name="フローチャート : 判断 445"/>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80594</xdr:rowOff>
    </xdr:from>
    <xdr:to>
      <xdr:col>23</xdr:col>
      <xdr:colOff>406400</xdr:colOff>
      <xdr:row>15</xdr:row>
      <xdr:rowOff>95072</xdr:rowOff>
    </xdr:to>
    <xdr:cxnSp macro="">
      <xdr:nvCxnSpPr>
        <xdr:cNvPr id="447" name="直線コネクタ 446"/>
        <xdr:cNvCxnSpPr/>
      </xdr:nvCxnSpPr>
      <xdr:spPr>
        <a:xfrm>
          <a:off x="15290800" y="26523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8" name="フローチャート : 判断 447"/>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9" name="テキスト ボックス 448"/>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60325</xdr:rowOff>
    </xdr:from>
    <xdr:to>
      <xdr:col>22</xdr:col>
      <xdr:colOff>203200</xdr:colOff>
      <xdr:row>15</xdr:row>
      <xdr:rowOff>80594</xdr:rowOff>
    </xdr:to>
    <xdr:cxnSp macro="">
      <xdr:nvCxnSpPr>
        <xdr:cNvPr id="450" name="直線コネクタ 449"/>
        <xdr:cNvCxnSpPr/>
      </xdr:nvCxnSpPr>
      <xdr:spPr>
        <a:xfrm>
          <a:off x="14401800" y="263207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51" name="フローチャート : 判断 450"/>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2" name="テキスト ボックス 451"/>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60325</xdr:rowOff>
    </xdr:from>
    <xdr:to>
      <xdr:col>21</xdr:col>
      <xdr:colOff>0</xdr:colOff>
      <xdr:row>15</xdr:row>
      <xdr:rowOff>82042</xdr:rowOff>
    </xdr:to>
    <xdr:cxnSp macro="">
      <xdr:nvCxnSpPr>
        <xdr:cNvPr id="453" name="直線コネクタ 452"/>
        <xdr:cNvCxnSpPr/>
      </xdr:nvCxnSpPr>
      <xdr:spPr>
        <a:xfrm flipV="1">
          <a:off x="13512800" y="263207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4" name="フローチャート : 判断 453"/>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5" name="テキスト ボックス 454"/>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6" name="フローチャート : 判断 455"/>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7" name="テキスト ボックス 456"/>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104115</xdr:rowOff>
    </xdr:from>
    <xdr:to>
      <xdr:col>24</xdr:col>
      <xdr:colOff>609600</xdr:colOff>
      <xdr:row>16</xdr:row>
      <xdr:rowOff>34265</xdr:rowOff>
    </xdr:to>
    <xdr:sp macro="" textlink="">
      <xdr:nvSpPr>
        <xdr:cNvPr id="463" name="円/楕円 462"/>
        <xdr:cNvSpPr/>
      </xdr:nvSpPr>
      <xdr:spPr>
        <a:xfrm>
          <a:off x="16967200" y="26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76192</xdr:rowOff>
    </xdr:from>
    <xdr:ext cx="762000" cy="259045"/>
    <xdr:sp macro="" textlink="">
      <xdr:nvSpPr>
        <xdr:cNvPr id="464" name="将来負担の状況該当値テキスト"/>
        <xdr:cNvSpPr txBox="1"/>
      </xdr:nvSpPr>
      <xdr:spPr>
        <a:xfrm>
          <a:off x="17106900" y="264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44272</xdr:rowOff>
    </xdr:from>
    <xdr:to>
      <xdr:col>23</xdr:col>
      <xdr:colOff>457200</xdr:colOff>
      <xdr:row>15</xdr:row>
      <xdr:rowOff>145872</xdr:rowOff>
    </xdr:to>
    <xdr:sp macro="" textlink="">
      <xdr:nvSpPr>
        <xdr:cNvPr id="465" name="円/楕円 464"/>
        <xdr:cNvSpPr/>
      </xdr:nvSpPr>
      <xdr:spPr>
        <a:xfrm>
          <a:off x="161290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130649</xdr:rowOff>
    </xdr:from>
    <xdr:ext cx="736600" cy="259045"/>
    <xdr:sp macro="" textlink="">
      <xdr:nvSpPr>
        <xdr:cNvPr id="466" name="テキスト ボックス 465"/>
        <xdr:cNvSpPr txBox="1"/>
      </xdr:nvSpPr>
      <xdr:spPr>
        <a:xfrm>
          <a:off x="15798800" y="270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29794</xdr:rowOff>
    </xdr:from>
    <xdr:to>
      <xdr:col>22</xdr:col>
      <xdr:colOff>254000</xdr:colOff>
      <xdr:row>15</xdr:row>
      <xdr:rowOff>131394</xdr:rowOff>
    </xdr:to>
    <xdr:sp macro="" textlink="">
      <xdr:nvSpPr>
        <xdr:cNvPr id="467" name="円/楕円 466"/>
        <xdr:cNvSpPr/>
      </xdr:nvSpPr>
      <xdr:spPr>
        <a:xfrm>
          <a:off x="15240000" y="260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141571</xdr:rowOff>
    </xdr:from>
    <xdr:ext cx="762000" cy="259045"/>
    <xdr:sp macro="" textlink="">
      <xdr:nvSpPr>
        <xdr:cNvPr id="468" name="テキスト ボックス 467"/>
        <xdr:cNvSpPr txBox="1"/>
      </xdr:nvSpPr>
      <xdr:spPr>
        <a:xfrm>
          <a:off x="14909800" y="237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9525</xdr:rowOff>
    </xdr:from>
    <xdr:to>
      <xdr:col>21</xdr:col>
      <xdr:colOff>50800</xdr:colOff>
      <xdr:row>15</xdr:row>
      <xdr:rowOff>111125</xdr:rowOff>
    </xdr:to>
    <xdr:sp macro="" textlink="">
      <xdr:nvSpPr>
        <xdr:cNvPr id="469" name="円/楕円 468"/>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121302</xdr:rowOff>
    </xdr:from>
    <xdr:ext cx="762000" cy="259045"/>
    <xdr:sp macro="" textlink="">
      <xdr:nvSpPr>
        <xdr:cNvPr id="470" name="テキスト ボックス 469"/>
        <xdr:cNvSpPr txBox="1"/>
      </xdr:nvSpPr>
      <xdr:spPr>
        <a:xfrm>
          <a:off x="14020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31242</xdr:rowOff>
    </xdr:from>
    <xdr:to>
      <xdr:col>19</xdr:col>
      <xdr:colOff>533400</xdr:colOff>
      <xdr:row>15</xdr:row>
      <xdr:rowOff>132842</xdr:rowOff>
    </xdr:to>
    <xdr:sp macro="" textlink="">
      <xdr:nvSpPr>
        <xdr:cNvPr id="471" name="円/楕円 470"/>
        <xdr:cNvSpPr/>
      </xdr:nvSpPr>
      <xdr:spPr>
        <a:xfrm>
          <a:off x="13462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117619</xdr:rowOff>
    </xdr:from>
    <xdr:ext cx="762000" cy="259045"/>
    <xdr:sp macro="" textlink="">
      <xdr:nvSpPr>
        <xdr:cNvPr id="472" name="テキスト ボックス 471"/>
        <xdr:cNvSpPr txBox="1"/>
      </xdr:nvSpPr>
      <xdr:spPr>
        <a:xfrm>
          <a:off x="13131800" y="26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132,880
127,963
18.19
54,440,696
52,189,031
1,776,028
27,270,899
24,814,779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経常収支比率に占める人件費の割合</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と同率であり</a:t>
          </a:r>
          <a:r>
            <a:rPr lang="ja-JP" altLang="ja-JP" sz="1300" b="0" i="0" baseline="0">
              <a:solidFill>
                <a:schemeClr val="dk1"/>
              </a:solidFill>
              <a:effectLst/>
              <a:latin typeface="+mn-lt"/>
              <a:ea typeface="+mn-ea"/>
              <a:cs typeface="+mn-cs"/>
            </a:rPr>
            <a:t>、類似団体平均を下回っている。要因としては、定員適正化計画に基づく削減、委託化、また職員の新陳代謝等があげられる。今後も引き続き、人件費関係経費全体について、さらなる適正化へ向けての取り組みを進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66040</xdr:rowOff>
    </xdr:to>
    <xdr:cxnSp macro="">
      <xdr:nvCxnSpPr>
        <xdr:cNvPr id="64" name="直線コネクタ 63"/>
        <xdr:cNvCxnSpPr/>
      </xdr:nvCxnSpPr>
      <xdr:spPr>
        <a:xfrm>
          <a:off x="3987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37</xdr:row>
      <xdr:rowOff>39370</xdr:rowOff>
    </xdr:to>
    <xdr:cxnSp macro="">
      <xdr:nvCxnSpPr>
        <xdr:cNvPr id="67" name="直線コネクタ 66"/>
        <xdr:cNvCxnSpPr/>
      </xdr:nvCxnSpPr>
      <xdr:spPr>
        <a:xfrm flipV="1">
          <a:off x="3098800" y="6238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100330</xdr:rowOff>
    </xdr:to>
    <xdr:cxnSp macro="">
      <xdr:nvCxnSpPr>
        <xdr:cNvPr id="70" name="直線コネクタ 69"/>
        <xdr:cNvCxnSpPr/>
      </xdr:nvCxnSpPr>
      <xdr:spPr>
        <a:xfrm flipV="1">
          <a:off x="2209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115570</xdr:rowOff>
    </xdr:to>
    <xdr:cxnSp macro="">
      <xdr:nvCxnSpPr>
        <xdr:cNvPr id="73" name="直線コネクタ 72"/>
        <xdr:cNvCxnSpPr/>
      </xdr:nvCxnSpPr>
      <xdr:spPr>
        <a:xfrm flipV="1">
          <a:off x="1320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3" name="円/楕円 82"/>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4"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5" name="円/楕円 84"/>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6" name="テキスト ボックス 85"/>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100347</xdr:rowOff>
    </xdr:from>
    <xdr:ext cx="762000" cy="259045"/>
    <xdr:sp macro="" textlink="">
      <xdr:nvSpPr>
        <xdr:cNvPr id="88" name="テキスト ボックス 87"/>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89" name="円/楕円 88"/>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161307</xdr:rowOff>
    </xdr:from>
    <xdr:ext cx="762000" cy="259045"/>
    <xdr:sp macro="" textlink="">
      <xdr:nvSpPr>
        <xdr:cNvPr id="90" name="テキスト ボックス 89"/>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2" name="テキスト ボックス 91"/>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経常収支比率に占める物件費の割合については、前年度より０．</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し、類似団体平均を上回っている。主な要因としては、臨時職員等の賃金と委託料の固定化等が考えられる。今後とも、事務の効率化など見直しを行い、適正化に努める。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46990</xdr:rowOff>
    </xdr:to>
    <xdr:cxnSp macro="">
      <xdr:nvCxnSpPr>
        <xdr:cNvPr id="125" name="直線コネクタ 124"/>
        <xdr:cNvCxnSpPr/>
      </xdr:nvCxnSpPr>
      <xdr:spPr>
        <a:xfrm>
          <a:off x="15671800" y="2900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16</xdr:row>
      <xdr:rowOff>165100</xdr:rowOff>
    </xdr:to>
    <xdr:cxnSp macro="">
      <xdr:nvCxnSpPr>
        <xdr:cNvPr id="128" name="直線コネクタ 127"/>
        <xdr:cNvCxnSpPr/>
      </xdr:nvCxnSpPr>
      <xdr:spPr>
        <a:xfrm flipV="1">
          <a:off x="14782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24130</xdr:rowOff>
    </xdr:to>
    <xdr:cxnSp macro="">
      <xdr:nvCxnSpPr>
        <xdr:cNvPr id="131" name="直線コネクタ 130"/>
        <xdr:cNvCxnSpPr/>
      </xdr:nvCxnSpPr>
      <xdr:spPr>
        <a:xfrm flipV="1">
          <a:off x="13893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24130</xdr:rowOff>
    </xdr:to>
    <xdr:cxnSp macro="">
      <xdr:nvCxnSpPr>
        <xdr:cNvPr id="134" name="直線コネクタ 133"/>
        <xdr:cNvCxnSpPr/>
      </xdr:nvCxnSpPr>
      <xdr:spPr>
        <a:xfrm>
          <a:off x="13004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6" name="円/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7" name="テキスト ボックス 146"/>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8" name="円/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経常収支比率に占める扶助費の割合については、前年度より</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．５ポイント上昇し、引き続き類似団体平均を上回った。決算額についても増加しており、この主な要因としては、民間保育所事業、障害者自立支援事業において大幅に伸びていること等が挙げられる。</a:t>
          </a:r>
          <a:r>
            <a:rPr lang="ja-JP" altLang="en-US" sz="1300" b="0" i="0" baseline="0">
              <a:solidFill>
                <a:schemeClr val="dk1"/>
              </a:solidFill>
              <a:effectLst/>
              <a:latin typeface="+mn-lt"/>
              <a:ea typeface="+mn-ea"/>
              <a:cs typeface="+mn-cs"/>
            </a:rPr>
            <a:t>２６年度から</a:t>
          </a:r>
          <a:r>
            <a:rPr lang="ja-JP" altLang="ja-JP" sz="1300" b="0" i="0" baseline="0">
              <a:solidFill>
                <a:schemeClr val="dk1"/>
              </a:solidFill>
              <a:effectLst/>
              <a:latin typeface="+mn-lt"/>
              <a:ea typeface="+mn-ea"/>
              <a:cs typeface="+mn-cs"/>
            </a:rPr>
            <a:t>単独事業の見直しを</a:t>
          </a:r>
          <a:r>
            <a:rPr lang="ja-JP" altLang="en-US" sz="1300" b="0" i="0" baseline="0">
              <a:solidFill>
                <a:schemeClr val="dk1"/>
              </a:solidFill>
              <a:effectLst/>
              <a:latin typeface="+mn-lt"/>
              <a:ea typeface="+mn-ea"/>
              <a:cs typeface="+mn-cs"/>
            </a:rPr>
            <a:t>行っており、他市とのバランスを考慮しながら、</a:t>
          </a:r>
          <a:r>
            <a:rPr lang="ja-JP" altLang="ja-JP" sz="1300" b="0" i="0" baseline="0">
              <a:solidFill>
                <a:schemeClr val="dk1"/>
              </a:solidFill>
              <a:effectLst/>
              <a:latin typeface="+mn-lt"/>
              <a:ea typeface="+mn-ea"/>
              <a:cs typeface="+mn-cs"/>
            </a:rPr>
            <a:t>適正化に努める。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80735</xdr:rowOff>
    </xdr:from>
    <xdr:to>
      <xdr:col>7</xdr:col>
      <xdr:colOff>15875</xdr:colOff>
      <xdr:row>57</xdr:row>
      <xdr:rowOff>135165</xdr:rowOff>
    </xdr:to>
    <xdr:cxnSp macro="">
      <xdr:nvCxnSpPr>
        <xdr:cNvPr id="188" name="直線コネクタ 187"/>
        <xdr:cNvCxnSpPr/>
      </xdr:nvCxnSpPr>
      <xdr:spPr>
        <a:xfrm>
          <a:off x="3987800" y="9853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80735</xdr:rowOff>
    </xdr:to>
    <xdr:cxnSp macro="">
      <xdr:nvCxnSpPr>
        <xdr:cNvPr id="191" name="直線コネクタ 190"/>
        <xdr:cNvCxnSpPr/>
      </xdr:nvCxnSpPr>
      <xdr:spPr>
        <a:xfrm>
          <a:off x="3098800" y="9690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23585</xdr:rowOff>
    </xdr:from>
    <xdr:to>
      <xdr:col>4</xdr:col>
      <xdr:colOff>346075</xdr:colOff>
      <xdr:row>56</xdr:row>
      <xdr:rowOff>88900</xdr:rowOff>
    </xdr:to>
    <xdr:cxnSp macro="">
      <xdr:nvCxnSpPr>
        <xdr:cNvPr id="194" name="直線コネクタ 193"/>
        <xdr:cNvCxnSpPr/>
      </xdr:nvCxnSpPr>
      <xdr:spPr>
        <a:xfrm>
          <a:off x="2209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23585</xdr:rowOff>
    </xdr:to>
    <xdr:cxnSp macro="">
      <xdr:nvCxnSpPr>
        <xdr:cNvPr id="197" name="直線コネクタ 196"/>
        <xdr:cNvCxnSpPr/>
      </xdr:nvCxnSpPr>
      <xdr:spPr>
        <a:xfrm>
          <a:off x="1320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7" name="円/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29935</xdr:rowOff>
    </xdr:from>
    <xdr:to>
      <xdr:col>5</xdr:col>
      <xdr:colOff>600075</xdr:colOff>
      <xdr:row>57</xdr:row>
      <xdr:rowOff>131535</xdr:rowOff>
    </xdr:to>
    <xdr:sp macro="" textlink="">
      <xdr:nvSpPr>
        <xdr:cNvPr id="209" name="円/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1" name="円/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144235</xdr:rowOff>
    </xdr:from>
    <xdr:to>
      <xdr:col>3</xdr:col>
      <xdr:colOff>193675</xdr:colOff>
      <xdr:row>56</xdr:row>
      <xdr:rowOff>74385</xdr:rowOff>
    </xdr:to>
    <xdr:sp macro="" textlink="">
      <xdr:nvSpPr>
        <xdr:cNvPr id="213" name="円/楕円 212"/>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59162</xdr:rowOff>
    </xdr:from>
    <xdr:ext cx="762000" cy="259045"/>
    <xdr:sp macro="" textlink="">
      <xdr:nvSpPr>
        <xdr:cNvPr id="214" name="テキスト ボックス 213"/>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15" name="円/楕円 214"/>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62792</xdr:rowOff>
    </xdr:from>
    <xdr:ext cx="762000" cy="259045"/>
    <xdr:sp macro="" textlink="">
      <xdr:nvSpPr>
        <xdr:cNvPr id="216" name="テキスト ボックス 215"/>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経常収支比率に占めるその他については、繰出金や維持補修費等が挙げられる。近年上昇傾向に</a:t>
          </a:r>
          <a:r>
            <a:rPr lang="ja-JP" altLang="en-US" sz="1300" b="0" i="0" baseline="0">
              <a:solidFill>
                <a:schemeClr val="dk1"/>
              </a:solidFill>
              <a:effectLst/>
              <a:latin typeface="+mn-lt"/>
              <a:ea typeface="+mn-ea"/>
              <a:cs typeface="+mn-cs"/>
            </a:rPr>
            <a:t>あったが、２６年度は</a:t>
          </a:r>
          <a:r>
            <a:rPr lang="ja-JP" altLang="ja-JP" sz="1300" b="0" i="0" baseline="0">
              <a:solidFill>
                <a:schemeClr val="dk1"/>
              </a:solidFill>
              <a:effectLst/>
              <a:latin typeface="+mn-lt"/>
              <a:ea typeface="+mn-ea"/>
              <a:cs typeface="+mn-cs"/>
            </a:rPr>
            <a:t>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ポイント減少し</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類似団体平均を</a:t>
          </a:r>
          <a:r>
            <a:rPr lang="ja-JP" altLang="en-US" sz="1300" b="0" i="0" baseline="0">
              <a:solidFill>
                <a:schemeClr val="dk1"/>
              </a:solidFill>
              <a:effectLst/>
              <a:latin typeface="+mn-lt"/>
              <a:ea typeface="+mn-ea"/>
              <a:cs typeface="+mn-cs"/>
            </a:rPr>
            <a:t>下回った</a:t>
          </a:r>
          <a:r>
            <a:rPr lang="ja-JP" altLang="ja-JP" sz="1300" b="0" i="0" baseline="0">
              <a:solidFill>
                <a:schemeClr val="dk1"/>
              </a:solidFill>
              <a:effectLst/>
              <a:latin typeface="+mn-lt"/>
              <a:ea typeface="+mn-ea"/>
              <a:cs typeface="+mn-cs"/>
            </a:rPr>
            <a:t>。主な要因としては、</a:t>
          </a:r>
          <a:r>
            <a:rPr lang="ja-JP" altLang="en-US" sz="1300" b="0" i="0" baseline="0">
              <a:solidFill>
                <a:schemeClr val="dk1"/>
              </a:solidFill>
              <a:effectLst/>
              <a:latin typeface="+mn-lt"/>
              <a:ea typeface="+mn-ea"/>
              <a:cs typeface="+mn-cs"/>
            </a:rPr>
            <a:t>下水道事業が企業会計に移行したことに伴い、繰出金が補助金等へ変更となったことがあげられる。なお、</a:t>
          </a:r>
          <a:r>
            <a:rPr lang="ja-JP" altLang="ja-JP" sz="1300" b="0" i="0" baseline="0">
              <a:solidFill>
                <a:schemeClr val="dk1"/>
              </a:solidFill>
              <a:effectLst/>
              <a:latin typeface="+mn-lt"/>
              <a:ea typeface="+mn-ea"/>
              <a:cs typeface="+mn-cs"/>
            </a:rPr>
            <a:t>福祉関連の特別会計への繰出金については、</a:t>
          </a:r>
          <a:r>
            <a:rPr lang="ja-JP" altLang="en-US" sz="1300" b="0" i="0" baseline="0">
              <a:solidFill>
                <a:schemeClr val="dk1"/>
              </a:solidFill>
              <a:effectLst/>
              <a:latin typeface="+mn-lt"/>
              <a:ea typeface="+mn-ea"/>
              <a:cs typeface="+mn-cs"/>
            </a:rPr>
            <a:t>増加傾向にある</a:t>
          </a:r>
          <a:r>
            <a:rPr lang="ja-JP" altLang="ja-JP" sz="1300" b="0" i="0" baseline="0">
              <a:solidFill>
                <a:schemeClr val="dk1"/>
              </a:solidFill>
              <a:effectLst/>
              <a:latin typeface="+mn-lt"/>
              <a:ea typeface="+mn-ea"/>
              <a:cs typeface="+mn-cs"/>
            </a:rPr>
            <a:t>ことから、</a:t>
          </a:r>
          <a:r>
            <a:rPr lang="ja-JP" altLang="en-US" sz="1300" b="0" i="0" baseline="0">
              <a:solidFill>
                <a:schemeClr val="dk1"/>
              </a:solidFill>
              <a:effectLst/>
              <a:latin typeface="+mn-lt"/>
              <a:ea typeface="+mn-ea"/>
              <a:cs typeface="+mn-cs"/>
            </a:rPr>
            <a:t>事業の</a:t>
          </a:r>
          <a:r>
            <a:rPr lang="ja-JP" altLang="ja-JP" sz="1300" b="0" i="0" baseline="0">
              <a:solidFill>
                <a:schemeClr val="dk1"/>
              </a:solidFill>
              <a:effectLst/>
              <a:latin typeface="+mn-lt"/>
              <a:ea typeface="+mn-ea"/>
              <a:cs typeface="+mn-cs"/>
            </a:rPr>
            <a:t>適正化を図り繰出金の抑制に努める。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165100</xdr:rowOff>
    </xdr:to>
    <xdr:cxnSp macro="">
      <xdr:nvCxnSpPr>
        <xdr:cNvPr id="249" name="直線コネクタ 248"/>
        <xdr:cNvCxnSpPr/>
      </xdr:nvCxnSpPr>
      <xdr:spPr>
        <a:xfrm flipV="1">
          <a:off x="15671800" y="9537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120650</xdr:rowOff>
    </xdr:to>
    <xdr:cxnSp macro="">
      <xdr:nvCxnSpPr>
        <xdr:cNvPr id="252" name="直線コネクタ 251"/>
        <xdr:cNvCxnSpPr/>
      </xdr:nvCxnSpPr>
      <xdr:spPr>
        <a:xfrm flipV="1">
          <a:off x="14782800" y="976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57</xdr:row>
      <xdr:rowOff>120650</xdr:rowOff>
    </xdr:to>
    <xdr:cxnSp macro="">
      <xdr:nvCxnSpPr>
        <xdr:cNvPr id="255" name="直線コネクタ 254"/>
        <xdr:cNvCxnSpPr/>
      </xdr:nvCxnSpPr>
      <xdr:spPr>
        <a:xfrm>
          <a:off x="13893800" y="9537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107950</xdr:rowOff>
    </xdr:to>
    <xdr:cxnSp macro="">
      <xdr:nvCxnSpPr>
        <xdr:cNvPr id="258" name="直線コネクタ 257"/>
        <xdr:cNvCxnSpPr/>
      </xdr:nvCxnSpPr>
      <xdr:spPr>
        <a:xfrm>
          <a:off x="13004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8" name="円/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0" name="円/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71" name="テキスト ボックス 27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69850</xdr:rowOff>
    </xdr:from>
    <xdr:to>
      <xdr:col>21</xdr:col>
      <xdr:colOff>412750</xdr:colOff>
      <xdr:row>58</xdr:row>
      <xdr:rowOff>0</xdr:rowOff>
    </xdr:to>
    <xdr:sp macro="" textlink="">
      <xdr:nvSpPr>
        <xdr:cNvPr id="272" name="円/楕円 271"/>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156227</xdr:rowOff>
    </xdr:from>
    <xdr:ext cx="762000" cy="259045"/>
    <xdr:sp macro="" textlink="">
      <xdr:nvSpPr>
        <xdr:cNvPr id="273" name="テキスト ボックス 272"/>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4" name="円/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6" name="円/楕円 275"/>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7" name="テキスト ボックス 276"/>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経常収支比率に占める補助費等の割合については、類似団体平均を下回る状況が続いてい</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下水道事業が企業会計に移行し、繰出金から補助金へ変更したこと等により、</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から４．３</a:t>
          </a:r>
          <a:r>
            <a:rPr lang="ja-JP" altLang="ja-JP" sz="1300" b="0" i="0" baseline="0">
              <a:solidFill>
                <a:schemeClr val="dk1"/>
              </a:solidFill>
              <a:effectLst/>
              <a:latin typeface="+mn-lt"/>
              <a:ea typeface="+mn-ea"/>
              <a:cs typeface="+mn-cs"/>
            </a:rPr>
            <a:t>ポイント上昇している。</a:t>
          </a:r>
          <a:r>
            <a:rPr lang="ja-JP" altLang="en-US" sz="1300" b="0" i="0" baseline="0">
              <a:solidFill>
                <a:schemeClr val="dk1"/>
              </a:solidFill>
              <a:effectLst/>
              <a:latin typeface="+mn-lt"/>
              <a:ea typeface="+mn-ea"/>
              <a:cs typeface="+mn-cs"/>
            </a:rPr>
            <a:t>単独事業の見直し等により、</a:t>
          </a:r>
          <a:r>
            <a:rPr lang="ja-JP" altLang="ja-JP" sz="1300" b="0" i="0" baseline="0">
              <a:solidFill>
                <a:schemeClr val="dk1"/>
              </a:solidFill>
              <a:effectLst/>
              <a:latin typeface="+mn-lt"/>
              <a:ea typeface="+mn-ea"/>
              <a:cs typeface="+mn-cs"/>
            </a:rPr>
            <a:t>引き続き補助金</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の適正化</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38</xdr:row>
      <xdr:rowOff>50800</xdr:rowOff>
    </xdr:to>
    <xdr:cxnSp macro="">
      <xdr:nvCxnSpPr>
        <xdr:cNvPr id="309" name="直線コネクタ 308"/>
        <xdr:cNvCxnSpPr/>
      </xdr:nvCxnSpPr>
      <xdr:spPr>
        <a:xfrm>
          <a:off x="15671800" y="62382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66040</xdr:rowOff>
    </xdr:to>
    <xdr:cxnSp macro="">
      <xdr:nvCxnSpPr>
        <xdr:cNvPr id="312" name="直線コネクタ 311"/>
        <xdr:cNvCxnSpPr/>
      </xdr:nvCxnSpPr>
      <xdr:spPr>
        <a:xfrm>
          <a:off x="14782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54610</xdr:rowOff>
    </xdr:from>
    <xdr:to>
      <xdr:col>21</xdr:col>
      <xdr:colOff>361950</xdr:colOff>
      <xdr:row>36</xdr:row>
      <xdr:rowOff>35560</xdr:rowOff>
    </xdr:to>
    <xdr:cxnSp macro="">
      <xdr:nvCxnSpPr>
        <xdr:cNvPr id="315" name="直線コネクタ 314"/>
        <xdr:cNvCxnSpPr/>
      </xdr:nvCxnSpPr>
      <xdr:spPr>
        <a:xfrm>
          <a:off x="13893800" y="60553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54610</xdr:rowOff>
    </xdr:from>
    <xdr:to>
      <xdr:col>20</xdr:col>
      <xdr:colOff>158750</xdr:colOff>
      <xdr:row>35</xdr:row>
      <xdr:rowOff>92710</xdr:rowOff>
    </xdr:to>
    <xdr:cxnSp macro="">
      <xdr:nvCxnSpPr>
        <xdr:cNvPr id="318" name="直線コネクタ 317"/>
        <xdr:cNvCxnSpPr/>
      </xdr:nvCxnSpPr>
      <xdr:spPr>
        <a:xfrm flipV="1">
          <a:off x="13004800" y="605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0</xdr:rowOff>
    </xdr:from>
    <xdr:to>
      <xdr:col>24</xdr:col>
      <xdr:colOff>82550</xdr:colOff>
      <xdr:row>38</xdr:row>
      <xdr:rowOff>101600</xdr:rowOff>
    </xdr:to>
    <xdr:sp macro="" textlink="">
      <xdr:nvSpPr>
        <xdr:cNvPr id="328" name="円/楕円 327"/>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143527</xdr:rowOff>
    </xdr:from>
    <xdr:ext cx="762000" cy="259045"/>
    <xdr:sp macro="" textlink="">
      <xdr:nvSpPr>
        <xdr:cNvPr id="329"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0" name="円/楕円 329"/>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1" name="テキスト ボックス 330"/>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2" name="円/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3" name="テキスト ボックス 332"/>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3810</xdr:rowOff>
    </xdr:from>
    <xdr:to>
      <xdr:col>20</xdr:col>
      <xdr:colOff>209550</xdr:colOff>
      <xdr:row>35</xdr:row>
      <xdr:rowOff>105410</xdr:rowOff>
    </xdr:to>
    <xdr:sp macro="" textlink="">
      <xdr:nvSpPr>
        <xdr:cNvPr id="334" name="円/楕円 333"/>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115587</xdr:rowOff>
    </xdr:from>
    <xdr:ext cx="762000" cy="259045"/>
    <xdr:sp macro="" textlink="">
      <xdr:nvSpPr>
        <xdr:cNvPr id="335" name="テキスト ボックス 334"/>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6" name="円/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に占める公債費の割合については、類似団体平均、全国平均を大きく下回っている。これまで適切な起債対象事業を選択することで低水準を保ってきているが、今後、大規模な施設整備等に伴う借入れの公債費が増加することから、引き続き計画的な財源の確保に努め、健全な財政の維持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42418</xdr:rowOff>
    </xdr:from>
    <xdr:to>
      <xdr:col>7</xdr:col>
      <xdr:colOff>15875</xdr:colOff>
      <xdr:row>75</xdr:row>
      <xdr:rowOff>56134</xdr:rowOff>
    </xdr:to>
    <xdr:cxnSp macro="">
      <xdr:nvCxnSpPr>
        <xdr:cNvPr id="367" name="直線コネクタ 366"/>
        <xdr:cNvCxnSpPr/>
      </xdr:nvCxnSpPr>
      <xdr:spPr>
        <a:xfrm flipV="1">
          <a:off x="3987800" y="129011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xdr:rowOff>
    </xdr:from>
    <xdr:to>
      <xdr:col>5</xdr:col>
      <xdr:colOff>549275</xdr:colOff>
      <xdr:row>75</xdr:row>
      <xdr:rowOff>56134</xdr:rowOff>
    </xdr:to>
    <xdr:cxnSp macro="">
      <xdr:nvCxnSpPr>
        <xdr:cNvPr id="370" name="直線コネクタ 369"/>
        <xdr:cNvCxnSpPr/>
      </xdr:nvCxnSpPr>
      <xdr:spPr>
        <a:xfrm>
          <a:off x="3098800" y="12864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5842</xdr:rowOff>
    </xdr:from>
    <xdr:to>
      <xdr:col>4</xdr:col>
      <xdr:colOff>346075</xdr:colOff>
      <xdr:row>75</xdr:row>
      <xdr:rowOff>74422</xdr:rowOff>
    </xdr:to>
    <xdr:cxnSp macro="">
      <xdr:nvCxnSpPr>
        <xdr:cNvPr id="373" name="直線コネクタ 372"/>
        <xdr:cNvCxnSpPr/>
      </xdr:nvCxnSpPr>
      <xdr:spPr>
        <a:xfrm flipV="1">
          <a:off x="2209800" y="128645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74422</xdr:rowOff>
    </xdr:from>
    <xdr:to>
      <xdr:col>3</xdr:col>
      <xdr:colOff>142875</xdr:colOff>
      <xdr:row>75</xdr:row>
      <xdr:rowOff>88138</xdr:rowOff>
    </xdr:to>
    <xdr:cxnSp macro="">
      <xdr:nvCxnSpPr>
        <xdr:cNvPr id="376" name="直線コネクタ 375"/>
        <xdr:cNvCxnSpPr/>
      </xdr:nvCxnSpPr>
      <xdr:spPr>
        <a:xfrm flipV="1">
          <a:off x="1320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163068</xdr:rowOff>
    </xdr:from>
    <xdr:to>
      <xdr:col>7</xdr:col>
      <xdr:colOff>66675</xdr:colOff>
      <xdr:row>75</xdr:row>
      <xdr:rowOff>93218</xdr:rowOff>
    </xdr:to>
    <xdr:sp macro="" textlink="">
      <xdr:nvSpPr>
        <xdr:cNvPr id="386" name="円/楕円 385"/>
        <xdr:cNvSpPr/>
      </xdr:nvSpPr>
      <xdr:spPr>
        <a:xfrm>
          <a:off x="4775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71645</xdr:rowOff>
    </xdr:from>
    <xdr:ext cx="762000" cy="259045"/>
    <xdr:sp macro="" textlink="">
      <xdr:nvSpPr>
        <xdr:cNvPr id="387" name="公債費該当値テキスト"/>
        <xdr:cNvSpPr txBox="1"/>
      </xdr:nvSpPr>
      <xdr:spPr>
        <a:xfrm>
          <a:off x="4914900" y="1275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5334</xdr:rowOff>
    </xdr:from>
    <xdr:to>
      <xdr:col>5</xdr:col>
      <xdr:colOff>600075</xdr:colOff>
      <xdr:row>75</xdr:row>
      <xdr:rowOff>106934</xdr:rowOff>
    </xdr:to>
    <xdr:sp macro="" textlink="">
      <xdr:nvSpPr>
        <xdr:cNvPr id="388" name="円/楕円 387"/>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117111</xdr:rowOff>
    </xdr:from>
    <xdr:ext cx="736600" cy="259045"/>
    <xdr:sp macro="" textlink="">
      <xdr:nvSpPr>
        <xdr:cNvPr id="389" name="テキスト ボックス 388"/>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126492</xdr:rowOff>
    </xdr:from>
    <xdr:to>
      <xdr:col>4</xdr:col>
      <xdr:colOff>396875</xdr:colOff>
      <xdr:row>75</xdr:row>
      <xdr:rowOff>56642</xdr:rowOff>
    </xdr:to>
    <xdr:sp macro="" textlink="">
      <xdr:nvSpPr>
        <xdr:cNvPr id="390" name="円/楕円 389"/>
        <xdr:cNvSpPr/>
      </xdr:nvSpPr>
      <xdr:spPr>
        <a:xfrm>
          <a:off x="3048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66819</xdr:rowOff>
    </xdr:from>
    <xdr:ext cx="762000" cy="259045"/>
    <xdr:sp macro="" textlink="">
      <xdr:nvSpPr>
        <xdr:cNvPr id="391" name="テキスト ボックス 390"/>
        <xdr:cNvSpPr txBox="1"/>
      </xdr:nvSpPr>
      <xdr:spPr>
        <a:xfrm>
          <a:off x="2717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23622</xdr:rowOff>
    </xdr:from>
    <xdr:to>
      <xdr:col>3</xdr:col>
      <xdr:colOff>193675</xdr:colOff>
      <xdr:row>75</xdr:row>
      <xdr:rowOff>125222</xdr:rowOff>
    </xdr:to>
    <xdr:sp macro="" textlink="">
      <xdr:nvSpPr>
        <xdr:cNvPr id="392" name="円/楕円 391"/>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135399</xdr:rowOff>
    </xdr:from>
    <xdr:ext cx="762000" cy="259045"/>
    <xdr:sp macro="" textlink="">
      <xdr:nvSpPr>
        <xdr:cNvPr id="393" name="テキスト ボックス 392"/>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37338</xdr:rowOff>
    </xdr:from>
    <xdr:to>
      <xdr:col>1</xdr:col>
      <xdr:colOff>676275</xdr:colOff>
      <xdr:row>75</xdr:row>
      <xdr:rowOff>138938</xdr:rowOff>
    </xdr:to>
    <xdr:sp macro="" textlink="">
      <xdr:nvSpPr>
        <xdr:cNvPr id="394" name="円/楕円 393"/>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149115</xdr:rowOff>
    </xdr:from>
    <xdr:ext cx="762000" cy="259045"/>
    <xdr:sp macro="" textlink="">
      <xdr:nvSpPr>
        <xdr:cNvPr id="395" name="テキスト ボックス 394"/>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経常収支比率に占める公債費以外の割合については、前年度より</a:t>
          </a:r>
          <a:r>
            <a:rPr lang="ja-JP" altLang="en-US" sz="1300" b="0" i="0" baseline="0">
              <a:solidFill>
                <a:schemeClr val="dk1"/>
              </a:solidFill>
              <a:effectLst/>
              <a:latin typeface="+mn-lt"/>
              <a:ea typeface="+mn-ea"/>
              <a:cs typeface="+mn-cs"/>
            </a:rPr>
            <a:t>３．８</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全国平均</a:t>
          </a:r>
          <a:r>
            <a:rPr lang="ja-JP" altLang="ja-JP" sz="1300" b="0" i="0" baseline="0">
              <a:solidFill>
                <a:schemeClr val="dk1"/>
              </a:solidFill>
              <a:effectLst/>
              <a:latin typeface="+mn-lt"/>
              <a:ea typeface="+mn-ea"/>
              <a:cs typeface="+mn-cs"/>
            </a:rPr>
            <a:t>を大きく上回った。この要因としては、</a:t>
          </a:r>
          <a:r>
            <a:rPr lang="ja-JP" altLang="en-US" sz="1300" b="0" i="0" baseline="0">
              <a:solidFill>
                <a:schemeClr val="dk1"/>
              </a:solidFill>
              <a:effectLst/>
              <a:latin typeface="+mn-lt"/>
              <a:ea typeface="+mn-ea"/>
              <a:cs typeface="+mn-cs"/>
            </a:rPr>
            <a:t>庁舎耐震改修工事や福祉センター再整備事業等、普通建設事業費の増加</a:t>
          </a:r>
          <a:r>
            <a:rPr lang="ja-JP" altLang="ja-JP" sz="1300" b="0" i="0" baseline="0">
              <a:solidFill>
                <a:schemeClr val="dk1"/>
              </a:solidFill>
              <a:effectLst/>
              <a:latin typeface="+mn-lt"/>
              <a:ea typeface="+mn-ea"/>
              <a:cs typeface="+mn-cs"/>
            </a:rPr>
            <a:t>が挙げられる。今後とも、行財政改革を進めていくことで、上昇傾向に歯止めをかけるよう努める。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79</xdr:row>
      <xdr:rowOff>5842</xdr:rowOff>
    </xdr:to>
    <xdr:cxnSp macro="">
      <xdr:nvCxnSpPr>
        <xdr:cNvPr id="426" name="直線コネクタ 425"/>
        <xdr:cNvCxnSpPr/>
      </xdr:nvCxnSpPr>
      <xdr:spPr>
        <a:xfrm>
          <a:off x="15671800" y="1337665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53848</xdr:rowOff>
    </xdr:to>
    <xdr:cxnSp macro="">
      <xdr:nvCxnSpPr>
        <xdr:cNvPr id="429" name="直線コネクタ 428"/>
        <xdr:cNvCxnSpPr/>
      </xdr:nvCxnSpPr>
      <xdr:spPr>
        <a:xfrm flipV="1">
          <a:off x="14782800" y="13376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78</xdr:row>
      <xdr:rowOff>53848</xdr:rowOff>
    </xdr:to>
    <xdr:cxnSp macro="">
      <xdr:nvCxnSpPr>
        <xdr:cNvPr id="432" name="直線コネクタ 431"/>
        <xdr:cNvCxnSpPr/>
      </xdr:nvCxnSpPr>
      <xdr:spPr>
        <a:xfrm>
          <a:off x="13893800" y="132349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77</xdr:row>
      <xdr:rowOff>33274</xdr:rowOff>
    </xdr:to>
    <xdr:cxnSp macro="">
      <xdr:nvCxnSpPr>
        <xdr:cNvPr id="435" name="直線コネクタ 434"/>
        <xdr:cNvCxnSpPr/>
      </xdr:nvCxnSpPr>
      <xdr:spPr>
        <a:xfrm>
          <a:off x="13004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126492</xdr:rowOff>
    </xdr:from>
    <xdr:to>
      <xdr:col>24</xdr:col>
      <xdr:colOff>82550</xdr:colOff>
      <xdr:row>79</xdr:row>
      <xdr:rowOff>56642</xdr:rowOff>
    </xdr:to>
    <xdr:sp macro="" textlink="">
      <xdr:nvSpPr>
        <xdr:cNvPr id="445" name="円/楕円 444"/>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98569</xdr:rowOff>
    </xdr:from>
    <xdr:ext cx="762000" cy="259045"/>
    <xdr:sp macro="" textlink="">
      <xdr:nvSpPr>
        <xdr:cNvPr id="446"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47" name="円/楕円 446"/>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48" name="テキスト ボックス 447"/>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49" name="円/楕円 448"/>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0" name="テキスト ボックス 449"/>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1" name="円/楕円 450"/>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2" name="テキスト ボックス 451"/>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53" name="円/楕円 452"/>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54" name="テキスト ボックス 453"/>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埼玉県戸田市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159733</xdr:rowOff>
    </xdr:from>
    <xdr:to>
      <xdr:col>4</xdr:col>
      <xdr:colOff>1117600</xdr:colOff>
      <xdr:row>17</xdr:row>
      <xdr:rowOff>167244</xdr:rowOff>
    </xdr:to>
    <xdr:cxnSp macro="">
      <xdr:nvCxnSpPr>
        <xdr:cNvPr id="52" name="直線コネクタ 51"/>
        <xdr:cNvCxnSpPr/>
      </xdr:nvCxnSpPr>
      <xdr:spPr bwMode="auto">
        <a:xfrm flipV="1">
          <a:off x="5003800" y="3122008"/>
          <a:ext cx="6477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59607</xdr:rowOff>
    </xdr:from>
    <xdr:to>
      <xdr:col>4</xdr:col>
      <xdr:colOff>469900</xdr:colOff>
      <xdr:row>17</xdr:row>
      <xdr:rowOff>167244</xdr:rowOff>
    </xdr:to>
    <xdr:cxnSp macro="">
      <xdr:nvCxnSpPr>
        <xdr:cNvPr id="55" name="直線コネクタ 54"/>
        <xdr:cNvCxnSpPr/>
      </xdr:nvCxnSpPr>
      <xdr:spPr bwMode="auto">
        <a:xfrm>
          <a:off x="4305300" y="3021882"/>
          <a:ext cx="698500" cy="10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105065</xdr:rowOff>
    </xdr:from>
    <xdr:to>
      <xdr:col>3</xdr:col>
      <xdr:colOff>904875</xdr:colOff>
      <xdr:row>17</xdr:row>
      <xdr:rowOff>59607</xdr:rowOff>
    </xdr:to>
    <xdr:cxnSp macro="">
      <xdr:nvCxnSpPr>
        <xdr:cNvPr id="58" name="直線コネクタ 57"/>
        <xdr:cNvCxnSpPr/>
      </xdr:nvCxnSpPr>
      <xdr:spPr bwMode="auto">
        <a:xfrm>
          <a:off x="3606800" y="2895890"/>
          <a:ext cx="698500" cy="12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64407</xdr:rowOff>
    </xdr:from>
    <xdr:to>
      <xdr:col>3</xdr:col>
      <xdr:colOff>206375</xdr:colOff>
      <xdr:row>16</xdr:row>
      <xdr:rowOff>105065</xdr:rowOff>
    </xdr:to>
    <xdr:cxnSp macro="">
      <xdr:nvCxnSpPr>
        <xdr:cNvPr id="61" name="直線コネクタ 60"/>
        <xdr:cNvCxnSpPr/>
      </xdr:nvCxnSpPr>
      <xdr:spPr bwMode="auto">
        <a:xfrm>
          <a:off x="2908300" y="2855232"/>
          <a:ext cx="698500" cy="4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108933</xdr:rowOff>
    </xdr:from>
    <xdr:to>
      <xdr:col>5</xdr:col>
      <xdr:colOff>34925</xdr:colOff>
      <xdr:row>18</xdr:row>
      <xdr:rowOff>39083</xdr:rowOff>
    </xdr:to>
    <xdr:sp macro="" textlink="">
      <xdr:nvSpPr>
        <xdr:cNvPr id="71" name="円/楕円 70"/>
        <xdr:cNvSpPr/>
      </xdr:nvSpPr>
      <xdr:spPr bwMode="auto">
        <a:xfrm>
          <a:off x="5600700" y="307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81010</xdr:rowOff>
    </xdr:from>
    <xdr:ext cx="762000" cy="259045"/>
    <xdr:sp macro="" textlink="">
      <xdr:nvSpPr>
        <xdr:cNvPr id="72" name="人口1人当たり決算額の推移該当値テキスト130"/>
        <xdr:cNvSpPr txBox="1"/>
      </xdr:nvSpPr>
      <xdr:spPr>
        <a:xfrm>
          <a:off x="5740400" y="304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116444</xdr:rowOff>
    </xdr:from>
    <xdr:to>
      <xdr:col>4</xdr:col>
      <xdr:colOff>520700</xdr:colOff>
      <xdr:row>18</xdr:row>
      <xdr:rowOff>46594</xdr:rowOff>
    </xdr:to>
    <xdr:sp macro="" textlink="">
      <xdr:nvSpPr>
        <xdr:cNvPr id="73" name="円/楕円 72"/>
        <xdr:cNvSpPr/>
      </xdr:nvSpPr>
      <xdr:spPr bwMode="auto">
        <a:xfrm>
          <a:off x="4953000" y="307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31371</xdr:rowOff>
    </xdr:from>
    <xdr:ext cx="736600" cy="259045"/>
    <xdr:sp macro="" textlink="">
      <xdr:nvSpPr>
        <xdr:cNvPr id="74" name="テキスト ボックス 73"/>
        <xdr:cNvSpPr txBox="1"/>
      </xdr:nvSpPr>
      <xdr:spPr>
        <a:xfrm>
          <a:off x="4622800" y="316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8807</xdr:rowOff>
    </xdr:from>
    <xdr:to>
      <xdr:col>3</xdr:col>
      <xdr:colOff>955675</xdr:colOff>
      <xdr:row>17</xdr:row>
      <xdr:rowOff>110407</xdr:rowOff>
    </xdr:to>
    <xdr:sp macro="" textlink="">
      <xdr:nvSpPr>
        <xdr:cNvPr id="75" name="円/楕円 74"/>
        <xdr:cNvSpPr/>
      </xdr:nvSpPr>
      <xdr:spPr bwMode="auto">
        <a:xfrm>
          <a:off x="4254500" y="297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95184</xdr:rowOff>
    </xdr:from>
    <xdr:ext cx="762000" cy="259045"/>
    <xdr:sp macro="" textlink="">
      <xdr:nvSpPr>
        <xdr:cNvPr id="76" name="テキスト ボックス 75"/>
        <xdr:cNvSpPr txBox="1"/>
      </xdr:nvSpPr>
      <xdr:spPr>
        <a:xfrm>
          <a:off x="3924300" y="30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58,022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54265</xdr:rowOff>
    </xdr:from>
    <xdr:to>
      <xdr:col>3</xdr:col>
      <xdr:colOff>257175</xdr:colOff>
      <xdr:row>16</xdr:row>
      <xdr:rowOff>155865</xdr:rowOff>
    </xdr:to>
    <xdr:sp macro="" textlink="">
      <xdr:nvSpPr>
        <xdr:cNvPr id="77" name="円/楕円 76"/>
        <xdr:cNvSpPr/>
      </xdr:nvSpPr>
      <xdr:spPr bwMode="auto">
        <a:xfrm>
          <a:off x="3556000" y="284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140642</xdr:rowOff>
    </xdr:from>
    <xdr:ext cx="762000" cy="259045"/>
    <xdr:sp macro="" textlink="">
      <xdr:nvSpPr>
        <xdr:cNvPr id="78" name="テキスト ボックス 77"/>
        <xdr:cNvSpPr txBox="1"/>
      </xdr:nvSpPr>
      <xdr:spPr>
        <a:xfrm>
          <a:off x="3225800" y="293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13607</xdr:rowOff>
    </xdr:from>
    <xdr:to>
      <xdr:col>2</xdr:col>
      <xdr:colOff>692150</xdr:colOff>
      <xdr:row>16</xdr:row>
      <xdr:rowOff>115207</xdr:rowOff>
    </xdr:to>
    <xdr:sp macro="" textlink="">
      <xdr:nvSpPr>
        <xdr:cNvPr id="79" name="円/楕円 78"/>
        <xdr:cNvSpPr/>
      </xdr:nvSpPr>
      <xdr:spPr bwMode="auto">
        <a:xfrm>
          <a:off x="2857500" y="280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99984</xdr:rowOff>
    </xdr:from>
    <xdr:ext cx="762000" cy="259045"/>
    <xdr:sp macro="" textlink="">
      <xdr:nvSpPr>
        <xdr:cNvPr id="80" name="テキスト ボックス 79"/>
        <xdr:cNvSpPr txBox="1"/>
      </xdr:nvSpPr>
      <xdr:spPr>
        <a:xfrm>
          <a:off x="2527300" y="28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79908</xdr:rowOff>
    </xdr:from>
    <xdr:to>
      <xdr:col>4</xdr:col>
      <xdr:colOff>1117600</xdr:colOff>
      <xdr:row>36</xdr:row>
      <xdr:rowOff>119783</xdr:rowOff>
    </xdr:to>
    <xdr:cxnSp macro="">
      <xdr:nvCxnSpPr>
        <xdr:cNvPr id="115" name="直線コネクタ 114"/>
        <xdr:cNvCxnSpPr/>
      </xdr:nvCxnSpPr>
      <xdr:spPr bwMode="auto">
        <a:xfrm>
          <a:off x="5003800" y="7033158"/>
          <a:ext cx="647700" cy="3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79908</xdr:rowOff>
    </xdr:from>
    <xdr:to>
      <xdr:col>4</xdr:col>
      <xdr:colOff>469900</xdr:colOff>
      <xdr:row>36</xdr:row>
      <xdr:rowOff>114133</xdr:rowOff>
    </xdr:to>
    <xdr:cxnSp macro="">
      <xdr:nvCxnSpPr>
        <xdr:cNvPr id="118" name="直線コネクタ 117"/>
        <xdr:cNvCxnSpPr/>
      </xdr:nvCxnSpPr>
      <xdr:spPr bwMode="auto">
        <a:xfrm flipV="1">
          <a:off x="4305300" y="7033158"/>
          <a:ext cx="698500" cy="34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73213</xdr:rowOff>
    </xdr:from>
    <xdr:to>
      <xdr:col>3</xdr:col>
      <xdr:colOff>904875</xdr:colOff>
      <xdr:row>36</xdr:row>
      <xdr:rowOff>114133</xdr:rowOff>
    </xdr:to>
    <xdr:cxnSp macro="">
      <xdr:nvCxnSpPr>
        <xdr:cNvPr id="121" name="直線コネクタ 120"/>
        <xdr:cNvCxnSpPr/>
      </xdr:nvCxnSpPr>
      <xdr:spPr bwMode="auto">
        <a:xfrm>
          <a:off x="3606800" y="7026463"/>
          <a:ext cx="698500" cy="40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332315</xdr:rowOff>
    </xdr:from>
    <xdr:to>
      <xdr:col>3</xdr:col>
      <xdr:colOff>206375</xdr:colOff>
      <xdr:row>36</xdr:row>
      <xdr:rowOff>73213</xdr:rowOff>
    </xdr:to>
    <xdr:cxnSp macro="">
      <xdr:nvCxnSpPr>
        <xdr:cNvPr id="124" name="直線コネクタ 123"/>
        <xdr:cNvCxnSpPr/>
      </xdr:nvCxnSpPr>
      <xdr:spPr bwMode="auto">
        <a:xfrm>
          <a:off x="2908300" y="6942665"/>
          <a:ext cx="698500" cy="8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49902</xdr:rowOff>
    </xdr:from>
    <xdr:ext cx="762000" cy="259045"/>
    <xdr:sp macro="" textlink="">
      <xdr:nvSpPr>
        <xdr:cNvPr id="128" name="テキスト ボックス 127"/>
        <xdr:cNvSpPr txBox="1"/>
      </xdr:nvSpPr>
      <xdr:spPr>
        <a:xfrm>
          <a:off x="2527300" y="66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68983</xdr:rowOff>
    </xdr:from>
    <xdr:to>
      <xdr:col>5</xdr:col>
      <xdr:colOff>34925</xdr:colOff>
      <xdr:row>36</xdr:row>
      <xdr:rowOff>170583</xdr:rowOff>
    </xdr:to>
    <xdr:sp macro="" textlink="">
      <xdr:nvSpPr>
        <xdr:cNvPr id="134" name="円/楕円 133"/>
        <xdr:cNvSpPr/>
      </xdr:nvSpPr>
      <xdr:spPr bwMode="auto">
        <a:xfrm>
          <a:off x="5600700" y="702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41060</xdr:rowOff>
    </xdr:from>
    <xdr:ext cx="762000" cy="259045"/>
    <xdr:sp macro="" textlink="">
      <xdr:nvSpPr>
        <xdr:cNvPr id="135" name="人口1人当たり決算額の推移該当値テキスト445"/>
        <xdr:cNvSpPr txBox="1"/>
      </xdr:nvSpPr>
      <xdr:spPr>
        <a:xfrm>
          <a:off x="5740400" y="699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29108</xdr:rowOff>
    </xdr:from>
    <xdr:to>
      <xdr:col>4</xdr:col>
      <xdr:colOff>520700</xdr:colOff>
      <xdr:row>36</xdr:row>
      <xdr:rowOff>130708</xdr:rowOff>
    </xdr:to>
    <xdr:sp macro="" textlink="">
      <xdr:nvSpPr>
        <xdr:cNvPr id="136" name="円/楕円 135"/>
        <xdr:cNvSpPr/>
      </xdr:nvSpPr>
      <xdr:spPr bwMode="auto">
        <a:xfrm>
          <a:off x="4953000" y="69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115485</xdr:rowOff>
    </xdr:from>
    <xdr:ext cx="736600" cy="259045"/>
    <xdr:sp macro="" textlink="">
      <xdr:nvSpPr>
        <xdr:cNvPr id="137" name="テキスト ボックス 136"/>
        <xdr:cNvSpPr txBox="1"/>
      </xdr:nvSpPr>
      <xdr:spPr>
        <a:xfrm>
          <a:off x="4622800" y="706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63333</xdr:rowOff>
    </xdr:from>
    <xdr:to>
      <xdr:col>3</xdr:col>
      <xdr:colOff>955675</xdr:colOff>
      <xdr:row>36</xdr:row>
      <xdr:rowOff>164933</xdr:rowOff>
    </xdr:to>
    <xdr:sp macro="" textlink="">
      <xdr:nvSpPr>
        <xdr:cNvPr id="138" name="円/楕円 137"/>
        <xdr:cNvSpPr/>
      </xdr:nvSpPr>
      <xdr:spPr bwMode="auto">
        <a:xfrm>
          <a:off x="4254500" y="7016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149710</xdr:rowOff>
    </xdr:from>
    <xdr:ext cx="762000" cy="259045"/>
    <xdr:sp macro="" textlink="">
      <xdr:nvSpPr>
        <xdr:cNvPr id="139" name="テキスト ボックス 138"/>
        <xdr:cNvSpPr txBox="1"/>
      </xdr:nvSpPr>
      <xdr:spPr>
        <a:xfrm>
          <a:off x="3924300" y="710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22413</xdr:rowOff>
    </xdr:from>
    <xdr:to>
      <xdr:col>3</xdr:col>
      <xdr:colOff>257175</xdr:colOff>
      <xdr:row>36</xdr:row>
      <xdr:rowOff>124013</xdr:rowOff>
    </xdr:to>
    <xdr:sp macro="" textlink="">
      <xdr:nvSpPr>
        <xdr:cNvPr id="140" name="円/楕円 139"/>
        <xdr:cNvSpPr/>
      </xdr:nvSpPr>
      <xdr:spPr bwMode="auto">
        <a:xfrm>
          <a:off x="3556000" y="697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108790</xdr:rowOff>
    </xdr:from>
    <xdr:ext cx="762000" cy="259045"/>
    <xdr:sp macro="" textlink="">
      <xdr:nvSpPr>
        <xdr:cNvPr id="141" name="テキスト ボックス 140"/>
        <xdr:cNvSpPr txBox="1"/>
      </xdr:nvSpPr>
      <xdr:spPr>
        <a:xfrm>
          <a:off x="3225800" y="706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281515</xdr:rowOff>
    </xdr:from>
    <xdr:to>
      <xdr:col>2</xdr:col>
      <xdr:colOff>692150</xdr:colOff>
      <xdr:row>36</xdr:row>
      <xdr:rowOff>40215</xdr:rowOff>
    </xdr:to>
    <xdr:sp macro="" textlink="">
      <xdr:nvSpPr>
        <xdr:cNvPr id="142" name="円/楕円 141"/>
        <xdr:cNvSpPr/>
      </xdr:nvSpPr>
      <xdr:spPr bwMode="auto">
        <a:xfrm>
          <a:off x="2857500" y="689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24992</xdr:rowOff>
    </xdr:from>
    <xdr:ext cx="762000" cy="259045"/>
    <xdr:sp macro="" textlink="">
      <xdr:nvSpPr>
        <xdr:cNvPr id="143" name="テキスト ボックス 142"/>
        <xdr:cNvSpPr txBox="1"/>
      </xdr:nvSpPr>
      <xdr:spPr>
        <a:xfrm>
          <a:off x="2527300" y="697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財政調整基金残高の標準財政規模比については、前年度と比較し</a:t>
          </a:r>
          <a:r>
            <a:rPr lang="ja-JP" altLang="en-US" sz="1300" b="0" i="0" baseline="0">
              <a:solidFill>
                <a:schemeClr val="dk1"/>
              </a:solidFill>
              <a:effectLst/>
              <a:latin typeface="+mn-lt"/>
              <a:ea typeface="+mn-ea"/>
              <a:cs typeface="+mn-cs"/>
            </a:rPr>
            <a:t>て０．７ポイント減</a:t>
          </a:r>
          <a:r>
            <a:rPr lang="ja-JP" altLang="ja-JP" sz="1300" b="0" i="0" baseline="0">
              <a:solidFill>
                <a:schemeClr val="dk1"/>
              </a:solidFill>
              <a:effectLst/>
              <a:latin typeface="+mn-lt"/>
              <a:ea typeface="+mn-ea"/>
              <a:cs typeface="+mn-cs"/>
            </a:rPr>
            <a:t>となった。</a:t>
          </a:r>
          <a:endParaRPr lang="ja-JP" altLang="ja-JP" sz="1300">
            <a:effectLst/>
          </a:endParaRPr>
        </a:p>
        <a:p>
          <a:pPr rtl="0"/>
          <a:r>
            <a:rPr lang="ja-JP" altLang="ja-JP" sz="1300" b="0" i="0" baseline="0">
              <a:solidFill>
                <a:schemeClr val="dk1"/>
              </a:solidFill>
              <a:effectLst/>
              <a:latin typeface="+mn-lt"/>
              <a:ea typeface="+mn-ea"/>
              <a:cs typeface="+mn-cs"/>
            </a:rPr>
            <a:t>実質収支額については、平成２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年度の約２</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億から平成</a:t>
          </a:r>
          <a:r>
            <a:rPr lang="ja-JP" altLang="en-US" sz="1300" b="0" i="0" baseline="0">
              <a:solidFill>
                <a:schemeClr val="dk1"/>
              </a:solidFill>
              <a:effectLst/>
              <a:latin typeface="+mn-lt"/>
              <a:ea typeface="+mn-ea"/>
              <a:cs typeface="+mn-cs"/>
            </a:rPr>
            <a:t>２６</a:t>
          </a:r>
          <a:r>
            <a:rPr lang="ja-JP" altLang="ja-JP" sz="1300" b="0" i="0" baseline="0">
              <a:solidFill>
                <a:schemeClr val="dk1"/>
              </a:solidFill>
              <a:effectLst/>
              <a:latin typeface="+mn-lt"/>
              <a:ea typeface="+mn-ea"/>
              <a:cs typeface="+mn-cs"/>
            </a:rPr>
            <a:t>年度は約</a:t>
          </a:r>
          <a:r>
            <a:rPr lang="ja-JP" altLang="en-US" sz="1300" b="0" i="0" baseline="0">
              <a:solidFill>
                <a:schemeClr val="dk1"/>
              </a:solidFill>
              <a:effectLst/>
              <a:latin typeface="+mn-lt"/>
              <a:ea typeface="+mn-ea"/>
              <a:cs typeface="+mn-cs"/>
            </a:rPr>
            <a:t>１８</a:t>
          </a:r>
          <a:r>
            <a:rPr lang="ja-JP" altLang="ja-JP" sz="1300" b="0" i="0" baseline="0">
              <a:solidFill>
                <a:schemeClr val="dk1"/>
              </a:solidFill>
              <a:effectLst/>
              <a:latin typeface="+mn-lt"/>
              <a:ea typeface="+mn-ea"/>
              <a:cs typeface="+mn-cs"/>
            </a:rPr>
            <a:t>億に減少したことから、</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０４</a:t>
          </a:r>
          <a:r>
            <a:rPr lang="ja-JP" altLang="ja-JP" sz="1300" b="0" i="0" baseline="0">
              <a:solidFill>
                <a:schemeClr val="dk1"/>
              </a:solidFill>
              <a:effectLst/>
              <a:latin typeface="+mn-lt"/>
              <a:ea typeface="+mn-ea"/>
              <a:cs typeface="+mn-cs"/>
            </a:rPr>
            <a:t>ポイント減少</a:t>
          </a:r>
          <a:r>
            <a:rPr lang="ja-JP" altLang="en-US" sz="1300" b="0" i="0" baseline="0">
              <a:solidFill>
                <a:schemeClr val="dk1"/>
              </a:solidFill>
              <a:effectLst/>
              <a:latin typeface="+mn-lt"/>
              <a:ea typeface="+mn-ea"/>
              <a:cs typeface="+mn-cs"/>
            </a:rPr>
            <a:t>６．５１</a:t>
          </a:r>
          <a:r>
            <a:rPr lang="ja-JP" altLang="ja-JP" sz="1300" b="0" i="0" baseline="0">
              <a:solidFill>
                <a:schemeClr val="dk1"/>
              </a:solidFill>
              <a:effectLst/>
              <a:latin typeface="+mn-lt"/>
              <a:ea typeface="+mn-ea"/>
              <a:cs typeface="+mn-cs"/>
            </a:rPr>
            <a:t>％となった。</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実質単年度収支</a:t>
          </a:r>
          <a:r>
            <a:rPr lang="ja-JP" altLang="en-US" sz="1300" b="0" i="0" baseline="0">
              <a:solidFill>
                <a:schemeClr val="dk1"/>
              </a:solidFill>
              <a:effectLst/>
              <a:latin typeface="+mn-lt"/>
              <a:ea typeface="+mn-ea"/>
              <a:cs typeface="+mn-cs"/>
            </a:rPr>
            <a:t>は０．７９</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し▲１．</a:t>
          </a:r>
          <a:r>
            <a:rPr lang="ja-JP" altLang="en-US" sz="1300" b="0" i="0" baseline="0">
              <a:solidFill>
                <a:schemeClr val="dk1"/>
              </a:solidFill>
              <a:effectLst/>
              <a:latin typeface="+mn-lt"/>
              <a:ea typeface="+mn-ea"/>
              <a:cs typeface="+mn-cs"/>
            </a:rPr>
            <a:t>１０</a:t>
          </a:r>
          <a:r>
            <a:rPr lang="ja-JP" altLang="ja-JP" sz="1300" b="0" i="0" baseline="0">
              <a:solidFill>
                <a:schemeClr val="dk1"/>
              </a:solidFill>
              <a:effectLst/>
              <a:latin typeface="+mn-lt"/>
              <a:ea typeface="+mn-ea"/>
              <a:cs typeface="+mn-cs"/>
            </a:rPr>
            <a:t>％となった。今後も財政調整基金の残高を一定水準に維持するよう努め、健全な財政運営を図る。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連結実質赤字比率については、平成２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年度決算で－１</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４４</a:t>
          </a:r>
          <a:r>
            <a:rPr lang="ja-JP" altLang="ja-JP" sz="1300" b="0" i="0" baseline="0">
              <a:solidFill>
                <a:schemeClr val="dk1"/>
              </a:solidFill>
              <a:effectLst/>
              <a:latin typeface="+mn-lt"/>
              <a:ea typeface="+mn-ea"/>
              <a:cs typeface="+mn-cs"/>
            </a:rPr>
            <a:t>％となり、平成２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年度決算と比較して</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７４</a:t>
          </a:r>
          <a:r>
            <a:rPr lang="ja-JP" altLang="ja-JP" sz="1300" b="0" i="0" baseline="0">
              <a:solidFill>
                <a:schemeClr val="dk1"/>
              </a:solidFill>
              <a:effectLst/>
              <a:latin typeface="+mn-lt"/>
              <a:ea typeface="+mn-ea"/>
              <a:cs typeface="+mn-cs"/>
            </a:rPr>
            <a:t>ポイントほど上昇した。この主な要因は、一般会計での実質収支の減少により、資金剰余額が減少したことが挙げられる。</a:t>
          </a:r>
          <a:endParaRPr lang="ja-JP" altLang="ja-JP" sz="1300">
            <a:effectLst/>
          </a:endParaRPr>
        </a:p>
        <a:p>
          <a:pPr rtl="0"/>
          <a:r>
            <a:rPr lang="ja-JP" altLang="ja-JP" sz="1300" b="0" i="0" baseline="0">
              <a:solidFill>
                <a:schemeClr val="dk1"/>
              </a:solidFill>
              <a:effectLst/>
              <a:latin typeface="+mn-lt"/>
              <a:ea typeface="+mn-ea"/>
              <a:cs typeface="+mn-cs"/>
            </a:rPr>
            <a:t>現状すべての会計において、実質収支は黒字となっているものの、一般会計からの赤字補てん的な繰出金が多額となっている会計も複数あることから、今後も健全な財政運営を図る。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実質公債費比率については、平成２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年度の数値が３．</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％であり、平成２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％と比較して０．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ポイント低下している。</a:t>
          </a:r>
          <a:endParaRPr lang="ja-JP" altLang="ja-JP" sz="1400">
            <a:effectLst/>
          </a:endParaRPr>
        </a:p>
        <a:p>
          <a:pPr rtl="0"/>
          <a:r>
            <a:rPr lang="ja-JP" altLang="en-US" sz="1100" b="0" i="0" baseline="0">
              <a:solidFill>
                <a:schemeClr val="dk1"/>
              </a:solidFill>
              <a:effectLst/>
              <a:latin typeface="+mn-lt"/>
              <a:ea typeface="+mn-ea"/>
              <a:cs typeface="+mn-cs"/>
            </a:rPr>
            <a:t>しかし、今後は起債額の大きなものの償還が始まるとともに、</a:t>
          </a:r>
          <a:r>
            <a:rPr lang="ja-JP" altLang="ja-JP" sz="1100" b="0" i="0" baseline="0">
              <a:solidFill>
                <a:schemeClr val="dk1"/>
              </a:solidFill>
              <a:effectLst/>
              <a:latin typeface="+mn-lt"/>
              <a:ea typeface="+mn-ea"/>
              <a:cs typeface="+mn-cs"/>
            </a:rPr>
            <a:t>大規模な施設整備事業が集中することで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新たな市債の元利償還金が増え、一時的に数値が悪化することが予想される。</a:t>
          </a:r>
          <a:endParaRPr lang="ja-JP" altLang="ja-JP" sz="1400">
            <a:effectLst/>
          </a:endParaRPr>
        </a:p>
        <a:p>
          <a:pPr rtl="0"/>
          <a:r>
            <a:rPr lang="ja-JP" altLang="en-US" sz="1100" b="0" i="0" baseline="0">
              <a:solidFill>
                <a:schemeClr val="dk1"/>
              </a:solidFill>
              <a:effectLst/>
              <a:latin typeface="+mn-lt"/>
              <a:ea typeface="+mn-ea"/>
              <a:cs typeface="+mn-cs"/>
            </a:rPr>
            <a:t>市債の適切な活用に努め、</a:t>
          </a:r>
          <a:r>
            <a:rPr lang="ja-JP" altLang="ja-JP" sz="1100" b="0" i="0" baseline="0">
              <a:solidFill>
                <a:schemeClr val="dk1"/>
              </a:solidFill>
              <a:effectLst/>
              <a:latin typeface="+mn-lt"/>
              <a:ea typeface="+mn-ea"/>
              <a:cs typeface="+mn-cs"/>
            </a:rPr>
            <a:t>一定水準を維持し健全な財政運営を図る。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将来負担比率については、前年度から</a:t>
          </a:r>
          <a:r>
            <a:rPr lang="ja-JP" altLang="en-US" sz="1100" b="0" i="0" baseline="0">
              <a:solidFill>
                <a:schemeClr val="dk1"/>
              </a:solidFill>
              <a:effectLst/>
              <a:latin typeface="+mn-lt"/>
              <a:ea typeface="+mn-ea"/>
              <a:cs typeface="+mn-cs"/>
            </a:rPr>
            <a:t>１２．４</a:t>
          </a:r>
          <a:r>
            <a:rPr lang="ja-JP" altLang="ja-JP" sz="1100" b="0" i="0" baseline="0">
              <a:solidFill>
                <a:schemeClr val="dk1"/>
              </a:solidFill>
              <a:effectLst/>
              <a:latin typeface="+mn-lt"/>
              <a:ea typeface="+mn-ea"/>
              <a:cs typeface="+mn-cs"/>
            </a:rPr>
            <a:t>ポイント増加し、</a:t>
          </a:r>
          <a:r>
            <a:rPr lang="ja-JP" altLang="en-US" sz="1100" b="0" i="0" baseline="0">
              <a:solidFill>
                <a:schemeClr val="dk1"/>
              </a:solidFill>
              <a:effectLst/>
              <a:latin typeface="+mn-lt"/>
              <a:ea typeface="+mn-ea"/>
              <a:cs typeface="+mn-cs"/>
            </a:rPr>
            <a:t>５７．１</a:t>
          </a:r>
          <a:r>
            <a:rPr lang="ja-JP" altLang="ja-JP" sz="1100" b="0" i="0" baseline="0">
              <a:solidFill>
                <a:schemeClr val="dk1"/>
              </a:solidFill>
              <a:effectLst/>
              <a:latin typeface="+mn-lt"/>
              <a:ea typeface="+mn-ea"/>
              <a:cs typeface="+mn-cs"/>
            </a:rPr>
            <a:t>％となった。その主な要因としては、庁舎耐震化等大規模な施設整備に伴い市債の現在高が</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増加したこと及び充当可能基金の残高が減少したことが挙げられる。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今後も、公共施設の老朽化による大規模な施設整備が集中するため、一時的に数値が悪化することが予想される。将来に過度な財政負担を残さないよう、計画的な市債借入れを行い、健全な財政運営を図る。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54440696</v>
      </c>
      <c r="BO4" s="349"/>
      <c r="BP4" s="349"/>
      <c r="BQ4" s="349"/>
      <c r="BR4" s="349"/>
      <c r="BS4" s="349"/>
      <c r="BT4" s="349"/>
      <c r="BU4" s="350"/>
      <c r="BV4" s="348">
        <v>51917942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52189031</v>
      </c>
      <c r="BO5" s="386"/>
      <c r="BP5" s="386"/>
      <c r="BQ5" s="386"/>
      <c r="BR5" s="386"/>
      <c r="BS5" s="386"/>
      <c r="BT5" s="386"/>
      <c r="BU5" s="387"/>
      <c r="BV5" s="385">
        <v>49197148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84.5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2251665</v>
      </c>
      <c r="BO6" s="386"/>
      <c r="BP6" s="386"/>
      <c r="BQ6" s="386"/>
      <c r="BR6" s="386"/>
      <c r="BS6" s="386"/>
      <c r="BT6" s="386"/>
      <c r="BU6" s="387"/>
      <c r="BV6" s="385">
        <v>2720794</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88</v>
      </c>
      <c r="CU6" s="423"/>
      <c r="CV6" s="423"/>
      <c r="CW6" s="423"/>
      <c r="CX6" s="423"/>
      <c r="CY6" s="423"/>
      <c r="CZ6" s="423"/>
      <c r="DA6" s="424"/>
      <c r="DB6" s="422">
        <v>84.5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475637</v>
      </c>
      <c r="BO7" s="386"/>
      <c r="BP7" s="386"/>
      <c r="BQ7" s="386"/>
      <c r="BR7" s="386"/>
      <c r="BS7" s="386"/>
      <c r="BT7" s="386"/>
      <c r="BU7" s="387"/>
      <c r="BV7" s="385">
        <v>723818</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27270899</v>
      </c>
      <c r="CU7" s="386"/>
      <c r="CV7" s="386"/>
      <c r="CW7" s="386"/>
      <c r="CX7" s="386"/>
      <c r="CY7" s="386"/>
      <c r="CZ7" s="386"/>
      <c r="DA7" s="387"/>
      <c r="DB7" s="385">
        <v>26460085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1776028</v>
      </c>
      <c r="BO8" s="386"/>
      <c r="BP8" s="386"/>
      <c r="BQ8" s="386"/>
      <c r="BR8" s="386"/>
      <c r="BS8" s="386"/>
      <c r="BT8" s="386"/>
      <c r="BU8" s="387"/>
      <c r="BV8" s="385">
        <v>1996976</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1.19</v>
      </c>
      <c r="CU8" s="426"/>
      <c r="CV8" s="426"/>
      <c r="CW8" s="426"/>
      <c r="CX8" s="426"/>
      <c r="CY8" s="426"/>
      <c r="CZ8" s="426"/>
      <c r="DA8" s="427"/>
      <c r="DB8" s="425">
        <v>1.2</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123079</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-220948</v>
      </c>
      <c r="BO9" s="386"/>
      <c r="BP9" s="386"/>
      <c r="BQ9" s="386"/>
      <c r="BR9" s="386"/>
      <c r="BS9" s="386"/>
      <c r="BT9" s="386"/>
      <c r="BU9" s="387"/>
      <c r="BV9" s="385">
        <v>-641073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5.8</v>
      </c>
      <c r="CU9" s="383"/>
      <c r="CV9" s="383"/>
      <c r="CW9" s="383"/>
      <c r="CX9" s="383"/>
      <c r="CY9" s="383"/>
      <c r="CZ9" s="383"/>
      <c r="DA9" s="384"/>
      <c r="DB9" s="382">
        <v>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116696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1101581</v>
      </c>
      <c r="BO10" s="386"/>
      <c r="BP10" s="386"/>
      <c r="BQ10" s="386"/>
      <c r="BR10" s="386"/>
      <c r="BS10" s="386"/>
      <c r="BT10" s="386"/>
      <c r="BU10" s="387"/>
      <c r="BV10" s="385">
        <v>1818343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132880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1181000</v>
      </c>
      <c r="BO12" s="386"/>
      <c r="BP12" s="386"/>
      <c r="BQ12" s="386"/>
      <c r="BR12" s="386"/>
      <c r="BS12" s="386"/>
      <c r="BT12" s="386"/>
      <c r="BU12" s="387"/>
      <c r="BV12" s="385">
        <v>1678000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127963</v>
      </c>
      <c r="S13" s="467"/>
      <c r="T13" s="467"/>
      <c r="U13" s="467"/>
      <c r="V13" s="468"/>
      <c r="W13" s="401" t="s">
        <v>124</v>
      </c>
      <c r="X13" s="402"/>
      <c r="Y13" s="402"/>
      <c r="Z13" s="402"/>
      <c r="AA13" s="402"/>
      <c r="AB13" s="392"/>
      <c r="AC13" s="436">
        <v>101</v>
      </c>
      <c r="AD13" s="437"/>
      <c r="AE13" s="437"/>
      <c r="AF13" s="437"/>
      <c r="AG13" s="476"/>
      <c r="AH13" s="436">
        <v>92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-300367</v>
      </c>
      <c r="BO13" s="386"/>
      <c r="BP13" s="386"/>
      <c r="BQ13" s="386"/>
      <c r="BR13" s="386"/>
      <c r="BS13" s="386"/>
      <c r="BT13" s="386"/>
      <c r="BU13" s="387"/>
      <c r="BV13" s="385">
        <v>-500730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3.6</v>
      </c>
      <c r="CU13" s="383"/>
      <c r="CV13" s="383"/>
      <c r="CW13" s="383"/>
      <c r="CX13" s="383"/>
      <c r="CY13" s="383"/>
      <c r="CZ13" s="383"/>
      <c r="DA13" s="384"/>
      <c r="DB13" s="382">
        <v>3.8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130338</v>
      </c>
      <c r="S14" s="467"/>
      <c r="T14" s="467"/>
      <c r="U14" s="467"/>
      <c r="V14" s="468"/>
      <c r="W14" s="375"/>
      <c r="X14" s="376"/>
      <c r="Y14" s="376"/>
      <c r="Z14" s="376"/>
      <c r="AA14" s="376"/>
      <c r="AB14" s="365"/>
      <c r="AC14" s="469">
        <v>0.2</v>
      </c>
      <c r="AD14" s="470"/>
      <c r="AE14" s="470"/>
      <c r="AF14" s="470"/>
      <c r="AG14" s="471"/>
      <c r="AH14" s="469">
        <v>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57.1</v>
      </c>
      <c r="CU14" s="481"/>
      <c r="CV14" s="481"/>
      <c r="CW14" s="481"/>
      <c r="CX14" s="481"/>
      <c r="CY14" s="481"/>
      <c r="CZ14" s="481"/>
      <c r="DA14" s="482"/>
      <c r="DB14" s="480">
        <v>44.7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125891</v>
      </c>
      <c r="S15" s="467"/>
      <c r="T15" s="467"/>
      <c r="U15" s="467"/>
      <c r="V15" s="468"/>
      <c r="W15" s="401" t="s">
        <v>131</v>
      </c>
      <c r="X15" s="402"/>
      <c r="Y15" s="402"/>
      <c r="Z15" s="402"/>
      <c r="AA15" s="402"/>
      <c r="AB15" s="392"/>
      <c r="AC15" s="436">
        <v>13524</v>
      </c>
      <c r="AD15" s="437"/>
      <c r="AE15" s="437"/>
      <c r="AF15" s="437"/>
      <c r="AG15" s="476"/>
      <c r="AH15" s="436">
        <v>15272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20816967</v>
      </c>
      <c r="BO15" s="349"/>
      <c r="BP15" s="349"/>
      <c r="BQ15" s="349"/>
      <c r="BR15" s="349"/>
      <c r="BS15" s="349"/>
      <c r="BT15" s="349"/>
      <c r="BU15" s="350"/>
      <c r="BV15" s="348">
        <v>20187738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23.6</v>
      </c>
      <c r="AD16" s="470"/>
      <c r="AE16" s="470"/>
      <c r="AF16" s="470"/>
      <c r="AG16" s="471"/>
      <c r="AH16" s="469">
        <v>25.7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17146955</v>
      </c>
      <c r="BO16" s="386"/>
      <c r="BP16" s="386"/>
      <c r="BQ16" s="386"/>
      <c r="BR16" s="386"/>
      <c r="BS16" s="386"/>
      <c r="BT16" s="386"/>
      <c r="BU16" s="387"/>
      <c r="BV16" s="385">
        <v>17231769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43756</v>
      </c>
      <c r="AD17" s="437"/>
      <c r="AE17" s="437"/>
      <c r="AF17" s="437"/>
      <c r="AG17" s="476"/>
      <c r="AH17" s="436">
        <v>42140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27270899</v>
      </c>
      <c r="BO17" s="386"/>
      <c r="BP17" s="386"/>
      <c r="BQ17" s="386"/>
      <c r="BR17" s="386"/>
      <c r="BS17" s="386"/>
      <c r="BT17" s="386"/>
      <c r="BU17" s="387"/>
      <c r="BV17" s="385">
        <v>26460085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18.190000000000001</v>
      </c>
      <c r="M18" s="498"/>
      <c r="N18" s="498"/>
      <c r="O18" s="498"/>
      <c r="P18" s="498"/>
      <c r="Q18" s="498"/>
      <c r="R18" s="499"/>
      <c r="S18" s="499"/>
      <c r="T18" s="499"/>
      <c r="U18" s="499"/>
      <c r="V18" s="500"/>
      <c r="W18" s="403"/>
      <c r="X18" s="404"/>
      <c r="Y18" s="404"/>
      <c r="Z18" s="404"/>
      <c r="AA18" s="404"/>
      <c r="AB18" s="395"/>
      <c r="AC18" s="501">
        <v>76.3</v>
      </c>
      <c r="AD18" s="502"/>
      <c r="AE18" s="502"/>
      <c r="AF18" s="502"/>
      <c r="AG18" s="503"/>
      <c r="AH18" s="501">
        <v>70.8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24670687</v>
      </c>
      <c r="BO18" s="386"/>
      <c r="BP18" s="386"/>
      <c r="BQ18" s="386"/>
      <c r="BR18" s="386"/>
      <c r="BS18" s="386"/>
      <c r="BT18" s="386"/>
      <c r="BU18" s="387"/>
      <c r="BV18" s="385">
        <v>23316185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6766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33669556</v>
      </c>
      <c r="BO19" s="386"/>
      <c r="BP19" s="386"/>
      <c r="BQ19" s="386"/>
      <c r="BR19" s="386"/>
      <c r="BS19" s="386"/>
      <c r="BT19" s="386"/>
      <c r="BU19" s="387"/>
      <c r="BV19" s="385">
        <v>34468674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54495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24814779</v>
      </c>
      <c r="BO23" s="386"/>
      <c r="BP23" s="386"/>
      <c r="BQ23" s="386"/>
      <c r="BR23" s="386"/>
      <c r="BS23" s="386"/>
      <c r="BT23" s="386"/>
      <c r="BU23" s="387"/>
      <c r="BV23" s="385">
        <v>21391089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9700</v>
      </c>
      <c r="R24" s="437"/>
      <c r="S24" s="437"/>
      <c r="T24" s="437"/>
      <c r="U24" s="437"/>
      <c r="V24" s="476"/>
      <c r="W24" s="531"/>
      <c r="X24" s="519"/>
      <c r="Y24" s="520"/>
      <c r="Z24" s="435" t="s">
        <v>155</v>
      </c>
      <c r="AA24" s="415"/>
      <c r="AB24" s="415"/>
      <c r="AC24" s="415"/>
      <c r="AD24" s="415"/>
      <c r="AE24" s="415"/>
      <c r="AF24" s="415"/>
      <c r="AG24" s="416"/>
      <c r="AH24" s="436">
        <v>780</v>
      </c>
      <c r="AI24" s="437"/>
      <c r="AJ24" s="437"/>
      <c r="AK24" s="437"/>
      <c r="AL24" s="476"/>
      <c r="AM24" s="436">
        <v>2388360</v>
      </c>
      <c r="AN24" s="437"/>
      <c r="AO24" s="437"/>
      <c r="AP24" s="437"/>
      <c r="AQ24" s="437"/>
      <c r="AR24" s="476"/>
      <c r="AS24" s="436">
        <v>3062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8992400</v>
      </c>
      <c r="BO24" s="386"/>
      <c r="BP24" s="386"/>
      <c r="BQ24" s="386"/>
      <c r="BR24" s="386"/>
      <c r="BS24" s="386"/>
      <c r="BT24" s="386"/>
      <c r="BU24" s="387"/>
      <c r="BV24" s="385">
        <v>9089117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8140</v>
      </c>
      <c r="R25" s="437"/>
      <c r="S25" s="437"/>
      <c r="T25" s="437"/>
      <c r="U25" s="437"/>
      <c r="V25" s="476"/>
      <c r="W25" s="531"/>
      <c r="X25" s="519"/>
      <c r="Y25" s="520"/>
      <c r="Z25" s="435" t="s">
        <v>158</v>
      </c>
      <c r="AA25" s="415"/>
      <c r="AB25" s="415"/>
      <c r="AC25" s="415"/>
      <c r="AD25" s="415"/>
      <c r="AE25" s="415"/>
      <c r="AF25" s="415"/>
      <c r="AG25" s="416"/>
      <c r="AH25" s="436">
        <v>139</v>
      </c>
      <c r="AI25" s="437"/>
      <c r="AJ25" s="437"/>
      <c r="AK25" s="437"/>
      <c r="AL25" s="476"/>
      <c r="AM25" s="436">
        <v>419780</v>
      </c>
      <c r="AN25" s="437"/>
      <c r="AO25" s="437"/>
      <c r="AP25" s="437"/>
      <c r="AQ25" s="437"/>
      <c r="AR25" s="476"/>
      <c r="AS25" s="436">
        <v>3020</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13775306</v>
      </c>
      <c r="BO25" s="349"/>
      <c r="BP25" s="349"/>
      <c r="BQ25" s="349"/>
      <c r="BR25" s="349"/>
      <c r="BS25" s="349"/>
      <c r="BT25" s="349"/>
      <c r="BU25" s="350"/>
      <c r="BV25" s="348">
        <v>14161706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7460</v>
      </c>
      <c r="R26" s="437"/>
      <c r="S26" s="437"/>
      <c r="T26" s="437"/>
      <c r="U26" s="437"/>
      <c r="V26" s="476"/>
      <c r="W26" s="531"/>
      <c r="X26" s="519"/>
      <c r="Y26" s="520"/>
      <c r="Z26" s="435" t="s">
        <v>161</v>
      </c>
      <c r="AA26" s="541"/>
      <c r="AB26" s="541"/>
      <c r="AC26" s="541"/>
      <c r="AD26" s="541"/>
      <c r="AE26" s="541"/>
      <c r="AF26" s="541"/>
      <c r="AG26" s="542"/>
      <c r="AH26" s="436">
        <v>25</v>
      </c>
      <c r="AI26" s="437"/>
      <c r="AJ26" s="437"/>
      <c r="AK26" s="437"/>
      <c r="AL26" s="476"/>
      <c r="AM26" s="436">
        <v>74425</v>
      </c>
      <c r="AN26" s="437"/>
      <c r="AO26" s="437"/>
      <c r="AP26" s="437"/>
      <c r="AQ26" s="437"/>
      <c r="AR26" s="476"/>
      <c r="AS26" s="436">
        <v>2977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305000</v>
      </c>
      <c r="BO26" s="386"/>
      <c r="BP26" s="386"/>
      <c r="BQ26" s="386"/>
      <c r="BR26" s="386"/>
      <c r="BS26" s="386"/>
      <c r="BT26" s="386"/>
      <c r="BU26" s="387"/>
      <c r="BV26" s="385">
        <v>500000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5400</v>
      </c>
      <c r="R27" s="437"/>
      <c r="S27" s="437"/>
      <c r="T27" s="437"/>
      <c r="U27" s="437"/>
      <c r="V27" s="476"/>
      <c r="W27" s="531"/>
      <c r="X27" s="519"/>
      <c r="Y27" s="520"/>
      <c r="Z27" s="435" t="s">
        <v>164</v>
      </c>
      <c r="AA27" s="415"/>
      <c r="AB27" s="415"/>
      <c r="AC27" s="415"/>
      <c r="AD27" s="415"/>
      <c r="AE27" s="415"/>
      <c r="AF27" s="415"/>
      <c r="AG27" s="416"/>
      <c r="AH27" s="436">
        <v>15</v>
      </c>
      <c r="AI27" s="437"/>
      <c r="AJ27" s="437"/>
      <c r="AK27" s="437"/>
      <c r="AL27" s="476"/>
      <c r="AM27" s="436">
        <v>61395</v>
      </c>
      <c r="AN27" s="437"/>
      <c r="AO27" s="437"/>
      <c r="AP27" s="437"/>
      <c r="AQ27" s="437"/>
      <c r="AR27" s="476"/>
      <c r="AS27" s="436">
        <v>4093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2623475</v>
      </c>
      <c r="BO27" s="555"/>
      <c r="BP27" s="555"/>
      <c r="BQ27" s="555"/>
      <c r="BR27" s="555"/>
      <c r="BS27" s="555"/>
      <c r="BT27" s="555"/>
      <c r="BU27" s="556"/>
      <c r="BV27" s="554">
        <v>2622865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4900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3540962</v>
      </c>
      <c r="BO28" s="349"/>
      <c r="BP28" s="349"/>
      <c r="BQ28" s="349"/>
      <c r="BR28" s="349"/>
      <c r="BS28" s="349"/>
      <c r="BT28" s="349"/>
      <c r="BU28" s="350"/>
      <c r="BV28" s="348">
        <v>3620381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24</v>
      </c>
      <c r="M29" s="437"/>
      <c r="N29" s="437"/>
      <c r="O29" s="437"/>
      <c r="P29" s="476"/>
      <c r="Q29" s="436">
        <v>4500</v>
      </c>
      <c r="R29" s="437"/>
      <c r="S29" s="437"/>
      <c r="T29" s="437"/>
      <c r="U29" s="437"/>
      <c r="V29" s="476"/>
      <c r="W29" s="532"/>
      <c r="X29" s="533"/>
      <c r="Y29" s="534"/>
      <c r="Z29" s="435" t="s">
        <v>171</v>
      </c>
      <c r="AA29" s="415"/>
      <c r="AB29" s="415"/>
      <c r="AC29" s="415"/>
      <c r="AD29" s="415"/>
      <c r="AE29" s="415"/>
      <c r="AF29" s="415"/>
      <c r="AG29" s="416"/>
      <c r="AH29" s="436">
        <v>795</v>
      </c>
      <c r="AI29" s="437"/>
      <c r="AJ29" s="437"/>
      <c r="AK29" s="437"/>
      <c r="AL29" s="476"/>
      <c r="AM29" s="436">
        <v>2449755</v>
      </c>
      <c r="AN29" s="437"/>
      <c r="AO29" s="437"/>
      <c r="AP29" s="437"/>
      <c r="AQ29" s="437"/>
      <c r="AR29" s="476"/>
      <c r="AS29" s="436">
        <v>3081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102.7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2614989</v>
      </c>
      <c r="BO30" s="555"/>
      <c r="BP30" s="555"/>
      <c r="BQ30" s="555"/>
      <c r="BR30" s="555"/>
      <c r="BS30" s="555"/>
      <c r="BT30" s="555"/>
      <c r="BU30" s="556"/>
      <c r="BV30" s="554">
        <v>3449189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9</v>
      </c>
      <c r="V34" s="566"/>
      <c r="W34" s="567" t="str">
        <f>IF('各会計、関係団体の財政状況及び健全化判断比率'!B28="","",'各会計、関係団体の財政状況及び健全化判断比率'!B28)</f>
        <v>国民健康保険</v>
      </c>
      <c r="X34" s="567"/>
      <c r="Y34" s="567"/>
      <c r="Z34" s="567"/>
      <c r="AA34" s="567"/>
      <c r="AB34" s="567"/>
      <c r="AC34" s="567"/>
      <c r="AD34" s="567"/>
      <c r="AE34" s="567"/>
      <c r="AF34" s="567"/>
      <c r="AG34" s="567"/>
      <c r="AH34" s="567"/>
      <c r="AI34" s="567"/>
      <c r="AJ34" s="567"/>
      <c r="AK34" s="567"/>
      <c r="AL34" s="165"/>
      <c r="AM34" s="566">
        <f>IF(AO34="","",MAX(C34:D43,U34:V43)+1)</f>
        <v>15</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蕨戸田衛生センター組合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戸田市文化スポーツ財団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学童等災害共済事業</v>
      </c>
      <c r="F35" s="567"/>
      <c r="G35" s="567"/>
      <c r="H35" s="567"/>
      <c r="I35" s="567"/>
      <c r="J35" s="567"/>
      <c r="K35" s="567"/>
      <c r="L35" s="567"/>
      <c r="M35" s="567"/>
      <c r="N35" s="567"/>
      <c r="O35" s="567"/>
      <c r="P35" s="567"/>
      <c r="Q35" s="567"/>
      <c r="R35" s="567"/>
      <c r="S35" s="567"/>
      <c r="T35" s="165"/>
      <c r="U35" s="566">
        <f>IF(W35="","",U34+1)</f>
        <v>10</v>
      </c>
      <c r="V35" s="566"/>
      <c r="W35" s="567" t="str">
        <f>IF('各会計、関係団体の財政状況及び健全化判断比率'!B29="","",'各会計、関係団体の財政状況及び健全化判断比率'!B29)</f>
        <v>介護保険</v>
      </c>
      <c r="X35" s="567"/>
      <c r="Y35" s="567"/>
      <c r="Z35" s="567"/>
      <c r="AA35" s="567"/>
      <c r="AB35" s="567"/>
      <c r="AC35" s="567"/>
      <c r="AD35" s="567"/>
      <c r="AE35" s="567"/>
      <c r="AF35" s="567"/>
      <c r="AG35" s="567"/>
      <c r="AH35" s="567"/>
      <c r="AI35" s="567"/>
      <c r="AJ35" s="567"/>
      <c r="AK35" s="567"/>
      <c r="AL35" s="165"/>
      <c r="AM35" s="566">
        <f t="shared" ref="AM35:AM43" si="0">IF(AO35="","",AM34+1)</f>
        <v>16</v>
      </c>
      <c r="AN35" s="566"/>
      <c r="AO35" s="567" t="str">
        <f>IF('各会計、関係団体の財政状況及び健全化判断比率'!B35="","",'各会計、関係団体の財政状況及び健全化判断比率'!B35)</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戸田競艇組合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戸田市公園緑地公社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中小企業従業員退職金等福祉共済事業</v>
      </c>
      <c r="F36" s="567"/>
      <c r="G36" s="567"/>
      <c r="H36" s="567"/>
      <c r="I36" s="567"/>
      <c r="J36" s="567"/>
      <c r="K36" s="567"/>
      <c r="L36" s="567"/>
      <c r="M36" s="567"/>
      <c r="N36" s="567"/>
      <c r="O36" s="567"/>
      <c r="P36" s="567"/>
      <c r="Q36" s="567"/>
      <c r="R36" s="567"/>
      <c r="S36" s="567"/>
      <c r="T36" s="165"/>
      <c r="U36" s="566">
        <f t="shared" ref="U36:U43" si="4">IF(W36="","",U35+1)</f>
        <v>11</v>
      </c>
      <c r="V36" s="566"/>
      <c r="W36" s="567" t="str">
        <f>IF('各会計、関係団体の財政状況及び健全化判断比率'!B30="","",'各会計、関係団体の財政状況及び健全化判断比率'!B30)</f>
        <v>後期高齢者医療</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埼玉県後期高齢者医療広域連合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戸田市土地開発公社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市民医療センター</v>
      </c>
      <c r="F37" s="567"/>
      <c r="G37" s="567"/>
      <c r="H37" s="567"/>
      <c r="I37" s="567"/>
      <c r="J37" s="567"/>
      <c r="K37" s="567"/>
      <c r="L37" s="567"/>
      <c r="M37" s="567"/>
      <c r="N37" s="567"/>
      <c r="O37" s="567"/>
      <c r="P37" s="567"/>
      <c r="Q37" s="567"/>
      <c r="R37" s="567"/>
      <c r="S37" s="567"/>
      <c r="T37" s="165"/>
      <c r="U37" s="566">
        <f t="shared" si="4"/>
        <v>12</v>
      </c>
      <c r="V37" s="566"/>
      <c r="W37" s="567" t="str">
        <f>IF('各会計、関係団体の財政状況及び健全化判断比率'!B31="","",'各会計、関係団体の財政状況及び健全化判断比率'!B31)</f>
        <v>介護老人保健施設事業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埼玉県後期高齢者医療広域連合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海外留学奨学事業</v>
      </c>
      <c r="F38" s="567"/>
      <c r="G38" s="567"/>
      <c r="H38" s="567"/>
      <c r="I38" s="567"/>
      <c r="J38" s="567"/>
      <c r="K38" s="567"/>
      <c r="L38" s="567"/>
      <c r="M38" s="567"/>
      <c r="N38" s="567"/>
      <c r="O38" s="567"/>
      <c r="P38" s="567"/>
      <c r="Q38" s="567"/>
      <c r="R38" s="567"/>
      <c r="S38" s="567"/>
      <c r="T38" s="165"/>
      <c r="U38" s="566">
        <f t="shared" si="4"/>
        <v>13</v>
      </c>
      <c r="V38" s="566"/>
      <c r="W38" s="567" t="str">
        <f>IF('各会計、関係団体の財政状況及び健全化判断比率'!B32="","",'各会計、関係団体の財政状況及び健全化判断比率'!B32)</f>
        <v>在宅介護支援事業</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21</v>
      </c>
      <c r="BX38" s="566"/>
      <c r="BY38" s="567" t="str">
        <f>IF('各会計、関係団体の財政状況及び健全化判断比率'!B72="","",'各会計、関係団体の財政状況及び健全化判断比率'!B72)</f>
        <v>埼玉県市町村総合事務組合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火災共済事業</v>
      </c>
      <c r="F39" s="567"/>
      <c r="G39" s="567"/>
      <c r="H39" s="567"/>
      <c r="I39" s="567"/>
      <c r="J39" s="567"/>
      <c r="K39" s="567"/>
      <c r="L39" s="567"/>
      <c r="M39" s="567"/>
      <c r="N39" s="567"/>
      <c r="O39" s="567"/>
      <c r="P39" s="567"/>
      <c r="Q39" s="567"/>
      <c r="R39" s="567"/>
      <c r="S39" s="567"/>
      <c r="T39" s="165"/>
      <c r="U39" s="566">
        <f t="shared" si="4"/>
        <v>14</v>
      </c>
      <c r="V39" s="566"/>
      <c r="W39" s="567" t="str">
        <f>IF('各会計、関係団体の財政状況及び健全化判断比率'!B33="","",'各会計、関係団体の財政状況及び健全化判断比率'!B33)</f>
        <v>交通災害共済事業</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22</v>
      </c>
      <c r="BX39" s="566"/>
      <c r="BY39" s="567" t="str">
        <f>IF('各会計、関係団体の財政状況及び健全化判断比率'!B73="","",'各会計、関係団体の財政状況及び健全化判断比率'!B73)</f>
        <v>埼玉県市町村総合事務組合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新曽第一土地区画整理事業</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23</v>
      </c>
      <c r="BX40" s="566"/>
      <c r="BY40" s="567" t="str">
        <f>IF('各会計、関係団体の財政状況及び健全化判断比率'!B74="","",'各会計、関係団体の財政状況及び健全化判断比率'!B74)</f>
        <v>彩の国さいたま人づくり広域連合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f t="shared" si="5"/>
        <v>8</v>
      </c>
      <c r="D41" s="566"/>
      <c r="E41" s="567" t="str">
        <f>IF('各会計、関係団体の財政状況及び健全化判断比率'!B14="","",'各会計、関係団体の財政状況及び健全化判断比率'!B14)</f>
        <v>新曽第二土地区画整理事業</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20873</v>
      </c>
      <c r="J41" s="83">
        <v>20141</v>
      </c>
      <c r="K41" s="83">
        <v>21579</v>
      </c>
      <c r="L41" s="83">
        <v>22424</v>
      </c>
      <c r="M41" s="84">
        <v>25461</v>
      </c>
    </row>
    <row r="42" spans="2:13" ht="27.75" customHeight="1">
      <c r="B42" s="1171"/>
      <c r="C42" s="1172"/>
      <c r="D42" s="85"/>
      <c r="E42" s="1177" t="s">
        <v>26</v>
      </c>
      <c r="F42" s="1177"/>
      <c r="G42" s="1177"/>
      <c r="H42" s="1178"/>
      <c r="I42" s="86">
        <v>12437</v>
      </c>
      <c r="J42" s="87">
        <v>11604</v>
      </c>
      <c r="K42" s="87">
        <v>9093</v>
      </c>
      <c r="L42" s="87">
        <v>9270</v>
      </c>
      <c r="M42" s="88">
        <v>8932</v>
      </c>
    </row>
    <row r="43" spans="2:13" ht="27.75" customHeight="1">
      <c r="B43" s="1171"/>
      <c r="C43" s="1172"/>
      <c r="D43" s="85"/>
      <c r="E43" s="1177" t="s">
        <v>27</v>
      </c>
      <c r="F43" s="1177"/>
      <c r="G43" s="1177"/>
      <c r="H43" s="1178"/>
      <c r="I43" s="86">
        <v>7516</v>
      </c>
      <c r="J43" s="87">
        <v>7283</v>
      </c>
      <c r="K43" s="87">
        <v>6822</v>
      </c>
      <c r="L43" s="87">
        <v>6589</v>
      </c>
      <c r="M43" s="88">
        <v>6441</v>
      </c>
    </row>
    <row r="44" spans="2:13" ht="27.75" customHeight="1">
      <c r="B44" s="1171"/>
      <c r="C44" s="1172"/>
      <c r="D44" s="85"/>
      <c r="E44" s="1177" t="s">
        <v>28</v>
      </c>
      <c r="F44" s="1177"/>
      <c r="G44" s="1177"/>
      <c r="H44" s="1178"/>
      <c r="I44" s="86">
        <v>881</v>
      </c>
      <c r="J44" s="87">
        <v>808</v>
      </c>
      <c r="K44" s="87">
        <v>718</v>
      </c>
      <c r="L44" s="87">
        <v>597</v>
      </c>
      <c r="M44" s="88">
        <v>474</v>
      </c>
    </row>
    <row r="45" spans="2:13" ht="27.75" customHeight="1">
      <c r="B45" s="1171"/>
      <c r="C45" s="1172"/>
      <c r="D45" s="85"/>
      <c r="E45" s="1177" t="s">
        <v>29</v>
      </c>
      <c r="F45" s="1177"/>
      <c r="G45" s="1177"/>
      <c r="H45" s="1178"/>
      <c r="I45" s="86">
        <v>8829</v>
      </c>
      <c r="J45" s="87">
        <v>8502</v>
      </c>
      <c r="K45" s="87">
        <v>8043</v>
      </c>
      <c r="L45" s="87">
        <v>7661</v>
      </c>
      <c r="M45" s="88">
        <v>7144</v>
      </c>
    </row>
    <row r="46" spans="2:13" ht="27.75" customHeight="1">
      <c r="B46" s="1171"/>
      <c r="C46" s="1172"/>
      <c r="D46" s="85"/>
      <c r="E46" s="1177" t="s">
        <v>30</v>
      </c>
      <c r="F46" s="1177"/>
      <c r="G46" s="1177"/>
      <c r="H46" s="1178"/>
      <c r="I46" s="86">
        <v>1</v>
      </c>
      <c r="J46" s="87">
        <v>0</v>
      </c>
      <c r="K46" s="87">
        <v>1</v>
      </c>
      <c r="L46" s="87">
        <v>2</v>
      </c>
      <c r="M46" s="88">
        <v>0</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11794</v>
      </c>
      <c r="J49" s="87">
        <v>10890</v>
      </c>
      <c r="K49" s="87">
        <v>8602</v>
      </c>
      <c r="L49" s="87">
        <v>7522</v>
      </c>
      <c r="M49" s="88">
        <v>6406</v>
      </c>
    </row>
    <row r="50" spans="2:13" ht="27.75" customHeight="1">
      <c r="B50" s="1171"/>
      <c r="C50" s="1172"/>
      <c r="D50" s="85"/>
      <c r="E50" s="1177" t="s">
        <v>35</v>
      </c>
      <c r="F50" s="1177"/>
      <c r="G50" s="1177"/>
      <c r="H50" s="1178"/>
      <c r="I50" s="86">
        <v>8138</v>
      </c>
      <c r="J50" s="87">
        <v>8417</v>
      </c>
      <c r="K50" s="87">
        <v>8718</v>
      </c>
      <c r="L50" s="87">
        <v>9987</v>
      </c>
      <c r="M50" s="88">
        <v>10697</v>
      </c>
    </row>
    <row r="51" spans="2:13" ht="27.75" customHeight="1">
      <c r="B51" s="1173"/>
      <c r="C51" s="1174"/>
      <c r="D51" s="85"/>
      <c r="E51" s="1177" t="s">
        <v>36</v>
      </c>
      <c r="F51" s="1177"/>
      <c r="G51" s="1177"/>
      <c r="H51" s="1178"/>
      <c r="I51" s="86">
        <v>20295</v>
      </c>
      <c r="J51" s="87">
        <v>19845</v>
      </c>
      <c r="K51" s="87">
        <v>18953</v>
      </c>
      <c r="L51" s="87">
        <v>18031</v>
      </c>
      <c r="M51" s="88">
        <v>16845</v>
      </c>
    </row>
    <row r="52" spans="2:13" ht="27.75" customHeight="1" thickBot="1">
      <c r="B52" s="1181" t="s">
        <v>37</v>
      </c>
      <c r="C52" s="1182"/>
      <c r="D52" s="90"/>
      <c r="E52" s="1183" t="s">
        <v>38</v>
      </c>
      <c r="F52" s="1183"/>
      <c r="G52" s="1183"/>
      <c r="H52" s="1184"/>
      <c r="I52" s="91">
        <v>10310</v>
      </c>
      <c r="J52" s="92">
        <v>9186</v>
      </c>
      <c r="K52" s="92">
        <v>9983</v>
      </c>
      <c r="L52" s="92">
        <v>11003</v>
      </c>
      <c r="M52" s="93">
        <v>14504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73334</v>
      </c>
      <c r="E3" s="116"/>
      <c r="F3" s="117">
        <v>35965</v>
      </c>
      <c r="G3" s="118"/>
      <c r="H3" s="119"/>
    </row>
    <row r="4" spans="1:8">
      <c r="A4" s="120"/>
      <c r="B4" s="121"/>
      <c r="C4" s="122"/>
      <c r="D4" s="123">
        <v>60630</v>
      </c>
      <c r="E4" s="124"/>
      <c r="F4" s="125">
        <v>20136</v>
      </c>
      <c r="G4" s="126"/>
      <c r="H4" s="127"/>
    </row>
    <row r="5" spans="1:8">
      <c r="A5" s="108" t="s">
        <v>517</v>
      </c>
      <c r="B5" s="113"/>
      <c r="C5" s="114"/>
      <c r="D5" s="115">
        <v>54864</v>
      </c>
      <c r="E5" s="116"/>
      <c r="F5" s="117">
        <v>41433</v>
      </c>
      <c r="G5" s="118"/>
      <c r="H5" s="119"/>
    </row>
    <row r="6" spans="1:8">
      <c r="A6" s="120"/>
      <c r="B6" s="121"/>
      <c r="C6" s="122"/>
      <c r="D6" s="123">
        <v>37877</v>
      </c>
      <c r="E6" s="124"/>
      <c r="F6" s="125">
        <v>22351</v>
      </c>
      <c r="G6" s="126"/>
      <c r="H6" s="127"/>
    </row>
    <row r="7" spans="1:8">
      <c r="A7" s="108" t="s">
        <v>518</v>
      </c>
      <c r="B7" s="113"/>
      <c r="C7" s="114"/>
      <c r="D7" s="115">
        <v>71057</v>
      </c>
      <c r="E7" s="116"/>
      <c r="F7" s="117">
        <v>43493</v>
      </c>
      <c r="G7" s="118"/>
      <c r="H7" s="119"/>
    </row>
    <row r="8" spans="1:8">
      <c r="A8" s="120"/>
      <c r="B8" s="121"/>
      <c r="C8" s="122"/>
      <c r="D8" s="123">
        <v>53001</v>
      </c>
      <c r="E8" s="124"/>
      <c r="F8" s="125">
        <v>23254</v>
      </c>
      <c r="G8" s="126"/>
      <c r="H8" s="127"/>
    </row>
    <row r="9" spans="1:8">
      <c r="A9" s="108" t="s">
        <v>519</v>
      </c>
      <c r="B9" s="113"/>
      <c r="C9" s="114"/>
      <c r="D9" s="115">
        <v>67034</v>
      </c>
      <c r="E9" s="116"/>
      <c r="F9" s="117">
        <v>50840</v>
      </c>
      <c r="G9" s="118"/>
      <c r="H9" s="119"/>
    </row>
    <row r="10" spans="1:8">
      <c r="A10" s="120"/>
      <c r="B10" s="121"/>
      <c r="C10" s="122"/>
      <c r="D10" s="123">
        <v>44018</v>
      </c>
      <c r="E10" s="124"/>
      <c r="F10" s="125">
        <v>25367</v>
      </c>
      <c r="G10" s="126"/>
      <c r="H10" s="127"/>
    </row>
    <row r="11" spans="1:8">
      <c r="A11" s="108" t="s">
        <v>520</v>
      </c>
      <c r="B11" s="113"/>
      <c r="C11" s="114"/>
      <c r="D11" s="115">
        <v>83084</v>
      </c>
      <c r="E11" s="116"/>
      <c r="F11" s="117">
        <v>53605</v>
      </c>
      <c r="G11" s="118"/>
      <c r="H11" s="119"/>
    </row>
    <row r="12" spans="1:8">
      <c r="A12" s="120"/>
      <c r="B12" s="121"/>
      <c r="C12" s="128"/>
      <c r="D12" s="123">
        <v>50726</v>
      </c>
      <c r="E12" s="124"/>
      <c r="F12" s="125">
        <v>28343</v>
      </c>
      <c r="G12" s="126"/>
      <c r="H12" s="127"/>
    </row>
    <row r="13" spans="1:8">
      <c r="A13" s="108"/>
      <c r="B13" s="113"/>
      <c r="C13" s="129"/>
      <c r="D13" s="130">
        <v>69875</v>
      </c>
      <c r="E13" s="131"/>
      <c r="F13" s="132">
        <v>45067</v>
      </c>
      <c r="G13" s="133"/>
      <c r="H13" s="119"/>
    </row>
    <row r="14" spans="1:8">
      <c r="A14" s="120"/>
      <c r="B14" s="121"/>
      <c r="C14" s="122"/>
      <c r="D14" s="123">
        <v>49250</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3.74</v>
      </c>
      <c r="C19" s="134">
        <f>ROUND(VALUE(SUBSTITUTE(実質収支比率等に係る経年分析!G$48,"▲","-")),2)</f>
        <v>7.21</v>
      </c>
      <c r="D19" s="134">
        <f>ROUND(VALUE(SUBSTITUTE(実質収支比率等に係る経年分析!H$48,"▲","-")),2)</f>
        <v>10.23</v>
      </c>
      <c r="E19" s="134">
        <f>ROUND(VALUE(SUBSTITUTE(実質収支比率等に係る経年分析!I$48,"▲","-")),2)</f>
        <v>7.55</v>
      </c>
      <c r="F19" s="134">
        <f>ROUND(VALUE(SUBSTITUTE(実質収支比率等に係る経年分析!J$48,"▲","-")),2)</f>
        <v>6.51</v>
      </c>
    </row>
    <row r="20" spans="1:11">
      <c r="A20" s="134" t="s">
        <v>43</v>
      </c>
      <c r="B20" s="134">
        <f>ROUND(VALUE(SUBSTITUTE(実質収支比率等に係る経年分析!F$47,"▲","-")),2)</f>
        <v>14.04</v>
      </c>
      <c r="C20" s="134">
        <f>ROUND(VALUE(SUBSTITUTE(実質収支比率等に係る経年分析!G$47,"▲","-")),2)</f>
        <v>13.54</v>
      </c>
      <c r="D20" s="134">
        <f>ROUND(VALUE(SUBSTITUTE(実質収支比率等に係る経年分析!H$47,"▲","-")),2)</f>
        <v>13.5</v>
      </c>
      <c r="E20" s="134">
        <f>ROUND(VALUE(SUBSTITUTE(実質収支比率等に係る経年分析!I$47,"▲","-")),2)</f>
        <v>13.68</v>
      </c>
      <c r="F20" s="134">
        <f>ROUND(VALUE(SUBSTITUTE(実質収支比率等に係る経年分析!J$47,"▲","-")),2)</f>
        <v>12.98</v>
      </c>
    </row>
    <row r="21" spans="1:11">
      <c r="A21" s="134" t="s">
        <v>44</v>
      </c>
      <c r="B21" s="134">
        <f>IF(ISNUMBER(VALUE(SUBSTITUTE(実質収支比率等に係る経年分析!F$49,"▲","-"))),ROUND(VALUE(SUBSTITUTE(実質収支比率等に係る経年分析!F$49,"▲","-")),2),NA())</f>
        <v>-3.79</v>
      </c>
      <c r="C21" s="134">
        <f>IF(ISNUMBER(VALUE(SUBSTITUTE(実質収支比率等に係る経年分析!G$49,"▲","-"))),ROUND(VALUE(SUBSTITUTE(実質収支比率等に係る経年分析!G$49,"▲","-")),2),NA())</f>
        <v>2.93</v>
      </c>
      <c r="D21" s="134">
        <f>IF(ISNUMBER(VALUE(SUBSTITUTE(実質収支比率等に係る経年分析!H$49,"▲","-"))),ROUND(VALUE(SUBSTITUTE(実質収支比率等に係る経年分析!H$49,"▲","-")),2),NA())</f>
        <v>2.5499999999999998</v>
      </c>
      <c r="E21" s="134">
        <f>IF(ISNUMBER(VALUE(SUBSTITUTE(実質収支比率等に係る経年分析!I$49,"▲","-"))),ROUND(VALUE(SUBSTITUTE(実質収支比率等に係る経年分析!I$49,"▲","-")),2),NA())</f>
        <v>-1.89</v>
      </c>
      <c r="F21" s="134">
        <f>IF(ISNUMBER(VALUE(SUBSTITUTE(実質収支比率等に係る経年分析!J$49,"▲","-"))),ROUND(VALUE(SUBSTITUTE(実質収支比率等に係る経年分析!J$49,"▲","-")),2),NA())</f>
        <v>-1.1000000000000001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1.34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1.86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介護老人保健施設事業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新曽第二土地区画整理事業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新曽第一土地区画整理事業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市民医療センター</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1.49</v>
      </c>
    </row>
    <row r="34" spans="1:16">
      <c r="A34" s="135" t="str">
        <f>IF(連結実質赤字比率に係る赤字・黒字の構成分析!C$36="",NA(),連結実質赤字比率に係る赤字・黒字の構成分析!C$36)</f>
        <v>国民健康保険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9.3800000000000008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2167</v>
      </c>
      <c r="E42" s="136"/>
      <c r="F42" s="136"/>
      <c r="G42" s="136">
        <f>'実質公債費比率（分子）の構造'!L$52</f>
        <v>2267</v>
      </c>
      <c r="H42" s="136"/>
      <c r="I42" s="136"/>
      <c r="J42" s="136">
        <f>'実質公債費比率（分子）の構造'!M$52</f>
        <v>2291</v>
      </c>
      <c r="K42" s="136"/>
      <c r="L42" s="136"/>
      <c r="M42" s="136">
        <f>'実質公債費比率（分子）の構造'!N$52</f>
        <v>2371</v>
      </c>
      <c r="N42" s="136"/>
      <c r="O42" s="136"/>
      <c r="P42" s="136">
        <f>'実質公債費比率（分子）の構造'!O$52</f>
        <v>2415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347</v>
      </c>
      <c r="C44" s="136"/>
      <c r="D44" s="136"/>
      <c r="E44" s="136">
        <f>'実質公債費比率（分子）の構造'!L$50</f>
        <v>223</v>
      </c>
      <c r="F44" s="136"/>
      <c r="G44" s="136"/>
      <c r="H44" s="136">
        <f>'実質公債費比率（分子）の構造'!M$50</f>
        <v>191</v>
      </c>
      <c r="I44" s="136"/>
      <c r="J44" s="136"/>
      <c r="K44" s="136">
        <f>'実質公債費比率（分子）の構造'!N$50</f>
        <v>66</v>
      </c>
      <c r="L44" s="136"/>
      <c r="M44" s="136"/>
      <c r="N44" s="136">
        <f>'実質公債費比率（分子）の構造'!O$50</f>
        <v>48</v>
      </c>
      <c r="O44" s="136"/>
      <c r="P44" s="136"/>
    </row>
    <row r="45" spans="1:16">
      <c r="A45" s="136" t="s">
        <v>54</v>
      </c>
      <c r="B45" s="136">
        <f>'実質公債費比率（分子）の構造'!K$49</f>
        <v>59</v>
      </c>
      <c r="C45" s="136"/>
      <c r="D45" s="136"/>
      <c r="E45" s="136">
        <f>'実質公債費比率（分子）の構造'!L$49</f>
        <v>53</v>
      </c>
      <c r="F45" s="136"/>
      <c r="G45" s="136"/>
      <c r="H45" s="136">
        <f>'実質公債費比率（分子）の構造'!M$49</f>
        <v>68</v>
      </c>
      <c r="I45" s="136"/>
      <c r="J45" s="136"/>
      <c r="K45" s="136">
        <f>'実質公債費比率（分子）の構造'!N$49</f>
        <v>97</v>
      </c>
      <c r="L45" s="136"/>
      <c r="M45" s="136"/>
      <c r="N45" s="136">
        <f>'実質公債費比率（分子）の構造'!O$49</f>
        <v>86</v>
      </c>
      <c r="O45" s="136"/>
      <c r="P45" s="136"/>
    </row>
    <row r="46" spans="1:16">
      <c r="A46" s="136" t="s">
        <v>55</v>
      </c>
      <c r="B46" s="136">
        <f>'実質公債費比率（分子）の構造'!K$48</f>
        <v>913</v>
      </c>
      <c r="C46" s="136"/>
      <c r="D46" s="136"/>
      <c r="E46" s="136">
        <f>'実質公債費比率（分子）の構造'!L$48</f>
        <v>887</v>
      </c>
      <c r="F46" s="136"/>
      <c r="G46" s="136"/>
      <c r="H46" s="136">
        <f>'実質公債費比率（分子）の構造'!M$48</f>
        <v>797</v>
      </c>
      <c r="I46" s="136"/>
      <c r="J46" s="136"/>
      <c r="K46" s="136">
        <f>'実質公債費比率（分子）の構造'!N$48</f>
        <v>779</v>
      </c>
      <c r="L46" s="136"/>
      <c r="M46" s="136"/>
      <c r="N46" s="136">
        <f>'実質公債費比率（分子）の構造'!O$48</f>
        <v>741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2104</v>
      </c>
      <c r="C49" s="136"/>
      <c r="D49" s="136"/>
      <c r="E49" s="136">
        <f>'実質公債費比率（分子）の構造'!L$45</f>
        <v>2066</v>
      </c>
      <c r="F49" s="136"/>
      <c r="G49" s="136"/>
      <c r="H49" s="136">
        <f>'実質公債費比率（分子）の構造'!M$45</f>
        <v>2088</v>
      </c>
      <c r="I49" s="136"/>
      <c r="J49" s="136"/>
      <c r="K49" s="136">
        <f>'実質公債費比率（分子）の構造'!N$45</f>
        <v>2432</v>
      </c>
      <c r="L49" s="136"/>
      <c r="M49" s="136"/>
      <c r="N49" s="136">
        <f>'実質公債費比率（分子）の構造'!O$45</f>
        <v>2400</v>
      </c>
      <c r="O49" s="136"/>
      <c r="P49" s="136"/>
    </row>
    <row r="50" spans="1:16">
      <c r="A50" s="136" t="s">
        <v>59</v>
      </c>
      <c r="B50" s="136" t="e">
        <f>NA()</f>
        <v>#N/A</v>
      </c>
      <c r="C50" s="136">
        <f>IF(ISNUMBER('実質公債費比率（分子）の構造'!K$53),'実質公債費比率（分子）の構造'!K$53,NA())</f>
        <v>1256</v>
      </c>
      <c r="D50" s="136" t="e">
        <f>NA()</f>
        <v>#N/A</v>
      </c>
      <c r="E50" s="136" t="e">
        <f>NA()</f>
        <v>#N/A</v>
      </c>
      <c r="F50" s="136">
        <f>IF(ISNUMBER('実質公債費比率（分子）の構造'!L$53),'実質公債費比率（分子）の構造'!L$53,NA())</f>
        <v>962</v>
      </c>
      <c r="G50" s="136" t="e">
        <f>NA()</f>
        <v>#N/A</v>
      </c>
      <c r="H50" s="136" t="e">
        <f>NA()</f>
        <v>#N/A</v>
      </c>
      <c r="I50" s="136">
        <f>IF(ISNUMBER('実質公債費比率（分子）の構造'!M$53),'実質公債費比率（分子）の構造'!M$53,NA())</f>
        <v>853</v>
      </c>
      <c r="J50" s="136" t="e">
        <f>NA()</f>
        <v>#N/A</v>
      </c>
      <c r="K50" s="136" t="e">
        <f>NA()</f>
        <v>#N/A</v>
      </c>
      <c r="L50" s="136">
        <f>IF(ISNUMBER('実質公債費比率（分子）の構造'!N$53),'実質公債費比率（分子）の構造'!N$53,NA())</f>
        <v>1003</v>
      </c>
      <c r="M50" s="136" t="e">
        <f>NA()</f>
        <v>#N/A</v>
      </c>
      <c r="N50" s="136" t="e">
        <f>NA()</f>
        <v>#N/A</v>
      </c>
      <c r="O50" s="136">
        <f>IF(ISNUMBER('実質公債費比率（分子）の構造'!O$53),'実質公債費比率（分子）の構造'!O$53,NA())</f>
        <v>860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20295</v>
      </c>
      <c r="E56" s="135"/>
      <c r="F56" s="135"/>
      <c r="G56" s="135">
        <f>'将来負担比率（分子）の構造'!J$51</f>
        <v>19845</v>
      </c>
      <c r="H56" s="135"/>
      <c r="I56" s="135"/>
      <c r="J56" s="135">
        <f>'将来負担比率（分子）の構造'!K$51</f>
        <v>18953</v>
      </c>
      <c r="K56" s="135"/>
      <c r="L56" s="135"/>
      <c r="M56" s="135">
        <f>'将来負担比率（分子）の構造'!L$51</f>
        <v>18031</v>
      </c>
      <c r="N56" s="135"/>
      <c r="O56" s="135"/>
      <c r="P56" s="135">
        <f>'将来負担比率（分子）の構造'!M$51</f>
        <v>16845</v>
      </c>
    </row>
    <row r="57" spans="1:16">
      <c r="A57" s="135" t="s">
        <v>35</v>
      </c>
      <c r="B57" s="135"/>
      <c r="C57" s="135"/>
      <c r="D57" s="135">
        <f>'将来負担比率（分子）の構造'!I$50</f>
        <v>8138</v>
      </c>
      <c r="E57" s="135"/>
      <c r="F57" s="135"/>
      <c r="G57" s="135">
        <f>'将来負担比率（分子）の構造'!J$50</f>
        <v>8417</v>
      </c>
      <c r="H57" s="135"/>
      <c r="I57" s="135"/>
      <c r="J57" s="135">
        <f>'将来負担比率（分子）の構造'!K$50</f>
        <v>8718</v>
      </c>
      <c r="K57" s="135"/>
      <c r="L57" s="135"/>
      <c r="M57" s="135">
        <f>'将来負担比率（分子）の構造'!L$50</f>
        <v>9987</v>
      </c>
      <c r="N57" s="135"/>
      <c r="O57" s="135"/>
      <c r="P57" s="135">
        <f>'将来負担比率（分子）の構造'!M$50</f>
        <v>10697</v>
      </c>
    </row>
    <row r="58" spans="1:16">
      <c r="A58" s="135" t="s">
        <v>34</v>
      </c>
      <c r="B58" s="135"/>
      <c r="C58" s="135"/>
      <c r="D58" s="135">
        <f>'将来負担比率（分子）の構造'!I$49</f>
        <v>11794</v>
      </c>
      <c r="E58" s="135"/>
      <c r="F58" s="135"/>
      <c r="G58" s="135">
        <f>'将来負担比率（分子）の構造'!J$49</f>
        <v>10890</v>
      </c>
      <c r="H58" s="135"/>
      <c r="I58" s="135"/>
      <c r="J58" s="135">
        <f>'将来負担比率（分子）の構造'!K$49</f>
        <v>8602</v>
      </c>
      <c r="K58" s="135"/>
      <c r="L58" s="135"/>
      <c r="M58" s="135">
        <f>'将来負担比率（分子）の構造'!L$49</f>
        <v>7522</v>
      </c>
      <c r="N58" s="135"/>
      <c r="O58" s="135"/>
      <c r="P58" s="135">
        <f>'将来負担比率（分子）の構造'!M$49</f>
        <v>6406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0</v>
      </c>
      <c r="F61" s="135"/>
      <c r="G61" s="135"/>
      <c r="H61" s="135">
        <f>'将来負担比率（分子）の構造'!K$46</f>
        <v>1</v>
      </c>
      <c r="I61" s="135"/>
      <c r="J61" s="135"/>
      <c r="K61" s="135">
        <f>'将来負担比率（分子）の構造'!L$46</f>
        <v>2</v>
      </c>
      <c r="L61" s="135"/>
      <c r="M61" s="135"/>
      <c r="N61" s="135">
        <f>'将来負担比率（分子）の構造'!M$46</f>
        <v>0</v>
      </c>
      <c r="O61" s="135"/>
      <c r="P61" s="135"/>
    </row>
    <row r="62" spans="1:16">
      <c r="A62" s="135" t="s">
        <v>29</v>
      </c>
      <c r="B62" s="135">
        <f>'将来負担比率（分子）の構造'!I$45</f>
        <v>8829</v>
      </c>
      <c r="C62" s="135"/>
      <c r="D62" s="135"/>
      <c r="E62" s="135">
        <f>'将来負担比率（分子）の構造'!J$45</f>
        <v>8502</v>
      </c>
      <c r="F62" s="135"/>
      <c r="G62" s="135"/>
      <c r="H62" s="135">
        <f>'将来負担比率（分子）の構造'!K$45</f>
        <v>8043</v>
      </c>
      <c r="I62" s="135"/>
      <c r="J62" s="135"/>
      <c r="K62" s="135">
        <f>'将来負担比率（分子）の構造'!L$45</f>
        <v>7661</v>
      </c>
      <c r="L62" s="135"/>
      <c r="M62" s="135"/>
      <c r="N62" s="135">
        <f>'将来負担比率（分子）の構造'!M$45</f>
        <v>7144</v>
      </c>
      <c r="O62" s="135"/>
      <c r="P62" s="135"/>
    </row>
    <row r="63" spans="1:16">
      <c r="A63" s="135" t="s">
        <v>28</v>
      </c>
      <c r="B63" s="135">
        <f>'将来負担比率（分子）の構造'!I$44</f>
        <v>881</v>
      </c>
      <c r="C63" s="135"/>
      <c r="D63" s="135"/>
      <c r="E63" s="135">
        <f>'将来負担比率（分子）の構造'!J$44</f>
        <v>808</v>
      </c>
      <c r="F63" s="135"/>
      <c r="G63" s="135"/>
      <c r="H63" s="135">
        <f>'将来負担比率（分子）の構造'!K$44</f>
        <v>718</v>
      </c>
      <c r="I63" s="135"/>
      <c r="J63" s="135"/>
      <c r="K63" s="135">
        <f>'将来負担比率（分子）の構造'!L$44</f>
        <v>597</v>
      </c>
      <c r="L63" s="135"/>
      <c r="M63" s="135"/>
      <c r="N63" s="135">
        <f>'将来負担比率（分子）の構造'!M$44</f>
        <v>474</v>
      </c>
      <c r="O63" s="135"/>
      <c r="P63" s="135"/>
    </row>
    <row r="64" spans="1:16">
      <c r="A64" s="135" t="s">
        <v>27</v>
      </c>
      <c r="B64" s="135">
        <f>'将来負担比率（分子）の構造'!I$43</f>
        <v>7516</v>
      </c>
      <c r="C64" s="135"/>
      <c r="D64" s="135"/>
      <c r="E64" s="135">
        <f>'将来負担比率（分子）の構造'!J$43</f>
        <v>7283</v>
      </c>
      <c r="F64" s="135"/>
      <c r="G64" s="135"/>
      <c r="H64" s="135">
        <f>'将来負担比率（分子）の構造'!K$43</f>
        <v>6822</v>
      </c>
      <c r="I64" s="135"/>
      <c r="J64" s="135"/>
      <c r="K64" s="135">
        <f>'将来負担比率（分子）の構造'!L$43</f>
        <v>6589</v>
      </c>
      <c r="L64" s="135"/>
      <c r="M64" s="135"/>
      <c r="N64" s="135">
        <f>'将来負担比率（分子）の構造'!M$43</f>
        <v>6441</v>
      </c>
      <c r="O64" s="135"/>
      <c r="P64" s="135"/>
    </row>
    <row r="65" spans="1:16">
      <c r="A65" s="135" t="s">
        <v>26</v>
      </c>
      <c r="B65" s="135">
        <f>'将来負担比率（分子）の構造'!I$42</f>
        <v>12437</v>
      </c>
      <c r="C65" s="135"/>
      <c r="D65" s="135"/>
      <c r="E65" s="135">
        <f>'将来負担比率（分子）の構造'!J$42</f>
        <v>11604</v>
      </c>
      <c r="F65" s="135"/>
      <c r="G65" s="135"/>
      <c r="H65" s="135">
        <f>'将来負担比率（分子）の構造'!K$42</f>
        <v>9093</v>
      </c>
      <c r="I65" s="135"/>
      <c r="J65" s="135"/>
      <c r="K65" s="135">
        <f>'将来負担比率（分子）の構造'!L$42</f>
        <v>9270</v>
      </c>
      <c r="L65" s="135"/>
      <c r="M65" s="135"/>
      <c r="N65" s="135">
        <f>'将来負担比率（分子）の構造'!M$42</f>
        <v>8932</v>
      </c>
      <c r="O65" s="135"/>
      <c r="P65" s="135"/>
    </row>
    <row r="66" spans="1:16">
      <c r="A66" s="135" t="s">
        <v>25</v>
      </c>
      <c r="B66" s="135">
        <f>'将来負担比率（分子）の構造'!I$41</f>
        <v>20873</v>
      </c>
      <c r="C66" s="135"/>
      <c r="D66" s="135"/>
      <c r="E66" s="135">
        <f>'将来負担比率（分子）の構造'!J$41</f>
        <v>20141</v>
      </c>
      <c r="F66" s="135"/>
      <c r="G66" s="135"/>
      <c r="H66" s="135">
        <f>'将来負担比率（分子）の構造'!K$41</f>
        <v>21579</v>
      </c>
      <c r="I66" s="135"/>
      <c r="J66" s="135"/>
      <c r="K66" s="135">
        <f>'将来負担比率（分子）の構造'!L$41</f>
        <v>22424</v>
      </c>
      <c r="L66" s="135"/>
      <c r="M66" s="135"/>
      <c r="N66" s="135">
        <f>'将来負担比率（分子）の構造'!M$41</f>
        <v>25461</v>
      </c>
      <c r="O66" s="135"/>
      <c r="P66" s="135"/>
    </row>
    <row r="67" spans="1:16">
      <c r="A67" s="135" t="s">
        <v>63</v>
      </c>
      <c r="B67" s="135" t="e">
        <f>NA()</f>
        <v>#N/A</v>
      </c>
      <c r="C67" s="135">
        <f>IF(ISNUMBER('将来負担比率（分子）の構造'!I$52), IF('将来負担比率（分子）の構造'!I$52 &lt; 0, 0, '将来負担比率（分子）の構造'!I$52), NA())</f>
        <v>10310</v>
      </c>
      <c r="D67" s="135" t="e">
        <f>NA()</f>
        <v>#N/A</v>
      </c>
      <c r="E67" s="135" t="e">
        <f>NA()</f>
        <v>#N/A</v>
      </c>
      <c r="F67" s="135">
        <f>IF(ISNUMBER('将来負担比率（分子）の構造'!J$52), IF('将来負担比率（分子）の構造'!J$52 &lt; 0, 0, '将来負担比率（分子）の構造'!J$52), NA())</f>
        <v>9186</v>
      </c>
      <c r="G67" s="135" t="e">
        <f>NA()</f>
        <v>#N/A</v>
      </c>
      <c r="H67" s="135" t="e">
        <f>NA()</f>
        <v>#N/A</v>
      </c>
      <c r="I67" s="135">
        <f>IF(ISNUMBER('将来負担比率（分子）の構造'!K$52), IF('将来負担比率（分子）の構造'!K$52 &lt; 0, 0, '将来負担比率（分子）の構造'!K$52), NA())</f>
        <v>9983</v>
      </c>
      <c r="J67" s="135" t="e">
        <f>NA()</f>
        <v>#N/A</v>
      </c>
      <c r="K67" s="135" t="e">
        <f>NA()</f>
        <v>#N/A</v>
      </c>
      <c r="L67" s="135">
        <f>IF(ISNUMBER('将来負担比率（分子）の構造'!L$52), IF('将来負担比率（分子）の構造'!L$52 &lt; 0, 0, '将来負担比率（分子）の構造'!L$52), NA())</f>
        <v>11003</v>
      </c>
      <c r="M67" s="135" t="e">
        <f>NA()</f>
        <v>#N/A</v>
      </c>
      <c r="N67" s="135" t="e">
        <f>NA()</f>
        <v>#N/A</v>
      </c>
      <c r="O67" s="135">
        <f>IF(ISNUMBER('将来負担比率（分子）の構造'!M$52), IF('将来負担比率（分子）の構造'!M$52 &lt; 0, 0, '将来負担比率（分子）の構造'!M$52), NA())</f>
        <v>14504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election activeCell="U43" sqref="U4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27489760</v>
      </c>
      <c r="S5" s="583"/>
      <c r="T5" s="583"/>
      <c r="U5" s="583"/>
      <c r="V5" s="583"/>
      <c r="W5" s="583"/>
      <c r="X5" s="583"/>
      <c r="Y5" s="584"/>
      <c r="Z5" s="585">
        <v>50.5</v>
      </c>
      <c r="AA5" s="585"/>
      <c r="AB5" s="585"/>
      <c r="AC5" s="585"/>
      <c r="AD5" s="586">
        <v>25729211</v>
      </c>
      <c r="AE5" s="586"/>
      <c r="AF5" s="586"/>
      <c r="AG5" s="586"/>
      <c r="AH5" s="586"/>
      <c r="AI5" s="586"/>
      <c r="AJ5" s="586"/>
      <c r="AK5" s="586"/>
      <c r="AL5" s="587">
        <v>91.8</v>
      </c>
      <c r="AM5" s="588"/>
      <c r="AN5" s="588"/>
      <c r="AO5" s="589"/>
      <c r="AP5" s="579" t="s">
        <v>209</v>
      </c>
      <c r="AQ5" s="580"/>
      <c r="AR5" s="580"/>
      <c r="AS5" s="580"/>
      <c r="AT5" s="580"/>
      <c r="AU5" s="580"/>
      <c r="AV5" s="580"/>
      <c r="AW5" s="580"/>
      <c r="AX5" s="580"/>
      <c r="AY5" s="580"/>
      <c r="AZ5" s="580"/>
      <c r="BA5" s="580"/>
      <c r="BB5" s="580"/>
      <c r="BC5" s="580"/>
      <c r="BD5" s="580"/>
      <c r="BE5" s="580"/>
      <c r="BF5" s="581"/>
      <c r="BG5" s="593">
        <v>25729211</v>
      </c>
      <c r="BH5" s="594"/>
      <c r="BI5" s="594"/>
      <c r="BJ5" s="594"/>
      <c r="BK5" s="594"/>
      <c r="BL5" s="594"/>
      <c r="BM5" s="594"/>
      <c r="BN5" s="595"/>
      <c r="BO5" s="596">
        <v>93.6</v>
      </c>
      <c r="BP5" s="596"/>
      <c r="BQ5" s="596"/>
      <c r="BR5" s="596"/>
      <c r="BS5" s="597">
        <v>362459</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197391</v>
      </c>
      <c r="S6" s="594"/>
      <c r="T6" s="594"/>
      <c r="U6" s="594"/>
      <c r="V6" s="594"/>
      <c r="W6" s="594"/>
      <c r="X6" s="594"/>
      <c r="Y6" s="595"/>
      <c r="Z6" s="596">
        <v>0.4</v>
      </c>
      <c r="AA6" s="596"/>
      <c r="AB6" s="596"/>
      <c r="AC6" s="596"/>
      <c r="AD6" s="597">
        <v>197391</v>
      </c>
      <c r="AE6" s="597"/>
      <c r="AF6" s="597"/>
      <c r="AG6" s="597"/>
      <c r="AH6" s="597"/>
      <c r="AI6" s="597"/>
      <c r="AJ6" s="597"/>
      <c r="AK6" s="597"/>
      <c r="AL6" s="598">
        <v>0.7</v>
      </c>
      <c r="AM6" s="599"/>
      <c r="AN6" s="599"/>
      <c r="AO6" s="600"/>
      <c r="AP6" s="590" t="s">
        <v>214</v>
      </c>
      <c r="AQ6" s="591"/>
      <c r="AR6" s="591"/>
      <c r="AS6" s="591"/>
      <c r="AT6" s="591"/>
      <c r="AU6" s="591"/>
      <c r="AV6" s="591"/>
      <c r="AW6" s="591"/>
      <c r="AX6" s="591"/>
      <c r="AY6" s="591"/>
      <c r="AZ6" s="591"/>
      <c r="BA6" s="591"/>
      <c r="BB6" s="591"/>
      <c r="BC6" s="591"/>
      <c r="BD6" s="591"/>
      <c r="BE6" s="591"/>
      <c r="BF6" s="592"/>
      <c r="BG6" s="593">
        <v>25729211</v>
      </c>
      <c r="BH6" s="594"/>
      <c r="BI6" s="594"/>
      <c r="BJ6" s="594"/>
      <c r="BK6" s="594"/>
      <c r="BL6" s="594"/>
      <c r="BM6" s="594"/>
      <c r="BN6" s="595"/>
      <c r="BO6" s="596">
        <v>93.6</v>
      </c>
      <c r="BP6" s="596"/>
      <c r="BQ6" s="596"/>
      <c r="BR6" s="596"/>
      <c r="BS6" s="597">
        <v>362459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390394</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390394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35620</v>
      </c>
      <c r="S7" s="594"/>
      <c r="T7" s="594"/>
      <c r="U7" s="594"/>
      <c r="V7" s="594"/>
      <c r="W7" s="594"/>
      <c r="X7" s="594"/>
      <c r="Y7" s="595"/>
      <c r="Z7" s="596">
        <v>0.1</v>
      </c>
      <c r="AA7" s="596"/>
      <c r="AB7" s="596"/>
      <c r="AC7" s="596"/>
      <c r="AD7" s="597">
        <v>35620</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11999398</v>
      </c>
      <c r="BH7" s="594"/>
      <c r="BI7" s="594"/>
      <c r="BJ7" s="594"/>
      <c r="BK7" s="594"/>
      <c r="BL7" s="594"/>
      <c r="BM7" s="594"/>
      <c r="BN7" s="595"/>
      <c r="BO7" s="596">
        <v>43.7</v>
      </c>
      <c r="BP7" s="596"/>
      <c r="BQ7" s="596"/>
      <c r="BR7" s="596"/>
      <c r="BS7" s="597">
        <v>362459</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7540757</v>
      </c>
      <c r="CS7" s="594"/>
      <c r="CT7" s="594"/>
      <c r="CU7" s="594"/>
      <c r="CV7" s="594"/>
      <c r="CW7" s="594"/>
      <c r="CX7" s="594"/>
      <c r="CY7" s="595"/>
      <c r="CZ7" s="596">
        <v>14.4</v>
      </c>
      <c r="DA7" s="596"/>
      <c r="DB7" s="596"/>
      <c r="DC7" s="596"/>
      <c r="DD7" s="602">
        <v>1887580</v>
      </c>
      <c r="DE7" s="594"/>
      <c r="DF7" s="594"/>
      <c r="DG7" s="594"/>
      <c r="DH7" s="594"/>
      <c r="DI7" s="594"/>
      <c r="DJ7" s="594"/>
      <c r="DK7" s="594"/>
      <c r="DL7" s="594"/>
      <c r="DM7" s="594"/>
      <c r="DN7" s="594"/>
      <c r="DO7" s="594"/>
      <c r="DP7" s="595"/>
      <c r="DQ7" s="602">
        <v>5408602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162167</v>
      </c>
      <c r="S8" s="594"/>
      <c r="T8" s="594"/>
      <c r="U8" s="594"/>
      <c r="V8" s="594"/>
      <c r="W8" s="594"/>
      <c r="X8" s="594"/>
      <c r="Y8" s="595"/>
      <c r="Z8" s="596">
        <v>0.3</v>
      </c>
      <c r="AA8" s="596"/>
      <c r="AB8" s="596"/>
      <c r="AC8" s="596"/>
      <c r="AD8" s="597">
        <v>162167</v>
      </c>
      <c r="AE8" s="597"/>
      <c r="AF8" s="597"/>
      <c r="AG8" s="597"/>
      <c r="AH8" s="597"/>
      <c r="AI8" s="597"/>
      <c r="AJ8" s="597"/>
      <c r="AK8" s="597"/>
      <c r="AL8" s="598">
        <v>0.6</v>
      </c>
      <c r="AM8" s="599"/>
      <c r="AN8" s="599"/>
      <c r="AO8" s="600"/>
      <c r="AP8" s="590" t="s">
        <v>221</v>
      </c>
      <c r="AQ8" s="591"/>
      <c r="AR8" s="591"/>
      <c r="AS8" s="591"/>
      <c r="AT8" s="591"/>
      <c r="AU8" s="591"/>
      <c r="AV8" s="591"/>
      <c r="AW8" s="591"/>
      <c r="AX8" s="591"/>
      <c r="AY8" s="591"/>
      <c r="AZ8" s="591"/>
      <c r="BA8" s="591"/>
      <c r="BB8" s="591"/>
      <c r="BC8" s="591"/>
      <c r="BD8" s="591"/>
      <c r="BE8" s="591"/>
      <c r="BF8" s="592"/>
      <c r="BG8" s="593">
        <v>228453</v>
      </c>
      <c r="BH8" s="594"/>
      <c r="BI8" s="594"/>
      <c r="BJ8" s="594"/>
      <c r="BK8" s="594"/>
      <c r="BL8" s="594"/>
      <c r="BM8" s="594"/>
      <c r="BN8" s="595"/>
      <c r="BO8" s="596">
        <v>0.8</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24008475</v>
      </c>
      <c r="CS8" s="594"/>
      <c r="CT8" s="594"/>
      <c r="CU8" s="594"/>
      <c r="CV8" s="594"/>
      <c r="CW8" s="594"/>
      <c r="CX8" s="594"/>
      <c r="CY8" s="595"/>
      <c r="CZ8" s="596">
        <v>46</v>
      </c>
      <c r="DA8" s="596"/>
      <c r="DB8" s="596"/>
      <c r="DC8" s="596"/>
      <c r="DD8" s="602">
        <v>3646634</v>
      </c>
      <c r="DE8" s="594"/>
      <c r="DF8" s="594"/>
      <c r="DG8" s="594"/>
      <c r="DH8" s="594"/>
      <c r="DI8" s="594"/>
      <c r="DJ8" s="594"/>
      <c r="DK8" s="594"/>
      <c r="DL8" s="594"/>
      <c r="DM8" s="594"/>
      <c r="DN8" s="594"/>
      <c r="DO8" s="594"/>
      <c r="DP8" s="595"/>
      <c r="DQ8" s="602">
        <v>11486977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99511</v>
      </c>
      <c r="S9" s="594"/>
      <c r="T9" s="594"/>
      <c r="U9" s="594"/>
      <c r="V9" s="594"/>
      <c r="W9" s="594"/>
      <c r="X9" s="594"/>
      <c r="Y9" s="595"/>
      <c r="Z9" s="596">
        <v>0.2</v>
      </c>
      <c r="AA9" s="596"/>
      <c r="AB9" s="596"/>
      <c r="AC9" s="596"/>
      <c r="AD9" s="597">
        <v>99511</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8909682</v>
      </c>
      <c r="BH9" s="594"/>
      <c r="BI9" s="594"/>
      <c r="BJ9" s="594"/>
      <c r="BK9" s="594"/>
      <c r="BL9" s="594"/>
      <c r="BM9" s="594"/>
      <c r="BN9" s="595"/>
      <c r="BO9" s="596">
        <v>32.4</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3496122</v>
      </c>
      <c r="CS9" s="594"/>
      <c r="CT9" s="594"/>
      <c r="CU9" s="594"/>
      <c r="CV9" s="594"/>
      <c r="CW9" s="594"/>
      <c r="CX9" s="594"/>
      <c r="CY9" s="595"/>
      <c r="CZ9" s="596">
        <v>6.7</v>
      </c>
      <c r="DA9" s="596"/>
      <c r="DB9" s="596"/>
      <c r="DC9" s="596"/>
      <c r="DD9" s="602">
        <v>128144</v>
      </c>
      <c r="DE9" s="594"/>
      <c r="DF9" s="594"/>
      <c r="DG9" s="594"/>
      <c r="DH9" s="594"/>
      <c r="DI9" s="594"/>
      <c r="DJ9" s="594"/>
      <c r="DK9" s="594"/>
      <c r="DL9" s="594"/>
      <c r="DM9" s="594"/>
      <c r="DN9" s="594"/>
      <c r="DO9" s="594"/>
      <c r="DP9" s="595"/>
      <c r="DQ9" s="602">
        <v>3004465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1403776</v>
      </c>
      <c r="S10" s="594"/>
      <c r="T10" s="594"/>
      <c r="U10" s="594"/>
      <c r="V10" s="594"/>
      <c r="W10" s="594"/>
      <c r="X10" s="594"/>
      <c r="Y10" s="595"/>
      <c r="Z10" s="596">
        <v>2.6</v>
      </c>
      <c r="AA10" s="596"/>
      <c r="AB10" s="596"/>
      <c r="AC10" s="596"/>
      <c r="AD10" s="597">
        <v>1403776</v>
      </c>
      <c r="AE10" s="597"/>
      <c r="AF10" s="597"/>
      <c r="AG10" s="597"/>
      <c r="AH10" s="597"/>
      <c r="AI10" s="597"/>
      <c r="AJ10" s="597"/>
      <c r="AK10" s="597"/>
      <c r="AL10" s="598">
        <v>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477831</v>
      </c>
      <c r="BH10" s="594"/>
      <c r="BI10" s="594"/>
      <c r="BJ10" s="594"/>
      <c r="BK10" s="594"/>
      <c r="BL10" s="594"/>
      <c r="BM10" s="594"/>
      <c r="BN10" s="595"/>
      <c r="BO10" s="596">
        <v>1.7</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284554</v>
      </c>
      <c r="CS10" s="594"/>
      <c r="CT10" s="594"/>
      <c r="CU10" s="594"/>
      <c r="CV10" s="594"/>
      <c r="CW10" s="594"/>
      <c r="CX10" s="594"/>
      <c r="CY10" s="595"/>
      <c r="CZ10" s="596">
        <v>0.5</v>
      </c>
      <c r="DA10" s="596"/>
      <c r="DB10" s="596"/>
      <c r="DC10" s="596"/>
      <c r="DD10" s="602" t="s">
        <v>112</v>
      </c>
      <c r="DE10" s="594"/>
      <c r="DF10" s="594"/>
      <c r="DG10" s="594"/>
      <c r="DH10" s="594"/>
      <c r="DI10" s="594"/>
      <c r="DJ10" s="594"/>
      <c r="DK10" s="594"/>
      <c r="DL10" s="594"/>
      <c r="DM10" s="594"/>
      <c r="DN10" s="594"/>
      <c r="DO10" s="594"/>
      <c r="DP10" s="595"/>
      <c r="DQ10" s="602">
        <v>38503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6895</v>
      </c>
      <c r="S11" s="594"/>
      <c r="T11" s="594"/>
      <c r="U11" s="594"/>
      <c r="V11" s="594"/>
      <c r="W11" s="594"/>
      <c r="X11" s="594"/>
      <c r="Y11" s="595"/>
      <c r="Z11" s="596">
        <v>0</v>
      </c>
      <c r="AA11" s="596"/>
      <c r="AB11" s="596"/>
      <c r="AC11" s="596"/>
      <c r="AD11" s="597">
        <v>6895</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2383432</v>
      </c>
      <c r="BH11" s="594"/>
      <c r="BI11" s="594"/>
      <c r="BJ11" s="594"/>
      <c r="BK11" s="594"/>
      <c r="BL11" s="594"/>
      <c r="BM11" s="594"/>
      <c r="BN11" s="595"/>
      <c r="BO11" s="596">
        <v>8.6999999999999993</v>
      </c>
      <c r="BP11" s="596"/>
      <c r="BQ11" s="596"/>
      <c r="BR11" s="596"/>
      <c r="BS11" s="602">
        <v>362459</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7168</v>
      </c>
      <c r="CS11" s="594"/>
      <c r="CT11" s="594"/>
      <c r="CU11" s="594"/>
      <c r="CV11" s="594"/>
      <c r="CW11" s="594"/>
      <c r="CX11" s="594"/>
      <c r="CY11" s="595"/>
      <c r="CZ11" s="596">
        <v>0</v>
      </c>
      <c r="DA11" s="596"/>
      <c r="DB11" s="596"/>
      <c r="DC11" s="596"/>
      <c r="DD11" s="602">
        <v>1969</v>
      </c>
      <c r="DE11" s="594"/>
      <c r="DF11" s="594"/>
      <c r="DG11" s="594"/>
      <c r="DH11" s="594"/>
      <c r="DI11" s="594"/>
      <c r="DJ11" s="594"/>
      <c r="DK11" s="594"/>
      <c r="DL11" s="594"/>
      <c r="DM11" s="594"/>
      <c r="DN11" s="594"/>
      <c r="DO11" s="594"/>
      <c r="DP11" s="595"/>
      <c r="DQ11" s="602">
        <v>2774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12607997</v>
      </c>
      <c r="BH12" s="594"/>
      <c r="BI12" s="594"/>
      <c r="BJ12" s="594"/>
      <c r="BK12" s="594"/>
      <c r="BL12" s="594"/>
      <c r="BM12" s="594"/>
      <c r="BN12" s="595"/>
      <c r="BO12" s="596">
        <v>45.9</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424994</v>
      </c>
      <c r="CS12" s="594"/>
      <c r="CT12" s="594"/>
      <c r="CU12" s="594"/>
      <c r="CV12" s="594"/>
      <c r="CW12" s="594"/>
      <c r="CX12" s="594"/>
      <c r="CY12" s="595"/>
      <c r="CZ12" s="596">
        <v>0.8</v>
      </c>
      <c r="DA12" s="596"/>
      <c r="DB12" s="596"/>
      <c r="DC12" s="596"/>
      <c r="DD12" s="602" t="s">
        <v>112</v>
      </c>
      <c r="DE12" s="594"/>
      <c r="DF12" s="594"/>
      <c r="DG12" s="594"/>
      <c r="DH12" s="594"/>
      <c r="DI12" s="594"/>
      <c r="DJ12" s="594"/>
      <c r="DK12" s="594"/>
      <c r="DL12" s="594"/>
      <c r="DM12" s="594"/>
      <c r="DN12" s="594"/>
      <c r="DO12" s="594"/>
      <c r="DP12" s="595"/>
      <c r="DQ12" s="602">
        <v>204659</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38508</v>
      </c>
      <c r="S13" s="594"/>
      <c r="T13" s="594"/>
      <c r="U13" s="594"/>
      <c r="V13" s="594"/>
      <c r="W13" s="594"/>
      <c r="X13" s="594"/>
      <c r="Y13" s="595"/>
      <c r="Z13" s="596">
        <v>0.1</v>
      </c>
      <c r="AA13" s="596"/>
      <c r="AB13" s="596"/>
      <c r="AC13" s="596"/>
      <c r="AD13" s="597">
        <v>38508</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12178874</v>
      </c>
      <c r="BH13" s="594"/>
      <c r="BI13" s="594"/>
      <c r="BJ13" s="594"/>
      <c r="BK13" s="594"/>
      <c r="BL13" s="594"/>
      <c r="BM13" s="594"/>
      <c r="BN13" s="595"/>
      <c r="BO13" s="596">
        <v>44.3</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6990185</v>
      </c>
      <c r="CS13" s="594"/>
      <c r="CT13" s="594"/>
      <c r="CU13" s="594"/>
      <c r="CV13" s="594"/>
      <c r="CW13" s="594"/>
      <c r="CX13" s="594"/>
      <c r="CY13" s="595"/>
      <c r="CZ13" s="596">
        <v>13.4</v>
      </c>
      <c r="DA13" s="596"/>
      <c r="DB13" s="596"/>
      <c r="DC13" s="596"/>
      <c r="DD13" s="602">
        <v>3606315</v>
      </c>
      <c r="DE13" s="594"/>
      <c r="DF13" s="594"/>
      <c r="DG13" s="594"/>
      <c r="DH13" s="594"/>
      <c r="DI13" s="594"/>
      <c r="DJ13" s="594"/>
      <c r="DK13" s="594"/>
      <c r="DL13" s="594"/>
      <c r="DM13" s="594"/>
      <c r="DN13" s="594"/>
      <c r="DO13" s="594"/>
      <c r="DP13" s="595"/>
      <c r="DQ13" s="602">
        <v>3870064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77764</v>
      </c>
      <c r="BH14" s="594"/>
      <c r="BI14" s="594"/>
      <c r="BJ14" s="594"/>
      <c r="BK14" s="594"/>
      <c r="BL14" s="594"/>
      <c r="BM14" s="594"/>
      <c r="BN14" s="595"/>
      <c r="BO14" s="596">
        <v>0.3</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2128352</v>
      </c>
      <c r="CS14" s="594"/>
      <c r="CT14" s="594"/>
      <c r="CU14" s="594"/>
      <c r="CV14" s="594"/>
      <c r="CW14" s="594"/>
      <c r="CX14" s="594"/>
      <c r="CY14" s="595"/>
      <c r="CZ14" s="596">
        <v>4.0999999999999996</v>
      </c>
      <c r="DA14" s="596"/>
      <c r="DB14" s="596"/>
      <c r="DC14" s="596"/>
      <c r="DD14" s="602">
        <v>848994</v>
      </c>
      <c r="DE14" s="594"/>
      <c r="DF14" s="594"/>
      <c r="DG14" s="594"/>
      <c r="DH14" s="594"/>
      <c r="DI14" s="594"/>
      <c r="DJ14" s="594"/>
      <c r="DK14" s="594"/>
      <c r="DL14" s="594"/>
      <c r="DM14" s="594"/>
      <c r="DN14" s="594"/>
      <c r="DO14" s="594"/>
      <c r="DP14" s="595"/>
      <c r="DQ14" s="602">
        <v>1375698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147655</v>
      </c>
      <c r="S15" s="594"/>
      <c r="T15" s="594"/>
      <c r="U15" s="594"/>
      <c r="V15" s="594"/>
      <c r="W15" s="594"/>
      <c r="X15" s="594"/>
      <c r="Y15" s="595"/>
      <c r="Z15" s="596">
        <v>0.3</v>
      </c>
      <c r="AA15" s="596"/>
      <c r="AB15" s="596"/>
      <c r="AC15" s="596"/>
      <c r="AD15" s="597">
        <v>147655</v>
      </c>
      <c r="AE15" s="597"/>
      <c r="AF15" s="597"/>
      <c r="AG15" s="597"/>
      <c r="AH15" s="597"/>
      <c r="AI15" s="597"/>
      <c r="AJ15" s="597"/>
      <c r="AK15" s="597"/>
      <c r="AL15" s="598">
        <v>0.5</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1044052</v>
      </c>
      <c r="BH15" s="594"/>
      <c r="BI15" s="594"/>
      <c r="BJ15" s="594"/>
      <c r="BK15" s="594"/>
      <c r="BL15" s="594"/>
      <c r="BM15" s="594"/>
      <c r="BN15" s="595"/>
      <c r="BO15" s="596">
        <v>3.8</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4932415</v>
      </c>
      <c r="CS15" s="594"/>
      <c r="CT15" s="594"/>
      <c r="CU15" s="594"/>
      <c r="CV15" s="594"/>
      <c r="CW15" s="594"/>
      <c r="CX15" s="594"/>
      <c r="CY15" s="595"/>
      <c r="CZ15" s="596">
        <v>9.5</v>
      </c>
      <c r="DA15" s="596"/>
      <c r="DB15" s="596"/>
      <c r="DC15" s="596"/>
      <c r="DD15" s="602">
        <v>920574</v>
      </c>
      <c r="DE15" s="594"/>
      <c r="DF15" s="594"/>
      <c r="DG15" s="594"/>
      <c r="DH15" s="594"/>
      <c r="DI15" s="594"/>
      <c r="DJ15" s="594"/>
      <c r="DK15" s="594"/>
      <c r="DL15" s="594"/>
      <c r="DM15" s="594"/>
      <c r="DN15" s="594"/>
      <c r="DO15" s="594"/>
      <c r="DP15" s="595"/>
      <c r="DQ15" s="602">
        <v>3688981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45258</v>
      </c>
      <c r="S16" s="594"/>
      <c r="T16" s="594"/>
      <c r="U16" s="594"/>
      <c r="V16" s="594"/>
      <c r="W16" s="594"/>
      <c r="X16" s="594"/>
      <c r="Y16" s="595"/>
      <c r="Z16" s="596">
        <v>0.1</v>
      </c>
      <c r="AA16" s="596"/>
      <c r="AB16" s="596"/>
      <c r="AC16" s="596"/>
      <c r="AD16" s="597" t="s">
        <v>112</v>
      </c>
      <c r="AE16" s="597"/>
      <c r="AF16" s="597"/>
      <c r="AG16" s="597"/>
      <c r="AH16" s="597"/>
      <c r="AI16" s="597"/>
      <c r="AJ16" s="597"/>
      <c r="AK16" s="597"/>
      <c r="AL16" s="598" t="s">
        <v>112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t="s">
        <v>112</v>
      </c>
      <c r="S17" s="594"/>
      <c r="T17" s="594"/>
      <c r="U17" s="594"/>
      <c r="V17" s="594"/>
      <c r="W17" s="594"/>
      <c r="X17" s="594"/>
      <c r="Y17" s="595"/>
      <c r="Z17" s="596" t="s">
        <v>112</v>
      </c>
      <c r="AA17" s="596"/>
      <c r="AB17" s="596"/>
      <c r="AC17" s="596"/>
      <c r="AD17" s="597" t="s">
        <v>112</v>
      </c>
      <c r="AE17" s="597"/>
      <c r="AF17" s="597"/>
      <c r="AG17" s="597"/>
      <c r="AH17" s="597"/>
      <c r="AI17" s="597"/>
      <c r="AJ17" s="597"/>
      <c r="AK17" s="597"/>
      <c r="AL17" s="598" t="s">
        <v>112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1985615</v>
      </c>
      <c r="CS17" s="594"/>
      <c r="CT17" s="594"/>
      <c r="CU17" s="594"/>
      <c r="CV17" s="594"/>
      <c r="CW17" s="594"/>
      <c r="CX17" s="594"/>
      <c r="CY17" s="595"/>
      <c r="CZ17" s="596">
        <v>3.8</v>
      </c>
      <c r="DA17" s="596"/>
      <c r="DB17" s="596"/>
      <c r="DC17" s="596"/>
      <c r="DD17" s="602" t="s">
        <v>112</v>
      </c>
      <c r="DE17" s="594"/>
      <c r="DF17" s="594"/>
      <c r="DG17" s="594"/>
      <c r="DH17" s="594"/>
      <c r="DI17" s="594"/>
      <c r="DJ17" s="594"/>
      <c r="DK17" s="594"/>
      <c r="DL17" s="594"/>
      <c r="DM17" s="594"/>
      <c r="DN17" s="594"/>
      <c r="DO17" s="594"/>
      <c r="DP17" s="595"/>
      <c r="DQ17" s="602">
        <v>1946774</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45152</v>
      </c>
      <c r="S18" s="594"/>
      <c r="T18" s="594"/>
      <c r="U18" s="594"/>
      <c r="V18" s="594"/>
      <c r="W18" s="594"/>
      <c r="X18" s="594"/>
      <c r="Y18" s="595"/>
      <c r="Z18" s="596">
        <v>0.1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106</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1760549</v>
      </c>
      <c r="BH19" s="594"/>
      <c r="BI19" s="594"/>
      <c r="BJ19" s="594"/>
      <c r="BK19" s="594"/>
      <c r="BL19" s="594"/>
      <c r="BM19" s="594"/>
      <c r="BN19" s="595"/>
      <c r="BO19" s="596">
        <v>6.4</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29626541</v>
      </c>
      <c r="S20" s="594"/>
      <c r="T20" s="594"/>
      <c r="U20" s="594"/>
      <c r="V20" s="594"/>
      <c r="W20" s="594"/>
      <c r="X20" s="594"/>
      <c r="Y20" s="595"/>
      <c r="Z20" s="596">
        <v>54.4</v>
      </c>
      <c r="AA20" s="596"/>
      <c r="AB20" s="596"/>
      <c r="AC20" s="596"/>
      <c r="AD20" s="597">
        <v>27820734</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1760549</v>
      </c>
      <c r="BH20" s="594"/>
      <c r="BI20" s="594"/>
      <c r="BJ20" s="594"/>
      <c r="BK20" s="594"/>
      <c r="BL20" s="594"/>
      <c r="BM20" s="594"/>
      <c r="BN20" s="595"/>
      <c r="BO20" s="596">
        <v>6.4</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52189031</v>
      </c>
      <c r="CS20" s="594"/>
      <c r="CT20" s="594"/>
      <c r="CU20" s="594"/>
      <c r="CV20" s="594"/>
      <c r="CW20" s="594"/>
      <c r="CX20" s="594"/>
      <c r="CY20" s="595"/>
      <c r="CZ20" s="596">
        <v>100</v>
      </c>
      <c r="DA20" s="596"/>
      <c r="DB20" s="596"/>
      <c r="DC20" s="596"/>
      <c r="DD20" s="602">
        <v>11040210</v>
      </c>
      <c r="DE20" s="594"/>
      <c r="DF20" s="594"/>
      <c r="DG20" s="594"/>
      <c r="DH20" s="594"/>
      <c r="DI20" s="594"/>
      <c r="DJ20" s="594"/>
      <c r="DK20" s="594"/>
      <c r="DL20" s="594"/>
      <c r="DM20" s="594"/>
      <c r="DN20" s="594"/>
      <c r="DO20" s="594"/>
      <c r="DP20" s="595"/>
      <c r="DQ20" s="602">
        <v>31417891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18901</v>
      </c>
      <c r="S21" s="594"/>
      <c r="T21" s="594"/>
      <c r="U21" s="594"/>
      <c r="V21" s="594"/>
      <c r="W21" s="594"/>
      <c r="X21" s="594"/>
      <c r="Y21" s="595"/>
      <c r="Z21" s="596">
        <v>0</v>
      </c>
      <c r="AA21" s="596"/>
      <c r="AB21" s="596"/>
      <c r="AC21" s="596"/>
      <c r="AD21" s="597">
        <v>18901</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437914</v>
      </c>
      <c r="S22" s="594"/>
      <c r="T22" s="594"/>
      <c r="U22" s="594"/>
      <c r="V22" s="594"/>
      <c r="W22" s="594"/>
      <c r="X22" s="594"/>
      <c r="Y22" s="595"/>
      <c r="Z22" s="596">
        <v>0.8</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896571</v>
      </c>
      <c r="S23" s="594"/>
      <c r="T23" s="594"/>
      <c r="U23" s="594"/>
      <c r="V23" s="594"/>
      <c r="W23" s="594"/>
      <c r="X23" s="594"/>
      <c r="Y23" s="595"/>
      <c r="Z23" s="596">
        <v>1.6</v>
      </c>
      <c r="AA23" s="596"/>
      <c r="AB23" s="596"/>
      <c r="AC23" s="596"/>
      <c r="AD23" s="597">
        <v>197</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1760549</v>
      </c>
      <c r="BH23" s="594"/>
      <c r="BI23" s="594"/>
      <c r="BJ23" s="594"/>
      <c r="BK23" s="594"/>
      <c r="BL23" s="594"/>
      <c r="BM23" s="594"/>
      <c r="BN23" s="595"/>
      <c r="BO23" s="596">
        <v>6.4</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208714</v>
      </c>
      <c r="S24" s="594"/>
      <c r="T24" s="594"/>
      <c r="U24" s="594"/>
      <c r="V24" s="594"/>
      <c r="W24" s="594"/>
      <c r="X24" s="594"/>
      <c r="Y24" s="595"/>
      <c r="Z24" s="596">
        <v>0.4</v>
      </c>
      <c r="AA24" s="596"/>
      <c r="AB24" s="596"/>
      <c r="AC24" s="596"/>
      <c r="AD24" s="597">
        <v>13</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21860415</v>
      </c>
      <c r="CS24" s="583"/>
      <c r="CT24" s="583"/>
      <c r="CU24" s="583"/>
      <c r="CV24" s="583"/>
      <c r="CW24" s="583"/>
      <c r="CX24" s="583"/>
      <c r="CY24" s="584"/>
      <c r="CZ24" s="622">
        <v>41.9</v>
      </c>
      <c r="DA24" s="623"/>
      <c r="DB24" s="623"/>
      <c r="DC24" s="624"/>
      <c r="DD24" s="621">
        <v>12677922</v>
      </c>
      <c r="DE24" s="583"/>
      <c r="DF24" s="583"/>
      <c r="DG24" s="583"/>
      <c r="DH24" s="583"/>
      <c r="DI24" s="583"/>
      <c r="DJ24" s="583"/>
      <c r="DK24" s="584"/>
      <c r="DL24" s="621">
        <v>12242330</v>
      </c>
      <c r="DM24" s="583"/>
      <c r="DN24" s="583"/>
      <c r="DO24" s="583"/>
      <c r="DP24" s="583"/>
      <c r="DQ24" s="583"/>
      <c r="DR24" s="583"/>
      <c r="DS24" s="583"/>
      <c r="DT24" s="583"/>
      <c r="DU24" s="583"/>
      <c r="DV24" s="584"/>
      <c r="DW24" s="587">
        <v>43.7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8065845</v>
      </c>
      <c r="S25" s="594"/>
      <c r="T25" s="594"/>
      <c r="U25" s="594"/>
      <c r="V25" s="594"/>
      <c r="W25" s="594"/>
      <c r="X25" s="594"/>
      <c r="Y25" s="595"/>
      <c r="Z25" s="596">
        <v>14.8</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6861407</v>
      </c>
      <c r="CS25" s="613"/>
      <c r="CT25" s="613"/>
      <c r="CU25" s="613"/>
      <c r="CV25" s="613"/>
      <c r="CW25" s="613"/>
      <c r="CX25" s="613"/>
      <c r="CY25" s="614"/>
      <c r="CZ25" s="627">
        <v>13.1</v>
      </c>
      <c r="DA25" s="628"/>
      <c r="DB25" s="628"/>
      <c r="DC25" s="629"/>
      <c r="DD25" s="602">
        <v>6527496</v>
      </c>
      <c r="DE25" s="613"/>
      <c r="DF25" s="613"/>
      <c r="DG25" s="613"/>
      <c r="DH25" s="613"/>
      <c r="DI25" s="613"/>
      <c r="DJ25" s="613"/>
      <c r="DK25" s="614"/>
      <c r="DL25" s="602">
        <v>6357972</v>
      </c>
      <c r="DM25" s="613"/>
      <c r="DN25" s="613"/>
      <c r="DO25" s="613"/>
      <c r="DP25" s="613"/>
      <c r="DQ25" s="613"/>
      <c r="DR25" s="613"/>
      <c r="DS25" s="613"/>
      <c r="DT25" s="613"/>
      <c r="DU25" s="613"/>
      <c r="DV25" s="614"/>
      <c r="DW25" s="598">
        <v>22.7</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4824237</v>
      </c>
      <c r="CS26" s="594"/>
      <c r="CT26" s="594"/>
      <c r="CU26" s="594"/>
      <c r="CV26" s="594"/>
      <c r="CW26" s="594"/>
      <c r="CX26" s="594"/>
      <c r="CY26" s="595"/>
      <c r="CZ26" s="627">
        <v>9.1999999999999993</v>
      </c>
      <c r="DA26" s="628"/>
      <c r="DB26" s="628"/>
      <c r="DC26" s="629"/>
      <c r="DD26" s="602">
        <v>4498411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2418824</v>
      </c>
      <c r="S27" s="594"/>
      <c r="T27" s="594"/>
      <c r="U27" s="594"/>
      <c r="V27" s="594"/>
      <c r="W27" s="594"/>
      <c r="X27" s="594"/>
      <c r="Y27" s="595"/>
      <c r="Z27" s="596">
        <v>4.4000000000000004</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27489760</v>
      </c>
      <c r="BH27" s="594"/>
      <c r="BI27" s="594"/>
      <c r="BJ27" s="594"/>
      <c r="BK27" s="594"/>
      <c r="BL27" s="594"/>
      <c r="BM27" s="594"/>
      <c r="BN27" s="595"/>
      <c r="BO27" s="596">
        <v>100</v>
      </c>
      <c r="BP27" s="596"/>
      <c r="BQ27" s="596"/>
      <c r="BR27" s="596"/>
      <c r="BS27" s="602">
        <v>362459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13013393</v>
      </c>
      <c r="CS27" s="613"/>
      <c r="CT27" s="613"/>
      <c r="CU27" s="613"/>
      <c r="CV27" s="613"/>
      <c r="CW27" s="613"/>
      <c r="CX27" s="613"/>
      <c r="CY27" s="614"/>
      <c r="CZ27" s="627">
        <v>24.9</v>
      </c>
      <c r="DA27" s="628"/>
      <c r="DB27" s="628"/>
      <c r="DC27" s="629"/>
      <c r="DD27" s="602">
        <v>4203652</v>
      </c>
      <c r="DE27" s="613"/>
      <c r="DF27" s="613"/>
      <c r="DG27" s="613"/>
      <c r="DH27" s="613"/>
      <c r="DI27" s="613"/>
      <c r="DJ27" s="613"/>
      <c r="DK27" s="614"/>
      <c r="DL27" s="602">
        <v>3937584</v>
      </c>
      <c r="DM27" s="613"/>
      <c r="DN27" s="613"/>
      <c r="DO27" s="613"/>
      <c r="DP27" s="613"/>
      <c r="DQ27" s="613"/>
      <c r="DR27" s="613"/>
      <c r="DS27" s="613"/>
      <c r="DT27" s="613"/>
      <c r="DU27" s="613"/>
      <c r="DV27" s="614"/>
      <c r="DW27" s="598">
        <v>14.1</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265306</v>
      </c>
      <c r="S28" s="594"/>
      <c r="T28" s="594"/>
      <c r="U28" s="594"/>
      <c r="V28" s="594"/>
      <c r="W28" s="594"/>
      <c r="X28" s="594"/>
      <c r="Y28" s="595"/>
      <c r="Z28" s="596">
        <v>0.5</v>
      </c>
      <c r="AA28" s="596"/>
      <c r="AB28" s="596"/>
      <c r="AC28" s="596"/>
      <c r="AD28" s="597">
        <v>122132</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1985615</v>
      </c>
      <c r="CS28" s="594"/>
      <c r="CT28" s="594"/>
      <c r="CU28" s="594"/>
      <c r="CV28" s="594"/>
      <c r="CW28" s="594"/>
      <c r="CX28" s="594"/>
      <c r="CY28" s="595"/>
      <c r="CZ28" s="627">
        <v>3.8</v>
      </c>
      <c r="DA28" s="628"/>
      <c r="DB28" s="628"/>
      <c r="DC28" s="629"/>
      <c r="DD28" s="602">
        <v>1946774</v>
      </c>
      <c r="DE28" s="594"/>
      <c r="DF28" s="594"/>
      <c r="DG28" s="594"/>
      <c r="DH28" s="594"/>
      <c r="DI28" s="594"/>
      <c r="DJ28" s="594"/>
      <c r="DK28" s="595"/>
      <c r="DL28" s="602">
        <v>1946774</v>
      </c>
      <c r="DM28" s="594"/>
      <c r="DN28" s="594"/>
      <c r="DO28" s="594"/>
      <c r="DP28" s="594"/>
      <c r="DQ28" s="594"/>
      <c r="DR28" s="594"/>
      <c r="DS28" s="594"/>
      <c r="DT28" s="594"/>
      <c r="DU28" s="594"/>
      <c r="DV28" s="595"/>
      <c r="DW28" s="598">
        <v>6.9</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2299</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1985615</v>
      </c>
      <c r="CS29" s="613"/>
      <c r="CT29" s="613"/>
      <c r="CU29" s="613"/>
      <c r="CV29" s="613"/>
      <c r="CW29" s="613"/>
      <c r="CX29" s="613"/>
      <c r="CY29" s="614"/>
      <c r="CZ29" s="627">
        <v>3.8</v>
      </c>
      <c r="DA29" s="628"/>
      <c r="DB29" s="628"/>
      <c r="DC29" s="629"/>
      <c r="DD29" s="602">
        <v>1946774</v>
      </c>
      <c r="DE29" s="613"/>
      <c r="DF29" s="613"/>
      <c r="DG29" s="613"/>
      <c r="DH29" s="613"/>
      <c r="DI29" s="613"/>
      <c r="DJ29" s="613"/>
      <c r="DK29" s="614"/>
      <c r="DL29" s="602">
        <v>1946774</v>
      </c>
      <c r="DM29" s="613"/>
      <c r="DN29" s="613"/>
      <c r="DO29" s="613"/>
      <c r="DP29" s="613"/>
      <c r="DQ29" s="613"/>
      <c r="DR29" s="613"/>
      <c r="DS29" s="613"/>
      <c r="DT29" s="613"/>
      <c r="DU29" s="613"/>
      <c r="DV29" s="614"/>
      <c r="DW29" s="598">
        <v>6.9</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2671794</v>
      </c>
      <c r="S30" s="594"/>
      <c r="T30" s="594"/>
      <c r="U30" s="594"/>
      <c r="V30" s="594"/>
      <c r="W30" s="594"/>
      <c r="X30" s="594"/>
      <c r="Y30" s="595"/>
      <c r="Z30" s="596">
        <v>4.9000000000000004</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98.9</v>
      </c>
      <c r="BH30" s="652"/>
      <c r="BI30" s="652"/>
      <c r="BJ30" s="652"/>
      <c r="BK30" s="652"/>
      <c r="BL30" s="652"/>
      <c r="BM30" s="588">
        <v>95.3</v>
      </c>
      <c r="BN30" s="652"/>
      <c r="BO30" s="652"/>
      <c r="BP30" s="652"/>
      <c r="BQ30" s="653"/>
      <c r="BR30" s="651">
        <v>98.7</v>
      </c>
      <c r="BS30" s="652"/>
      <c r="BT30" s="652"/>
      <c r="BU30" s="652"/>
      <c r="BV30" s="652"/>
      <c r="BW30" s="652"/>
      <c r="BX30" s="588">
        <v>94.8</v>
      </c>
      <c r="BY30" s="652"/>
      <c r="BZ30" s="652"/>
      <c r="CA30" s="652"/>
      <c r="CB30" s="653"/>
      <c r="CD30" s="656"/>
      <c r="CE30" s="657"/>
      <c r="CF30" s="607" t="s">
        <v>293</v>
      </c>
      <c r="CG30" s="608"/>
      <c r="CH30" s="608"/>
      <c r="CI30" s="608"/>
      <c r="CJ30" s="608"/>
      <c r="CK30" s="608"/>
      <c r="CL30" s="608"/>
      <c r="CM30" s="608"/>
      <c r="CN30" s="608"/>
      <c r="CO30" s="608"/>
      <c r="CP30" s="608"/>
      <c r="CQ30" s="609"/>
      <c r="CR30" s="593">
        <v>1741710</v>
      </c>
      <c r="CS30" s="594"/>
      <c r="CT30" s="594"/>
      <c r="CU30" s="594"/>
      <c r="CV30" s="594"/>
      <c r="CW30" s="594"/>
      <c r="CX30" s="594"/>
      <c r="CY30" s="595"/>
      <c r="CZ30" s="627">
        <v>3.3</v>
      </c>
      <c r="DA30" s="628"/>
      <c r="DB30" s="628"/>
      <c r="DC30" s="629"/>
      <c r="DD30" s="602">
        <v>1702869</v>
      </c>
      <c r="DE30" s="594"/>
      <c r="DF30" s="594"/>
      <c r="DG30" s="594"/>
      <c r="DH30" s="594"/>
      <c r="DI30" s="594"/>
      <c r="DJ30" s="594"/>
      <c r="DK30" s="595"/>
      <c r="DL30" s="602">
        <v>1702869</v>
      </c>
      <c r="DM30" s="594"/>
      <c r="DN30" s="594"/>
      <c r="DO30" s="594"/>
      <c r="DP30" s="594"/>
      <c r="DQ30" s="594"/>
      <c r="DR30" s="594"/>
      <c r="DS30" s="594"/>
      <c r="DT30" s="594"/>
      <c r="DU30" s="594"/>
      <c r="DV30" s="595"/>
      <c r="DW30" s="598">
        <v>6.1</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2720794</v>
      </c>
      <c r="S31" s="594"/>
      <c r="T31" s="594"/>
      <c r="U31" s="594"/>
      <c r="V31" s="594"/>
      <c r="W31" s="594"/>
      <c r="X31" s="594"/>
      <c r="Y31" s="595"/>
      <c r="Z31" s="596">
        <v>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98.3</v>
      </c>
      <c r="BH31" s="613"/>
      <c r="BI31" s="613"/>
      <c r="BJ31" s="613"/>
      <c r="BK31" s="613"/>
      <c r="BL31" s="613"/>
      <c r="BM31" s="599">
        <v>92.5</v>
      </c>
      <c r="BN31" s="649"/>
      <c r="BO31" s="649"/>
      <c r="BP31" s="649"/>
      <c r="BQ31" s="650"/>
      <c r="BR31" s="648">
        <v>98</v>
      </c>
      <c r="BS31" s="613"/>
      <c r="BT31" s="613"/>
      <c r="BU31" s="613"/>
      <c r="BV31" s="613"/>
      <c r="BW31" s="613"/>
      <c r="BX31" s="599">
        <v>91.6</v>
      </c>
      <c r="BY31" s="649"/>
      <c r="BZ31" s="649"/>
      <c r="CA31" s="649"/>
      <c r="CB31" s="650"/>
      <c r="CD31" s="656"/>
      <c r="CE31" s="657"/>
      <c r="CF31" s="607" t="s">
        <v>297</v>
      </c>
      <c r="CG31" s="608"/>
      <c r="CH31" s="608"/>
      <c r="CI31" s="608"/>
      <c r="CJ31" s="608"/>
      <c r="CK31" s="608"/>
      <c r="CL31" s="608"/>
      <c r="CM31" s="608"/>
      <c r="CN31" s="608"/>
      <c r="CO31" s="608"/>
      <c r="CP31" s="608"/>
      <c r="CQ31" s="609"/>
      <c r="CR31" s="593">
        <v>243905</v>
      </c>
      <c r="CS31" s="613"/>
      <c r="CT31" s="613"/>
      <c r="CU31" s="613"/>
      <c r="CV31" s="613"/>
      <c r="CW31" s="613"/>
      <c r="CX31" s="613"/>
      <c r="CY31" s="614"/>
      <c r="CZ31" s="627">
        <v>0.5</v>
      </c>
      <c r="DA31" s="628"/>
      <c r="DB31" s="628"/>
      <c r="DC31" s="629"/>
      <c r="DD31" s="602">
        <v>243905</v>
      </c>
      <c r="DE31" s="613"/>
      <c r="DF31" s="613"/>
      <c r="DG31" s="613"/>
      <c r="DH31" s="613"/>
      <c r="DI31" s="613"/>
      <c r="DJ31" s="613"/>
      <c r="DK31" s="614"/>
      <c r="DL31" s="602">
        <v>243905</v>
      </c>
      <c r="DM31" s="613"/>
      <c r="DN31" s="613"/>
      <c r="DO31" s="613"/>
      <c r="DP31" s="613"/>
      <c r="DQ31" s="613"/>
      <c r="DR31" s="613"/>
      <c r="DS31" s="613"/>
      <c r="DT31" s="613"/>
      <c r="DU31" s="613"/>
      <c r="DV31" s="614"/>
      <c r="DW31" s="598">
        <v>0.9</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1941793</v>
      </c>
      <c r="S32" s="594"/>
      <c r="T32" s="594"/>
      <c r="U32" s="594"/>
      <c r="V32" s="594"/>
      <c r="W32" s="594"/>
      <c r="X32" s="594"/>
      <c r="Y32" s="595"/>
      <c r="Z32" s="596">
        <v>3.6</v>
      </c>
      <c r="AA32" s="596"/>
      <c r="AB32" s="596"/>
      <c r="AC32" s="596"/>
      <c r="AD32" s="597">
        <v>61050</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99.2</v>
      </c>
      <c r="BH32" s="661"/>
      <c r="BI32" s="661"/>
      <c r="BJ32" s="661"/>
      <c r="BK32" s="661"/>
      <c r="BL32" s="661"/>
      <c r="BM32" s="662">
        <v>97.3</v>
      </c>
      <c r="BN32" s="661"/>
      <c r="BO32" s="661"/>
      <c r="BP32" s="661"/>
      <c r="BQ32" s="663"/>
      <c r="BR32" s="660">
        <v>99.2</v>
      </c>
      <c r="BS32" s="661"/>
      <c r="BT32" s="661"/>
      <c r="BU32" s="661"/>
      <c r="BV32" s="661"/>
      <c r="BW32" s="661"/>
      <c r="BX32" s="662">
        <v>97.2</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5165400</v>
      </c>
      <c r="S33" s="594"/>
      <c r="T33" s="594"/>
      <c r="U33" s="594"/>
      <c r="V33" s="594"/>
      <c r="W33" s="594"/>
      <c r="X33" s="594"/>
      <c r="Y33" s="595"/>
      <c r="Z33" s="596">
        <v>9.5</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19288406</v>
      </c>
      <c r="CS33" s="613"/>
      <c r="CT33" s="613"/>
      <c r="CU33" s="613"/>
      <c r="CV33" s="613"/>
      <c r="CW33" s="613"/>
      <c r="CX33" s="613"/>
      <c r="CY33" s="614"/>
      <c r="CZ33" s="627">
        <v>37</v>
      </c>
      <c r="DA33" s="628"/>
      <c r="DB33" s="628"/>
      <c r="DC33" s="629"/>
      <c r="DD33" s="602">
        <v>16493402</v>
      </c>
      <c r="DE33" s="613"/>
      <c r="DF33" s="613"/>
      <c r="DG33" s="613"/>
      <c r="DH33" s="613"/>
      <c r="DI33" s="613"/>
      <c r="DJ33" s="613"/>
      <c r="DK33" s="614"/>
      <c r="DL33" s="602">
        <v>12428357</v>
      </c>
      <c r="DM33" s="613"/>
      <c r="DN33" s="613"/>
      <c r="DO33" s="613"/>
      <c r="DP33" s="613"/>
      <c r="DQ33" s="613"/>
      <c r="DR33" s="613"/>
      <c r="DS33" s="613"/>
      <c r="DT33" s="613"/>
      <c r="DU33" s="613"/>
      <c r="DV33" s="614"/>
      <c r="DW33" s="598">
        <v>44.4</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8548645</v>
      </c>
      <c r="CS34" s="594"/>
      <c r="CT34" s="594"/>
      <c r="CU34" s="594"/>
      <c r="CV34" s="594"/>
      <c r="CW34" s="594"/>
      <c r="CX34" s="594"/>
      <c r="CY34" s="595"/>
      <c r="CZ34" s="627">
        <v>16.399999999999999</v>
      </c>
      <c r="DA34" s="628"/>
      <c r="DB34" s="628"/>
      <c r="DC34" s="629"/>
      <c r="DD34" s="602">
        <v>6837536</v>
      </c>
      <c r="DE34" s="594"/>
      <c r="DF34" s="594"/>
      <c r="DG34" s="594"/>
      <c r="DH34" s="594"/>
      <c r="DI34" s="594"/>
      <c r="DJ34" s="594"/>
      <c r="DK34" s="595"/>
      <c r="DL34" s="602">
        <v>5527556</v>
      </c>
      <c r="DM34" s="594"/>
      <c r="DN34" s="594"/>
      <c r="DO34" s="594"/>
      <c r="DP34" s="594"/>
      <c r="DQ34" s="594"/>
      <c r="DR34" s="594"/>
      <c r="DS34" s="594"/>
      <c r="DT34" s="594"/>
      <c r="DU34" s="594"/>
      <c r="DV34" s="595"/>
      <c r="DW34" s="598">
        <v>19.7</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4904766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447465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198630</v>
      </c>
      <c r="CS35" s="613"/>
      <c r="CT35" s="613"/>
      <c r="CU35" s="613"/>
      <c r="CV35" s="613"/>
      <c r="CW35" s="613"/>
      <c r="CX35" s="613"/>
      <c r="CY35" s="614"/>
      <c r="CZ35" s="627">
        <v>0.4</v>
      </c>
      <c r="DA35" s="628"/>
      <c r="DB35" s="628"/>
      <c r="DC35" s="629"/>
      <c r="DD35" s="602">
        <v>157120</v>
      </c>
      <c r="DE35" s="613"/>
      <c r="DF35" s="613"/>
      <c r="DG35" s="613"/>
      <c r="DH35" s="613"/>
      <c r="DI35" s="613"/>
      <c r="DJ35" s="613"/>
      <c r="DK35" s="614"/>
      <c r="DL35" s="602">
        <v>157120</v>
      </c>
      <c r="DM35" s="613"/>
      <c r="DN35" s="613"/>
      <c r="DO35" s="613"/>
      <c r="DP35" s="613"/>
      <c r="DQ35" s="613"/>
      <c r="DR35" s="613"/>
      <c r="DS35" s="613"/>
      <c r="DT35" s="613"/>
      <c r="DU35" s="613"/>
      <c r="DV35" s="614"/>
      <c r="DW35" s="598">
        <v>0.6</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54440696</v>
      </c>
      <c r="S36" s="666"/>
      <c r="T36" s="666"/>
      <c r="U36" s="666"/>
      <c r="V36" s="666"/>
      <c r="W36" s="666"/>
      <c r="X36" s="666"/>
      <c r="Y36" s="667"/>
      <c r="Z36" s="668">
        <v>100</v>
      </c>
      <c r="AA36" s="668"/>
      <c r="AB36" s="668"/>
      <c r="AC36" s="668"/>
      <c r="AD36" s="669">
        <v>28023027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1214928</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-1251008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4809762</v>
      </c>
      <c r="CS36" s="594"/>
      <c r="CT36" s="594"/>
      <c r="CU36" s="594"/>
      <c r="CV36" s="594"/>
      <c r="CW36" s="594"/>
      <c r="CX36" s="594"/>
      <c r="CY36" s="595"/>
      <c r="CZ36" s="627">
        <v>9.1999999999999993</v>
      </c>
      <c r="DA36" s="628"/>
      <c r="DB36" s="628"/>
      <c r="DC36" s="629"/>
      <c r="DD36" s="602">
        <v>4350985</v>
      </c>
      <c r="DE36" s="594"/>
      <c r="DF36" s="594"/>
      <c r="DG36" s="594"/>
      <c r="DH36" s="594"/>
      <c r="DI36" s="594"/>
      <c r="DJ36" s="594"/>
      <c r="DK36" s="595"/>
      <c r="DL36" s="602">
        <v>3366906</v>
      </c>
      <c r="DM36" s="594"/>
      <c r="DN36" s="594"/>
      <c r="DO36" s="594"/>
      <c r="DP36" s="594"/>
      <c r="DQ36" s="594"/>
      <c r="DR36" s="594"/>
      <c r="DS36" s="594"/>
      <c r="DT36" s="594"/>
      <c r="DU36" s="594"/>
      <c r="DV36" s="595"/>
      <c r="DW36" s="598">
        <v>12</v>
      </c>
      <c r="DX36" s="625"/>
      <c r="DY36" s="625"/>
      <c r="DZ36" s="625"/>
      <c r="EA36" s="625"/>
      <c r="EB36" s="625"/>
      <c r="EC36" s="626"/>
    </row>
    <row r="37" spans="2:133" ht="11.25" customHeight="1">
      <c r="AQ37" s="672" t="s">
        <v>315</v>
      </c>
      <c r="AR37" s="673"/>
      <c r="AS37" s="673"/>
      <c r="AT37" s="673"/>
      <c r="AU37" s="673"/>
      <c r="AV37" s="673"/>
      <c r="AW37" s="673"/>
      <c r="AX37" s="673"/>
      <c r="AY37" s="674"/>
      <c r="AZ37" s="593">
        <v>673023</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19728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712911</v>
      </c>
      <c r="CS37" s="613"/>
      <c r="CT37" s="613"/>
      <c r="CU37" s="613"/>
      <c r="CV37" s="613"/>
      <c r="CW37" s="613"/>
      <c r="CX37" s="613"/>
      <c r="CY37" s="614"/>
      <c r="CZ37" s="627">
        <v>1.4</v>
      </c>
      <c r="DA37" s="628"/>
      <c r="DB37" s="628"/>
      <c r="DC37" s="629"/>
      <c r="DD37" s="602">
        <v>712911</v>
      </c>
      <c r="DE37" s="613"/>
      <c r="DF37" s="613"/>
      <c r="DG37" s="613"/>
      <c r="DH37" s="613"/>
      <c r="DI37" s="613"/>
      <c r="DJ37" s="613"/>
      <c r="DK37" s="614"/>
      <c r="DL37" s="602">
        <v>561586</v>
      </c>
      <c r="DM37" s="613"/>
      <c r="DN37" s="613"/>
      <c r="DO37" s="613"/>
      <c r="DP37" s="613"/>
      <c r="DQ37" s="613"/>
      <c r="DR37" s="613"/>
      <c r="DS37" s="613"/>
      <c r="DT37" s="613"/>
      <c r="DU37" s="613"/>
      <c r="DV37" s="614"/>
      <c r="DW37" s="598">
        <v>2</v>
      </c>
      <c r="DX37" s="625"/>
      <c r="DY37" s="625"/>
      <c r="DZ37" s="625"/>
      <c r="EA37" s="625"/>
      <c r="EB37" s="625"/>
      <c r="EC37" s="626"/>
    </row>
    <row r="38" spans="2:133" ht="11.25" customHeight="1">
      <c r="AQ38" s="672" t="s">
        <v>318</v>
      </c>
      <c r="AR38" s="673"/>
      <c r="AS38" s="673"/>
      <c r="AT38" s="673"/>
      <c r="AU38" s="673"/>
      <c r="AV38" s="673"/>
      <c r="AW38" s="673"/>
      <c r="AX38" s="673"/>
      <c r="AY38" s="674"/>
      <c r="AZ38" s="593">
        <v>26491</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33036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3663347</v>
      </c>
      <c r="CS38" s="594"/>
      <c r="CT38" s="594"/>
      <c r="CU38" s="594"/>
      <c r="CV38" s="594"/>
      <c r="CW38" s="594"/>
      <c r="CX38" s="594"/>
      <c r="CY38" s="595"/>
      <c r="CZ38" s="627">
        <v>7</v>
      </c>
      <c r="DA38" s="628"/>
      <c r="DB38" s="628"/>
      <c r="DC38" s="629"/>
      <c r="DD38" s="602">
        <v>3415703</v>
      </c>
      <c r="DE38" s="594"/>
      <c r="DF38" s="594"/>
      <c r="DG38" s="594"/>
      <c r="DH38" s="594"/>
      <c r="DI38" s="594"/>
      <c r="DJ38" s="594"/>
      <c r="DK38" s="595"/>
      <c r="DL38" s="602">
        <v>3376775</v>
      </c>
      <c r="DM38" s="594"/>
      <c r="DN38" s="594"/>
      <c r="DO38" s="594"/>
      <c r="DP38" s="594"/>
      <c r="DQ38" s="594"/>
      <c r="DR38" s="594"/>
      <c r="DS38" s="594"/>
      <c r="DT38" s="594"/>
      <c r="DU38" s="594"/>
      <c r="DV38" s="595"/>
      <c r="DW38" s="598">
        <v>12.1</v>
      </c>
      <c r="DX38" s="625"/>
      <c r="DY38" s="625"/>
      <c r="DZ38" s="625"/>
      <c r="EA38" s="625"/>
      <c r="EB38" s="625"/>
      <c r="EC38" s="626"/>
    </row>
    <row r="39" spans="2:133" ht="11.25" customHeight="1">
      <c r="AQ39" s="672" t="s">
        <v>321</v>
      </c>
      <c r="AR39" s="673"/>
      <c r="AS39" s="673"/>
      <c r="AT39" s="673"/>
      <c r="AU39" s="673"/>
      <c r="AV39" s="673"/>
      <c r="AW39" s="673"/>
      <c r="AX39" s="673"/>
      <c r="AY39" s="674"/>
      <c r="AZ39" s="593" t="s">
        <v>322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87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1751002</v>
      </c>
      <c r="CS39" s="613"/>
      <c r="CT39" s="613"/>
      <c r="CU39" s="613"/>
      <c r="CV39" s="613"/>
      <c r="CW39" s="613"/>
      <c r="CX39" s="613"/>
      <c r="CY39" s="614"/>
      <c r="CZ39" s="627">
        <v>3.4</v>
      </c>
      <c r="DA39" s="628"/>
      <c r="DB39" s="628"/>
      <c r="DC39" s="629"/>
      <c r="DD39" s="602">
        <v>1712866</v>
      </c>
      <c r="DE39" s="613"/>
      <c r="DF39" s="613"/>
      <c r="DG39" s="613"/>
      <c r="DH39" s="613"/>
      <c r="DI39" s="613"/>
      <c r="DJ39" s="613"/>
      <c r="DK39" s="614"/>
      <c r="DL39" s="602" t="s">
        <v>322</v>
      </c>
      <c r="DM39" s="613"/>
      <c r="DN39" s="613"/>
      <c r="DO39" s="613"/>
      <c r="DP39" s="613"/>
      <c r="DQ39" s="613"/>
      <c r="DR39" s="613"/>
      <c r="DS39" s="613"/>
      <c r="DT39" s="613"/>
      <c r="DU39" s="613"/>
      <c r="DV39" s="614"/>
      <c r="DW39" s="598" t="s">
        <v>322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1992229</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83</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317020</v>
      </c>
      <c r="CS40" s="594"/>
      <c r="CT40" s="594"/>
      <c r="CU40" s="594"/>
      <c r="CV40" s="594"/>
      <c r="CW40" s="594"/>
      <c r="CX40" s="594"/>
      <c r="CY40" s="595"/>
      <c r="CZ40" s="627">
        <v>0.6</v>
      </c>
      <c r="DA40" s="628"/>
      <c r="DB40" s="628"/>
      <c r="DC40" s="629"/>
      <c r="DD40" s="602">
        <v>19192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998095</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227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11040210</v>
      </c>
      <c r="CS42" s="594"/>
      <c r="CT42" s="594"/>
      <c r="CU42" s="594"/>
      <c r="CV42" s="594"/>
      <c r="CW42" s="594"/>
      <c r="CX42" s="594"/>
      <c r="CY42" s="595"/>
      <c r="CZ42" s="627">
        <v>21.2</v>
      </c>
      <c r="DA42" s="676"/>
      <c r="DB42" s="676"/>
      <c r="DC42" s="677"/>
      <c r="DD42" s="602">
        <v>2246567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86180</v>
      </c>
      <c r="CS43" s="613"/>
      <c r="CT43" s="613"/>
      <c r="CU43" s="613"/>
      <c r="CV43" s="613"/>
      <c r="CW43" s="613"/>
      <c r="CX43" s="613"/>
      <c r="CY43" s="614"/>
      <c r="CZ43" s="627">
        <v>0.2</v>
      </c>
      <c r="DA43" s="628"/>
      <c r="DB43" s="628"/>
      <c r="DC43" s="629"/>
      <c r="DD43" s="602">
        <v>86180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11040210</v>
      </c>
      <c r="CS44" s="594"/>
      <c r="CT44" s="594"/>
      <c r="CU44" s="594"/>
      <c r="CV44" s="594"/>
      <c r="CW44" s="594"/>
      <c r="CX44" s="594"/>
      <c r="CY44" s="595"/>
      <c r="CZ44" s="627">
        <v>21.2</v>
      </c>
      <c r="DA44" s="676"/>
      <c r="DB44" s="676"/>
      <c r="DC44" s="677"/>
      <c r="DD44" s="602">
        <v>2246567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4299691</v>
      </c>
      <c r="CS45" s="613"/>
      <c r="CT45" s="613"/>
      <c r="CU45" s="613"/>
      <c r="CV45" s="613"/>
      <c r="CW45" s="613"/>
      <c r="CX45" s="613"/>
      <c r="CY45" s="614"/>
      <c r="CZ45" s="627">
        <v>8.1999999999999993</v>
      </c>
      <c r="DA45" s="628"/>
      <c r="DB45" s="628"/>
      <c r="DC45" s="629"/>
      <c r="DD45" s="602">
        <v>509733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6740519</v>
      </c>
      <c r="CS46" s="594"/>
      <c r="CT46" s="594"/>
      <c r="CU46" s="594"/>
      <c r="CV46" s="594"/>
      <c r="CW46" s="594"/>
      <c r="CX46" s="594"/>
      <c r="CY46" s="595"/>
      <c r="CZ46" s="627">
        <v>12.9</v>
      </c>
      <c r="DA46" s="676"/>
      <c r="DB46" s="676"/>
      <c r="DC46" s="677"/>
      <c r="DD46" s="602">
        <v>1736834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322</v>
      </c>
      <c r="CS47" s="613"/>
      <c r="CT47" s="613"/>
      <c r="CU47" s="613"/>
      <c r="CV47" s="613"/>
      <c r="CW47" s="613"/>
      <c r="CX47" s="613"/>
      <c r="CY47" s="614"/>
      <c r="CZ47" s="627" t="s">
        <v>322</v>
      </c>
      <c r="DA47" s="628"/>
      <c r="DB47" s="628"/>
      <c r="DC47" s="629"/>
      <c r="DD47" s="602" t="s">
        <v>322</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52189031</v>
      </c>
      <c r="CS49" s="661"/>
      <c r="CT49" s="661"/>
      <c r="CU49" s="661"/>
      <c r="CV49" s="661"/>
      <c r="CW49" s="661"/>
      <c r="CX49" s="661"/>
      <c r="CY49" s="688"/>
      <c r="CZ49" s="689">
        <v>100</v>
      </c>
      <c r="DA49" s="690"/>
      <c r="DB49" s="690"/>
      <c r="DC49" s="691"/>
      <c r="DD49" s="692">
        <v>31417891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election activeCell="A2" sqref="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52173</v>
      </c>
      <c r="R7" s="723"/>
      <c r="S7" s="723"/>
      <c r="T7" s="723"/>
      <c r="U7" s="723"/>
      <c r="V7" s="723">
        <v>50392</v>
      </c>
      <c r="W7" s="723"/>
      <c r="X7" s="723"/>
      <c r="Y7" s="723"/>
      <c r="Z7" s="723"/>
      <c r="AA7" s="723">
        <v>1781</v>
      </c>
      <c r="AB7" s="723"/>
      <c r="AC7" s="723"/>
      <c r="AD7" s="723"/>
      <c r="AE7" s="724"/>
      <c r="AF7" s="725">
        <v>1591</v>
      </c>
      <c r="AG7" s="726"/>
      <c r="AH7" s="726"/>
      <c r="AI7" s="726"/>
      <c r="AJ7" s="727"/>
      <c r="AK7" s="762">
        <v>2498</v>
      </c>
      <c r="AL7" s="763"/>
      <c r="AM7" s="763"/>
      <c r="AN7" s="763"/>
      <c r="AO7" s="763"/>
      <c r="AP7" s="763">
        <v>23843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556</v>
      </c>
      <c r="BT7" s="767"/>
      <c r="BU7" s="767"/>
      <c r="BV7" s="767"/>
      <c r="BW7" s="767"/>
      <c r="BX7" s="767"/>
      <c r="BY7" s="767"/>
      <c r="BZ7" s="767"/>
      <c r="CA7" s="767"/>
      <c r="CB7" s="767"/>
      <c r="CC7" s="767"/>
      <c r="CD7" s="767"/>
      <c r="CE7" s="767"/>
      <c r="CF7" s="767"/>
      <c r="CG7" s="768"/>
      <c r="CH7" s="759">
        <v>1</v>
      </c>
      <c r="CI7" s="760"/>
      <c r="CJ7" s="760"/>
      <c r="CK7" s="760"/>
      <c r="CL7" s="761"/>
      <c r="CM7" s="759">
        <v>405</v>
      </c>
      <c r="CN7" s="760"/>
      <c r="CO7" s="760"/>
      <c r="CP7" s="760"/>
      <c r="CQ7" s="761"/>
      <c r="CR7" s="759">
        <v>10</v>
      </c>
      <c r="CS7" s="760"/>
      <c r="CT7" s="760"/>
      <c r="CU7" s="760"/>
      <c r="CV7" s="761"/>
      <c r="CW7" s="759">
        <v>7</v>
      </c>
      <c r="CX7" s="760"/>
      <c r="CY7" s="760"/>
      <c r="CZ7" s="760"/>
      <c r="DA7" s="761"/>
      <c r="DB7" s="759" t="s">
        <v>543</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54</v>
      </c>
      <c r="R8" s="747"/>
      <c r="S8" s="747"/>
      <c r="T8" s="747"/>
      <c r="U8" s="747"/>
      <c r="V8" s="747">
        <v>54</v>
      </c>
      <c r="W8" s="747"/>
      <c r="X8" s="747"/>
      <c r="Y8" s="747"/>
      <c r="Z8" s="747"/>
      <c r="AA8" s="747" t="s">
        <v>541</v>
      </c>
      <c r="AB8" s="747"/>
      <c r="AC8" s="747"/>
      <c r="AD8" s="747"/>
      <c r="AE8" s="748"/>
      <c r="AF8" s="749" t="s">
        <v>112</v>
      </c>
      <c r="AG8" s="750"/>
      <c r="AH8" s="750"/>
      <c r="AI8" s="750"/>
      <c r="AJ8" s="751"/>
      <c r="AK8" s="752">
        <v>52</v>
      </c>
      <c r="AL8" s="753"/>
      <c r="AM8" s="753"/>
      <c r="AN8" s="753"/>
      <c r="AO8" s="753"/>
      <c r="AP8" s="753" t="s">
        <v>541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557</v>
      </c>
      <c r="BT8" s="757"/>
      <c r="BU8" s="757"/>
      <c r="BV8" s="757"/>
      <c r="BW8" s="757"/>
      <c r="BX8" s="757"/>
      <c r="BY8" s="757"/>
      <c r="BZ8" s="757"/>
      <c r="CA8" s="757"/>
      <c r="CB8" s="757"/>
      <c r="CC8" s="757"/>
      <c r="CD8" s="757"/>
      <c r="CE8" s="757"/>
      <c r="CF8" s="757"/>
      <c r="CG8" s="758"/>
      <c r="CH8" s="769">
        <v>2</v>
      </c>
      <c r="CI8" s="770"/>
      <c r="CJ8" s="770"/>
      <c r="CK8" s="770"/>
      <c r="CL8" s="771"/>
      <c r="CM8" s="769">
        <v>514</v>
      </c>
      <c r="CN8" s="770"/>
      <c r="CO8" s="770"/>
      <c r="CP8" s="770"/>
      <c r="CQ8" s="771"/>
      <c r="CR8" s="769">
        <v>350</v>
      </c>
      <c r="CS8" s="770"/>
      <c r="CT8" s="770"/>
      <c r="CU8" s="770"/>
      <c r="CV8" s="771"/>
      <c r="CW8" s="769">
        <v>15</v>
      </c>
      <c r="CX8" s="770"/>
      <c r="CY8" s="770"/>
      <c r="CZ8" s="770"/>
      <c r="DA8" s="771"/>
      <c r="DB8" s="769" t="s">
        <v>544</v>
      </c>
      <c r="DC8" s="770"/>
      <c r="DD8" s="770"/>
      <c r="DE8" s="770"/>
      <c r="DF8" s="771"/>
      <c r="DG8" s="769" t="s">
        <v>544</v>
      </c>
      <c r="DH8" s="770"/>
      <c r="DI8" s="770"/>
      <c r="DJ8" s="770"/>
      <c r="DK8" s="771"/>
      <c r="DL8" s="769" t="s">
        <v>544</v>
      </c>
      <c r="DM8" s="770"/>
      <c r="DN8" s="770"/>
      <c r="DO8" s="770"/>
      <c r="DP8" s="771"/>
      <c r="DQ8" s="769" t="s">
        <v>546</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228</v>
      </c>
      <c r="R9" s="747"/>
      <c r="S9" s="747"/>
      <c r="T9" s="747"/>
      <c r="U9" s="747"/>
      <c r="V9" s="747">
        <v>226</v>
      </c>
      <c r="W9" s="747"/>
      <c r="X9" s="747"/>
      <c r="Y9" s="747"/>
      <c r="Z9" s="747"/>
      <c r="AA9" s="747">
        <v>2</v>
      </c>
      <c r="AB9" s="747"/>
      <c r="AC9" s="747"/>
      <c r="AD9" s="747"/>
      <c r="AE9" s="748"/>
      <c r="AF9" s="749">
        <v>2</v>
      </c>
      <c r="AG9" s="750"/>
      <c r="AH9" s="750"/>
      <c r="AI9" s="750"/>
      <c r="AJ9" s="751"/>
      <c r="AK9" s="752">
        <v>196</v>
      </c>
      <c r="AL9" s="753"/>
      <c r="AM9" s="753"/>
      <c r="AN9" s="753"/>
      <c r="AO9" s="753"/>
      <c r="AP9" s="753" t="s">
        <v>541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559</v>
      </c>
      <c r="BS9" s="756" t="s">
        <v>558</v>
      </c>
      <c r="BT9" s="757"/>
      <c r="BU9" s="757"/>
      <c r="BV9" s="757"/>
      <c r="BW9" s="757"/>
      <c r="BX9" s="757"/>
      <c r="BY9" s="757"/>
      <c r="BZ9" s="757"/>
      <c r="CA9" s="757"/>
      <c r="CB9" s="757"/>
      <c r="CC9" s="757"/>
      <c r="CD9" s="757"/>
      <c r="CE9" s="757"/>
      <c r="CF9" s="757"/>
      <c r="CG9" s="758"/>
      <c r="CH9" s="769">
        <v>6</v>
      </c>
      <c r="CI9" s="770"/>
      <c r="CJ9" s="770"/>
      <c r="CK9" s="770"/>
      <c r="CL9" s="771"/>
      <c r="CM9" s="769">
        <v>9122</v>
      </c>
      <c r="CN9" s="770"/>
      <c r="CO9" s="770"/>
      <c r="CP9" s="770"/>
      <c r="CQ9" s="771"/>
      <c r="CR9" s="769">
        <v>5</v>
      </c>
      <c r="CS9" s="770"/>
      <c r="CT9" s="770"/>
      <c r="CU9" s="770"/>
      <c r="CV9" s="771"/>
      <c r="CW9" s="769">
        <v>17</v>
      </c>
      <c r="CX9" s="770"/>
      <c r="CY9" s="770"/>
      <c r="CZ9" s="770"/>
      <c r="DA9" s="771"/>
      <c r="DB9" s="769">
        <v>2404</v>
      </c>
      <c r="DC9" s="770"/>
      <c r="DD9" s="770"/>
      <c r="DE9" s="770"/>
      <c r="DF9" s="771"/>
      <c r="DG9" s="769">
        <v>6511</v>
      </c>
      <c r="DH9" s="770"/>
      <c r="DI9" s="770"/>
      <c r="DJ9" s="770"/>
      <c r="DK9" s="771"/>
      <c r="DL9" s="769" t="s">
        <v>546</v>
      </c>
      <c r="DM9" s="770"/>
      <c r="DN9" s="770"/>
      <c r="DO9" s="770"/>
      <c r="DP9" s="771"/>
      <c r="DQ9" s="769">
        <v>6511</v>
      </c>
      <c r="DR9" s="770"/>
      <c r="DS9" s="770"/>
      <c r="DT9" s="770"/>
      <c r="DU9" s="771"/>
      <c r="DV9" s="772"/>
      <c r="DW9" s="773"/>
      <c r="DX9" s="773"/>
      <c r="DY9" s="773"/>
      <c r="DZ9" s="774"/>
      <c r="EA9" s="205"/>
    </row>
    <row r="10" spans="1:131" s="206" customFormat="1" ht="26.25" customHeight="1">
      <c r="A10" s="212">
        <v>4</v>
      </c>
      <c r="B10" s="743" t="s">
        <v>369</v>
      </c>
      <c r="C10" s="744"/>
      <c r="D10" s="744"/>
      <c r="E10" s="744"/>
      <c r="F10" s="744"/>
      <c r="G10" s="744"/>
      <c r="H10" s="744"/>
      <c r="I10" s="744"/>
      <c r="J10" s="744"/>
      <c r="K10" s="744"/>
      <c r="L10" s="744"/>
      <c r="M10" s="744"/>
      <c r="N10" s="744"/>
      <c r="O10" s="744"/>
      <c r="P10" s="745"/>
      <c r="Q10" s="746">
        <v>824</v>
      </c>
      <c r="R10" s="747"/>
      <c r="S10" s="747"/>
      <c r="T10" s="747"/>
      <c r="U10" s="747"/>
      <c r="V10" s="747">
        <v>744</v>
      </c>
      <c r="W10" s="747"/>
      <c r="X10" s="747"/>
      <c r="Y10" s="747"/>
      <c r="Z10" s="747"/>
      <c r="AA10" s="747">
        <v>81</v>
      </c>
      <c r="AB10" s="747"/>
      <c r="AC10" s="747"/>
      <c r="AD10" s="747"/>
      <c r="AE10" s="748"/>
      <c r="AF10" s="749">
        <v>81</v>
      </c>
      <c r="AG10" s="750"/>
      <c r="AH10" s="750"/>
      <c r="AI10" s="750"/>
      <c r="AJ10" s="751"/>
      <c r="AK10" s="752">
        <v>386</v>
      </c>
      <c r="AL10" s="753"/>
      <c r="AM10" s="753"/>
      <c r="AN10" s="753"/>
      <c r="AO10" s="753"/>
      <c r="AP10" s="753">
        <v>1115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370</v>
      </c>
      <c r="C11" s="744"/>
      <c r="D11" s="744"/>
      <c r="E11" s="744"/>
      <c r="F11" s="744"/>
      <c r="G11" s="744"/>
      <c r="H11" s="744"/>
      <c r="I11" s="744"/>
      <c r="J11" s="744"/>
      <c r="K11" s="744"/>
      <c r="L11" s="744"/>
      <c r="M11" s="744"/>
      <c r="N11" s="744"/>
      <c r="O11" s="744"/>
      <c r="P11" s="745"/>
      <c r="Q11" s="746">
        <v>9</v>
      </c>
      <c r="R11" s="747"/>
      <c r="S11" s="747"/>
      <c r="T11" s="747"/>
      <c r="U11" s="747"/>
      <c r="V11" s="747">
        <v>9</v>
      </c>
      <c r="W11" s="747"/>
      <c r="X11" s="747"/>
      <c r="Y11" s="747"/>
      <c r="Z11" s="747"/>
      <c r="AA11" s="747" t="s">
        <v>541</v>
      </c>
      <c r="AB11" s="747"/>
      <c r="AC11" s="747"/>
      <c r="AD11" s="747"/>
      <c r="AE11" s="748"/>
      <c r="AF11" s="749">
        <v>0</v>
      </c>
      <c r="AG11" s="750"/>
      <c r="AH11" s="750"/>
      <c r="AI11" s="750"/>
      <c r="AJ11" s="751"/>
      <c r="AK11" s="752">
        <v>9</v>
      </c>
      <c r="AL11" s="753"/>
      <c r="AM11" s="753"/>
      <c r="AN11" s="753"/>
      <c r="AO11" s="753"/>
      <c r="AP11" s="753" t="s">
        <v>541</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371</v>
      </c>
      <c r="C12" s="744"/>
      <c r="D12" s="744"/>
      <c r="E12" s="744"/>
      <c r="F12" s="744"/>
      <c r="G12" s="744"/>
      <c r="H12" s="744"/>
      <c r="I12" s="744"/>
      <c r="J12" s="744"/>
      <c r="K12" s="744"/>
      <c r="L12" s="744"/>
      <c r="M12" s="744"/>
      <c r="N12" s="744"/>
      <c r="O12" s="744"/>
      <c r="P12" s="745"/>
      <c r="Q12" s="746">
        <v>3</v>
      </c>
      <c r="R12" s="747"/>
      <c r="S12" s="747"/>
      <c r="T12" s="747"/>
      <c r="U12" s="747"/>
      <c r="V12" s="747">
        <v>2</v>
      </c>
      <c r="W12" s="747"/>
      <c r="X12" s="747"/>
      <c r="Y12" s="747"/>
      <c r="Z12" s="747"/>
      <c r="AA12" s="747">
        <v>1</v>
      </c>
      <c r="AB12" s="747"/>
      <c r="AC12" s="747"/>
      <c r="AD12" s="747"/>
      <c r="AE12" s="748"/>
      <c r="AF12" s="749">
        <v>1</v>
      </c>
      <c r="AG12" s="750"/>
      <c r="AH12" s="750"/>
      <c r="AI12" s="750"/>
      <c r="AJ12" s="751"/>
      <c r="AK12" s="752" t="s">
        <v>541</v>
      </c>
      <c r="AL12" s="753"/>
      <c r="AM12" s="753"/>
      <c r="AN12" s="753"/>
      <c r="AO12" s="753"/>
      <c r="AP12" s="753" t="s">
        <v>542</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t="s">
        <v>372</v>
      </c>
      <c r="C13" s="744"/>
      <c r="D13" s="744"/>
      <c r="E13" s="744"/>
      <c r="F13" s="744"/>
      <c r="G13" s="744"/>
      <c r="H13" s="744"/>
      <c r="I13" s="744"/>
      <c r="J13" s="744"/>
      <c r="K13" s="744"/>
      <c r="L13" s="744"/>
      <c r="M13" s="744"/>
      <c r="N13" s="744"/>
      <c r="O13" s="744"/>
      <c r="P13" s="745"/>
      <c r="Q13" s="746">
        <v>1671</v>
      </c>
      <c r="R13" s="747"/>
      <c r="S13" s="747"/>
      <c r="T13" s="747"/>
      <c r="U13" s="747"/>
      <c r="V13" s="747">
        <v>1486</v>
      </c>
      <c r="W13" s="747"/>
      <c r="X13" s="747"/>
      <c r="Y13" s="747"/>
      <c r="Z13" s="747"/>
      <c r="AA13" s="747">
        <v>185</v>
      </c>
      <c r="AB13" s="747"/>
      <c r="AC13" s="747"/>
      <c r="AD13" s="747"/>
      <c r="AE13" s="748"/>
      <c r="AF13" s="749">
        <v>51</v>
      </c>
      <c r="AG13" s="750"/>
      <c r="AH13" s="750"/>
      <c r="AI13" s="750"/>
      <c r="AJ13" s="751"/>
      <c r="AK13" s="752">
        <v>785</v>
      </c>
      <c r="AL13" s="753"/>
      <c r="AM13" s="753"/>
      <c r="AN13" s="753"/>
      <c r="AO13" s="753"/>
      <c r="AP13" s="753">
        <v>504</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t="s">
        <v>373</v>
      </c>
      <c r="C14" s="744"/>
      <c r="D14" s="744"/>
      <c r="E14" s="744"/>
      <c r="F14" s="744"/>
      <c r="G14" s="744"/>
      <c r="H14" s="744"/>
      <c r="I14" s="744"/>
      <c r="J14" s="744"/>
      <c r="K14" s="744"/>
      <c r="L14" s="744"/>
      <c r="M14" s="744"/>
      <c r="N14" s="744"/>
      <c r="O14" s="744"/>
      <c r="P14" s="745"/>
      <c r="Q14" s="746">
        <v>1275</v>
      </c>
      <c r="R14" s="747"/>
      <c r="S14" s="747"/>
      <c r="T14" s="747"/>
      <c r="U14" s="747"/>
      <c r="V14" s="747">
        <v>1074</v>
      </c>
      <c r="W14" s="747"/>
      <c r="X14" s="747"/>
      <c r="Y14" s="747"/>
      <c r="Z14" s="747"/>
      <c r="AA14" s="747">
        <v>201</v>
      </c>
      <c r="AB14" s="747"/>
      <c r="AC14" s="747"/>
      <c r="AD14" s="747"/>
      <c r="AE14" s="748"/>
      <c r="AF14" s="749">
        <v>50</v>
      </c>
      <c r="AG14" s="750"/>
      <c r="AH14" s="750"/>
      <c r="AI14" s="750"/>
      <c r="AJ14" s="751"/>
      <c r="AK14" s="752">
        <v>543</v>
      </c>
      <c r="AL14" s="753"/>
      <c r="AM14" s="753"/>
      <c r="AN14" s="753"/>
      <c r="AO14" s="753"/>
      <c r="AP14" s="753" t="s">
        <v>541</v>
      </c>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375</v>
      </c>
      <c r="B23" s="778" t="s">
        <v>376</v>
      </c>
      <c r="C23" s="779"/>
      <c r="D23" s="779"/>
      <c r="E23" s="779"/>
      <c r="F23" s="779"/>
      <c r="G23" s="779"/>
      <c r="H23" s="779"/>
      <c r="I23" s="779"/>
      <c r="J23" s="779"/>
      <c r="K23" s="779"/>
      <c r="L23" s="779"/>
      <c r="M23" s="779"/>
      <c r="N23" s="779"/>
      <c r="O23" s="779"/>
      <c r="P23" s="780"/>
      <c r="Q23" s="781">
        <v>54494</v>
      </c>
      <c r="R23" s="782"/>
      <c r="S23" s="782"/>
      <c r="T23" s="782"/>
      <c r="U23" s="782"/>
      <c r="V23" s="782">
        <v>52242</v>
      </c>
      <c r="W23" s="782"/>
      <c r="X23" s="782"/>
      <c r="Y23" s="782"/>
      <c r="Z23" s="782"/>
      <c r="AA23" s="782">
        <v>2252</v>
      </c>
      <c r="AB23" s="782"/>
      <c r="AC23" s="782"/>
      <c r="AD23" s="782"/>
      <c r="AE23" s="783"/>
      <c r="AF23" s="784">
        <v>1776</v>
      </c>
      <c r="AG23" s="782"/>
      <c r="AH23" s="782"/>
      <c r="AI23" s="782"/>
      <c r="AJ23" s="785"/>
      <c r="AK23" s="786"/>
      <c r="AL23" s="787"/>
      <c r="AM23" s="787"/>
      <c r="AN23" s="787"/>
      <c r="AO23" s="787"/>
      <c r="AP23" s="782">
        <v>25461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379</v>
      </c>
      <c r="R26" s="706"/>
      <c r="S26" s="706"/>
      <c r="T26" s="706"/>
      <c r="U26" s="707"/>
      <c r="V26" s="705" t="s">
        <v>380</v>
      </c>
      <c r="W26" s="706"/>
      <c r="X26" s="706"/>
      <c r="Y26" s="706"/>
      <c r="Z26" s="707"/>
      <c r="AA26" s="705" t="s">
        <v>381</v>
      </c>
      <c r="AB26" s="706"/>
      <c r="AC26" s="706"/>
      <c r="AD26" s="706"/>
      <c r="AE26" s="706"/>
      <c r="AF26" s="800" t="s">
        <v>382</v>
      </c>
      <c r="AG26" s="801"/>
      <c r="AH26" s="801"/>
      <c r="AI26" s="801"/>
      <c r="AJ26" s="802"/>
      <c r="AK26" s="706" t="s">
        <v>383</v>
      </c>
      <c r="AL26" s="706"/>
      <c r="AM26" s="706"/>
      <c r="AN26" s="706"/>
      <c r="AO26" s="707"/>
      <c r="AP26" s="705" t="s">
        <v>384</v>
      </c>
      <c r="AQ26" s="706"/>
      <c r="AR26" s="706"/>
      <c r="AS26" s="706"/>
      <c r="AT26" s="707"/>
      <c r="AU26" s="705" t="s">
        <v>385</v>
      </c>
      <c r="AV26" s="706"/>
      <c r="AW26" s="706"/>
      <c r="AX26" s="706"/>
      <c r="AY26" s="707"/>
      <c r="AZ26" s="705" t="s">
        <v>386</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387</v>
      </c>
      <c r="C28" s="720"/>
      <c r="D28" s="720"/>
      <c r="E28" s="720"/>
      <c r="F28" s="720"/>
      <c r="G28" s="720"/>
      <c r="H28" s="720"/>
      <c r="I28" s="720"/>
      <c r="J28" s="720"/>
      <c r="K28" s="720"/>
      <c r="L28" s="720"/>
      <c r="M28" s="720"/>
      <c r="N28" s="720"/>
      <c r="O28" s="720"/>
      <c r="P28" s="721"/>
      <c r="Q28" s="810">
        <v>12687</v>
      </c>
      <c r="R28" s="811"/>
      <c r="S28" s="811"/>
      <c r="T28" s="811"/>
      <c r="U28" s="811"/>
      <c r="V28" s="811">
        <v>12240</v>
      </c>
      <c r="W28" s="811"/>
      <c r="X28" s="811"/>
      <c r="Y28" s="811"/>
      <c r="Z28" s="811"/>
      <c r="AA28" s="811">
        <v>447</v>
      </c>
      <c r="AB28" s="811"/>
      <c r="AC28" s="811"/>
      <c r="AD28" s="811"/>
      <c r="AE28" s="812"/>
      <c r="AF28" s="813">
        <v>423</v>
      </c>
      <c r="AG28" s="811"/>
      <c r="AH28" s="811"/>
      <c r="AI28" s="811"/>
      <c r="AJ28" s="814"/>
      <c r="AK28" s="815">
        <v>1899</v>
      </c>
      <c r="AL28" s="806"/>
      <c r="AM28" s="806"/>
      <c r="AN28" s="806"/>
      <c r="AO28" s="806"/>
      <c r="AP28" s="806" t="s">
        <v>543</v>
      </c>
      <c r="AQ28" s="806"/>
      <c r="AR28" s="806"/>
      <c r="AS28" s="806"/>
      <c r="AT28" s="806"/>
      <c r="AU28" s="806" t="s">
        <v>544</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388</v>
      </c>
      <c r="C29" s="744"/>
      <c r="D29" s="744"/>
      <c r="E29" s="744"/>
      <c r="F29" s="744"/>
      <c r="G29" s="744"/>
      <c r="H29" s="744"/>
      <c r="I29" s="744"/>
      <c r="J29" s="744"/>
      <c r="K29" s="744"/>
      <c r="L29" s="744"/>
      <c r="M29" s="744"/>
      <c r="N29" s="744"/>
      <c r="O29" s="744"/>
      <c r="P29" s="745"/>
      <c r="Q29" s="746">
        <v>5147</v>
      </c>
      <c r="R29" s="747"/>
      <c r="S29" s="747"/>
      <c r="T29" s="747"/>
      <c r="U29" s="747"/>
      <c r="V29" s="747">
        <v>5117</v>
      </c>
      <c r="W29" s="747"/>
      <c r="X29" s="747"/>
      <c r="Y29" s="747"/>
      <c r="Z29" s="747"/>
      <c r="AA29" s="747">
        <v>30</v>
      </c>
      <c r="AB29" s="747"/>
      <c r="AC29" s="747"/>
      <c r="AD29" s="747"/>
      <c r="AE29" s="748"/>
      <c r="AF29" s="749">
        <v>30</v>
      </c>
      <c r="AG29" s="750"/>
      <c r="AH29" s="750"/>
      <c r="AI29" s="750"/>
      <c r="AJ29" s="751"/>
      <c r="AK29" s="818">
        <v>719</v>
      </c>
      <c r="AL29" s="819"/>
      <c r="AM29" s="819"/>
      <c r="AN29" s="819"/>
      <c r="AO29" s="819"/>
      <c r="AP29" s="819" t="s">
        <v>544</v>
      </c>
      <c r="AQ29" s="819"/>
      <c r="AR29" s="819"/>
      <c r="AS29" s="819"/>
      <c r="AT29" s="819"/>
      <c r="AU29" s="819" t="s">
        <v>546</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389</v>
      </c>
      <c r="C30" s="744"/>
      <c r="D30" s="744"/>
      <c r="E30" s="744"/>
      <c r="F30" s="744"/>
      <c r="G30" s="744"/>
      <c r="H30" s="744"/>
      <c r="I30" s="744"/>
      <c r="J30" s="744"/>
      <c r="K30" s="744"/>
      <c r="L30" s="744"/>
      <c r="M30" s="744"/>
      <c r="N30" s="744"/>
      <c r="O30" s="744"/>
      <c r="P30" s="745"/>
      <c r="Q30" s="746">
        <v>895</v>
      </c>
      <c r="R30" s="747"/>
      <c r="S30" s="747"/>
      <c r="T30" s="747"/>
      <c r="U30" s="747"/>
      <c r="V30" s="747">
        <v>885</v>
      </c>
      <c r="W30" s="747"/>
      <c r="X30" s="747"/>
      <c r="Y30" s="747"/>
      <c r="Z30" s="747"/>
      <c r="AA30" s="747">
        <v>10</v>
      </c>
      <c r="AB30" s="747"/>
      <c r="AC30" s="747"/>
      <c r="AD30" s="747"/>
      <c r="AE30" s="748"/>
      <c r="AF30" s="749">
        <v>9</v>
      </c>
      <c r="AG30" s="750"/>
      <c r="AH30" s="750"/>
      <c r="AI30" s="750"/>
      <c r="AJ30" s="751"/>
      <c r="AK30" s="818">
        <v>158</v>
      </c>
      <c r="AL30" s="819"/>
      <c r="AM30" s="819"/>
      <c r="AN30" s="819"/>
      <c r="AO30" s="819"/>
      <c r="AP30" s="819" t="s">
        <v>544</v>
      </c>
      <c r="AQ30" s="819"/>
      <c r="AR30" s="819"/>
      <c r="AS30" s="819"/>
      <c r="AT30" s="819"/>
      <c r="AU30" s="819" t="s">
        <v>546</v>
      </c>
      <c r="AV30" s="819"/>
      <c r="AW30" s="819"/>
      <c r="AX30" s="819"/>
      <c r="AY30" s="819"/>
      <c r="AZ30" s="820" t="s">
        <v>544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390</v>
      </c>
      <c r="C31" s="744"/>
      <c r="D31" s="744"/>
      <c r="E31" s="744"/>
      <c r="F31" s="744"/>
      <c r="G31" s="744"/>
      <c r="H31" s="744"/>
      <c r="I31" s="744"/>
      <c r="J31" s="744"/>
      <c r="K31" s="744"/>
      <c r="L31" s="744"/>
      <c r="M31" s="744"/>
      <c r="N31" s="744"/>
      <c r="O31" s="744"/>
      <c r="P31" s="745"/>
      <c r="Q31" s="746">
        <v>726</v>
      </c>
      <c r="R31" s="747"/>
      <c r="S31" s="747"/>
      <c r="T31" s="747"/>
      <c r="U31" s="747"/>
      <c r="V31" s="747">
        <v>691</v>
      </c>
      <c r="W31" s="747"/>
      <c r="X31" s="747"/>
      <c r="Y31" s="747"/>
      <c r="Z31" s="747"/>
      <c r="AA31" s="747">
        <v>36</v>
      </c>
      <c r="AB31" s="747"/>
      <c r="AC31" s="747"/>
      <c r="AD31" s="747"/>
      <c r="AE31" s="748"/>
      <c r="AF31" s="749">
        <v>36</v>
      </c>
      <c r="AG31" s="750"/>
      <c r="AH31" s="750"/>
      <c r="AI31" s="750"/>
      <c r="AJ31" s="751"/>
      <c r="AK31" s="818">
        <v>236</v>
      </c>
      <c r="AL31" s="819"/>
      <c r="AM31" s="819"/>
      <c r="AN31" s="819"/>
      <c r="AO31" s="819"/>
      <c r="AP31" s="819">
        <v>899</v>
      </c>
      <c r="AQ31" s="819"/>
      <c r="AR31" s="819"/>
      <c r="AS31" s="819"/>
      <c r="AT31" s="819"/>
      <c r="AU31" s="819" t="s">
        <v>543</v>
      </c>
      <c r="AV31" s="819"/>
      <c r="AW31" s="819"/>
      <c r="AX31" s="819"/>
      <c r="AY31" s="819"/>
      <c r="AZ31" s="820" t="s">
        <v>544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391</v>
      </c>
      <c r="C32" s="744"/>
      <c r="D32" s="744"/>
      <c r="E32" s="744"/>
      <c r="F32" s="744"/>
      <c r="G32" s="744"/>
      <c r="H32" s="744"/>
      <c r="I32" s="744"/>
      <c r="J32" s="744"/>
      <c r="K32" s="744"/>
      <c r="L32" s="744"/>
      <c r="M32" s="744"/>
      <c r="N32" s="744"/>
      <c r="O32" s="744"/>
      <c r="P32" s="745"/>
      <c r="Q32" s="746">
        <v>131</v>
      </c>
      <c r="R32" s="747"/>
      <c r="S32" s="747"/>
      <c r="T32" s="747"/>
      <c r="U32" s="747"/>
      <c r="V32" s="747">
        <v>114</v>
      </c>
      <c r="W32" s="747"/>
      <c r="X32" s="747"/>
      <c r="Y32" s="747"/>
      <c r="Z32" s="747"/>
      <c r="AA32" s="747">
        <v>17</v>
      </c>
      <c r="AB32" s="747"/>
      <c r="AC32" s="747"/>
      <c r="AD32" s="747"/>
      <c r="AE32" s="748"/>
      <c r="AF32" s="749">
        <v>17</v>
      </c>
      <c r="AG32" s="750"/>
      <c r="AH32" s="750"/>
      <c r="AI32" s="750"/>
      <c r="AJ32" s="751"/>
      <c r="AK32" s="818">
        <v>48</v>
      </c>
      <c r="AL32" s="819"/>
      <c r="AM32" s="819"/>
      <c r="AN32" s="819"/>
      <c r="AO32" s="819"/>
      <c r="AP32" s="819" t="s">
        <v>543</v>
      </c>
      <c r="AQ32" s="819"/>
      <c r="AR32" s="819"/>
      <c r="AS32" s="819"/>
      <c r="AT32" s="819"/>
      <c r="AU32" s="819" t="s">
        <v>544</v>
      </c>
      <c r="AV32" s="819"/>
      <c r="AW32" s="819"/>
      <c r="AX32" s="819"/>
      <c r="AY32" s="819"/>
      <c r="AZ32" s="820" t="s">
        <v>544</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392</v>
      </c>
      <c r="C33" s="744"/>
      <c r="D33" s="744"/>
      <c r="E33" s="744"/>
      <c r="F33" s="744"/>
      <c r="G33" s="744"/>
      <c r="H33" s="744"/>
      <c r="I33" s="744"/>
      <c r="J33" s="744"/>
      <c r="K33" s="744"/>
      <c r="L33" s="744"/>
      <c r="M33" s="744"/>
      <c r="N33" s="744"/>
      <c r="O33" s="744"/>
      <c r="P33" s="745"/>
      <c r="Q33" s="746">
        <v>10</v>
      </c>
      <c r="R33" s="747"/>
      <c r="S33" s="747"/>
      <c r="T33" s="747"/>
      <c r="U33" s="747"/>
      <c r="V33" s="747">
        <v>8</v>
      </c>
      <c r="W33" s="747"/>
      <c r="X33" s="747"/>
      <c r="Y33" s="747"/>
      <c r="Z33" s="747"/>
      <c r="AA33" s="747">
        <v>2</v>
      </c>
      <c r="AB33" s="747"/>
      <c r="AC33" s="747"/>
      <c r="AD33" s="747"/>
      <c r="AE33" s="748"/>
      <c r="AF33" s="749">
        <v>2</v>
      </c>
      <c r="AG33" s="750"/>
      <c r="AH33" s="750"/>
      <c r="AI33" s="750"/>
      <c r="AJ33" s="751"/>
      <c r="AK33" s="818">
        <v>0</v>
      </c>
      <c r="AL33" s="819"/>
      <c r="AM33" s="819"/>
      <c r="AN33" s="819"/>
      <c r="AO33" s="819"/>
      <c r="AP33" s="819" t="s">
        <v>544</v>
      </c>
      <c r="AQ33" s="819"/>
      <c r="AR33" s="819"/>
      <c r="AS33" s="819"/>
      <c r="AT33" s="819"/>
      <c r="AU33" s="819" t="s">
        <v>544</v>
      </c>
      <c r="AV33" s="819"/>
      <c r="AW33" s="819"/>
      <c r="AX33" s="819"/>
      <c r="AY33" s="819"/>
      <c r="AZ33" s="820" t="s">
        <v>544</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393</v>
      </c>
      <c r="C34" s="744"/>
      <c r="D34" s="744"/>
      <c r="E34" s="744"/>
      <c r="F34" s="744"/>
      <c r="G34" s="744"/>
      <c r="H34" s="744"/>
      <c r="I34" s="744"/>
      <c r="J34" s="744"/>
      <c r="K34" s="744"/>
      <c r="L34" s="744"/>
      <c r="M34" s="744"/>
      <c r="N34" s="744"/>
      <c r="O34" s="744"/>
      <c r="P34" s="745"/>
      <c r="Q34" s="746">
        <v>2462</v>
      </c>
      <c r="R34" s="747"/>
      <c r="S34" s="747"/>
      <c r="T34" s="747"/>
      <c r="U34" s="747"/>
      <c r="V34" s="747">
        <v>2375</v>
      </c>
      <c r="W34" s="747"/>
      <c r="X34" s="747"/>
      <c r="Y34" s="747"/>
      <c r="Z34" s="747"/>
      <c r="AA34" s="747">
        <v>86</v>
      </c>
      <c r="AB34" s="747"/>
      <c r="AC34" s="747"/>
      <c r="AD34" s="747"/>
      <c r="AE34" s="748"/>
      <c r="AF34" s="749">
        <v>1239</v>
      </c>
      <c r="AG34" s="750"/>
      <c r="AH34" s="750"/>
      <c r="AI34" s="750"/>
      <c r="AJ34" s="751"/>
      <c r="AK34" s="818">
        <v>17</v>
      </c>
      <c r="AL34" s="819"/>
      <c r="AM34" s="819"/>
      <c r="AN34" s="819"/>
      <c r="AO34" s="819"/>
      <c r="AP34" s="819">
        <v>5207</v>
      </c>
      <c r="AQ34" s="819"/>
      <c r="AR34" s="819"/>
      <c r="AS34" s="819"/>
      <c r="AT34" s="819"/>
      <c r="AU34" s="819" t="s">
        <v>545</v>
      </c>
      <c r="AV34" s="819"/>
      <c r="AW34" s="819"/>
      <c r="AX34" s="819"/>
      <c r="AY34" s="819"/>
      <c r="AZ34" s="820" t="s">
        <v>543</v>
      </c>
      <c r="BA34" s="820"/>
      <c r="BB34" s="820"/>
      <c r="BC34" s="820"/>
      <c r="BD34" s="820"/>
      <c r="BE34" s="816" t="s">
        <v>394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395</v>
      </c>
      <c r="C35" s="744"/>
      <c r="D35" s="744"/>
      <c r="E35" s="744"/>
      <c r="F35" s="744"/>
      <c r="G35" s="744"/>
      <c r="H35" s="744"/>
      <c r="I35" s="744"/>
      <c r="J35" s="744"/>
      <c r="K35" s="744"/>
      <c r="L35" s="744"/>
      <c r="M35" s="744"/>
      <c r="N35" s="744"/>
      <c r="O35" s="744"/>
      <c r="P35" s="745"/>
      <c r="Q35" s="746">
        <v>2763</v>
      </c>
      <c r="R35" s="747"/>
      <c r="S35" s="747"/>
      <c r="T35" s="747"/>
      <c r="U35" s="747"/>
      <c r="V35" s="747">
        <v>2614</v>
      </c>
      <c r="W35" s="747"/>
      <c r="X35" s="747"/>
      <c r="Y35" s="747"/>
      <c r="Z35" s="747"/>
      <c r="AA35" s="747">
        <v>149</v>
      </c>
      <c r="AB35" s="747"/>
      <c r="AC35" s="747"/>
      <c r="AD35" s="747"/>
      <c r="AE35" s="748"/>
      <c r="AF35" s="749">
        <v>407</v>
      </c>
      <c r="AG35" s="750"/>
      <c r="AH35" s="750"/>
      <c r="AI35" s="750"/>
      <c r="AJ35" s="751"/>
      <c r="AK35" s="818">
        <v>1052</v>
      </c>
      <c r="AL35" s="819"/>
      <c r="AM35" s="819"/>
      <c r="AN35" s="819"/>
      <c r="AO35" s="819"/>
      <c r="AP35" s="819">
        <v>8483</v>
      </c>
      <c r="AQ35" s="819"/>
      <c r="AR35" s="819"/>
      <c r="AS35" s="819"/>
      <c r="AT35" s="819"/>
      <c r="AU35" s="819">
        <v>6091</v>
      </c>
      <c r="AV35" s="819"/>
      <c r="AW35" s="819"/>
      <c r="AX35" s="819"/>
      <c r="AY35" s="819"/>
      <c r="AZ35" s="820" t="s">
        <v>544</v>
      </c>
      <c r="BA35" s="820"/>
      <c r="BB35" s="820"/>
      <c r="BC35" s="820"/>
      <c r="BD35" s="820"/>
      <c r="BE35" s="816" t="s">
        <v>394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375</v>
      </c>
      <c r="B63" s="778" t="s">
        <v>397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2163</v>
      </c>
      <c r="AG63" s="830"/>
      <c r="AH63" s="830"/>
      <c r="AI63" s="830"/>
      <c r="AJ63" s="831"/>
      <c r="AK63" s="832"/>
      <c r="AL63" s="827"/>
      <c r="AM63" s="827"/>
      <c r="AN63" s="827"/>
      <c r="AO63" s="827"/>
      <c r="AP63" s="830">
        <v>14589</v>
      </c>
      <c r="AQ63" s="830"/>
      <c r="AR63" s="830"/>
      <c r="AS63" s="830"/>
      <c r="AT63" s="830"/>
      <c r="AU63" s="830">
        <v>6091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399</v>
      </c>
      <c r="B66" s="729"/>
      <c r="C66" s="729"/>
      <c r="D66" s="729"/>
      <c r="E66" s="729"/>
      <c r="F66" s="729"/>
      <c r="G66" s="729"/>
      <c r="H66" s="729"/>
      <c r="I66" s="729"/>
      <c r="J66" s="729"/>
      <c r="K66" s="729"/>
      <c r="L66" s="729"/>
      <c r="M66" s="729"/>
      <c r="N66" s="729"/>
      <c r="O66" s="729"/>
      <c r="P66" s="730"/>
      <c r="Q66" s="705" t="s">
        <v>379</v>
      </c>
      <c r="R66" s="706"/>
      <c r="S66" s="706"/>
      <c r="T66" s="706"/>
      <c r="U66" s="707"/>
      <c r="V66" s="705" t="s">
        <v>380</v>
      </c>
      <c r="W66" s="706"/>
      <c r="X66" s="706"/>
      <c r="Y66" s="706"/>
      <c r="Z66" s="707"/>
      <c r="AA66" s="705" t="s">
        <v>381</v>
      </c>
      <c r="AB66" s="706"/>
      <c r="AC66" s="706"/>
      <c r="AD66" s="706"/>
      <c r="AE66" s="707"/>
      <c r="AF66" s="840" t="s">
        <v>382</v>
      </c>
      <c r="AG66" s="801"/>
      <c r="AH66" s="801"/>
      <c r="AI66" s="801"/>
      <c r="AJ66" s="841"/>
      <c r="AK66" s="705" t="s">
        <v>383</v>
      </c>
      <c r="AL66" s="729"/>
      <c r="AM66" s="729"/>
      <c r="AN66" s="729"/>
      <c r="AO66" s="730"/>
      <c r="AP66" s="705" t="s">
        <v>384</v>
      </c>
      <c r="AQ66" s="706"/>
      <c r="AR66" s="706"/>
      <c r="AS66" s="706"/>
      <c r="AT66" s="707"/>
      <c r="AU66" s="705" t="s">
        <v>400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1915</v>
      </c>
      <c r="R68" s="854"/>
      <c r="S68" s="854"/>
      <c r="T68" s="854"/>
      <c r="U68" s="854"/>
      <c r="V68" s="854">
        <v>1853</v>
      </c>
      <c r="W68" s="854"/>
      <c r="X68" s="854"/>
      <c r="Y68" s="854"/>
      <c r="Z68" s="854"/>
      <c r="AA68" s="854">
        <v>62</v>
      </c>
      <c r="AB68" s="854"/>
      <c r="AC68" s="854"/>
      <c r="AD68" s="854"/>
      <c r="AE68" s="854"/>
      <c r="AF68" s="854">
        <v>62</v>
      </c>
      <c r="AG68" s="854"/>
      <c r="AH68" s="854"/>
      <c r="AI68" s="854"/>
      <c r="AJ68" s="854"/>
      <c r="AK68" s="854" t="s">
        <v>561</v>
      </c>
      <c r="AL68" s="854"/>
      <c r="AM68" s="854"/>
      <c r="AN68" s="854"/>
      <c r="AO68" s="854"/>
      <c r="AP68" s="854">
        <v>843</v>
      </c>
      <c r="AQ68" s="854"/>
      <c r="AR68" s="854"/>
      <c r="AS68" s="854"/>
      <c r="AT68" s="854"/>
      <c r="AU68" s="854">
        <v>474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47668</v>
      </c>
      <c r="R69" s="819"/>
      <c r="S69" s="819"/>
      <c r="T69" s="819"/>
      <c r="U69" s="819"/>
      <c r="V69" s="819">
        <v>46231</v>
      </c>
      <c r="W69" s="819"/>
      <c r="X69" s="819"/>
      <c r="Y69" s="819"/>
      <c r="Z69" s="819"/>
      <c r="AA69" s="819">
        <v>1438</v>
      </c>
      <c r="AB69" s="819"/>
      <c r="AC69" s="819"/>
      <c r="AD69" s="819"/>
      <c r="AE69" s="819"/>
      <c r="AF69" s="819">
        <v>1438</v>
      </c>
      <c r="AG69" s="819"/>
      <c r="AH69" s="819"/>
      <c r="AI69" s="819"/>
      <c r="AJ69" s="819"/>
      <c r="AK69" s="819">
        <v>10</v>
      </c>
      <c r="AL69" s="819"/>
      <c r="AM69" s="819"/>
      <c r="AN69" s="819"/>
      <c r="AO69" s="819"/>
      <c r="AP69" s="819" t="s">
        <v>560</v>
      </c>
      <c r="AQ69" s="819"/>
      <c r="AR69" s="819"/>
      <c r="AS69" s="819"/>
      <c r="AT69" s="819"/>
      <c r="AU69" s="819" t="s">
        <v>560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1408</v>
      </c>
      <c r="R70" s="819"/>
      <c r="S70" s="819"/>
      <c r="T70" s="819"/>
      <c r="U70" s="819"/>
      <c r="V70" s="819">
        <v>1385</v>
      </c>
      <c r="W70" s="819"/>
      <c r="X70" s="819"/>
      <c r="Y70" s="819"/>
      <c r="Z70" s="819"/>
      <c r="AA70" s="819">
        <v>23</v>
      </c>
      <c r="AB70" s="819"/>
      <c r="AC70" s="819"/>
      <c r="AD70" s="819"/>
      <c r="AE70" s="819"/>
      <c r="AF70" s="819">
        <v>23</v>
      </c>
      <c r="AG70" s="819"/>
      <c r="AH70" s="819"/>
      <c r="AI70" s="819"/>
      <c r="AJ70" s="819"/>
      <c r="AK70" s="819" t="s">
        <v>485</v>
      </c>
      <c r="AL70" s="819"/>
      <c r="AM70" s="819"/>
      <c r="AN70" s="819"/>
      <c r="AO70" s="819"/>
      <c r="AP70" s="819" t="s">
        <v>555</v>
      </c>
      <c r="AQ70" s="819"/>
      <c r="AR70" s="819"/>
      <c r="AS70" s="819"/>
      <c r="AT70" s="819"/>
      <c r="AU70" s="819" t="s">
        <v>544</v>
      </c>
      <c r="AV70" s="819"/>
      <c r="AW70" s="819"/>
      <c r="AX70" s="819"/>
      <c r="AY70" s="819"/>
      <c r="AZ70" s="865" t="s">
        <v>552</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549</v>
      </c>
      <c r="C71" s="862"/>
      <c r="D71" s="862"/>
      <c r="E71" s="862"/>
      <c r="F71" s="862"/>
      <c r="G71" s="862"/>
      <c r="H71" s="862"/>
      <c r="I71" s="862"/>
      <c r="J71" s="862"/>
      <c r="K71" s="862"/>
      <c r="L71" s="862"/>
      <c r="M71" s="862"/>
      <c r="N71" s="862"/>
      <c r="O71" s="862"/>
      <c r="P71" s="863"/>
      <c r="Q71" s="864">
        <v>600986</v>
      </c>
      <c r="R71" s="819"/>
      <c r="S71" s="819"/>
      <c r="T71" s="819"/>
      <c r="U71" s="819"/>
      <c r="V71" s="819">
        <v>579982</v>
      </c>
      <c r="W71" s="819"/>
      <c r="X71" s="819"/>
      <c r="Y71" s="819"/>
      <c r="Z71" s="819"/>
      <c r="AA71" s="819">
        <v>21004</v>
      </c>
      <c r="AB71" s="819"/>
      <c r="AC71" s="819"/>
      <c r="AD71" s="819"/>
      <c r="AE71" s="819"/>
      <c r="AF71" s="819">
        <v>21004</v>
      </c>
      <c r="AG71" s="819"/>
      <c r="AH71" s="819"/>
      <c r="AI71" s="819"/>
      <c r="AJ71" s="819"/>
      <c r="AK71" s="819">
        <v>6841</v>
      </c>
      <c r="AL71" s="819"/>
      <c r="AM71" s="819"/>
      <c r="AN71" s="819"/>
      <c r="AO71" s="819"/>
      <c r="AP71" s="819" t="s">
        <v>544</v>
      </c>
      <c r="AQ71" s="819"/>
      <c r="AR71" s="819"/>
      <c r="AS71" s="819"/>
      <c r="AT71" s="819"/>
      <c r="AU71" s="819" t="s">
        <v>544</v>
      </c>
      <c r="AV71" s="819"/>
      <c r="AW71" s="819"/>
      <c r="AX71" s="819"/>
      <c r="AY71" s="819"/>
      <c r="AZ71" s="865" t="s">
        <v>553</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550</v>
      </c>
      <c r="C72" s="862"/>
      <c r="D72" s="862"/>
      <c r="E72" s="862"/>
      <c r="F72" s="862"/>
      <c r="G72" s="862"/>
      <c r="H72" s="862"/>
      <c r="I72" s="862"/>
      <c r="J72" s="862"/>
      <c r="K72" s="862"/>
      <c r="L72" s="862"/>
      <c r="M72" s="862"/>
      <c r="N72" s="862"/>
      <c r="O72" s="862"/>
      <c r="P72" s="863"/>
      <c r="Q72" s="864">
        <v>34897</v>
      </c>
      <c r="R72" s="819"/>
      <c r="S72" s="819"/>
      <c r="T72" s="819"/>
      <c r="U72" s="819"/>
      <c r="V72" s="819">
        <v>34814</v>
      </c>
      <c r="W72" s="819"/>
      <c r="X72" s="819"/>
      <c r="Y72" s="819"/>
      <c r="Z72" s="819"/>
      <c r="AA72" s="819">
        <v>83</v>
      </c>
      <c r="AB72" s="819"/>
      <c r="AC72" s="819"/>
      <c r="AD72" s="819"/>
      <c r="AE72" s="819"/>
      <c r="AF72" s="819">
        <v>83</v>
      </c>
      <c r="AG72" s="819"/>
      <c r="AH72" s="819"/>
      <c r="AI72" s="819"/>
      <c r="AJ72" s="819"/>
      <c r="AK72" s="819">
        <v>1022</v>
      </c>
      <c r="AL72" s="819"/>
      <c r="AM72" s="819"/>
      <c r="AN72" s="819"/>
      <c r="AO72" s="819"/>
      <c r="AP72" s="819" t="s">
        <v>544</v>
      </c>
      <c r="AQ72" s="819"/>
      <c r="AR72" s="819"/>
      <c r="AS72" s="819"/>
      <c r="AT72" s="819"/>
      <c r="AU72" s="819" t="s">
        <v>544</v>
      </c>
      <c r="AV72" s="819"/>
      <c r="AW72" s="819"/>
      <c r="AX72" s="819"/>
      <c r="AY72" s="819"/>
      <c r="AZ72" s="865" t="s">
        <v>552</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550</v>
      </c>
      <c r="C73" s="862"/>
      <c r="D73" s="862"/>
      <c r="E73" s="862"/>
      <c r="F73" s="862"/>
      <c r="G73" s="862"/>
      <c r="H73" s="862"/>
      <c r="I73" s="862"/>
      <c r="J73" s="862"/>
      <c r="K73" s="862"/>
      <c r="L73" s="862"/>
      <c r="M73" s="862"/>
      <c r="N73" s="862"/>
      <c r="O73" s="862"/>
      <c r="P73" s="863"/>
      <c r="Q73" s="864">
        <v>328</v>
      </c>
      <c r="R73" s="819"/>
      <c r="S73" s="819"/>
      <c r="T73" s="819"/>
      <c r="U73" s="819"/>
      <c r="V73" s="819">
        <v>163</v>
      </c>
      <c r="W73" s="819"/>
      <c r="X73" s="819"/>
      <c r="Y73" s="819"/>
      <c r="Z73" s="819"/>
      <c r="AA73" s="819">
        <v>165</v>
      </c>
      <c r="AB73" s="819"/>
      <c r="AC73" s="819"/>
      <c r="AD73" s="819"/>
      <c r="AE73" s="819"/>
      <c r="AF73" s="819">
        <v>165</v>
      </c>
      <c r="AG73" s="819"/>
      <c r="AH73" s="819"/>
      <c r="AI73" s="819"/>
      <c r="AJ73" s="819"/>
      <c r="AK73" s="819" t="s">
        <v>485</v>
      </c>
      <c r="AL73" s="819"/>
      <c r="AM73" s="819"/>
      <c r="AN73" s="819"/>
      <c r="AO73" s="819"/>
      <c r="AP73" s="819" t="s">
        <v>544</v>
      </c>
      <c r="AQ73" s="819"/>
      <c r="AR73" s="819"/>
      <c r="AS73" s="819"/>
      <c r="AT73" s="819"/>
      <c r="AU73" s="819" t="s">
        <v>544</v>
      </c>
      <c r="AV73" s="819"/>
      <c r="AW73" s="819"/>
      <c r="AX73" s="819"/>
      <c r="AY73" s="819"/>
      <c r="AZ73" s="865" t="s">
        <v>554</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551</v>
      </c>
      <c r="C74" s="862"/>
      <c r="D74" s="862"/>
      <c r="E74" s="862"/>
      <c r="F74" s="862"/>
      <c r="G74" s="862"/>
      <c r="H74" s="862"/>
      <c r="I74" s="862"/>
      <c r="J74" s="862"/>
      <c r="K74" s="862"/>
      <c r="L74" s="862"/>
      <c r="M74" s="862"/>
      <c r="N74" s="862"/>
      <c r="O74" s="862"/>
      <c r="P74" s="863"/>
      <c r="Q74" s="864">
        <v>406</v>
      </c>
      <c r="R74" s="819"/>
      <c r="S74" s="819"/>
      <c r="T74" s="819"/>
      <c r="U74" s="819"/>
      <c r="V74" s="819">
        <v>393</v>
      </c>
      <c r="W74" s="819"/>
      <c r="X74" s="819"/>
      <c r="Y74" s="819"/>
      <c r="Z74" s="819"/>
      <c r="AA74" s="819">
        <v>14</v>
      </c>
      <c r="AB74" s="819"/>
      <c r="AC74" s="819"/>
      <c r="AD74" s="819"/>
      <c r="AE74" s="819"/>
      <c r="AF74" s="819">
        <v>14</v>
      </c>
      <c r="AG74" s="819"/>
      <c r="AH74" s="819"/>
      <c r="AI74" s="819"/>
      <c r="AJ74" s="819"/>
      <c r="AK74" s="819">
        <v>98</v>
      </c>
      <c r="AL74" s="819"/>
      <c r="AM74" s="819"/>
      <c r="AN74" s="819"/>
      <c r="AO74" s="819"/>
      <c r="AP74" s="819" t="s">
        <v>544</v>
      </c>
      <c r="AQ74" s="819"/>
      <c r="AR74" s="819"/>
      <c r="AS74" s="819"/>
      <c r="AT74" s="819"/>
      <c r="AU74" s="819" t="s">
        <v>544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375</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22789</v>
      </c>
      <c r="AG88" s="830"/>
      <c r="AH88" s="830"/>
      <c r="AI88" s="830"/>
      <c r="AJ88" s="830"/>
      <c r="AK88" s="827"/>
      <c r="AL88" s="827"/>
      <c r="AM88" s="827"/>
      <c r="AN88" s="827"/>
      <c r="AO88" s="827"/>
      <c r="AP88" s="830">
        <v>843</v>
      </c>
      <c r="AQ88" s="830"/>
      <c r="AR88" s="830"/>
      <c r="AS88" s="830"/>
      <c r="AT88" s="830"/>
      <c r="AU88" s="830">
        <v>474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375</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365</v>
      </c>
      <c r="CS102" s="838"/>
      <c r="CT102" s="838"/>
      <c r="CU102" s="838"/>
      <c r="CV102" s="881"/>
      <c r="CW102" s="880">
        <v>39</v>
      </c>
      <c r="CX102" s="838"/>
      <c r="CY102" s="838"/>
      <c r="CZ102" s="838"/>
      <c r="DA102" s="881"/>
      <c r="DB102" s="880">
        <v>2404</v>
      </c>
      <c r="DC102" s="838"/>
      <c r="DD102" s="838"/>
      <c r="DE102" s="838"/>
      <c r="DF102" s="881"/>
      <c r="DG102" s="880">
        <v>6511</v>
      </c>
      <c r="DH102" s="838"/>
      <c r="DI102" s="838"/>
      <c r="DJ102" s="838"/>
      <c r="DK102" s="881"/>
      <c r="DL102" s="880" t="s">
        <v>560</v>
      </c>
      <c r="DM102" s="838"/>
      <c r="DN102" s="838"/>
      <c r="DO102" s="838"/>
      <c r="DP102" s="881"/>
      <c r="DQ102" s="880">
        <v>6511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287</v>
      </c>
      <c r="AG109" s="883"/>
      <c r="AH109" s="883"/>
      <c r="AI109" s="883"/>
      <c r="AJ109" s="884"/>
      <c r="AK109" s="882" t="s">
        <v>286</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287</v>
      </c>
      <c r="BW109" s="883"/>
      <c r="BX109" s="883"/>
      <c r="BY109" s="883"/>
      <c r="BZ109" s="884"/>
      <c r="CA109" s="882" t="s">
        <v>286</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287</v>
      </c>
      <c r="DM109" s="883"/>
      <c r="DN109" s="883"/>
      <c r="DO109" s="883"/>
      <c r="DP109" s="884"/>
      <c r="DQ109" s="882" t="s">
        <v>286</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2087807</v>
      </c>
      <c r="AB110" s="890"/>
      <c r="AC110" s="890"/>
      <c r="AD110" s="890"/>
      <c r="AE110" s="891"/>
      <c r="AF110" s="892">
        <v>2432232</v>
      </c>
      <c r="AG110" s="890"/>
      <c r="AH110" s="890"/>
      <c r="AI110" s="890"/>
      <c r="AJ110" s="891"/>
      <c r="AK110" s="892">
        <v>2400367</v>
      </c>
      <c r="AL110" s="890"/>
      <c r="AM110" s="890"/>
      <c r="AN110" s="890"/>
      <c r="AO110" s="891"/>
      <c r="AP110" s="893">
        <v>9.5</v>
      </c>
      <c r="AQ110" s="894"/>
      <c r="AR110" s="894"/>
      <c r="AS110" s="894"/>
      <c r="AT110" s="895"/>
      <c r="AU110" s="896" t="s">
        <v>61</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21578661</v>
      </c>
      <c r="BR110" s="927"/>
      <c r="BS110" s="927"/>
      <c r="BT110" s="927"/>
      <c r="BU110" s="927"/>
      <c r="BV110" s="927">
        <v>22424139</v>
      </c>
      <c r="BW110" s="927"/>
      <c r="BX110" s="927"/>
      <c r="BY110" s="927"/>
      <c r="BZ110" s="927"/>
      <c r="CA110" s="927">
        <v>25460952</v>
      </c>
      <c r="CB110" s="927"/>
      <c r="CC110" s="927"/>
      <c r="CD110" s="927"/>
      <c r="CE110" s="927"/>
      <c r="CF110" s="941">
        <v>100.4</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v>9093352</v>
      </c>
      <c r="BR111" s="920"/>
      <c r="BS111" s="920"/>
      <c r="BT111" s="920"/>
      <c r="BU111" s="920"/>
      <c r="BV111" s="920">
        <v>9269724</v>
      </c>
      <c r="BW111" s="920"/>
      <c r="BX111" s="920"/>
      <c r="BY111" s="920"/>
      <c r="BZ111" s="920"/>
      <c r="CA111" s="920">
        <v>8932153</v>
      </c>
      <c r="CB111" s="920"/>
      <c r="CC111" s="920"/>
      <c r="CD111" s="920"/>
      <c r="CE111" s="920"/>
      <c r="CF111" s="914">
        <v>35.200000000000003</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6821926</v>
      </c>
      <c r="BR112" s="920"/>
      <c r="BS112" s="920"/>
      <c r="BT112" s="920"/>
      <c r="BU112" s="920"/>
      <c r="BV112" s="920">
        <v>6588688</v>
      </c>
      <c r="BW112" s="920"/>
      <c r="BX112" s="920"/>
      <c r="BY112" s="920"/>
      <c r="BZ112" s="920"/>
      <c r="CA112" s="920">
        <v>6440722</v>
      </c>
      <c r="CB112" s="920"/>
      <c r="CC112" s="920"/>
      <c r="CD112" s="920"/>
      <c r="CE112" s="920"/>
      <c r="CF112" s="914">
        <v>25.4</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796774</v>
      </c>
      <c r="AB113" s="934"/>
      <c r="AC113" s="934"/>
      <c r="AD113" s="934"/>
      <c r="AE113" s="935"/>
      <c r="AF113" s="936">
        <v>779147</v>
      </c>
      <c r="AG113" s="934"/>
      <c r="AH113" s="934"/>
      <c r="AI113" s="934"/>
      <c r="AJ113" s="935"/>
      <c r="AK113" s="936">
        <v>740765</v>
      </c>
      <c r="AL113" s="934"/>
      <c r="AM113" s="934"/>
      <c r="AN113" s="934"/>
      <c r="AO113" s="935"/>
      <c r="AP113" s="937">
        <v>2.9</v>
      </c>
      <c r="AQ113" s="938"/>
      <c r="AR113" s="938"/>
      <c r="AS113" s="938"/>
      <c r="AT113" s="939"/>
      <c r="AU113" s="899"/>
      <c r="AV113" s="900"/>
      <c r="AW113" s="900"/>
      <c r="AX113" s="900"/>
      <c r="AY113" s="901"/>
      <c r="AZ113" s="949" t="s">
        <v>425</v>
      </c>
      <c r="BA113" s="950"/>
      <c r="BB113" s="950"/>
      <c r="BC113" s="950"/>
      <c r="BD113" s="950"/>
      <c r="BE113" s="950"/>
      <c r="BF113" s="950"/>
      <c r="BG113" s="950"/>
      <c r="BH113" s="950"/>
      <c r="BI113" s="950"/>
      <c r="BJ113" s="950"/>
      <c r="BK113" s="950"/>
      <c r="BL113" s="950"/>
      <c r="BM113" s="950"/>
      <c r="BN113" s="950"/>
      <c r="BO113" s="950"/>
      <c r="BP113" s="951"/>
      <c r="BQ113" s="919">
        <v>718369</v>
      </c>
      <c r="BR113" s="920"/>
      <c r="BS113" s="920"/>
      <c r="BT113" s="920"/>
      <c r="BU113" s="920"/>
      <c r="BV113" s="920">
        <v>596974</v>
      </c>
      <c r="BW113" s="920"/>
      <c r="BX113" s="920"/>
      <c r="BY113" s="920"/>
      <c r="BZ113" s="920"/>
      <c r="CA113" s="920">
        <v>474164</v>
      </c>
      <c r="CB113" s="920"/>
      <c r="CC113" s="920"/>
      <c r="CD113" s="920"/>
      <c r="CE113" s="920"/>
      <c r="CF113" s="914">
        <v>1.9</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68474</v>
      </c>
      <c r="AB114" s="959"/>
      <c r="AC114" s="959"/>
      <c r="AD114" s="959"/>
      <c r="AE114" s="960"/>
      <c r="AF114" s="961">
        <v>96582</v>
      </c>
      <c r="AG114" s="959"/>
      <c r="AH114" s="959"/>
      <c r="AI114" s="959"/>
      <c r="AJ114" s="960"/>
      <c r="AK114" s="961">
        <v>85887</v>
      </c>
      <c r="AL114" s="959"/>
      <c r="AM114" s="959"/>
      <c r="AN114" s="959"/>
      <c r="AO114" s="960"/>
      <c r="AP114" s="962">
        <v>0.3</v>
      </c>
      <c r="AQ114" s="963"/>
      <c r="AR114" s="963"/>
      <c r="AS114" s="963"/>
      <c r="AT114" s="964"/>
      <c r="AU114" s="899"/>
      <c r="AV114" s="900"/>
      <c r="AW114" s="900"/>
      <c r="AX114" s="900"/>
      <c r="AY114" s="901"/>
      <c r="AZ114" s="949" t="s">
        <v>428</v>
      </c>
      <c r="BA114" s="950"/>
      <c r="BB114" s="950"/>
      <c r="BC114" s="950"/>
      <c r="BD114" s="950"/>
      <c r="BE114" s="950"/>
      <c r="BF114" s="950"/>
      <c r="BG114" s="950"/>
      <c r="BH114" s="950"/>
      <c r="BI114" s="950"/>
      <c r="BJ114" s="950"/>
      <c r="BK114" s="950"/>
      <c r="BL114" s="950"/>
      <c r="BM114" s="950"/>
      <c r="BN114" s="950"/>
      <c r="BO114" s="950"/>
      <c r="BP114" s="951"/>
      <c r="BQ114" s="919">
        <v>8042879</v>
      </c>
      <c r="BR114" s="920"/>
      <c r="BS114" s="920"/>
      <c r="BT114" s="920"/>
      <c r="BU114" s="920"/>
      <c r="BV114" s="920">
        <v>7661484</v>
      </c>
      <c r="BW114" s="920"/>
      <c r="BX114" s="920"/>
      <c r="BY114" s="920"/>
      <c r="BZ114" s="920"/>
      <c r="CA114" s="920">
        <v>7144279</v>
      </c>
      <c r="CB114" s="920"/>
      <c r="CC114" s="920"/>
      <c r="CD114" s="920"/>
      <c r="CE114" s="920"/>
      <c r="CF114" s="914">
        <v>28.2</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190917</v>
      </c>
      <c r="AB115" s="934"/>
      <c r="AC115" s="934"/>
      <c r="AD115" s="934"/>
      <c r="AE115" s="935"/>
      <c r="AF115" s="936">
        <v>66236</v>
      </c>
      <c r="AG115" s="934"/>
      <c r="AH115" s="934"/>
      <c r="AI115" s="934"/>
      <c r="AJ115" s="935"/>
      <c r="AK115" s="936">
        <v>47639</v>
      </c>
      <c r="AL115" s="934"/>
      <c r="AM115" s="934"/>
      <c r="AN115" s="934"/>
      <c r="AO115" s="935"/>
      <c r="AP115" s="937">
        <v>0.2</v>
      </c>
      <c r="AQ115" s="938"/>
      <c r="AR115" s="938"/>
      <c r="AS115" s="938"/>
      <c r="AT115" s="939"/>
      <c r="AU115" s="899"/>
      <c r="AV115" s="900"/>
      <c r="AW115" s="900"/>
      <c r="AX115" s="900"/>
      <c r="AY115" s="901"/>
      <c r="AZ115" s="949" t="s">
        <v>431</v>
      </c>
      <c r="BA115" s="950"/>
      <c r="BB115" s="950"/>
      <c r="BC115" s="950"/>
      <c r="BD115" s="950"/>
      <c r="BE115" s="950"/>
      <c r="BF115" s="950"/>
      <c r="BG115" s="950"/>
      <c r="BH115" s="950"/>
      <c r="BI115" s="950"/>
      <c r="BJ115" s="950"/>
      <c r="BK115" s="950"/>
      <c r="BL115" s="950"/>
      <c r="BM115" s="950"/>
      <c r="BN115" s="950"/>
      <c r="BO115" s="950"/>
      <c r="BP115" s="951"/>
      <c r="BQ115" s="919">
        <v>943</v>
      </c>
      <c r="BR115" s="920"/>
      <c r="BS115" s="920"/>
      <c r="BT115" s="920"/>
      <c r="BU115" s="920"/>
      <c r="BV115" s="920">
        <v>1752</v>
      </c>
      <c r="BW115" s="920"/>
      <c r="BX115" s="920"/>
      <c r="BY115" s="920"/>
      <c r="BZ115" s="920"/>
      <c r="CA115" s="920">
        <v>404</v>
      </c>
      <c r="CB115" s="920"/>
      <c r="CC115" s="920"/>
      <c r="CD115" s="920"/>
      <c r="CE115" s="920"/>
      <c r="CF115" s="914">
        <v>0</v>
      </c>
      <c r="CG115" s="915"/>
      <c r="CH115" s="915"/>
      <c r="CI115" s="915"/>
      <c r="CJ115" s="915"/>
      <c r="CK115" s="945"/>
      <c r="CL115" s="946"/>
      <c r="CM115" s="949" t="s">
        <v>432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9069152</v>
      </c>
      <c r="DH115" s="959"/>
      <c r="DI115" s="959"/>
      <c r="DJ115" s="959"/>
      <c r="DK115" s="960"/>
      <c r="DL115" s="961">
        <v>9249247</v>
      </c>
      <c r="DM115" s="959"/>
      <c r="DN115" s="959"/>
      <c r="DO115" s="959"/>
      <c r="DP115" s="960"/>
      <c r="DQ115" s="961">
        <v>8915089</v>
      </c>
      <c r="DR115" s="959"/>
      <c r="DS115" s="959"/>
      <c r="DT115" s="959"/>
      <c r="DU115" s="960"/>
      <c r="DV115" s="962">
        <v>35.200000000000003</v>
      </c>
      <c r="DW115" s="963"/>
      <c r="DX115" s="963"/>
      <c r="DY115" s="963"/>
      <c r="DZ115" s="964"/>
    </row>
    <row r="116" spans="1:130" s="197" customFormat="1" ht="26.25" customHeight="1">
      <c r="A116" s="956"/>
      <c r="B116" s="957"/>
      <c r="C116" s="971" t="s">
        <v>433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434</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24200</v>
      </c>
      <c r="DH116" s="959"/>
      <c r="DI116" s="959"/>
      <c r="DJ116" s="959"/>
      <c r="DK116" s="960"/>
      <c r="DL116" s="961">
        <v>20477</v>
      </c>
      <c r="DM116" s="959"/>
      <c r="DN116" s="959"/>
      <c r="DO116" s="959"/>
      <c r="DP116" s="960"/>
      <c r="DQ116" s="961">
        <v>17064</v>
      </c>
      <c r="DR116" s="959"/>
      <c r="DS116" s="959"/>
      <c r="DT116" s="959"/>
      <c r="DU116" s="960"/>
      <c r="DV116" s="962">
        <v>0.1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436</v>
      </c>
      <c r="Z117" s="884"/>
      <c r="AA117" s="996">
        <v>3143972</v>
      </c>
      <c r="AB117" s="966"/>
      <c r="AC117" s="966"/>
      <c r="AD117" s="966"/>
      <c r="AE117" s="967"/>
      <c r="AF117" s="965">
        <v>3374197</v>
      </c>
      <c r="AG117" s="966"/>
      <c r="AH117" s="966"/>
      <c r="AI117" s="966"/>
      <c r="AJ117" s="967"/>
      <c r="AK117" s="965">
        <v>3274658</v>
      </c>
      <c r="AL117" s="966"/>
      <c r="AM117" s="966"/>
      <c r="AN117" s="966"/>
      <c r="AO117" s="967"/>
      <c r="AP117" s="968"/>
      <c r="AQ117" s="969"/>
      <c r="AR117" s="969"/>
      <c r="AS117" s="969"/>
      <c r="AT117" s="970"/>
      <c r="AU117" s="899"/>
      <c r="AV117" s="900"/>
      <c r="AW117" s="900"/>
      <c r="AX117" s="900"/>
      <c r="AY117" s="901"/>
      <c r="AZ117" s="995" t="s">
        <v>437</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287</v>
      </c>
      <c r="AG118" s="883"/>
      <c r="AH118" s="883"/>
      <c r="AI118" s="883"/>
      <c r="AJ118" s="884"/>
      <c r="AK118" s="882" t="s">
        <v>286</v>
      </c>
      <c r="AL118" s="883"/>
      <c r="AM118" s="883"/>
      <c r="AN118" s="883"/>
      <c r="AO118" s="884"/>
      <c r="AP118" s="990" t="s">
        <v>411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439</v>
      </c>
      <c r="BP118" s="994"/>
      <c r="BQ118" s="985">
        <v>46256130</v>
      </c>
      <c r="BR118" s="986"/>
      <c r="BS118" s="986"/>
      <c r="BT118" s="986"/>
      <c r="BU118" s="986"/>
      <c r="BV118" s="986">
        <v>46542761</v>
      </c>
      <c r="BW118" s="986"/>
      <c r="BX118" s="986"/>
      <c r="BY118" s="986"/>
      <c r="BZ118" s="986"/>
      <c r="CA118" s="986">
        <v>48452674</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8602088</v>
      </c>
      <c r="BR119" s="927"/>
      <c r="BS119" s="927"/>
      <c r="BT119" s="927"/>
      <c r="BU119" s="927"/>
      <c r="BV119" s="927">
        <v>7521897</v>
      </c>
      <c r="BW119" s="927"/>
      <c r="BX119" s="927"/>
      <c r="BY119" s="927"/>
      <c r="BZ119" s="927"/>
      <c r="CA119" s="927">
        <v>6406178</v>
      </c>
      <c r="CB119" s="927"/>
      <c r="CC119" s="927"/>
      <c r="CD119" s="927"/>
      <c r="CE119" s="927"/>
      <c r="CF119" s="941">
        <v>25.3</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8718195</v>
      </c>
      <c r="BR120" s="920"/>
      <c r="BS120" s="920"/>
      <c r="BT120" s="920"/>
      <c r="BU120" s="920"/>
      <c r="BV120" s="920">
        <v>9986671</v>
      </c>
      <c r="BW120" s="920"/>
      <c r="BX120" s="920"/>
      <c r="BY120" s="920"/>
      <c r="BZ120" s="920"/>
      <c r="CA120" s="920">
        <v>10696902</v>
      </c>
      <c r="CB120" s="920"/>
      <c r="CC120" s="920"/>
      <c r="CD120" s="920"/>
      <c r="CE120" s="920"/>
      <c r="CF120" s="914">
        <v>42.2</v>
      </c>
      <c r="CG120" s="915"/>
      <c r="CH120" s="915"/>
      <c r="CI120" s="915"/>
      <c r="CJ120" s="915"/>
      <c r="CK120" s="1013" t="s">
        <v>445</v>
      </c>
      <c r="CL120" s="1014"/>
      <c r="CM120" s="1014"/>
      <c r="CN120" s="1014"/>
      <c r="CO120" s="1015"/>
      <c r="CP120" s="1021" t="s">
        <v>395</v>
      </c>
      <c r="CQ120" s="1022"/>
      <c r="CR120" s="1022"/>
      <c r="CS120" s="1022"/>
      <c r="CT120" s="1022"/>
      <c r="CU120" s="1022"/>
      <c r="CV120" s="1022"/>
      <c r="CW120" s="1022"/>
      <c r="CX120" s="1022"/>
      <c r="CY120" s="1022"/>
      <c r="CZ120" s="1022"/>
      <c r="DA120" s="1022"/>
      <c r="DB120" s="1022"/>
      <c r="DC120" s="1022"/>
      <c r="DD120" s="1022"/>
      <c r="DE120" s="1022"/>
      <c r="DF120" s="1023"/>
      <c r="DG120" s="926" t="s">
        <v>112</v>
      </c>
      <c r="DH120" s="927"/>
      <c r="DI120" s="927"/>
      <c r="DJ120" s="927"/>
      <c r="DK120" s="927"/>
      <c r="DL120" s="927" t="s">
        <v>112</v>
      </c>
      <c r="DM120" s="927"/>
      <c r="DN120" s="927"/>
      <c r="DO120" s="927"/>
      <c r="DP120" s="927"/>
      <c r="DQ120" s="927">
        <v>6091001</v>
      </c>
      <c r="DR120" s="927"/>
      <c r="DS120" s="927"/>
      <c r="DT120" s="927"/>
      <c r="DU120" s="927"/>
      <c r="DV120" s="928">
        <v>24</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18952610</v>
      </c>
      <c r="BR121" s="986"/>
      <c r="BS121" s="986"/>
      <c r="BT121" s="986"/>
      <c r="BU121" s="986"/>
      <c r="BV121" s="986">
        <v>18030744</v>
      </c>
      <c r="BW121" s="986"/>
      <c r="BX121" s="986"/>
      <c r="BY121" s="986"/>
      <c r="BZ121" s="986"/>
      <c r="CA121" s="986">
        <v>16845497</v>
      </c>
      <c r="CB121" s="986"/>
      <c r="CC121" s="986"/>
      <c r="CD121" s="986"/>
      <c r="CE121" s="986"/>
      <c r="CF121" s="1024">
        <v>66.400000000000006</v>
      </c>
      <c r="CG121" s="1025"/>
      <c r="CH121" s="1025"/>
      <c r="CI121" s="1025"/>
      <c r="CJ121" s="1025"/>
      <c r="CK121" s="1016"/>
      <c r="CL121" s="1017"/>
      <c r="CM121" s="1017"/>
      <c r="CN121" s="1017"/>
      <c r="CO121" s="1018"/>
      <c r="CP121" s="1007" t="s">
        <v>393</v>
      </c>
      <c r="CQ121" s="1008"/>
      <c r="CR121" s="1008"/>
      <c r="CS121" s="1008"/>
      <c r="CT121" s="1008"/>
      <c r="CU121" s="1008"/>
      <c r="CV121" s="1008"/>
      <c r="CW121" s="1008"/>
      <c r="CX121" s="1008"/>
      <c r="CY121" s="1008"/>
      <c r="CZ121" s="1008"/>
      <c r="DA121" s="1008"/>
      <c r="DB121" s="1008"/>
      <c r="DC121" s="1008"/>
      <c r="DD121" s="1008"/>
      <c r="DE121" s="1008"/>
      <c r="DF121" s="1009"/>
      <c r="DG121" s="919">
        <v>17838</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7" customFormat="1" ht="26.25" customHeight="1">
      <c r="A122" s="975"/>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448</v>
      </c>
      <c r="BP122" s="994"/>
      <c r="BQ122" s="1034">
        <v>36272893</v>
      </c>
      <c r="BR122" s="1035"/>
      <c r="BS122" s="1035"/>
      <c r="BT122" s="1035"/>
      <c r="BU122" s="1035"/>
      <c r="BV122" s="1035">
        <v>35539312</v>
      </c>
      <c r="BW122" s="1035"/>
      <c r="BX122" s="1035"/>
      <c r="BY122" s="1035"/>
      <c r="BZ122" s="1035"/>
      <c r="CA122" s="1035">
        <v>33948577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4033</v>
      </c>
      <c r="AB123" s="959"/>
      <c r="AC123" s="959"/>
      <c r="AD123" s="959"/>
      <c r="AE123" s="960"/>
      <c r="AF123" s="961">
        <v>3723</v>
      </c>
      <c r="AG123" s="959"/>
      <c r="AH123" s="959"/>
      <c r="AI123" s="959"/>
      <c r="AJ123" s="960"/>
      <c r="AK123" s="961">
        <v>3413</v>
      </c>
      <c r="AL123" s="959"/>
      <c r="AM123" s="959"/>
      <c r="AN123" s="959"/>
      <c r="AO123" s="960"/>
      <c r="AP123" s="962">
        <v>0</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41.7</v>
      </c>
      <c r="BR123" s="1027"/>
      <c r="BS123" s="1027"/>
      <c r="BT123" s="1027"/>
      <c r="BU123" s="1027"/>
      <c r="BV123" s="1027">
        <v>44.7</v>
      </c>
      <c r="BW123" s="1027"/>
      <c r="BX123" s="1027"/>
      <c r="BY123" s="1027"/>
      <c r="BZ123" s="1027"/>
      <c r="CA123" s="1027">
        <v>57.1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v>6418936</v>
      </c>
      <c r="DH124" s="998"/>
      <c r="DI124" s="998"/>
      <c r="DJ124" s="998"/>
      <c r="DK124" s="999"/>
      <c r="DL124" s="1000">
        <v>6231887</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186884</v>
      </c>
      <c r="AB126" s="959"/>
      <c r="AC126" s="959"/>
      <c r="AD126" s="959"/>
      <c r="AE126" s="960"/>
      <c r="AF126" s="961">
        <v>62513</v>
      </c>
      <c r="AG126" s="959"/>
      <c r="AH126" s="959"/>
      <c r="AI126" s="959"/>
      <c r="AJ126" s="960"/>
      <c r="AK126" s="961">
        <v>44226</v>
      </c>
      <c r="AL126" s="959"/>
      <c r="AM126" s="959"/>
      <c r="AN126" s="959"/>
      <c r="AO126" s="960"/>
      <c r="AP126" s="962">
        <v>0.2</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459</v>
      </c>
      <c r="AY127" s="887"/>
      <c r="AZ127" s="887"/>
      <c r="BA127" s="887"/>
      <c r="BB127" s="887"/>
      <c r="BC127" s="887"/>
      <c r="BD127" s="887"/>
      <c r="BE127" s="888"/>
      <c r="BF127" s="1041" t="s">
        <v>112</v>
      </c>
      <c r="BG127" s="1042"/>
      <c r="BH127" s="1042"/>
      <c r="BI127" s="1042"/>
      <c r="BJ127" s="1042"/>
      <c r="BK127" s="1042"/>
      <c r="BL127" s="1051"/>
      <c r="BM127" s="1041">
        <v>11.94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v>943</v>
      </c>
      <c r="DH127" s="1048"/>
      <c r="DI127" s="1048"/>
      <c r="DJ127" s="1048"/>
      <c r="DK127" s="1048"/>
      <c r="DL127" s="1048">
        <v>1752</v>
      </c>
      <c r="DM127" s="1048"/>
      <c r="DN127" s="1048"/>
      <c r="DO127" s="1048"/>
      <c r="DP127" s="1048"/>
      <c r="DQ127" s="1048">
        <v>404</v>
      </c>
      <c r="DR127" s="1048"/>
      <c r="DS127" s="1048"/>
      <c r="DT127" s="1048"/>
      <c r="DU127" s="1048"/>
      <c r="DV127" s="1049">
        <v>0</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436024</v>
      </c>
      <c r="AB128" s="1090"/>
      <c r="AC128" s="1090"/>
      <c r="AD128" s="1090"/>
      <c r="AE128" s="1091"/>
      <c r="AF128" s="1092">
        <v>498467</v>
      </c>
      <c r="AG128" s="1090"/>
      <c r="AH128" s="1090"/>
      <c r="AI128" s="1090"/>
      <c r="AJ128" s="1091"/>
      <c r="AK128" s="1092">
        <v>503203</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112</v>
      </c>
      <c r="BG128" s="1067"/>
      <c r="BH128" s="1067"/>
      <c r="BI128" s="1067"/>
      <c r="BJ128" s="1067"/>
      <c r="BK128" s="1067"/>
      <c r="BL128" s="1068"/>
      <c r="BM128" s="1066">
        <v>16.940000000000001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25783936</v>
      </c>
      <c r="AB129" s="959"/>
      <c r="AC129" s="959"/>
      <c r="AD129" s="959"/>
      <c r="AE129" s="960"/>
      <c r="AF129" s="961">
        <v>26460085</v>
      </c>
      <c r="AG129" s="959"/>
      <c r="AH129" s="959"/>
      <c r="AI129" s="959"/>
      <c r="AJ129" s="960"/>
      <c r="AK129" s="961">
        <v>27270899</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3.6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1855274</v>
      </c>
      <c r="AB130" s="959"/>
      <c r="AC130" s="959"/>
      <c r="AD130" s="959"/>
      <c r="AE130" s="960"/>
      <c r="AF130" s="961">
        <v>1873116</v>
      </c>
      <c r="AG130" s="959"/>
      <c r="AH130" s="959"/>
      <c r="AI130" s="959"/>
      <c r="AJ130" s="960"/>
      <c r="AK130" s="961">
        <v>1911637</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57.1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23928662</v>
      </c>
      <c r="AB131" s="998"/>
      <c r="AC131" s="998"/>
      <c r="AD131" s="998"/>
      <c r="AE131" s="999"/>
      <c r="AF131" s="1000">
        <v>24586969</v>
      </c>
      <c r="AG131" s="998"/>
      <c r="AH131" s="998"/>
      <c r="AI131" s="998"/>
      <c r="AJ131" s="999"/>
      <c r="AK131" s="1000">
        <v>25359262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3.5634002439999999</v>
      </c>
      <c r="AB132" s="1104"/>
      <c r="AC132" s="1104"/>
      <c r="AD132" s="1104"/>
      <c r="AE132" s="1105"/>
      <c r="AF132" s="1106">
        <v>4.0778267540000002</v>
      </c>
      <c r="AG132" s="1104"/>
      <c r="AH132" s="1104"/>
      <c r="AI132" s="1104"/>
      <c r="AJ132" s="1105"/>
      <c r="AK132" s="1106">
        <v>3.390548195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4.2</v>
      </c>
      <c r="AB133" s="1111"/>
      <c r="AC133" s="1111"/>
      <c r="AD133" s="1111"/>
      <c r="AE133" s="1112"/>
      <c r="AF133" s="1110">
        <v>3.8</v>
      </c>
      <c r="AG133" s="1111"/>
      <c r="AH133" s="1111"/>
      <c r="AI133" s="1111"/>
      <c r="AJ133" s="1112"/>
      <c r="AK133" s="1110">
        <v>3.6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43" zoomScaleNormal="85" zoomScaleSheetLayoutView="55" workbookViewId="0">
      <selection activeCell="AC95" sqref="AC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H23" sqref="AH2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6861407</v>
      </c>
      <c r="L9" s="264">
        <v>51636</v>
      </c>
      <c r="M9" s="265">
        <v>58961</v>
      </c>
      <c r="N9" s="266">
        <v>-12.4</v>
      </c>
    </row>
    <row r="10" spans="1:16">
      <c r="A10" s="248"/>
      <c r="B10" s="244"/>
      <c r="C10" s="244"/>
      <c r="D10" s="244"/>
      <c r="E10" s="244"/>
      <c r="F10" s="244"/>
      <c r="G10" s="1119" t="s">
        <v>481</v>
      </c>
      <c r="H10" s="1120"/>
      <c r="I10" s="1120"/>
      <c r="J10" s="1121"/>
      <c r="K10" s="267">
        <v>801643</v>
      </c>
      <c r="L10" s="268">
        <v>6033</v>
      </c>
      <c r="M10" s="269">
        <v>3996</v>
      </c>
      <c r="N10" s="270">
        <v>51</v>
      </c>
    </row>
    <row r="11" spans="1:16" ht="13.5" customHeight="1">
      <c r="A11" s="248"/>
      <c r="B11" s="244"/>
      <c r="C11" s="244"/>
      <c r="D11" s="244"/>
      <c r="E11" s="244"/>
      <c r="F11" s="244"/>
      <c r="G11" s="1119" t="s">
        <v>482</v>
      </c>
      <c r="H11" s="1120"/>
      <c r="I11" s="1120"/>
      <c r="J11" s="1121"/>
      <c r="K11" s="267">
        <v>66423</v>
      </c>
      <c r="L11" s="268">
        <v>500</v>
      </c>
      <c r="M11" s="269">
        <v>3773</v>
      </c>
      <c r="N11" s="270">
        <v>-86.7</v>
      </c>
    </row>
    <row r="12" spans="1:16" ht="13.5" customHeight="1">
      <c r="A12" s="248"/>
      <c r="B12" s="244"/>
      <c r="C12" s="244"/>
      <c r="D12" s="244"/>
      <c r="E12" s="244"/>
      <c r="F12" s="244"/>
      <c r="G12" s="1119" t="s">
        <v>483</v>
      </c>
      <c r="H12" s="1120"/>
      <c r="I12" s="1120"/>
      <c r="J12" s="1121"/>
      <c r="K12" s="267">
        <v>41300</v>
      </c>
      <c r="L12" s="268">
        <v>311</v>
      </c>
      <c r="M12" s="269">
        <v>594</v>
      </c>
      <c r="N12" s="270">
        <v>-47.6</v>
      </c>
    </row>
    <row r="13" spans="1:16" ht="13.5" customHeight="1">
      <c r="A13" s="248"/>
      <c r="B13" s="244"/>
      <c r="C13" s="244"/>
      <c r="D13" s="244"/>
      <c r="E13" s="244"/>
      <c r="F13" s="244"/>
      <c r="G13" s="1119" t="s">
        <v>484</v>
      </c>
      <c r="H13" s="1120"/>
      <c r="I13" s="1120"/>
      <c r="J13" s="1121"/>
      <c r="K13" s="267" t="s">
        <v>485</v>
      </c>
      <c r="L13" s="268" t="s">
        <v>485</v>
      </c>
      <c r="M13" s="269">
        <v>1</v>
      </c>
      <c r="N13" s="270" t="s">
        <v>485</v>
      </c>
    </row>
    <row r="14" spans="1:16" ht="13.5" customHeight="1">
      <c r="A14" s="248"/>
      <c r="B14" s="244"/>
      <c r="C14" s="244"/>
      <c r="D14" s="244"/>
      <c r="E14" s="244"/>
      <c r="F14" s="244"/>
      <c r="G14" s="1119" t="s">
        <v>486</v>
      </c>
      <c r="H14" s="1120"/>
      <c r="I14" s="1120"/>
      <c r="J14" s="1121"/>
      <c r="K14" s="267">
        <v>176958</v>
      </c>
      <c r="L14" s="268">
        <v>1332</v>
      </c>
      <c r="M14" s="269">
        <v>2438</v>
      </c>
      <c r="N14" s="270">
        <v>-45.4</v>
      </c>
    </row>
    <row r="15" spans="1:16" ht="13.5" customHeight="1">
      <c r="A15" s="248"/>
      <c r="B15" s="244"/>
      <c r="C15" s="244"/>
      <c r="D15" s="244"/>
      <c r="E15" s="244"/>
      <c r="F15" s="244"/>
      <c r="G15" s="1119" t="s">
        <v>487</v>
      </c>
      <c r="H15" s="1120"/>
      <c r="I15" s="1120"/>
      <c r="J15" s="1121"/>
      <c r="K15" s="267">
        <v>86180</v>
      </c>
      <c r="L15" s="268">
        <v>649</v>
      </c>
      <c r="M15" s="269">
        <v>1435</v>
      </c>
      <c r="N15" s="270">
        <v>-54.8</v>
      </c>
    </row>
    <row r="16" spans="1:16">
      <c r="A16" s="248"/>
      <c r="B16" s="244"/>
      <c r="C16" s="244"/>
      <c r="D16" s="244"/>
      <c r="E16" s="244"/>
      <c r="F16" s="244"/>
      <c r="G16" s="1122" t="s">
        <v>488</v>
      </c>
      <c r="H16" s="1123"/>
      <c r="I16" s="1123"/>
      <c r="J16" s="1124"/>
      <c r="K16" s="268">
        <v>-731325</v>
      </c>
      <c r="L16" s="268">
        <v>-5504</v>
      </c>
      <c r="M16" s="269">
        <v>-6041</v>
      </c>
      <c r="N16" s="270">
        <v>-8.9</v>
      </c>
    </row>
    <row r="17" spans="1:16">
      <c r="A17" s="248"/>
      <c r="B17" s="244"/>
      <c r="C17" s="244"/>
      <c r="D17" s="244"/>
      <c r="E17" s="244"/>
      <c r="F17" s="244"/>
      <c r="G17" s="1122" t="s">
        <v>171</v>
      </c>
      <c r="H17" s="1123"/>
      <c r="I17" s="1123"/>
      <c r="J17" s="1124"/>
      <c r="K17" s="268">
        <v>7302586</v>
      </c>
      <c r="L17" s="268">
        <v>54956</v>
      </c>
      <c r="M17" s="269">
        <v>65157</v>
      </c>
      <c r="N17" s="270">
        <v>-15.7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5.98</v>
      </c>
      <c r="L21" s="281">
        <v>6.38</v>
      </c>
      <c r="M21" s="282">
        <v>-0.4</v>
      </c>
      <c r="N21" s="249"/>
      <c r="O21" s="283"/>
      <c r="P21" s="279"/>
    </row>
    <row r="22" spans="1:16" s="284" customFormat="1">
      <c r="A22" s="279"/>
      <c r="B22" s="249"/>
      <c r="C22" s="249"/>
      <c r="D22" s="249"/>
      <c r="E22" s="249"/>
      <c r="F22" s="249"/>
      <c r="G22" s="1114" t="s">
        <v>494</v>
      </c>
      <c r="H22" s="1115"/>
      <c r="I22" s="1115"/>
      <c r="J22" s="1116"/>
      <c r="K22" s="285">
        <v>102.7</v>
      </c>
      <c r="L22" s="286">
        <v>99.2</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2400367</v>
      </c>
      <c r="L32" s="294">
        <v>18064</v>
      </c>
      <c r="M32" s="295">
        <v>38103</v>
      </c>
      <c r="N32" s="296">
        <v>-52.6</v>
      </c>
    </row>
    <row r="33" spans="1:16" ht="13.5" customHeight="1">
      <c r="A33" s="248"/>
      <c r="B33" s="244"/>
      <c r="C33" s="244"/>
      <c r="D33" s="244"/>
      <c r="E33" s="244"/>
      <c r="F33" s="244"/>
      <c r="G33" s="1130" t="s">
        <v>498</v>
      </c>
      <c r="H33" s="1131"/>
      <c r="I33" s="1131"/>
      <c r="J33" s="1132"/>
      <c r="K33" s="294" t="s">
        <v>485</v>
      </c>
      <c r="L33" s="294" t="s">
        <v>485</v>
      </c>
      <c r="M33" s="295" t="s">
        <v>485</v>
      </c>
      <c r="N33" s="296" t="s">
        <v>485</v>
      </c>
    </row>
    <row r="34" spans="1:16" ht="27" customHeight="1">
      <c r="A34" s="248"/>
      <c r="B34" s="244"/>
      <c r="C34" s="244"/>
      <c r="D34" s="244"/>
      <c r="E34" s="244"/>
      <c r="F34" s="244"/>
      <c r="G34" s="1130" t="s">
        <v>499</v>
      </c>
      <c r="H34" s="1131"/>
      <c r="I34" s="1131"/>
      <c r="J34" s="1132"/>
      <c r="K34" s="294" t="s">
        <v>485</v>
      </c>
      <c r="L34" s="294" t="s">
        <v>485</v>
      </c>
      <c r="M34" s="295">
        <v>32</v>
      </c>
      <c r="N34" s="296" t="s">
        <v>485</v>
      </c>
    </row>
    <row r="35" spans="1:16" ht="27" customHeight="1">
      <c r="A35" s="248"/>
      <c r="B35" s="244"/>
      <c r="C35" s="244"/>
      <c r="D35" s="244"/>
      <c r="E35" s="244"/>
      <c r="F35" s="244"/>
      <c r="G35" s="1130" t="s">
        <v>500</v>
      </c>
      <c r="H35" s="1131"/>
      <c r="I35" s="1131"/>
      <c r="J35" s="1132"/>
      <c r="K35" s="294">
        <v>740765</v>
      </c>
      <c r="L35" s="294">
        <v>5575</v>
      </c>
      <c r="M35" s="295">
        <v>9772</v>
      </c>
      <c r="N35" s="296">
        <v>-42.9</v>
      </c>
    </row>
    <row r="36" spans="1:16" ht="27" customHeight="1">
      <c r="A36" s="248"/>
      <c r="B36" s="244"/>
      <c r="C36" s="244"/>
      <c r="D36" s="244"/>
      <c r="E36" s="244"/>
      <c r="F36" s="244"/>
      <c r="G36" s="1130" t="s">
        <v>501</v>
      </c>
      <c r="H36" s="1131"/>
      <c r="I36" s="1131"/>
      <c r="J36" s="1132"/>
      <c r="K36" s="294">
        <v>85887</v>
      </c>
      <c r="L36" s="294">
        <v>646</v>
      </c>
      <c r="M36" s="295">
        <v>1367</v>
      </c>
      <c r="N36" s="296">
        <v>-52.7</v>
      </c>
    </row>
    <row r="37" spans="1:16" ht="13.5" customHeight="1">
      <c r="A37" s="248"/>
      <c r="B37" s="244"/>
      <c r="C37" s="244"/>
      <c r="D37" s="244"/>
      <c r="E37" s="244"/>
      <c r="F37" s="244"/>
      <c r="G37" s="1130" t="s">
        <v>502</v>
      </c>
      <c r="H37" s="1131"/>
      <c r="I37" s="1131"/>
      <c r="J37" s="1132"/>
      <c r="K37" s="294">
        <v>47639</v>
      </c>
      <c r="L37" s="294">
        <v>359</v>
      </c>
      <c r="M37" s="295">
        <v>888</v>
      </c>
      <c r="N37" s="296">
        <v>-59.6</v>
      </c>
    </row>
    <row r="38" spans="1:16" ht="27" customHeight="1">
      <c r="A38" s="248"/>
      <c r="B38" s="244"/>
      <c r="C38" s="244"/>
      <c r="D38" s="244"/>
      <c r="E38" s="244"/>
      <c r="F38" s="244"/>
      <c r="G38" s="1133" t="s">
        <v>503</v>
      </c>
      <c r="H38" s="1134"/>
      <c r="I38" s="1134"/>
      <c r="J38" s="1135"/>
      <c r="K38" s="297" t="s">
        <v>485</v>
      </c>
      <c r="L38" s="297" t="s">
        <v>485</v>
      </c>
      <c r="M38" s="298">
        <v>2</v>
      </c>
      <c r="N38" s="299" t="s">
        <v>485</v>
      </c>
      <c r="O38" s="293"/>
    </row>
    <row r="39" spans="1:16">
      <c r="A39" s="248"/>
      <c r="B39" s="244"/>
      <c r="C39" s="244"/>
      <c r="D39" s="244"/>
      <c r="E39" s="244"/>
      <c r="F39" s="244"/>
      <c r="G39" s="1133" t="s">
        <v>504</v>
      </c>
      <c r="H39" s="1134"/>
      <c r="I39" s="1134"/>
      <c r="J39" s="1135"/>
      <c r="K39" s="300">
        <v>-503203</v>
      </c>
      <c r="L39" s="300">
        <v>-3787</v>
      </c>
      <c r="M39" s="301">
        <v>-6931</v>
      </c>
      <c r="N39" s="302">
        <v>-45.4</v>
      </c>
      <c r="O39" s="293"/>
    </row>
    <row r="40" spans="1:16" ht="27" customHeight="1">
      <c r="A40" s="248"/>
      <c r="B40" s="244"/>
      <c r="C40" s="244"/>
      <c r="D40" s="244"/>
      <c r="E40" s="244"/>
      <c r="F40" s="244"/>
      <c r="G40" s="1130" t="s">
        <v>505</v>
      </c>
      <c r="H40" s="1131"/>
      <c r="I40" s="1131"/>
      <c r="J40" s="1132"/>
      <c r="K40" s="300">
        <v>-1911637</v>
      </c>
      <c r="L40" s="300">
        <v>-14386</v>
      </c>
      <c r="M40" s="301">
        <v>-31548</v>
      </c>
      <c r="N40" s="302">
        <v>-54.4</v>
      </c>
      <c r="O40" s="293"/>
    </row>
    <row r="41" spans="1:16">
      <c r="A41" s="248"/>
      <c r="B41" s="244"/>
      <c r="C41" s="244"/>
      <c r="D41" s="244"/>
      <c r="E41" s="244"/>
      <c r="F41" s="244"/>
      <c r="G41" s="1136" t="s">
        <v>281</v>
      </c>
      <c r="H41" s="1137"/>
      <c r="I41" s="1137"/>
      <c r="J41" s="1138"/>
      <c r="K41" s="294">
        <v>859818</v>
      </c>
      <c r="L41" s="300">
        <v>6471</v>
      </c>
      <c r="M41" s="301">
        <v>11686</v>
      </c>
      <c r="N41" s="302">
        <v>-44.6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8803949</v>
      </c>
      <c r="J51" s="320">
        <v>73334</v>
      </c>
      <c r="K51" s="321">
        <v>-12.2</v>
      </c>
      <c r="L51" s="322">
        <v>35965</v>
      </c>
      <c r="M51" s="323">
        <v>4.7</v>
      </c>
      <c r="N51" s="324">
        <v>-16.899999999999999</v>
      </c>
    </row>
    <row r="52" spans="1:14">
      <c r="A52" s="248"/>
      <c r="B52" s="244"/>
      <c r="C52" s="244"/>
      <c r="D52" s="244"/>
      <c r="E52" s="244"/>
      <c r="F52" s="244"/>
      <c r="G52" s="325"/>
      <c r="H52" s="326" t="s">
        <v>516</v>
      </c>
      <c r="I52" s="327">
        <v>7278804</v>
      </c>
      <c r="J52" s="328">
        <v>60630</v>
      </c>
      <c r="K52" s="329">
        <v>-15.8</v>
      </c>
      <c r="L52" s="330">
        <v>20136</v>
      </c>
      <c r="M52" s="331">
        <v>1.6</v>
      </c>
      <c r="N52" s="332">
        <v>-17.399999999999999</v>
      </c>
    </row>
    <row r="53" spans="1:14">
      <c r="A53" s="248"/>
      <c r="B53" s="244"/>
      <c r="C53" s="244"/>
      <c r="D53" s="244"/>
      <c r="E53" s="244"/>
      <c r="F53" s="244"/>
      <c r="G53" s="310" t="s">
        <v>517</v>
      </c>
      <c r="H53" s="311"/>
      <c r="I53" s="319">
        <v>6685184</v>
      </c>
      <c r="J53" s="320">
        <v>54864</v>
      </c>
      <c r="K53" s="321">
        <v>-25.2</v>
      </c>
      <c r="L53" s="322">
        <v>41433</v>
      </c>
      <c r="M53" s="323">
        <v>15.2</v>
      </c>
      <c r="N53" s="324">
        <v>-40.4</v>
      </c>
    </row>
    <row r="54" spans="1:14">
      <c r="A54" s="248"/>
      <c r="B54" s="244"/>
      <c r="C54" s="244"/>
      <c r="D54" s="244"/>
      <c r="E54" s="244"/>
      <c r="F54" s="244"/>
      <c r="G54" s="325"/>
      <c r="H54" s="326" t="s">
        <v>516</v>
      </c>
      <c r="I54" s="327">
        <v>4615305</v>
      </c>
      <c r="J54" s="328">
        <v>37877</v>
      </c>
      <c r="K54" s="329">
        <v>-37.5</v>
      </c>
      <c r="L54" s="330">
        <v>22351</v>
      </c>
      <c r="M54" s="331">
        <v>11</v>
      </c>
      <c r="N54" s="332">
        <v>-48.5</v>
      </c>
    </row>
    <row r="55" spans="1:14">
      <c r="A55" s="248"/>
      <c r="B55" s="244"/>
      <c r="C55" s="244"/>
      <c r="D55" s="244"/>
      <c r="E55" s="244"/>
      <c r="F55" s="244"/>
      <c r="G55" s="310" t="s">
        <v>518</v>
      </c>
      <c r="H55" s="311"/>
      <c r="I55" s="319">
        <v>9119805</v>
      </c>
      <c r="J55" s="320">
        <v>71057</v>
      </c>
      <c r="K55" s="321">
        <v>29.5</v>
      </c>
      <c r="L55" s="322">
        <v>43493</v>
      </c>
      <c r="M55" s="323">
        <v>5</v>
      </c>
      <c r="N55" s="324">
        <v>24.5</v>
      </c>
    </row>
    <row r="56" spans="1:14">
      <c r="A56" s="248"/>
      <c r="B56" s="244"/>
      <c r="C56" s="244"/>
      <c r="D56" s="244"/>
      <c r="E56" s="244"/>
      <c r="F56" s="244"/>
      <c r="G56" s="325"/>
      <c r="H56" s="326" t="s">
        <v>516</v>
      </c>
      <c r="I56" s="327">
        <v>6802451</v>
      </c>
      <c r="J56" s="328">
        <v>53001</v>
      </c>
      <c r="K56" s="329">
        <v>39.9</v>
      </c>
      <c r="L56" s="330">
        <v>23254</v>
      </c>
      <c r="M56" s="331">
        <v>4</v>
      </c>
      <c r="N56" s="332">
        <v>35.9</v>
      </c>
    </row>
    <row r="57" spans="1:14">
      <c r="A57" s="248"/>
      <c r="B57" s="244"/>
      <c r="C57" s="244"/>
      <c r="D57" s="244"/>
      <c r="E57" s="244"/>
      <c r="F57" s="244"/>
      <c r="G57" s="310" t="s">
        <v>519</v>
      </c>
      <c r="H57" s="311"/>
      <c r="I57" s="319">
        <v>8737029</v>
      </c>
      <c r="J57" s="320">
        <v>67034</v>
      </c>
      <c r="K57" s="321">
        <v>-5.7</v>
      </c>
      <c r="L57" s="322">
        <v>50840</v>
      </c>
      <c r="M57" s="323">
        <v>16.899999999999999</v>
      </c>
      <c r="N57" s="324">
        <v>-22.6</v>
      </c>
    </row>
    <row r="58" spans="1:14">
      <c r="A58" s="248"/>
      <c r="B58" s="244"/>
      <c r="C58" s="244"/>
      <c r="D58" s="244"/>
      <c r="E58" s="244"/>
      <c r="F58" s="244"/>
      <c r="G58" s="325"/>
      <c r="H58" s="326" t="s">
        <v>516</v>
      </c>
      <c r="I58" s="327">
        <v>5737238</v>
      </c>
      <c r="J58" s="328">
        <v>44018</v>
      </c>
      <c r="K58" s="329">
        <v>-16.899999999999999</v>
      </c>
      <c r="L58" s="330">
        <v>25367</v>
      </c>
      <c r="M58" s="331">
        <v>9.1</v>
      </c>
      <c r="N58" s="332">
        <v>-26</v>
      </c>
    </row>
    <row r="59" spans="1:14">
      <c r="A59" s="248"/>
      <c r="B59" s="244"/>
      <c r="C59" s="244"/>
      <c r="D59" s="244"/>
      <c r="E59" s="244"/>
      <c r="F59" s="244"/>
      <c r="G59" s="310" t="s">
        <v>520</v>
      </c>
      <c r="H59" s="311"/>
      <c r="I59" s="319">
        <v>11040210</v>
      </c>
      <c r="J59" s="320">
        <v>83084</v>
      </c>
      <c r="K59" s="321">
        <v>23.9</v>
      </c>
      <c r="L59" s="322">
        <v>53605</v>
      </c>
      <c r="M59" s="323">
        <v>5.4</v>
      </c>
      <c r="N59" s="324">
        <v>18.5</v>
      </c>
    </row>
    <row r="60" spans="1:14">
      <c r="A60" s="248"/>
      <c r="B60" s="244"/>
      <c r="C60" s="244"/>
      <c r="D60" s="244"/>
      <c r="E60" s="244"/>
      <c r="F60" s="244"/>
      <c r="G60" s="325"/>
      <c r="H60" s="326" t="s">
        <v>516</v>
      </c>
      <c r="I60" s="333">
        <v>6740519</v>
      </c>
      <c r="J60" s="328">
        <v>50726</v>
      </c>
      <c r="K60" s="329">
        <v>15.2</v>
      </c>
      <c r="L60" s="330">
        <v>28343</v>
      </c>
      <c r="M60" s="331">
        <v>11.7</v>
      </c>
      <c r="N60" s="332">
        <v>3.5</v>
      </c>
    </row>
    <row r="61" spans="1:14">
      <c r="A61" s="248"/>
      <c r="B61" s="244"/>
      <c r="C61" s="244"/>
      <c r="D61" s="244"/>
      <c r="E61" s="244"/>
      <c r="F61" s="244"/>
      <c r="G61" s="310" t="s">
        <v>521</v>
      </c>
      <c r="H61" s="334"/>
      <c r="I61" s="335">
        <v>8877235</v>
      </c>
      <c r="J61" s="336">
        <v>69875</v>
      </c>
      <c r="K61" s="337">
        <v>2.1</v>
      </c>
      <c r="L61" s="338">
        <v>45067</v>
      </c>
      <c r="M61" s="339">
        <v>9.4</v>
      </c>
      <c r="N61" s="324">
        <v>-7.3</v>
      </c>
    </row>
    <row r="62" spans="1:14">
      <c r="A62" s="248"/>
      <c r="B62" s="244"/>
      <c r="C62" s="244"/>
      <c r="D62" s="244"/>
      <c r="E62" s="244"/>
      <c r="F62" s="244"/>
      <c r="G62" s="325"/>
      <c r="H62" s="326" t="s">
        <v>516</v>
      </c>
      <c r="I62" s="327">
        <v>6234863</v>
      </c>
      <c r="J62" s="328">
        <v>49250</v>
      </c>
      <c r="K62" s="329">
        <v>-3</v>
      </c>
      <c r="L62" s="330">
        <v>23890</v>
      </c>
      <c r="M62" s="331">
        <v>7.5</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election activeCell="P44" sqref="P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14.04</v>
      </c>
      <c r="G47" s="12">
        <v>13.54</v>
      </c>
      <c r="H47" s="12">
        <v>13.5</v>
      </c>
      <c r="I47" s="12">
        <v>13.68</v>
      </c>
      <c r="J47" s="13">
        <v>12.98</v>
      </c>
    </row>
    <row r="48" spans="2:10" ht="57.75" customHeight="1">
      <c r="B48" s="14"/>
      <c r="C48" s="1141" t="s">
        <v>4</v>
      </c>
      <c r="D48" s="1141"/>
      <c r="E48" s="1142"/>
      <c r="F48" s="15">
        <v>3.74</v>
      </c>
      <c r="G48" s="16">
        <v>7.21</v>
      </c>
      <c r="H48" s="16">
        <v>10.23</v>
      </c>
      <c r="I48" s="16">
        <v>7.55</v>
      </c>
      <c r="J48" s="17">
        <v>6.51</v>
      </c>
    </row>
    <row r="49" spans="2:10" ht="57.75" customHeight="1" thickBot="1">
      <c r="B49" s="18"/>
      <c r="C49" s="1143" t="s">
        <v>5</v>
      </c>
      <c r="D49" s="1143"/>
      <c r="E49" s="1144"/>
      <c r="F49" s="19" t="s">
        <v>528</v>
      </c>
      <c r="G49" s="20">
        <v>2.93</v>
      </c>
      <c r="H49" s="20">
        <v>2.5499999999999998</v>
      </c>
      <c r="I49" s="20" t="s">
        <v>529</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election activeCell="P42" sqref="P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531</v>
      </c>
      <c r="D34" s="1151"/>
      <c r="E34" s="1152"/>
      <c r="F34" s="32">
        <v>3.25</v>
      </c>
      <c r="G34" s="33">
        <v>5.99</v>
      </c>
      <c r="H34" s="33">
        <v>9.3800000000000008</v>
      </c>
      <c r="I34" s="33">
        <v>6.49</v>
      </c>
      <c r="J34" s="34">
        <v>5.83</v>
      </c>
      <c r="K34" s="22"/>
      <c r="L34" s="22"/>
      <c r="M34" s="22"/>
      <c r="N34" s="22"/>
      <c r="O34" s="22"/>
      <c r="P34" s="22"/>
    </row>
    <row r="35" spans="1:16" ht="39" customHeight="1">
      <c r="A35" s="22"/>
      <c r="B35" s="35"/>
      <c r="C35" s="1145" t="s">
        <v>532</v>
      </c>
      <c r="D35" s="1146"/>
      <c r="E35" s="1147"/>
      <c r="F35" s="36">
        <v>3.15</v>
      </c>
      <c r="G35" s="37">
        <v>2.79</v>
      </c>
      <c r="H35" s="37">
        <v>6.28</v>
      </c>
      <c r="I35" s="37">
        <v>4.1100000000000003</v>
      </c>
      <c r="J35" s="38">
        <v>4.54</v>
      </c>
      <c r="K35" s="22"/>
      <c r="L35" s="22"/>
      <c r="M35" s="22"/>
      <c r="N35" s="22"/>
      <c r="O35" s="22"/>
      <c r="P35" s="22"/>
    </row>
    <row r="36" spans="1:16" ht="39" customHeight="1">
      <c r="A36" s="22"/>
      <c r="B36" s="35"/>
      <c r="C36" s="1145" t="s">
        <v>533</v>
      </c>
      <c r="D36" s="1146"/>
      <c r="E36" s="1147"/>
      <c r="F36" s="36">
        <v>1.27</v>
      </c>
      <c r="G36" s="37">
        <v>1.35</v>
      </c>
      <c r="H36" s="37">
        <v>2.17</v>
      </c>
      <c r="I36" s="37">
        <v>1.45</v>
      </c>
      <c r="J36" s="38">
        <v>1.55</v>
      </c>
      <c r="K36" s="22"/>
      <c r="L36" s="22"/>
      <c r="M36" s="22"/>
      <c r="N36" s="22"/>
      <c r="O36" s="22"/>
      <c r="P36" s="22"/>
    </row>
    <row r="37" spans="1:16" ht="39" customHeight="1">
      <c r="A37" s="22"/>
      <c r="B37" s="35"/>
      <c r="C37" s="1145" t="s">
        <v>534</v>
      </c>
      <c r="D37" s="1146"/>
      <c r="E37" s="1147"/>
      <c r="F37" s="36" t="s">
        <v>485</v>
      </c>
      <c r="G37" s="37" t="s">
        <v>485</v>
      </c>
      <c r="H37" s="37" t="s">
        <v>485</v>
      </c>
      <c r="I37" s="37" t="s">
        <v>485</v>
      </c>
      <c r="J37" s="38">
        <v>1.49</v>
      </c>
      <c r="K37" s="22"/>
      <c r="L37" s="22"/>
      <c r="M37" s="22"/>
      <c r="N37" s="22"/>
      <c r="O37" s="22"/>
      <c r="P37" s="22"/>
    </row>
    <row r="38" spans="1:16" ht="39" customHeight="1">
      <c r="A38" s="22"/>
      <c r="B38" s="35"/>
      <c r="C38" s="1145" t="s">
        <v>535</v>
      </c>
      <c r="D38" s="1146"/>
      <c r="E38" s="1147"/>
      <c r="F38" s="36">
        <v>0.25</v>
      </c>
      <c r="G38" s="37">
        <v>0.23</v>
      </c>
      <c r="H38" s="37">
        <v>0.26</v>
      </c>
      <c r="I38" s="37">
        <v>0.33</v>
      </c>
      <c r="J38" s="38">
        <v>0.28999999999999998</v>
      </c>
      <c r="K38" s="22"/>
      <c r="L38" s="22"/>
      <c r="M38" s="22"/>
      <c r="N38" s="22"/>
      <c r="O38" s="22"/>
      <c r="P38" s="22"/>
    </row>
    <row r="39" spans="1:16" ht="39" customHeight="1">
      <c r="A39" s="22"/>
      <c r="B39" s="35"/>
      <c r="C39" s="1145" t="s">
        <v>536</v>
      </c>
      <c r="D39" s="1146"/>
      <c r="E39" s="1147"/>
      <c r="F39" s="36">
        <v>0.11</v>
      </c>
      <c r="G39" s="37">
        <v>0.8</v>
      </c>
      <c r="H39" s="37">
        <v>0.33</v>
      </c>
      <c r="I39" s="37">
        <v>0.49</v>
      </c>
      <c r="J39" s="38">
        <v>0.18</v>
      </c>
      <c r="K39" s="22"/>
      <c r="L39" s="22"/>
      <c r="M39" s="22"/>
      <c r="N39" s="22"/>
      <c r="O39" s="22"/>
      <c r="P39" s="22"/>
    </row>
    <row r="40" spans="1:16" ht="39" customHeight="1">
      <c r="A40" s="22"/>
      <c r="B40" s="35"/>
      <c r="C40" s="1145" t="s">
        <v>537</v>
      </c>
      <c r="D40" s="1146"/>
      <c r="E40" s="1147"/>
      <c r="F40" s="36">
        <v>0.09</v>
      </c>
      <c r="G40" s="37">
        <v>0.14000000000000001</v>
      </c>
      <c r="H40" s="37">
        <v>0.21</v>
      </c>
      <c r="I40" s="37">
        <v>0.2</v>
      </c>
      <c r="J40" s="38">
        <v>0.18</v>
      </c>
      <c r="K40" s="22"/>
      <c r="L40" s="22"/>
      <c r="M40" s="22"/>
      <c r="N40" s="22"/>
      <c r="O40" s="22"/>
      <c r="P40" s="22"/>
    </row>
    <row r="41" spans="1:16" ht="39" customHeight="1">
      <c r="A41" s="22"/>
      <c r="B41" s="35"/>
      <c r="C41" s="1145" t="s">
        <v>538</v>
      </c>
      <c r="D41" s="1146"/>
      <c r="E41" s="1147"/>
      <c r="F41" s="36">
        <v>0.17</v>
      </c>
      <c r="G41" s="37">
        <v>0.14000000000000001</v>
      </c>
      <c r="H41" s="37">
        <v>0.21</v>
      </c>
      <c r="I41" s="37">
        <v>0.22</v>
      </c>
      <c r="J41" s="38">
        <v>0.13</v>
      </c>
      <c r="K41" s="22"/>
      <c r="L41" s="22"/>
      <c r="M41" s="22"/>
      <c r="N41" s="22"/>
      <c r="O41" s="22"/>
      <c r="P41" s="22"/>
    </row>
    <row r="42" spans="1:16" ht="39" customHeight="1">
      <c r="A42" s="22"/>
      <c r="B42" s="39"/>
      <c r="C42" s="1145" t="s">
        <v>539</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540</v>
      </c>
      <c r="D43" s="1149"/>
      <c r="E43" s="1150"/>
      <c r="F43" s="41">
        <v>0.43</v>
      </c>
      <c r="G43" s="42">
        <v>0.69</v>
      </c>
      <c r="H43" s="42">
        <v>1.34</v>
      </c>
      <c r="I43" s="42">
        <v>1.86</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K53" sqref="K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2104</v>
      </c>
      <c r="L45" s="60">
        <v>2066</v>
      </c>
      <c r="M45" s="60">
        <v>2088</v>
      </c>
      <c r="N45" s="60">
        <v>2432</v>
      </c>
      <c r="O45" s="61">
        <v>2400</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913</v>
      </c>
      <c r="L48" s="64">
        <v>887</v>
      </c>
      <c r="M48" s="64">
        <v>797</v>
      </c>
      <c r="N48" s="64">
        <v>779</v>
      </c>
      <c r="O48" s="65">
        <v>741</v>
      </c>
      <c r="P48" s="48"/>
      <c r="Q48" s="48"/>
      <c r="R48" s="48"/>
      <c r="S48" s="48"/>
      <c r="T48" s="48"/>
      <c r="U48" s="48"/>
    </row>
    <row r="49" spans="1:21" ht="30.75" customHeight="1">
      <c r="A49" s="48"/>
      <c r="B49" s="1163"/>
      <c r="C49" s="1164"/>
      <c r="D49" s="62"/>
      <c r="E49" s="1155" t="s">
        <v>16</v>
      </c>
      <c r="F49" s="1155"/>
      <c r="G49" s="1155"/>
      <c r="H49" s="1155"/>
      <c r="I49" s="1155"/>
      <c r="J49" s="1156"/>
      <c r="K49" s="63">
        <v>59</v>
      </c>
      <c r="L49" s="64">
        <v>53</v>
      </c>
      <c r="M49" s="64">
        <v>68</v>
      </c>
      <c r="N49" s="64">
        <v>97</v>
      </c>
      <c r="O49" s="65">
        <v>86</v>
      </c>
      <c r="P49" s="48"/>
      <c r="Q49" s="48"/>
      <c r="R49" s="48"/>
      <c r="S49" s="48"/>
      <c r="T49" s="48"/>
      <c r="U49" s="48"/>
    </row>
    <row r="50" spans="1:21" ht="30.75" customHeight="1">
      <c r="A50" s="48"/>
      <c r="B50" s="1163"/>
      <c r="C50" s="1164"/>
      <c r="D50" s="62"/>
      <c r="E50" s="1155" t="s">
        <v>17</v>
      </c>
      <c r="F50" s="1155"/>
      <c r="G50" s="1155"/>
      <c r="H50" s="1155"/>
      <c r="I50" s="1155"/>
      <c r="J50" s="1156"/>
      <c r="K50" s="63">
        <v>347</v>
      </c>
      <c r="L50" s="64">
        <v>223</v>
      </c>
      <c r="M50" s="64">
        <v>191</v>
      </c>
      <c r="N50" s="64">
        <v>66</v>
      </c>
      <c r="O50" s="65">
        <v>48</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2167</v>
      </c>
      <c r="L52" s="64">
        <v>2267</v>
      </c>
      <c r="M52" s="64">
        <v>2291</v>
      </c>
      <c r="N52" s="64">
        <v>2371</v>
      </c>
      <c r="O52" s="65">
        <v>2415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1256</v>
      </c>
      <c r="L53" s="69">
        <v>962</v>
      </c>
      <c r="M53" s="69">
        <v>853</v>
      </c>
      <c r="N53" s="69">
        <v>1003</v>
      </c>
      <c r="O53" s="70">
        <v>860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dcterms:created xsi:type="dcterms:W3CDTF">2016-02-15T00:58:18Z</dcterms:created>
  <dcterms:modified xsi:type="dcterms:W3CDTF">2016-04-25T05:40:49Z</dcterms:modified>
  <cp:category/>
</cp:coreProperties>
</file>