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080" tabRatio="952" firstSheet="6" activeTab="14"/>
  </bookViews>
  <sheets>
    <sheet name="ファイルの説明" sheetId="1" r:id="rId1"/>
    <sheet name="①かがみ文" sheetId="2" r:id="rId2"/>
    <sheet name="※担当者名簿" sheetId="3" r:id="rId3"/>
    <sheet name="②別紙１精算書" sheetId="4" r:id="rId4"/>
    <sheet name="③別紙１の２給与費明細" sheetId="5" r:id="rId5"/>
    <sheet name="④別紙２施設名称等" sheetId="6" r:id="rId6"/>
    <sheet name="⑤別紙２の２保育人員職員配置" sheetId="7" r:id="rId7"/>
    <sheet name="⑥別紙２－２の付表臨時保育換算（２）" sheetId="8" r:id="rId8"/>
    <sheet name="⑦別紙２の３保護者状況" sheetId="9" r:id="rId9"/>
    <sheet name="⑧別紙２の４２４時間保育" sheetId="10" r:id="rId10"/>
    <sheet name="⑨別紙２の５休日保育" sheetId="11" r:id="rId11"/>
    <sheet name="⑩別紙２の６病児保育" sheetId="12" r:id="rId12"/>
    <sheet name="⑪別紙３" sheetId="13" r:id="rId13"/>
    <sheet name="※病院内保育施設運営に係る科目の説明" sheetId="14" r:id="rId14"/>
    <sheet name="データ集計" sheetId="15" r:id="rId15"/>
  </sheets>
  <externalReferences>
    <externalReference r:id="rId18"/>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13">'※病院内保育施設運営に係る科目の説明'!$A$1:$I$66</definedName>
    <definedName name="_xlnm.Print_Area" localSheetId="1">'①かがみ文'!$A$1:$Y$54</definedName>
    <definedName name="_xlnm.Print_Area" localSheetId="3">'②別紙１精算書'!$A$1:$Z$25</definedName>
    <definedName name="_xlnm.Print_Area" localSheetId="4">'③別紙１の２給与費明細'!$A$1:$Z$43</definedName>
    <definedName name="_xlnm.Print_Area" localSheetId="5">'④別紙２施設名称等'!$A$1:$O$21</definedName>
    <definedName name="_xlnm.Print_Area" localSheetId="6">'⑤別紙２の２保育人員職員配置'!$A$1:$L$40</definedName>
    <definedName name="_xlnm.Print_Area" localSheetId="8">'⑦別紙２の３保護者状況'!$A$1:$P$33</definedName>
    <definedName name="_xlnm.Print_Area" localSheetId="9">'⑧別紙２の４２４時間保育'!$A$1:$AG$24</definedName>
    <definedName name="_xlnm.Print_Area" localSheetId="10">'⑨別紙２の５休日保育'!$A$1:$AG$24</definedName>
    <definedName name="_xlnm.Print_Area" localSheetId="11">'⑩別紙２の６病児保育'!$A$1:$AV$35</definedName>
    <definedName name="_xlnm.Print_Area" localSheetId="12">'⑪別紙３'!$A$1:$H$32</definedName>
    <definedName name="_xlnm.Print_Area" localSheetId="0">'ファイルの説明'!$A$1:$W$30</definedName>
  </definedNames>
  <calcPr fullCalcOnLoad="1"/>
</workbook>
</file>

<file path=xl/comments2.xml><?xml version="1.0" encoding="utf-8"?>
<comments xmlns="http://schemas.openxmlformats.org/spreadsheetml/2006/main">
  <authors>
    <author>埼玉県</author>
  </authors>
  <commentList>
    <comment ref="S4" authorId="0">
      <text>
        <r>
          <rPr>
            <sz val="9"/>
            <rFont val="MS P ゴシック"/>
            <family val="3"/>
          </rPr>
          <t xml:space="preserve">提出日
提出期間は
令和６年３月３１日から令和６年４月１２日までです。
</t>
        </r>
      </text>
    </comment>
  </commentList>
</comments>
</file>

<file path=xl/comments5.xml><?xml version="1.0" encoding="utf-8"?>
<comments xmlns="http://schemas.openxmlformats.org/spreadsheetml/2006/main">
  <authors>
    <author>埼玉県</author>
  </authors>
  <commentList>
    <comment ref="AA39" authorId="0">
      <text>
        <r>
          <rPr>
            <sz val="9"/>
            <rFont val="ＭＳ Ｐゴシック"/>
            <family val="3"/>
          </rPr>
          <t>行での合計</t>
        </r>
      </text>
    </comment>
    <comment ref="Q39" authorId="0">
      <text>
        <r>
          <rPr>
            <sz val="9"/>
            <rFont val="ＭＳ Ｐゴシック"/>
            <family val="3"/>
          </rPr>
          <t xml:space="preserve">合計に誤りがないか確認
P列の合計（P29)とAAが同額の場合〇、差がある場合×が表示
</t>
        </r>
      </text>
    </comment>
  </commentList>
</comments>
</file>

<file path=xl/sharedStrings.xml><?xml version="1.0" encoding="utf-8"?>
<sst xmlns="http://schemas.openxmlformats.org/spreadsheetml/2006/main" count="977" uniqueCount="517">
  <si>
    <t>計</t>
  </si>
  <si>
    <t>総事業費</t>
  </si>
  <si>
    <t>計</t>
  </si>
  <si>
    <t>３歳未満</t>
  </si>
  <si>
    <t>３歳以上</t>
  </si>
  <si>
    <t>常勤</t>
  </si>
  <si>
    <t>非常勤</t>
  </si>
  <si>
    <t>その他の職員</t>
  </si>
  <si>
    <t>保育人員</t>
  </si>
  <si>
    <t>５月</t>
  </si>
  <si>
    <t>６月</t>
  </si>
  <si>
    <t>７月</t>
  </si>
  <si>
    <t>８月</t>
  </si>
  <si>
    <t>９月</t>
  </si>
  <si>
    <t>１０月</t>
  </si>
  <si>
    <t>１１月</t>
  </si>
  <si>
    <t>１２月</t>
  </si>
  <si>
    <t>２月</t>
  </si>
  <si>
    <t>３月</t>
  </si>
  <si>
    <t>年間平均</t>
  </si>
  <si>
    <t>保育月</t>
  </si>
  <si>
    <t>保育士</t>
  </si>
  <si>
    <t>保育士等職員数</t>
  </si>
  <si>
    <t>０歳</t>
  </si>
  <si>
    <t>保育児童数</t>
  </si>
  <si>
    <t>○保育人員、職員配置状況</t>
  </si>
  <si>
    <t>（注意事項）</t>
  </si>
  <si>
    <t>別紙１</t>
  </si>
  <si>
    <t>基　　　　　準　　　　　額</t>
  </si>
  <si>
    <t>県補助
基本額</t>
  </si>
  <si>
    <t>人　　件　　費</t>
  </si>
  <si>
    <t>金　　額</t>
  </si>
  <si>
    <t>人員</t>
  </si>
  <si>
    <t>単　価</t>
  </si>
  <si>
    <t>運営
月数</t>
  </si>
  <si>
    <t>保育料収
入相当額</t>
  </si>
  <si>
    <t>調整
率</t>
  </si>
  <si>
    <t>運営
日数</t>
  </si>
  <si>
    <t>円</t>
  </si>
  <si>
    <t>人</t>
  </si>
  <si>
    <t>月</t>
  </si>
  <si>
    <t>日</t>
  </si>
  <si>
    <t>１  保育施設、開設者の名称等</t>
  </si>
  <si>
    <t>氏　　　名</t>
  </si>
  <si>
    <t>給　　料</t>
  </si>
  <si>
    <t>職　　員　　手　　当　　等</t>
  </si>
  <si>
    <t>賃　　金</t>
  </si>
  <si>
    <t>委　託　料</t>
  </si>
  <si>
    <t>備　　考</t>
  </si>
  <si>
    <t>扶養手当</t>
  </si>
  <si>
    <t>通勤手当</t>
  </si>
  <si>
    <t>特地勤務手当</t>
  </si>
  <si>
    <t>特別手当</t>
  </si>
  <si>
    <t>超過勤務手当</t>
  </si>
  <si>
    <t>その他の手当</t>
  </si>
  <si>
    <t>小計　Ｂ</t>
  </si>
  <si>
    <t>（ａ～ｆの計）</t>
  </si>
  <si>
    <t>Ａ</t>
  </si>
  <si>
    <t>　歳　　　　　　　入</t>
  </si>
  <si>
    <t>歳　　　　　　　出</t>
  </si>
  <si>
    <t>項　　　　　目</t>
  </si>
  <si>
    <r>
      <t>事 業</t>
    </r>
    <r>
      <rPr>
        <sz val="11"/>
        <rFont val="ＭＳ Ｐゴシック"/>
        <family val="3"/>
      </rPr>
      <t xml:space="preserve"> </t>
    </r>
    <r>
      <rPr>
        <sz val="11"/>
        <rFont val="ＭＳ Ｐゴシック"/>
        <family val="3"/>
      </rPr>
      <t>収</t>
    </r>
    <r>
      <rPr>
        <sz val="11"/>
        <rFont val="ＭＳ Ｐゴシック"/>
        <family val="3"/>
      </rPr>
      <t xml:space="preserve"> </t>
    </r>
    <r>
      <rPr>
        <sz val="11"/>
        <rFont val="ＭＳ Ｐゴシック"/>
        <family val="3"/>
      </rPr>
      <t>益</t>
    </r>
  </si>
  <si>
    <t>保　　育　　料</t>
  </si>
  <si>
    <t>給　　　　　料</t>
  </si>
  <si>
    <t>助　　成　　金</t>
  </si>
  <si>
    <t>賃　　　　　金</t>
  </si>
  <si>
    <t>事　　業　　費</t>
  </si>
  <si>
    <t>繰　　入　　金</t>
  </si>
  <si>
    <r>
      <t>給 食</t>
    </r>
    <r>
      <rPr>
        <sz val="11"/>
        <rFont val="ＭＳ Ｐゴシック"/>
        <family val="3"/>
      </rPr>
      <t xml:space="preserve"> </t>
    </r>
    <r>
      <rPr>
        <sz val="11"/>
        <rFont val="ＭＳ Ｐゴシック"/>
        <family val="3"/>
      </rPr>
      <t>材</t>
    </r>
    <r>
      <rPr>
        <sz val="11"/>
        <rFont val="ＭＳ Ｐゴシック"/>
        <family val="3"/>
      </rPr>
      <t xml:space="preserve"> </t>
    </r>
    <r>
      <rPr>
        <sz val="11"/>
        <rFont val="ＭＳ Ｐゴシック"/>
        <family val="3"/>
      </rPr>
      <t>料</t>
    </r>
    <r>
      <rPr>
        <sz val="11"/>
        <rFont val="ＭＳ Ｐゴシック"/>
        <family val="3"/>
      </rPr>
      <t xml:space="preserve"> </t>
    </r>
    <r>
      <rPr>
        <sz val="11"/>
        <rFont val="ＭＳ Ｐゴシック"/>
        <family val="3"/>
      </rPr>
      <t>費</t>
    </r>
  </si>
  <si>
    <r>
      <t>病 院</t>
    </r>
    <r>
      <rPr>
        <sz val="11"/>
        <rFont val="ＭＳ Ｐゴシック"/>
        <family val="3"/>
      </rPr>
      <t xml:space="preserve"> </t>
    </r>
    <r>
      <rPr>
        <sz val="11"/>
        <rFont val="ＭＳ Ｐゴシック"/>
        <family val="3"/>
      </rPr>
      <t>負</t>
    </r>
    <r>
      <rPr>
        <sz val="11"/>
        <rFont val="ＭＳ Ｐゴシック"/>
        <family val="3"/>
      </rPr>
      <t xml:space="preserve"> </t>
    </r>
    <r>
      <rPr>
        <sz val="11"/>
        <rFont val="ＭＳ Ｐゴシック"/>
        <family val="3"/>
      </rPr>
      <t>担</t>
    </r>
    <r>
      <rPr>
        <sz val="11"/>
        <rFont val="ＭＳ Ｐゴシック"/>
        <family val="3"/>
      </rPr>
      <t xml:space="preserve"> </t>
    </r>
    <r>
      <rPr>
        <sz val="11"/>
        <rFont val="ＭＳ Ｐゴシック"/>
        <family val="3"/>
      </rPr>
      <t>金</t>
    </r>
  </si>
  <si>
    <r>
      <t>保 育</t>
    </r>
    <r>
      <rPr>
        <sz val="11"/>
        <rFont val="ＭＳ Ｐゴシック"/>
        <family val="3"/>
      </rPr>
      <t xml:space="preserve"> </t>
    </r>
    <r>
      <rPr>
        <sz val="11"/>
        <rFont val="ＭＳ Ｐゴシック"/>
        <family val="3"/>
      </rPr>
      <t>材</t>
    </r>
    <r>
      <rPr>
        <sz val="11"/>
        <rFont val="ＭＳ Ｐゴシック"/>
        <family val="3"/>
      </rPr>
      <t xml:space="preserve"> </t>
    </r>
    <r>
      <rPr>
        <sz val="11"/>
        <rFont val="ＭＳ Ｐゴシック"/>
        <family val="3"/>
      </rPr>
      <t>料</t>
    </r>
    <r>
      <rPr>
        <sz val="11"/>
        <rFont val="ＭＳ Ｐゴシック"/>
        <family val="3"/>
      </rPr>
      <t xml:space="preserve"> </t>
    </r>
    <r>
      <rPr>
        <sz val="11"/>
        <rFont val="ＭＳ Ｐゴシック"/>
        <family val="3"/>
      </rPr>
      <t>費</t>
    </r>
  </si>
  <si>
    <t>一般会計繰入金</t>
  </si>
  <si>
    <t>消　耗　品　費</t>
  </si>
  <si>
    <t>光　熱　水　費</t>
  </si>
  <si>
    <t>繰　　越　　金</t>
  </si>
  <si>
    <t>備　　品　　費</t>
  </si>
  <si>
    <t>委　　託　　費</t>
  </si>
  <si>
    <t>施　　設　　費</t>
  </si>
  <si>
    <t>そ　　の　　他</t>
  </si>
  <si>
    <t>上記のとおり相違ありません。</t>
  </si>
  <si>
    <t>名　　　　　　　称</t>
  </si>
  <si>
    <t>代表者の職及び氏名</t>
  </si>
  <si>
    <t>病 院 内 保 育 所 運 営 事 業 実 績 報 告 書</t>
  </si>
  <si>
    <t>保　　育　　施　　設</t>
  </si>
  <si>
    <t xml:space="preserve"> 開　　設　　者　　等</t>
  </si>
  <si>
    <t>運営等が委託の場合</t>
  </si>
  <si>
    <t>保育施設名</t>
  </si>
  <si>
    <t>所　在　地</t>
  </si>
  <si>
    <t>設置
主体</t>
  </si>
  <si>
    <t>代表者名</t>
  </si>
  <si>
    <t>対象経費の
実支出額</t>
  </si>
  <si>
    <t>交付決定額</t>
  </si>
  <si>
    <t>県補助金
受入済額</t>
  </si>
  <si>
    <t>差引過
△不足額</t>
  </si>
  <si>
    <t>職　　　名</t>
  </si>
  <si>
    <t>常勤・
非常勤</t>
  </si>
  <si>
    <t>Ｃ</t>
  </si>
  <si>
    <t>Ｄ</t>
  </si>
  <si>
    <t>Ｅ</t>
  </si>
  <si>
    <r>
      <t>法 定 福</t>
    </r>
    <r>
      <rPr>
        <sz val="11"/>
        <rFont val="ＭＳ Ｐゴシック"/>
        <family val="3"/>
      </rPr>
      <t xml:space="preserve"> </t>
    </r>
    <r>
      <rPr>
        <sz val="11"/>
        <rFont val="ＭＳ Ｐゴシック"/>
        <family val="3"/>
      </rPr>
      <t>利</t>
    </r>
    <r>
      <rPr>
        <sz val="11"/>
        <rFont val="ＭＳ Ｐゴシック"/>
        <family val="3"/>
      </rPr>
      <t xml:space="preserve"> </t>
    </r>
    <r>
      <rPr>
        <sz val="11"/>
        <rFont val="ＭＳ Ｐゴシック"/>
        <family val="3"/>
      </rPr>
      <t>費</t>
    </r>
  </si>
  <si>
    <t>別紙１の２</t>
  </si>
  <si>
    <t>別紙２の３</t>
  </si>
  <si>
    <t>別紙２の２</t>
  </si>
  <si>
    <t>　　　２　Ｅ欄には、Ｄ欄の金額に３分の２を乗じて得た金額を記入すること（１０００円未満切捨て）。</t>
  </si>
  <si>
    <t>（うち看護職員
　の児童数）</t>
  </si>
  <si>
    <t>（うち保育士等人件費）</t>
  </si>
  <si>
    <t>病　院　内　保　育　所　運　営　事　業　実　績　報　告　書　（２）</t>
  </si>
  <si>
    <t>Ａ</t>
  </si>
  <si>
    <t>Ｂ</t>
  </si>
  <si>
    <t>Ｃ</t>
  </si>
  <si>
    <t>Ｄ</t>
  </si>
  <si>
    <t>Ｅ</t>
  </si>
  <si>
    <t>Ｆ</t>
  </si>
  <si>
    <t>Ｇ</t>
  </si>
  <si>
    <t>（G-E）Ｈ</t>
  </si>
  <si>
    <t>別紙３</t>
  </si>
  <si>
    <t xml:space="preserve"> 別紙２</t>
  </si>
  <si>
    <t>単価</t>
  </si>
  <si>
    <t>　　　　　Ｂ欄の金額とＣ欄の金額とを比較して少ない方の額に、さらに５分の４を乗じて得た額を記入すること。</t>
  </si>
  <si>
    <t>前年度繰越金</t>
  </si>
  <si>
    <t>市町村補助金</t>
  </si>
  <si>
    <t>Ｎｏ</t>
  </si>
  <si>
    <t>法　定
福利費</t>
  </si>
  <si>
    <t>備　　考</t>
  </si>
  <si>
    <t>Ａ</t>
  </si>
  <si>
    <t>ａ</t>
  </si>
  <si>
    <t>ｂ</t>
  </si>
  <si>
    <t>ｃ</t>
  </si>
  <si>
    <t>ｄ</t>
  </si>
  <si>
    <t>ｅ</t>
  </si>
  <si>
    <t>ｆ</t>
  </si>
  <si>
    <t>Ｃ</t>
  </si>
  <si>
    <t>Ｄ</t>
  </si>
  <si>
    <t>Ｅ</t>
  </si>
  <si>
    <t>（Ａ+Ｂ+Ｃ+Ｄ+Ｅ）</t>
  </si>
  <si>
    <t>年</t>
  </si>
  <si>
    <t>日</t>
  </si>
  <si>
    <t>連絡（電話）先</t>
  </si>
  <si>
    <t>作成者氏名</t>
  </si>
  <si>
    <t xml:space="preserve">
設置
主体</t>
  </si>
  <si>
    <t>　　　３　Ｄ欄には、Ｂ欄の金額とＣ欄の金額とを比較して少ない方の額を記入すること。ただし、日本赤十字社、社会福祉法人恩賜財団済生会、厚生農業協同組合連合会が設置主体の場合は、</t>
  </si>
  <si>
    <r>
      <t>　　　４　</t>
    </r>
    <r>
      <rPr>
        <b/>
        <sz val="11"/>
        <rFont val="ＭＳ Ｐゴシック"/>
        <family val="3"/>
      </rPr>
      <t>Ｅ</t>
    </r>
    <r>
      <rPr>
        <sz val="11"/>
        <rFont val="ＭＳ Ｐゴシック"/>
        <family val="3"/>
      </rPr>
      <t>欄には、Ｄ欄の金額に３分の２を乗じて得た金額を記入すること（１,０００円未満切捨て）。</t>
    </r>
  </si>
  <si>
    <r>
      <t>　　　６　</t>
    </r>
    <r>
      <rPr>
        <b/>
        <sz val="11"/>
        <rFont val="ＭＳ Ｐゴシック"/>
        <family val="3"/>
      </rPr>
      <t>Ｃ</t>
    </r>
    <r>
      <rPr>
        <sz val="11"/>
        <rFont val="ＭＳ Ｐゴシック"/>
        <family val="3"/>
      </rPr>
      <t>欄は、別紙１の２にある給与支給額の総計（太枠）の金額と一致させること。</t>
    </r>
  </si>
  <si>
    <t>（注）１　設置主体欄には、別添「法人略称名一覧」に基づいて記入してください。</t>
  </si>
  <si>
    <t>　　　２　公的立病院（日本赤十字社、社会福祉法人恩賜財団済生会、厚生農業協同組合連合会）については、「公的立」のチェック欄にチェックを記入してください。</t>
  </si>
  <si>
    <t>病院内保育児童保護者状況調査</t>
  </si>
  <si>
    <t>０歳児</t>
  </si>
  <si>
    <t>１、２歳児</t>
  </si>
  <si>
    <t>３歳児</t>
  </si>
  <si>
    <t>４歳児以上</t>
  </si>
  <si>
    <t>うち女性医師</t>
  </si>
  <si>
    <t>医師</t>
  </si>
  <si>
    <t>総計</t>
  </si>
  <si>
    <t>（注）</t>
  </si>
  <si>
    <t>職員</t>
  </si>
  <si>
    <t>看護</t>
  </si>
  <si>
    <t>　　看護助手については、「その他」に記載すること。</t>
  </si>
  <si>
    <t>２　看護職員欄には、保健師・助産師・看護師・准看護師について記載すること。</t>
  </si>
  <si>
    <t>連絡先：</t>
  </si>
  <si>
    <t>病児等保育専任看護職員数</t>
  </si>
  <si>
    <t>　保育士等職員数の非常勤職員欄には、常勤換算後の数値を記入すること。</t>
  </si>
  <si>
    <t>　病児等保育専任看護職員数欄には、「病児等保育」を実施している施設について、病児等保育を専門で担当している看護職員の人数を記入すること。</t>
  </si>
  <si>
    <t>（うち地域住民
　等の児童数）</t>
  </si>
  <si>
    <t>　保育人員のうち、看護職員の児童及び地域住民等の児童の人数を内数で記入すること。</t>
  </si>
  <si>
    <t>保育料月額</t>
  </si>
  <si>
    <t>２  保育料月額、保育時間</t>
  </si>
  <si>
    <t>開所時間</t>
  </si>
  <si>
    <t>職員の人数</t>
  </si>
  <si>
    <t>職員の資格</t>
  </si>
  <si>
    <t>面積基準</t>
  </si>
  <si>
    <t>給食室の設置</t>
  </si>
  <si>
    <t>その他の設備の設置</t>
  </si>
  <si>
    <t>その他</t>
  </si>
  <si>
    <t>保育時間・開所時間基準</t>
  </si>
  <si>
    <t>作成者：</t>
  </si>
  <si>
    <t>　　　　　　　課</t>
  </si>
  <si>
    <t>課</t>
  </si>
  <si>
    <t>課</t>
  </si>
  <si>
    <t>計(日)</t>
  </si>
  <si>
    <t>別紙２の４</t>
  </si>
  <si>
    <t>別紙２の５</t>
  </si>
  <si>
    <t>男性医師</t>
  </si>
  <si>
    <t>女性医師</t>
  </si>
  <si>
    <t>看護師</t>
  </si>
  <si>
    <t>その他</t>
  </si>
  <si>
    <t>保育料</t>
  </si>
  <si>
    <t>給食費</t>
  </si>
  <si>
    <t>助成金</t>
  </si>
  <si>
    <t>県補助金</t>
  </si>
  <si>
    <t>繰入金</t>
  </si>
  <si>
    <r>
      <t>病院</t>
    </r>
    <r>
      <rPr>
        <sz val="11"/>
        <rFont val="ＭＳ Ｐゴシック"/>
        <family val="3"/>
      </rPr>
      <t>負</t>
    </r>
    <r>
      <rPr>
        <sz val="11"/>
        <rFont val="ＭＳ Ｐゴシック"/>
        <family val="3"/>
      </rPr>
      <t>担</t>
    </r>
    <r>
      <rPr>
        <sz val="11"/>
        <rFont val="ＭＳ Ｐゴシック"/>
        <family val="3"/>
      </rPr>
      <t>金</t>
    </r>
  </si>
  <si>
    <t>繰越金</t>
  </si>
  <si>
    <r>
      <t>事業</t>
    </r>
    <r>
      <rPr>
        <sz val="11"/>
        <rFont val="ＭＳ Ｐゴシック"/>
        <family val="3"/>
      </rPr>
      <t>収</t>
    </r>
    <r>
      <rPr>
        <sz val="11"/>
        <rFont val="ＭＳ Ｐゴシック"/>
        <family val="3"/>
      </rPr>
      <t>益</t>
    </r>
  </si>
  <si>
    <t>デ　ー　タ　集　計　用　の　ペ　ー　ジ　で　す　。　入　力　の　必　要　は　あ　り　ま　せ　ん　。</t>
  </si>
  <si>
    <t>病院名</t>
  </si>
  <si>
    <t>受託団体等
の名称</t>
  </si>
  <si>
    <t>開設医療
施設の名称</t>
  </si>
  <si>
    <t>立地
条件</t>
  </si>
  <si>
    <t>病院内保育施設設置病院等名</t>
  </si>
  <si>
    <t>設置主体</t>
  </si>
  <si>
    <t>対象経費の支出済額</t>
  </si>
  <si>
    <t>基　　　　　準　　　　額</t>
  </si>
  <si>
    <t>基　　　本　　　額</t>
  </si>
  <si>
    <t>加  　　算　　　額</t>
  </si>
  <si>
    <t>基準額合計</t>
  </si>
  <si>
    <t>保育士等人員</t>
  </si>
  <si>
    <t>単価
（円）</t>
  </si>
  <si>
    <t>保育料収入相当額</t>
  </si>
  <si>
    <t>負担能力指数による調整率</t>
  </si>
  <si>
    <t>２４時間保育</t>
  </si>
  <si>
    <t>病児等保育</t>
  </si>
  <si>
    <t>緊急一時保育</t>
  </si>
  <si>
    <t>児童保育</t>
  </si>
  <si>
    <t>休日保育</t>
  </si>
  <si>
    <t>A</t>
  </si>
  <si>
    <t>B</t>
  </si>
  <si>
    <t>運営日数</t>
  </si>
  <si>
    <t>小計</t>
  </si>
  <si>
    <t>運営月数</t>
  </si>
  <si>
    <t>C</t>
  </si>
  <si>
    <t>病院内保育所設置病院等名</t>
  </si>
  <si>
    <t>保育施設</t>
  </si>
  <si>
    <t>委託</t>
  </si>
  <si>
    <t>児童福祉施設最低基準</t>
  </si>
  <si>
    <t>保育乳幼児数（４月１日現在）</t>
  </si>
  <si>
    <t>利用職種</t>
  </si>
  <si>
    <t>保育士等数</t>
  </si>
  <si>
    <t>保育施設での一般の乳幼児等の保育状況</t>
  </si>
  <si>
    <t>保　育　時　間</t>
  </si>
  <si>
    <t>月額保育料</t>
  </si>
  <si>
    <t>備考</t>
  </si>
  <si>
    <t>保育施設名</t>
  </si>
  <si>
    <t>開設年月日</t>
  </si>
  <si>
    <t>児童福祉施設最低基準を満たしていない要素</t>
  </si>
  <si>
    <t>乳児</t>
  </si>
  <si>
    <t>１，２歳児</t>
  </si>
  <si>
    <t>３歳児</t>
  </si>
  <si>
    <t>４歳児以上</t>
  </si>
  <si>
    <t>看護職員</t>
  </si>
  <si>
    <t>保育士数</t>
  </si>
  <si>
    <t>看護師数</t>
  </si>
  <si>
    <t>保育施設開所時間帯
(２４時間表記)</t>
  </si>
  <si>
    <t>開所時間
(　時間　分)</t>
  </si>
  <si>
    <t>立地基準</t>
  </si>
  <si>
    <t>内女性医師</t>
  </si>
  <si>
    <t>開所</t>
  </si>
  <si>
    <t>閉所</t>
  </si>
  <si>
    <t>～</t>
  </si>
  <si>
    <t>開始時間</t>
  </si>
  <si>
    <t>閉所時間</t>
  </si>
  <si>
    <t>保育施設開所時間帯</t>
  </si>
  <si>
    <t>保　育　時　間　（　２　４　時　間　表　記　）</t>
  </si>
  <si>
    <t>電話番号</t>
  </si>
  <si>
    <t>所属</t>
  </si>
  <si>
    <t>所属部署</t>
  </si>
  <si>
    <t>氏名</t>
  </si>
  <si>
    <t>電話番号：</t>
  </si>
  <si>
    <t>その他の職員（保育助手等）</t>
  </si>
  <si>
    <t>１　人数は共に延べ人数ではなく実人数を記入すること。</t>
  </si>
  <si>
    <t>補助対象児童（月に１５日以上）
実人数</t>
  </si>
  <si>
    <t>臨時保育児童（月に１５日未満）
実人数</t>
  </si>
  <si>
    <t>給食費（おやつ代は除く）</t>
  </si>
  <si>
    <t>ピンク色のセルは自動計算</t>
  </si>
  <si>
    <r>
      <t xml:space="preserve">県補助
所要額
</t>
    </r>
    <r>
      <rPr>
        <b/>
        <sz val="6"/>
        <rFont val="ＭＳ Ｐゴシック"/>
        <family val="3"/>
      </rPr>
      <t>（千円未満切捨）</t>
    </r>
  </si>
  <si>
    <t>ピンク色のセルは自動計算</t>
  </si>
  <si>
    <t>臨時保育（保育日数が月１５日未満）の換算表</t>
  </si>
  <si>
    <t>連絡先</t>
  </si>
  <si>
    <t>４月</t>
  </si>
  <si>
    <t>５月</t>
  </si>
  <si>
    <t>１月</t>
  </si>
  <si>
    <t>開設日数</t>
  </si>
  <si>
    <t>保育日数</t>
  </si>
  <si>
    <t>換算人数（保育日数/開所日数）</t>
  </si>
  <si>
    <t>換算人数合計</t>
  </si>
  <si>
    <t>補助対象人数</t>
  </si>
  <si>
    <t>合計人数</t>
  </si>
  <si>
    <t>年間平均</t>
  </si>
  <si>
    <t>様式７作成者氏名</t>
  </si>
  <si>
    <t>利用児童数は、病児保育を利用した児童の人数（実人数であり、延べ人数ではない。）を記入してください。</t>
  </si>
  <si>
    <t>職員配置日数は病児等保育を行う予定日数を記入してください。</t>
  </si>
  <si>
    <t>別紙「病児等保育の実施に係る基準」に適合しているか確認してください。</t>
  </si>
  <si>
    <t>注</t>
  </si>
  <si>
    <t>人</t>
  </si>
  <si>
    <t>㎡</t>
  </si>
  <si>
    <t xml:space="preserve">病児等１人当たり
の面積  </t>
  </si>
  <si>
    <t>病児等が横臥
できる児童数</t>
  </si>
  <si>
    <t>病児等保育の
1日当たり保育料</t>
  </si>
  <si>
    <t>病児等保育を専門に担当する看護職員の配置人員
（年平均）</t>
  </si>
  <si>
    <t>当該安静室について</t>
  </si>
  <si>
    <t>病院内保育所における静養又は隔離機能を持つ安静室の有無</t>
  </si>
  <si>
    <t>ピンク色のセルは自動計算</t>
  </si>
  <si>
    <t>病院内保育所の施設環境について</t>
  </si>
  <si>
    <t>その他の
児童数</t>
  </si>
  <si>
    <t>その他の
職員の
児童数</t>
  </si>
  <si>
    <t>看護職員の
児童数</t>
  </si>
  <si>
    <t>内　　　　　　　訳</t>
  </si>
  <si>
    <t>１月</t>
  </si>
  <si>
    <t>病院内保育施設設置病院名</t>
  </si>
  <si>
    <t>病 児 等 保 育 実 施 状 況 調</t>
  </si>
  <si>
    <t>　保育士等職員数のその他の職員には、保育士助手（有資格の保育士以外の者で、直接保育に従事している者）を記入すること。事務、給食職員等は計上しないこと。</t>
  </si>
  <si>
    <t>ピンク／ブルーのセルは自動計算</t>
  </si>
  <si>
    <t>別紙２の６</t>
  </si>
  <si>
    <t>（かがみ文）</t>
  </si>
  <si>
    <t>看護・医療人材担当　宛て</t>
  </si>
  <si>
    <t>医療機関名</t>
  </si>
  <si>
    <t>：</t>
  </si>
  <si>
    <t>担当者名</t>
  </si>
  <si>
    <t>記</t>
  </si>
  <si>
    <t>様式第４号</t>
  </si>
  <si>
    <t>事業費精算書</t>
  </si>
  <si>
    <t>保育士等給与費明細書</t>
  </si>
  <si>
    <t>別紙２</t>
  </si>
  <si>
    <t>病院内保育所運営事業実績報告書</t>
  </si>
  <si>
    <t>別紙２の２</t>
  </si>
  <si>
    <t>病院内保育所運営事業実績報告書（２）</t>
  </si>
  <si>
    <t>別紙２の２
の付表</t>
  </si>
  <si>
    <t>〔臨時保育の換算を行った場合〕臨時保育の換算表</t>
  </si>
  <si>
    <t>（</t>
  </si>
  <si>
    <t>該当なし）</t>
  </si>
  <si>
    <t>病院内保育児童保護者状況調査</t>
  </si>
  <si>
    <t>〔該当施設のみ〕休日保育の実施状況が確認できる書類</t>
  </si>
  <si>
    <t>病児等保育実施状況調</t>
  </si>
  <si>
    <t>〔該当施設のみ〕病児等保育の実施状況が確認できる書類</t>
  </si>
  <si>
    <t>　臨時に保育した児童を換算のうえ加算している場合は、「別紙２－２の付表　臨時保育の換算表」を併せて提出すること。</t>
  </si>
  <si>
    <t>保　　育　　士　　等　　給　　与　　費　　明　　細　　書</t>
  </si>
  <si>
    <r>
      <t>　　</t>
    </r>
    <r>
      <rPr>
        <u val="single"/>
        <sz val="11"/>
        <color indexed="8"/>
        <rFont val="ＭＳ ゴシック"/>
        <family val="3"/>
      </rPr>
      <t>下線</t>
    </r>
    <r>
      <rPr>
        <sz val="11"/>
        <color indexed="8"/>
        <rFont val="ＭＳ ゴシック"/>
        <family val="3"/>
      </rPr>
      <t>を引いた様式については、該当がない場合は「（□　該当なし）」にチェックしてください。</t>
    </r>
  </si>
  <si>
    <t>①かがみ文</t>
  </si>
  <si>
    <t>②別紙１</t>
  </si>
  <si>
    <t>③別紙１の２</t>
  </si>
  <si>
    <t>④別紙２</t>
  </si>
  <si>
    <t>⑤別紙２の２</t>
  </si>
  <si>
    <t>⑦別紙２の３</t>
  </si>
  <si>
    <t>⑧別紙２の４</t>
  </si>
  <si>
    <t>⑨別紙２の５</t>
  </si>
  <si>
    <t>⑩別紙２の６</t>
  </si>
  <si>
    <t>⑪別紙３</t>
  </si>
  <si>
    <t>⑥別紙２の２の付表</t>
  </si>
  <si>
    <r>
      <t>保育児童数（臨時保育を</t>
    </r>
    <r>
      <rPr>
        <u val="single"/>
        <sz val="12"/>
        <rFont val="ＭＳ 明朝"/>
        <family val="1"/>
      </rPr>
      <t>含む</t>
    </r>
    <r>
      <rPr>
        <sz val="12"/>
        <rFont val="ＭＳ 明朝"/>
        <family val="1"/>
      </rPr>
      <t>数）</t>
    </r>
  </si>
  <si>
    <t>実施状況が確認できる書類を添付してください。</t>
  </si>
  <si>
    <t>職 員 手 当 等</t>
  </si>
  <si>
    <t>開設
年月日</t>
  </si>
  <si>
    <t>次の様式が各シートに分かれています。</t>
  </si>
  <si>
    <t>法人名</t>
  </si>
  <si>
    <t>標記について下記の書類を提出します。</t>
  </si>
  <si>
    <t>別紙２の２ の付表</t>
  </si>
  <si>
    <t>夜間</t>
  </si>
  <si>
    <t>休日</t>
  </si>
  <si>
    <t>電子データ</t>
  </si>
  <si>
    <t>送信</t>
  </si>
  <si>
    <t>病児等保育に係る加算分</t>
  </si>
  <si>
    <t>休日保育に係る加算分</t>
  </si>
  <si>
    <t>夜間（24時間）保育に係る
加算分</t>
  </si>
  <si>
    <t>埼玉県病院内保育所
運営費補助金</t>
  </si>
  <si>
    <t>課（係）名</t>
  </si>
  <si>
    <t>　　この場合、様式を提出する必要はありません。</t>
  </si>
  <si>
    <t>医療機関名</t>
  </si>
  <si>
    <t>医療機関名：</t>
  </si>
  <si>
    <t>医療機関名：</t>
  </si>
  <si>
    <t>医療機関名：　　　　　　　　　　　　　　　　　　　　　　　</t>
  </si>
  <si>
    <t>　　　　作成者　　　：</t>
  </si>
  <si>
    <t>　　　　連絡先　　　：</t>
  </si>
  <si>
    <t>　　　医療機関名　：　　　　　　</t>
  </si>
  <si>
    <t>このファイルは実績報告入力用です。</t>
  </si>
  <si>
    <t>病院名</t>
  </si>
  <si>
    <t>夜間（２４時間）保育実施状況調</t>
  </si>
  <si>
    <t>休日保育実施状況調</t>
  </si>
  <si>
    <t>臨時保育（保育日数が月１５日未満）の換算表</t>
  </si>
  <si>
    <t>夜間（２４時間）保育 実施状況調</t>
  </si>
  <si>
    <t>休日保育 実施状況調</t>
  </si>
  <si>
    <t>法人名</t>
  </si>
  <si>
    <t>医療機関名</t>
  </si>
  <si>
    <t>課（係）名</t>
  </si>
  <si>
    <t>担当者氏名</t>
  </si>
  <si>
    <t>連絡先（電話番号）</t>
  </si>
  <si>
    <t>ファックス番号</t>
  </si>
  <si>
    <t>メールアドレス</t>
  </si>
  <si>
    <t>　※　ピンク色のセルは「かがみ文」から転記されます。</t>
  </si>
  <si>
    <t>　　　記載内容の問合せや、関係書類の送付に使用させていただきます。</t>
  </si>
  <si>
    <t>　　　特記事項があれば備考欄に記入してください。</t>
  </si>
  <si>
    <t>　　　年度途中に担当者が変わった場合も、本票を電子メールでお送りください。</t>
  </si>
  <si>
    <t>担当者名簿</t>
  </si>
  <si>
    <t>〇</t>
  </si>
  <si>
    <t>×</t>
  </si>
  <si>
    <t>回答</t>
  </si>
  <si>
    <t>（注）実施状況が確認できる書類を添付してください。　（実施日全て確認できるもの）</t>
  </si>
  <si>
    <t>（実施全日が確認できるもの）</t>
  </si>
  <si>
    <t>5</t>
  </si>
  <si>
    <t>6</t>
  </si>
  <si>
    <t>7</t>
  </si>
  <si>
    <t>8</t>
  </si>
  <si>
    <t>9</t>
  </si>
  <si>
    <t>10</t>
  </si>
  <si>
    <t>11</t>
  </si>
  <si>
    <t>12</t>
  </si>
  <si>
    <t>2</t>
  </si>
  <si>
    <t>3</t>
  </si>
  <si>
    <t>埼玉県保健医療部医療人材課</t>
  </si>
  <si>
    <t>〇開設日数条件の適否</t>
  </si>
  <si>
    <t>３　児童福祉施設の設備及び運営に関する基準</t>
  </si>
  <si>
    <t>令和</t>
  </si>
  <si>
    <t>～令和</t>
  </si>
  <si>
    <t>　（別紙２の２の付表の作成がない場合のみ回答してください。）</t>
  </si>
  <si>
    <t>　</t>
  </si>
  <si>
    <r>
      <t>＊　ピンク色及び水色のセルは計算式等が入っています。注記のある箇所以外は、直接入力しないでください。
＊　各様式の記入説明（吹き出し）は削除しないでください。
＊</t>
    </r>
    <r>
      <rPr>
        <b/>
        <sz val="12"/>
        <color indexed="8"/>
        <rFont val="ＭＳ ゴシック"/>
        <family val="3"/>
      </rPr>
      <t xml:space="preserve">　①～⑪のシートを並び替えたり、ファイルを分割したりしないでください。　
</t>
    </r>
    <r>
      <rPr>
        <sz val="12"/>
        <color indexed="8"/>
        <rFont val="ＭＳ ゴシック"/>
        <family val="3"/>
      </rPr>
      <t>＊　拡張子など変更しないでください。</t>
    </r>
  </si>
  <si>
    <t xml:space="preserve">
1</t>
  </si>
  <si>
    <t xml:space="preserve">
１月</t>
  </si>
  <si>
    <r>
      <t>＊</t>
    </r>
    <r>
      <rPr>
        <b/>
        <sz val="12"/>
        <color indexed="10"/>
        <rFont val="ＭＳ ゴシック"/>
        <family val="3"/>
      </rPr>
      <t>　ピンク色及び水色のセルは計算式等が入っています</t>
    </r>
    <r>
      <rPr>
        <sz val="12"/>
        <color indexed="8"/>
        <rFont val="ＭＳ ゴシック"/>
        <family val="3"/>
      </rPr>
      <t>。注記のある箇所以外は、</t>
    </r>
    <r>
      <rPr>
        <b/>
        <sz val="12"/>
        <color indexed="10"/>
        <rFont val="ＭＳ ゴシック"/>
        <family val="3"/>
      </rPr>
      <t>直接入力しないでください</t>
    </r>
    <r>
      <rPr>
        <sz val="12"/>
        <color indexed="8"/>
        <rFont val="ＭＳ ゴシック"/>
        <family val="3"/>
      </rPr>
      <t>。</t>
    </r>
  </si>
  <si>
    <r>
      <t>＊　各様式の記入説明（吹き出し）は</t>
    </r>
    <r>
      <rPr>
        <b/>
        <sz val="12"/>
        <color indexed="10"/>
        <rFont val="ＭＳ ゴシック"/>
        <family val="3"/>
      </rPr>
      <t>削除しないでください</t>
    </r>
    <r>
      <rPr>
        <sz val="12"/>
        <color indexed="8"/>
        <rFont val="ＭＳ ゴシック"/>
        <family val="3"/>
      </rPr>
      <t>。</t>
    </r>
  </si>
  <si>
    <r>
      <t>＊　①～⑪のシートを</t>
    </r>
    <r>
      <rPr>
        <b/>
        <sz val="12"/>
        <color indexed="10"/>
        <rFont val="ＭＳ ゴシック"/>
        <family val="3"/>
      </rPr>
      <t>並び替えたり、ファイルを分割したり削除しないでください</t>
    </r>
    <r>
      <rPr>
        <sz val="12"/>
        <color indexed="8"/>
        <rFont val="ＭＳ ゴシック"/>
        <family val="3"/>
      </rPr>
      <t>。　</t>
    </r>
  </si>
  <si>
    <r>
      <t>＊</t>
    </r>
    <r>
      <rPr>
        <b/>
        <sz val="12"/>
        <color indexed="10"/>
        <rFont val="ＭＳ ゴシック"/>
        <family val="3"/>
      </rPr>
      <t>　拡張子を変更しないでください</t>
    </r>
    <r>
      <rPr>
        <sz val="12"/>
        <color indexed="8"/>
        <rFont val="ＭＳ ゴシック"/>
        <family val="3"/>
      </rPr>
      <t>。（○○○</t>
    </r>
    <r>
      <rPr>
        <b/>
        <sz val="12"/>
        <color indexed="10"/>
        <rFont val="ＭＳ ゴシック"/>
        <family val="3"/>
      </rPr>
      <t>.xlsのまま</t>
    </r>
    <r>
      <rPr>
        <sz val="12"/>
        <color indexed="8"/>
        <rFont val="ＭＳ ゴシック"/>
        <family val="3"/>
      </rPr>
      <t>で、xlsxなどに変更しないでください。）</t>
    </r>
  </si>
  <si>
    <t>〔該当施設のみ〕２４時間保育の実施状況が確認できる書類　</t>
  </si>
  <si>
    <r>
      <rPr>
        <b/>
        <sz val="11"/>
        <color indexed="10"/>
        <rFont val="ＭＳ ゴシック"/>
        <family val="3"/>
      </rPr>
      <t>PDF化</t>
    </r>
    <r>
      <rPr>
        <sz val="11"/>
        <color indexed="8"/>
        <rFont val="ＭＳ ゴシック"/>
        <family val="3"/>
      </rPr>
      <t>して</t>
    </r>
    <r>
      <rPr>
        <b/>
        <sz val="11"/>
        <color indexed="10"/>
        <rFont val="ＭＳ ゴシック"/>
        <family val="3"/>
      </rPr>
      <t>実施日に印</t>
    </r>
  </si>
  <si>
    <r>
      <t>←</t>
    </r>
    <r>
      <rPr>
        <b/>
        <sz val="8"/>
        <color indexed="10"/>
        <rFont val="ＭＳ Ｐゴシック"/>
        <family val="3"/>
      </rPr>
      <t>必ず「０」（収支が一致）</t>
    </r>
  </si>
  <si>
    <t>職員配置日数：日</t>
  </si>
  <si>
    <t>実施日数：日</t>
  </si>
  <si>
    <t>利用児童数：人</t>
  </si>
  <si>
    <r>
      <t>添付書類は</t>
    </r>
    <r>
      <rPr>
        <b/>
        <sz val="11"/>
        <color indexed="10"/>
        <rFont val="ＭＳ Ｐ明朝"/>
        <family val="1"/>
      </rPr>
      <t>実施日に印</t>
    </r>
    <r>
      <rPr>
        <sz val="11"/>
        <rFont val="ＭＳ Ｐ明朝"/>
        <family val="1"/>
      </rPr>
      <t>を付け</t>
    </r>
    <r>
      <rPr>
        <b/>
        <sz val="11"/>
        <color indexed="10"/>
        <rFont val="ＭＳ Ｐ明朝"/>
        <family val="1"/>
      </rPr>
      <t>PDF化</t>
    </r>
    <r>
      <rPr>
        <sz val="11"/>
        <rFont val="ＭＳ Ｐ明朝"/>
        <family val="1"/>
      </rPr>
      <t>してください。</t>
    </r>
  </si>
  <si>
    <r>
      <t>（注）　休日とは、</t>
    </r>
    <r>
      <rPr>
        <b/>
        <sz val="11"/>
        <color indexed="10"/>
        <rFont val="ＭＳ Ｐ明朝"/>
        <family val="1"/>
      </rPr>
      <t>日曜日</t>
    </r>
    <r>
      <rPr>
        <sz val="11"/>
        <rFont val="ＭＳ Ｐ明朝"/>
        <family val="1"/>
      </rPr>
      <t>、</t>
    </r>
    <r>
      <rPr>
        <b/>
        <sz val="11"/>
        <color indexed="10"/>
        <rFont val="ＭＳ Ｐ明朝"/>
        <family val="1"/>
      </rPr>
      <t>祝日</t>
    </r>
    <r>
      <rPr>
        <sz val="11"/>
        <rFont val="ＭＳ Ｐ明朝"/>
        <family val="1"/>
      </rPr>
      <t>並びに</t>
    </r>
    <r>
      <rPr>
        <b/>
        <sz val="11"/>
        <color indexed="10"/>
        <rFont val="ＭＳ Ｐ明朝"/>
        <family val="1"/>
      </rPr>
      <t>１２月２９日から翌年１月３日</t>
    </r>
    <r>
      <rPr>
        <sz val="11"/>
        <rFont val="ＭＳ Ｐ明朝"/>
        <family val="1"/>
      </rPr>
      <t>をいいます。　</t>
    </r>
  </si>
  <si>
    <r>
      <t>（</t>
    </r>
    <r>
      <rPr>
        <b/>
        <sz val="11"/>
        <color indexed="10"/>
        <rFont val="ＭＳ ゴシック"/>
        <family val="3"/>
      </rPr>
      <t>別紙Wordファイル</t>
    </r>
    <r>
      <rPr>
        <sz val="11"/>
        <color indexed="8"/>
        <rFont val="ＭＳ ゴシック"/>
        <family val="3"/>
      </rPr>
      <t>）</t>
    </r>
  </si>
  <si>
    <t>(注)令和４年４月に、１５日以上保育した児童についてのみ、
実人員を年齢別に記入すること。（臨時保育は含まない。）</t>
  </si>
  <si>
    <r>
      <t>開設日数は</t>
    </r>
    <r>
      <rPr>
        <b/>
        <sz val="12"/>
        <color indexed="10"/>
        <rFont val="ＭＳ 明朝"/>
        <family val="1"/>
      </rPr>
      <t>全ての月が１５日以上</t>
    </r>
    <r>
      <rPr>
        <sz val="12"/>
        <rFont val="ＭＳ 明朝"/>
        <family val="1"/>
      </rPr>
      <t>という条件に適している。</t>
    </r>
  </si>
  <si>
    <r>
      <rPr>
        <b/>
        <sz val="18"/>
        <color indexed="10"/>
        <rFont val="ＭＳ ゴシック"/>
        <family val="3"/>
      </rPr>
      <t>画面下のタブ</t>
    </r>
    <r>
      <rPr>
        <sz val="18"/>
        <color indexed="8"/>
        <rFont val="ＭＳ ゴシック"/>
        <family val="3"/>
      </rPr>
      <t>をクリックして表示させてください。</t>
    </r>
  </si>
  <si>
    <t>○</t>
  </si>
  <si>
    <t>※</t>
  </si>
  <si>
    <t>記入上の留意点　別添２</t>
  </si>
  <si>
    <t>病院内保育施設運営に係る科目の説明</t>
  </si>
  <si>
    <t>区　分</t>
  </si>
  <si>
    <t>科　　　　目</t>
  </si>
  <si>
    <t>説　　　　　　　　　明</t>
  </si>
  <si>
    <t>病院内保育施設運営収益</t>
  </si>
  <si>
    <t>保　育　料　収　入</t>
  </si>
  <si>
    <t>保育に要する費用の保護者負担額。但し、この費用には給食費を含むが、おやつ代は含まない。</t>
  </si>
  <si>
    <t>補　助　金　収　入</t>
  </si>
  <si>
    <t>都　道　府　県</t>
  </si>
  <si>
    <t>病院内保育施設運営費に対する都道府県補助金収入</t>
  </si>
  <si>
    <t>市　町　村</t>
  </si>
  <si>
    <t>病院内保育施設運営費に対する市町村補助金収入</t>
  </si>
  <si>
    <t>設置者負担額</t>
  </si>
  <si>
    <t>病院内保育施設運営費に係る設置者負担額</t>
  </si>
  <si>
    <t>お　や　つ　代</t>
  </si>
  <si>
    <t>保護者が負担するおやつ代</t>
  </si>
  <si>
    <t>その他の収入</t>
  </si>
  <si>
    <t>病院内保育施設運営費に係るその他の収入。但し、１科目の金額が５万円を超える場合は独立の項目を設けること。</t>
  </si>
  <si>
    <t>病院内保育施設運営費用</t>
  </si>
  <si>
    <t>給　　与　　費</t>
  </si>
  <si>
    <t>常勤職員給与</t>
  </si>
  <si>
    <t>職 員 俸 給</t>
  </si>
  <si>
    <t>常勤職員に支払った俸給</t>
  </si>
  <si>
    <t>職員諸手当</t>
  </si>
  <si>
    <t>常勤職員に支払った諸手当</t>
  </si>
  <si>
    <t>法定福利費</t>
  </si>
  <si>
    <t>職員に対する社会保険料等の事業主負担額</t>
  </si>
  <si>
    <t>非常勤職員給与</t>
  </si>
  <si>
    <t>産休代替職員等の雇上保育士等(非常勤職員)に対する賃金(俸給)、報酬、諸手当、法定福利費</t>
  </si>
  <si>
    <t>事　業　費　用</t>
  </si>
  <si>
    <t>給　食　費</t>
  </si>
  <si>
    <t>児童の主食費、副食費、間食費及び調味料等の費用</t>
  </si>
  <si>
    <t>保健衛生費</t>
  </si>
  <si>
    <t>施設内医療に要する薬品、医療器具、衛生材料の購入費及び児童の健康診断の実施、施設内の消毒等に要する費用</t>
  </si>
  <si>
    <t>炊具食器費</t>
  </si>
  <si>
    <t>給食等に必要な炊具、食器類の購入費用</t>
  </si>
  <si>
    <t>事　務　費　用</t>
  </si>
  <si>
    <t>福利厚生費</t>
  </si>
  <si>
    <t>職員の健康診断、福利厚生のための費用及び職員に貸与する被服等の購入費用等</t>
  </si>
  <si>
    <t>旅　　費</t>
  </si>
  <si>
    <t>施設業務のための職員の出張旅費及び各種職員研修への出席旅費</t>
  </si>
  <si>
    <t>消耗品費</t>
  </si>
  <si>
    <t>施設運営に必要な消耗品（用紙、文房具、雑誌等）であって、給食費に属さない費用</t>
  </si>
  <si>
    <t>消耗器具備品費</t>
  </si>
  <si>
    <t>事務用の計算機など減価償却を必要としないもので１年を超えて使用できるものであって炊具食器費に属さない費用</t>
  </si>
  <si>
    <t>光熱水費</t>
  </si>
  <si>
    <t>電気料、ガス料、水道料、重油、プロパン等の費用</t>
  </si>
  <si>
    <t>修　繕　費</t>
  </si>
  <si>
    <t>有形固定資産に損傷、磨滅、汚損などが生じたとき現状回復に要した通常の修繕のための費用</t>
  </si>
  <si>
    <t>役　務　費</t>
  </si>
  <si>
    <t>事務用の郵便料金、電報料金、電話料金、諸物品の運搬料、近距離の乗船・乗車費用及び火災保険料等の各種損害保険料等</t>
  </si>
  <si>
    <t>借料損料</t>
  </si>
  <si>
    <t>施設運営に必要な機械器具の借損料、会場借料、物品使用料、車両借上料及び駐車料等の費用</t>
  </si>
  <si>
    <t>業務委託費</t>
  </si>
  <si>
    <t>洗濯、清掃等施設業務の一部を他に委託するための費用</t>
  </si>
  <si>
    <t>減価償却費</t>
  </si>
  <si>
    <t>固定資産の減価償却費</t>
  </si>
  <si>
    <t>そ　の　他</t>
  </si>
  <si>
    <t>以上のいずれにも属さないもので事務費として支出する費用</t>
  </si>
  <si>
    <t>その他の費用</t>
  </si>
  <si>
    <t>その他の費用。但し、１科目の金額が５万円を超える場合は独立の項目を設けること。</t>
  </si>
  <si>
    <t>退職給与引当金繰入</t>
  </si>
  <si>
    <t>当該年度に支出する退職金及び退職金給与引当金繰入額</t>
  </si>
  <si>
    <t>運営を関係団体に委託している場合の委託料（保育士等の人件費、消耗品費、役務費等）</t>
  </si>
  <si>
    <t>　書類名の「□」をクリックすると色が付きます。</t>
  </si>
  <si>
    <t>※　　　　　 病院内保育施設運営に係る科目の説明</t>
  </si>
  <si>
    <t>※           担当者名簿</t>
  </si>
  <si>
    <t>　保育人員の保育児童数欄は、令和４年度各月の補助対象児童数を記入すること。(臨時保育加算した数を含む。)</t>
  </si>
  <si>
    <t xml:space="preserve">        　　　　　課</t>
  </si>
  <si>
    <r>
      <t>＊</t>
    </r>
    <r>
      <rPr>
        <b/>
        <sz val="12"/>
        <color indexed="10"/>
        <rFont val="ＭＳ ゴシック"/>
        <family val="3"/>
      </rPr>
      <t>　ピンク色及び水色のセルは計算式等が入っています</t>
    </r>
    <r>
      <rPr>
        <sz val="12"/>
        <color indexed="8"/>
        <rFont val="ＭＳ ゴシック"/>
        <family val="3"/>
      </rPr>
      <t>。</t>
    </r>
  </si>
  <si>
    <t>注記のある箇所以外は、直接入力しないでください。</t>
  </si>
  <si>
    <r>
      <t>＊</t>
    </r>
    <r>
      <rPr>
        <b/>
        <sz val="12"/>
        <color indexed="10"/>
        <rFont val="ＭＳ ゴシック"/>
        <family val="3"/>
      </rPr>
      <t>　拡張子を変更しないでください</t>
    </r>
    <r>
      <rPr>
        <sz val="12"/>
        <color indexed="8"/>
        <rFont val="ＭＳ ゴシック"/>
        <family val="3"/>
      </rPr>
      <t>。</t>
    </r>
  </si>
  <si>
    <t>（○○○.xlsのままで、xlsxなどに変更しないでください。）</t>
  </si>
  <si>
    <t>令和６年　　月　　日現在</t>
  </si>
  <si>
    <t>令和５年度病院内保育所運営費補助金　事業費精算書</t>
  </si>
  <si>
    <t>R５年
４月</t>
  </si>
  <si>
    <r>
      <t xml:space="preserve">年齢
</t>
    </r>
    <r>
      <rPr>
        <sz val="9"/>
        <color indexed="10"/>
        <rFont val="ＭＳ Ｐゴシック"/>
        <family val="3"/>
      </rPr>
      <t>(R５．４．１現在）</t>
    </r>
  </si>
  <si>
    <t>○令和５年４月</t>
  </si>
  <si>
    <t>○令和６年３月</t>
  </si>
  <si>
    <t>令和５年度収支内訳書</t>
  </si>
  <si>
    <r>
      <t>令和</t>
    </r>
    <r>
      <rPr>
        <sz val="12"/>
        <color indexed="10"/>
        <rFont val="ＭＳ ゴシック"/>
        <family val="3"/>
      </rPr>
      <t>５</t>
    </r>
    <r>
      <rPr>
        <sz val="12"/>
        <color indexed="8"/>
        <rFont val="ＭＳ ゴシック"/>
        <family val="3"/>
      </rPr>
      <t>年度埼玉県病院内保育所運営費補助金実績報告書の提出について（通知）</t>
    </r>
  </si>
  <si>
    <r>
      <t>令和</t>
    </r>
    <r>
      <rPr>
        <sz val="12"/>
        <color indexed="10"/>
        <rFont val="ＭＳ ゴシック"/>
        <family val="3"/>
      </rPr>
      <t>５</t>
    </r>
    <r>
      <rPr>
        <sz val="12"/>
        <color indexed="8"/>
        <rFont val="ＭＳ ゴシック"/>
        <family val="3"/>
      </rPr>
      <t>年度埼玉県病院内保育所運営費補助金実績報告書</t>
    </r>
  </si>
  <si>
    <r>
      <t>令和</t>
    </r>
    <r>
      <rPr>
        <sz val="12"/>
        <color indexed="10"/>
        <rFont val="ＭＳ ゴシック"/>
        <family val="3"/>
      </rPr>
      <t>５</t>
    </r>
    <r>
      <rPr>
        <sz val="12"/>
        <color indexed="8"/>
        <rFont val="ＭＳ ゴシック"/>
        <family val="3"/>
      </rPr>
      <t>年度収支内訳書</t>
    </r>
  </si>
  <si>
    <r>
      <t>令和</t>
    </r>
    <r>
      <rPr>
        <sz val="12"/>
        <color indexed="10"/>
        <rFont val="ＭＳ Ｐゴシック"/>
        <family val="3"/>
      </rPr>
      <t>５</t>
    </r>
    <r>
      <rPr>
        <sz val="12"/>
        <color indexed="8"/>
        <rFont val="ＭＳ Ｐゴシック"/>
        <family val="3"/>
      </rPr>
      <t>年度病院内保育所運営費補助金事務担当者名簿</t>
    </r>
  </si>
  <si>
    <r>
      <rPr>
        <sz val="12"/>
        <color indexed="10"/>
        <rFont val="ＭＳ 明朝"/>
        <family val="1"/>
      </rPr>
      <t>令和５年４月～令和６年３月</t>
    </r>
    <r>
      <rPr>
        <sz val="12"/>
        <rFont val="ＭＳ 明朝"/>
        <family val="1"/>
      </rPr>
      <t>までの病院内保育所の各月の</t>
    </r>
  </si>
  <si>
    <r>
      <t>○病院内保育施設利用児童数</t>
    </r>
    <r>
      <rPr>
        <b/>
        <sz val="10"/>
        <rFont val="ＭＳ 明朝"/>
        <family val="1"/>
      </rPr>
      <t>（令和</t>
    </r>
    <r>
      <rPr>
        <b/>
        <sz val="10"/>
        <color indexed="10"/>
        <rFont val="ＭＳ 明朝"/>
        <family val="1"/>
      </rPr>
      <t>５</t>
    </r>
    <r>
      <rPr>
        <b/>
        <sz val="10"/>
        <rFont val="ＭＳ 明朝"/>
        <family val="1"/>
      </rPr>
      <t>年４月）</t>
    </r>
  </si>
  <si>
    <r>
      <t>令和</t>
    </r>
    <r>
      <rPr>
        <sz val="12"/>
        <color indexed="10"/>
        <rFont val="ＭＳ ゴシック"/>
        <family val="3"/>
      </rPr>
      <t>５</t>
    </r>
    <r>
      <rPr>
        <sz val="12"/>
        <color indexed="8"/>
        <rFont val="ＭＳ ゴシック"/>
        <family val="3"/>
      </rPr>
      <t>年度収支内訳書</t>
    </r>
  </si>
  <si>
    <t>（令和５年４月１日現在６才未満）</t>
  </si>
  <si>
    <r>
      <rPr>
        <sz val="11"/>
        <color indexed="10"/>
        <rFont val="ＭＳ Ｐ明朝"/>
        <family val="1"/>
      </rPr>
      <t>R５</t>
    </r>
    <r>
      <rPr>
        <sz val="11"/>
        <rFont val="ＭＳ Ｐ明朝"/>
        <family val="1"/>
      </rPr>
      <t>年
4</t>
    </r>
  </si>
  <si>
    <r>
      <rPr>
        <sz val="11"/>
        <color indexed="10"/>
        <rFont val="ＭＳ Ｐ明朝"/>
        <family val="1"/>
      </rPr>
      <t>R５</t>
    </r>
    <r>
      <rPr>
        <sz val="11"/>
        <rFont val="ＭＳ Ｐ明朝"/>
        <family val="1"/>
      </rPr>
      <t>年 4</t>
    </r>
  </si>
  <si>
    <r>
      <rPr>
        <sz val="11"/>
        <color indexed="10"/>
        <rFont val="ＭＳ Ｐ明朝"/>
        <family val="1"/>
      </rPr>
      <t>R６</t>
    </r>
    <r>
      <rPr>
        <sz val="11"/>
        <rFont val="ＭＳ Ｐ明朝"/>
        <family val="1"/>
      </rPr>
      <t>年
1</t>
    </r>
  </si>
  <si>
    <t>令和５年度実績</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</si>
</sst>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quot;Yes&quot;;&quot;Yes&quot;;&quot;No&quot;"/>
    <numFmt numFmtId="189" formatCode="&quot;True&quot;;&quot;True&quot;;&quot;False&quot;"/>
    <numFmt numFmtId="190" formatCode="&quot;On&quot;;&quot;On&quot;;&quot;Off&quot;"/>
    <numFmt numFmtId="191" formatCode="&quot;《&quot;###&quot;》&quot;"/>
    <numFmt numFmtId="192" formatCode="#,##0.0_ "/>
    <numFmt numFmtId="193" formatCode="#,##0.0_);[Red]\(#,##0.0\)"/>
    <numFmt numFmtId="194" formatCode="0_ "/>
    <numFmt numFmtId="195" formatCode="0.0_ "/>
    <numFmt numFmtId="196" formatCode="0.0;&quot;▲ &quot;0.0"/>
    <numFmt numFmtId="197" formatCode="#,##0;&quot;▲ &quot;#,##0"/>
    <numFmt numFmtId="198" formatCode="#,##0;[Red]#,##0"/>
    <numFmt numFmtId="199" formatCode="#,##0.0;&quot;▲ &quot;#,##0.0"/>
    <numFmt numFmtId="200" formatCode="0.0%"/>
    <numFmt numFmtId="201" formatCode="&quot;看&quot;\-&quot;0##&quot;"/>
    <numFmt numFmtId="202" formatCode="#,##0.0;&quot;¥&quot;\!\-#,##0.0"/>
    <numFmt numFmtId="203" formatCode="#,##0.0_ ;[Red]\-#,##0.0\ "/>
    <numFmt numFmtId="204" formatCode="[$€-2]\ #,##0.00_);[Red]\([$€-2]\ #,##0.00\)"/>
    <numFmt numFmtId="205" formatCode="#&quot;施設&quot;"/>
    <numFmt numFmtId="206" formatCode="#,##0;&quot;△ &quot;#,##0"/>
    <numFmt numFmtId="207" formatCode="0;&quot;△ &quot;0"/>
    <numFmt numFmtId="208" formatCode="0.0;&quot;△ &quot;0.0"/>
    <numFmt numFmtId="209" formatCode="[$-411]ge\.m\.d;@"/>
    <numFmt numFmtId="210" formatCode="0&quot;日&quot;"/>
    <numFmt numFmtId="211" formatCode="&quot;(&quot;#,###&quot;)&quot;"/>
    <numFmt numFmtId="212" formatCode="[&lt;=999]000;[&lt;=9999]000\-00;000\-0000"/>
    <numFmt numFmtId="213" formatCode="yyyy&quot;年&quot;m&quot;月&quot;d&quot;日&quot;;@"/>
    <numFmt numFmtId="214" formatCode="[$-411]ggge&quot;年&quot;m&quot;月&quot;d&quot;日&quot;;@"/>
    <numFmt numFmtId="215" formatCode="h:mm;@"/>
    <numFmt numFmtId="216" formatCode="#,##0.00_ ;[Red]\-#,##0.00\ "/>
    <numFmt numFmtId="217" formatCode="0.0_);[Red]\(0.0\)"/>
    <numFmt numFmtId="218" formatCode="[$-F400]h:mm:ss\ AM/PM"/>
    <numFmt numFmtId="219" formatCode="#,##0.000_ ;[Red]\-#,##0.000\ "/>
  </numFmts>
  <fonts count="1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6"/>
      <name val="ＭＳ Ｐ明朝"/>
      <family val="1"/>
    </font>
    <font>
      <sz val="11"/>
      <name val="ＭＳ 明朝"/>
      <family val="1"/>
    </font>
    <font>
      <sz val="11"/>
      <name val="明朝"/>
      <family val="3"/>
    </font>
    <font>
      <sz val="14"/>
      <name val="ＭＳ 明朝"/>
      <family val="1"/>
    </font>
    <font>
      <sz val="12"/>
      <name val="ＭＳ Ｐゴシック"/>
      <family val="3"/>
    </font>
    <font>
      <sz val="12"/>
      <name val="ＭＳ 明朝"/>
      <family val="1"/>
    </font>
    <font>
      <sz val="16"/>
      <name val="ＭＳ 明朝"/>
      <family val="1"/>
    </font>
    <font>
      <sz val="10"/>
      <name val="ＭＳ Ｐゴシック"/>
      <family val="3"/>
    </font>
    <font>
      <sz val="9"/>
      <name val="ＭＳ Ｐゴシック"/>
      <family val="3"/>
    </font>
    <font>
      <sz val="14"/>
      <name val="ＭＳ Ｐゴシック"/>
      <family val="3"/>
    </font>
    <font>
      <b/>
      <sz val="11"/>
      <name val="ＭＳ Ｐゴシック"/>
      <family val="3"/>
    </font>
    <font>
      <b/>
      <sz val="16"/>
      <name val="ＭＳ Ｐゴシック"/>
      <family val="3"/>
    </font>
    <font>
      <b/>
      <sz val="10"/>
      <name val="ＭＳ Ｐゴシック"/>
      <family val="3"/>
    </font>
    <font>
      <b/>
      <sz val="9"/>
      <name val="ＭＳ Ｐゴシック"/>
      <family val="3"/>
    </font>
    <font>
      <b/>
      <sz val="16"/>
      <name val="ＭＳ 明朝"/>
      <family val="1"/>
    </font>
    <font>
      <b/>
      <sz val="12"/>
      <name val="ＭＳ 明朝"/>
      <family val="1"/>
    </font>
    <font>
      <b/>
      <sz val="10"/>
      <name val="ＭＳ 明朝"/>
      <family val="1"/>
    </font>
    <font>
      <b/>
      <sz val="14"/>
      <name val="ＭＳ Ｐゴシック"/>
      <family val="3"/>
    </font>
    <font>
      <sz val="9"/>
      <name val="MS UI Gothic"/>
      <family val="3"/>
    </font>
    <font>
      <sz val="20"/>
      <name val="ＭＳ Ｐゴシック"/>
      <family val="3"/>
    </font>
    <font>
      <sz val="8"/>
      <name val="ＭＳ 明朝"/>
      <family val="1"/>
    </font>
    <font>
      <sz val="10"/>
      <name val="ＭＳ 明朝"/>
      <family val="1"/>
    </font>
    <font>
      <sz val="16"/>
      <name val="ＭＳ Ｐゴシック"/>
      <family val="3"/>
    </font>
    <font>
      <sz val="13"/>
      <name val="ＭＳ Ｐ明朝"/>
      <family val="1"/>
    </font>
    <font>
      <sz val="12"/>
      <name val="ＭＳ Ｐ明朝"/>
      <family val="1"/>
    </font>
    <font>
      <b/>
      <sz val="18"/>
      <name val="ＭＳ Ｐゴシック"/>
      <family val="3"/>
    </font>
    <font>
      <sz val="8"/>
      <name val="ＭＳ Ｐゴシック"/>
      <family val="3"/>
    </font>
    <font>
      <sz val="7"/>
      <name val="ＭＳ Ｐゴシック"/>
      <family val="3"/>
    </font>
    <font>
      <b/>
      <sz val="9"/>
      <name val="ＭＳ ゴシック"/>
      <family val="3"/>
    </font>
    <font>
      <b/>
      <sz val="6"/>
      <name val="ＭＳ Ｐゴシック"/>
      <family val="3"/>
    </font>
    <font>
      <sz val="14"/>
      <name val="HG創英角ｺﾞｼｯｸUB"/>
      <family val="3"/>
    </font>
    <font>
      <sz val="9"/>
      <name val="ＭＳ 明朝"/>
      <family val="1"/>
    </font>
    <font>
      <sz val="9"/>
      <name val="HG創英角ｺﾞｼｯｸUB"/>
      <family val="3"/>
    </font>
    <font>
      <b/>
      <sz val="12"/>
      <name val="ＭＳ Ｐゴシック"/>
      <family val="3"/>
    </font>
    <font>
      <b/>
      <sz val="8"/>
      <name val="ＭＳ Ｐゴシック"/>
      <family val="3"/>
    </font>
    <font>
      <sz val="12"/>
      <name val="ＭＳ ゴシック"/>
      <family val="3"/>
    </font>
    <font>
      <u val="single"/>
      <sz val="11"/>
      <color indexed="8"/>
      <name val="ＭＳ ゴシック"/>
      <family val="3"/>
    </font>
    <font>
      <sz val="11"/>
      <color indexed="8"/>
      <name val="ＭＳ ゴシック"/>
      <family val="3"/>
    </font>
    <font>
      <u val="single"/>
      <sz val="12"/>
      <name val="ＭＳ 明朝"/>
      <family val="1"/>
    </font>
    <font>
      <u val="single"/>
      <sz val="11"/>
      <color indexed="12"/>
      <name val="ＭＳ ゴシック"/>
      <family val="3"/>
    </font>
    <font>
      <sz val="9"/>
      <color indexed="10"/>
      <name val="ＭＳ Ｐゴシック"/>
      <family val="3"/>
    </font>
    <font>
      <b/>
      <sz val="12"/>
      <color indexed="8"/>
      <name val="ＭＳ ゴシック"/>
      <family val="3"/>
    </font>
    <font>
      <b/>
      <sz val="12"/>
      <name val="ＭＳ ゴシック"/>
      <family val="3"/>
    </font>
    <font>
      <sz val="14"/>
      <name val="ＭＳ Ｐ明朝"/>
      <family val="1"/>
    </font>
    <font>
      <sz val="12"/>
      <color indexed="8"/>
      <name val="ＭＳ ゴシック"/>
      <family val="3"/>
    </font>
    <font>
      <b/>
      <sz val="12"/>
      <color indexed="10"/>
      <name val="ＭＳ ゴシック"/>
      <family val="3"/>
    </font>
    <font>
      <b/>
      <sz val="11"/>
      <color indexed="10"/>
      <name val="ＭＳ ゴシック"/>
      <family val="3"/>
    </font>
    <font>
      <sz val="18"/>
      <color indexed="8"/>
      <name val="ＭＳ ゴシック"/>
      <family val="3"/>
    </font>
    <font>
      <b/>
      <sz val="8"/>
      <color indexed="10"/>
      <name val="ＭＳ Ｐゴシック"/>
      <family val="3"/>
    </font>
    <font>
      <b/>
      <sz val="11"/>
      <color indexed="10"/>
      <name val="ＭＳ Ｐ明朝"/>
      <family val="1"/>
    </font>
    <font>
      <b/>
      <sz val="12"/>
      <color indexed="10"/>
      <name val="ＭＳ 明朝"/>
      <family val="1"/>
    </font>
    <font>
      <b/>
      <sz val="18"/>
      <color indexed="10"/>
      <name val="ＭＳ ゴシック"/>
      <family val="3"/>
    </font>
    <font>
      <sz val="9"/>
      <name val="MS P ゴシック"/>
      <family val="3"/>
    </font>
    <font>
      <sz val="12"/>
      <color indexed="8"/>
      <name val="ＭＳ Ｐゴシック"/>
      <family val="3"/>
    </font>
    <font>
      <sz val="12"/>
      <color indexed="10"/>
      <name val="ＭＳ ゴシック"/>
      <family val="3"/>
    </font>
    <font>
      <sz val="12"/>
      <color indexed="10"/>
      <name val="ＭＳ Ｐゴシック"/>
      <family val="3"/>
    </font>
    <font>
      <sz val="12"/>
      <color indexed="10"/>
      <name val="ＭＳ 明朝"/>
      <family val="1"/>
    </font>
    <font>
      <b/>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ＭＳ ゴシック"/>
      <family val="3"/>
    </font>
    <font>
      <u val="single"/>
      <sz val="12"/>
      <color indexed="8"/>
      <name val="ＭＳ ゴシック"/>
      <family val="3"/>
    </font>
    <font>
      <sz val="12"/>
      <color indexed="9"/>
      <name val="ＭＳ 明朝"/>
      <family val="1"/>
    </font>
    <font>
      <sz val="12"/>
      <color indexed="43"/>
      <name val="ＭＳ ゴシック"/>
      <family val="3"/>
    </font>
    <font>
      <sz val="8"/>
      <color indexed="10"/>
      <name val="ＭＳ ゴシック"/>
      <family val="3"/>
    </font>
    <font>
      <u val="single"/>
      <sz val="10"/>
      <color indexed="8"/>
      <name val="ＭＳ ゴシック"/>
      <family val="3"/>
    </font>
    <font>
      <sz val="12"/>
      <color indexed="9"/>
      <name val="ＭＳ Ｐ明朝"/>
      <family val="1"/>
    </font>
    <font>
      <sz val="8"/>
      <color indexed="8"/>
      <name val="ＭＳ Ｐゴシック"/>
      <family val="3"/>
    </font>
    <font>
      <sz val="9"/>
      <color indexed="8"/>
      <name val="ＭＳ Ｐゴシック"/>
      <family val="3"/>
    </font>
    <font>
      <sz val="9"/>
      <color indexed="8"/>
      <name val="Calibri"/>
      <family val="2"/>
    </font>
    <font>
      <b/>
      <sz val="9"/>
      <color indexed="10"/>
      <name val="ＭＳ Ｐゴシック"/>
      <family val="3"/>
    </font>
    <font>
      <b/>
      <sz val="9"/>
      <color indexed="10"/>
      <name val="Calibri"/>
      <family val="2"/>
    </font>
    <font>
      <b/>
      <sz val="9"/>
      <color indexed="8"/>
      <name val="ＭＳ Ｐゴシック"/>
      <family val="3"/>
    </font>
    <font>
      <b/>
      <sz val="12"/>
      <color indexed="10"/>
      <name val="ＭＳ Ｐゴシック"/>
      <family val="3"/>
    </font>
    <font>
      <sz val="8"/>
      <color indexed="8"/>
      <name val="Calibri"/>
      <family val="2"/>
    </font>
    <font>
      <sz val="9"/>
      <color indexed="10"/>
      <name val="Calibri"/>
      <family val="2"/>
    </font>
    <font>
      <sz val="11"/>
      <color indexed="9"/>
      <name val="Calibri"/>
      <family val="2"/>
    </font>
    <font>
      <sz val="10"/>
      <color indexed="8"/>
      <name val="Calibri"/>
      <family val="2"/>
    </font>
    <font>
      <b/>
      <sz val="10"/>
      <color indexed="10"/>
      <name val="ＭＳ Ｐゴシック"/>
      <family val="3"/>
    </font>
    <font>
      <b/>
      <sz val="10"/>
      <color indexed="10"/>
      <name val="Calibri"/>
      <family val="2"/>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
      <sz val="8"/>
      <name val="Calibri"/>
      <family val="3"/>
    </font>
    <font>
      <sz val="12"/>
      <color theme="1"/>
      <name val="ＭＳ ゴシック"/>
      <family val="3"/>
    </font>
    <font>
      <sz val="10"/>
      <color theme="1"/>
      <name val="ＭＳ ゴシック"/>
      <family val="3"/>
    </font>
    <font>
      <u val="single"/>
      <sz val="12"/>
      <color theme="1"/>
      <name val="ＭＳ ゴシック"/>
      <family val="3"/>
    </font>
    <font>
      <sz val="11"/>
      <color theme="1"/>
      <name val="Cambria"/>
      <family val="3"/>
    </font>
    <font>
      <sz val="11"/>
      <color theme="1"/>
      <name val="ＭＳ ゴシック"/>
      <family val="3"/>
    </font>
    <font>
      <sz val="10"/>
      <color theme="1"/>
      <name val="Calibri"/>
      <family val="3"/>
    </font>
    <font>
      <sz val="18"/>
      <color theme="1"/>
      <name val="ＭＳ ゴシック"/>
      <family val="3"/>
    </font>
    <font>
      <sz val="12"/>
      <color theme="1"/>
      <name val="Calibri"/>
      <family val="3"/>
    </font>
    <font>
      <sz val="12"/>
      <color theme="0"/>
      <name val="ＭＳ 明朝"/>
      <family val="1"/>
    </font>
    <font>
      <sz val="12"/>
      <color theme="2" tint="-0.24997000396251678"/>
      <name val="ＭＳ ゴシック"/>
      <family val="3"/>
    </font>
    <font>
      <sz val="8"/>
      <color rgb="FFFF0000"/>
      <name val="ＭＳ ゴシック"/>
      <family val="3"/>
    </font>
    <font>
      <sz val="12"/>
      <name val="Cambria"/>
      <family val="3"/>
    </font>
    <font>
      <sz val="11"/>
      <name val="Cambria"/>
      <family val="3"/>
    </font>
    <font>
      <sz val="12"/>
      <color rgb="FFFF0000"/>
      <name val="ＭＳ ゴシック"/>
      <family val="3"/>
    </font>
    <font>
      <u val="single"/>
      <sz val="10"/>
      <color theme="1"/>
      <name val="ＭＳ ゴシック"/>
      <family val="3"/>
    </font>
    <font>
      <sz val="12"/>
      <color theme="0"/>
      <name val="ＭＳ Ｐ明朝"/>
      <family val="1"/>
    </font>
    <font>
      <sz val="11"/>
      <color theme="0"/>
      <name val="ＭＳ Ｐゴシック"/>
      <family val="3"/>
    </font>
    <font>
      <sz val="9"/>
      <name val="Calibri"/>
      <family val="3"/>
    </font>
    <font>
      <sz val="12"/>
      <name val="Calibri"/>
      <family val="3"/>
    </font>
    <font>
      <sz val="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3499799966812134"/>
        <bgColor indexed="64"/>
      </patternFill>
    </fill>
    <fill>
      <patternFill patternType="solid">
        <fgColor theme="1"/>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color indexed="63"/>
      </right>
      <top>
        <color indexed="63"/>
      </top>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thin"/>
      <bottom style="medium"/>
    </border>
    <border>
      <left>
        <color indexed="63"/>
      </left>
      <right style="medium"/>
      <top style="thin"/>
      <bottom style="medium"/>
    </border>
    <border>
      <left style="thin"/>
      <right style="thin"/>
      <top>
        <color indexed="63"/>
      </top>
      <bottom style="medium"/>
    </border>
    <border>
      <left style="thin"/>
      <right style="thin"/>
      <top style="thin"/>
      <bottom style="medium"/>
    </border>
    <border>
      <left style="medium"/>
      <right style="medium"/>
      <top style="medium"/>
      <bottom style="mediu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medium"/>
      <right style="thin"/>
      <top style="thin"/>
      <bottom style="medium"/>
    </border>
    <border>
      <left style="thin"/>
      <right style="medium"/>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thin"/>
      <bottom style="medium"/>
    </border>
    <border>
      <left style="thin"/>
      <right>
        <color indexed="63"/>
      </right>
      <top style="thin"/>
      <bottom style="medium"/>
    </border>
    <border>
      <left>
        <color indexed="63"/>
      </left>
      <right style="thin"/>
      <top style="medium"/>
      <bottom style="medium"/>
    </border>
    <border>
      <left style="medium"/>
      <right style="thin"/>
      <top style="thin"/>
      <bottom>
        <color indexed="63"/>
      </bottom>
    </border>
    <border>
      <left style="medium"/>
      <right style="thin"/>
      <top>
        <color indexed="63"/>
      </top>
      <bottom style="medium"/>
    </border>
    <border>
      <left>
        <color indexed="63"/>
      </left>
      <right style="thin"/>
      <top style="thin"/>
      <bottom style="double"/>
    </border>
    <border>
      <left>
        <color indexed="63"/>
      </left>
      <right style="thin"/>
      <top style="double"/>
      <bottom style="double"/>
    </border>
    <border>
      <left>
        <color indexed="63"/>
      </left>
      <right style="thin"/>
      <top>
        <color indexed="63"/>
      </top>
      <bottom style="thin"/>
    </border>
    <border>
      <left>
        <color indexed="63"/>
      </left>
      <right style="thin"/>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thin"/>
    </border>
    <border>
      <left style="thin"/>
      <right style="medium"/>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diagonalUp="1">
      <left style="medium"/>
      <right style="thin"/>
      <top style="thin"/>
      <bottom style="thin"/>
      <diagonal style="thin"/>
    </border>
    <border diagonalUp="1">
      <left>
        <color indexed="63"/>
      </left>
      <right style="thin"/>
      <top style="thin"/>
      <bottom style="thin"/>
      <diagonal style="thin"/>
    </border>
    <border diagonalUp="1">
      <left style="thin"/>
      <right style="medium"/>
      <top style="thin"/>
      <bottom style="thin"/>
      <diagonal style="thin"/>
    </border>
    <border>
      <left style="thick"/>
      <right style="thick"/>
      <top style="thick"/>
      <bottom style="thick"/>
    </border>
    <border>
      <left style="thin"/>
      <right>
        <color indexed="63"/>
      </right>
      <top>
        <color indexed="63"/>
      </top>
      <bottom style="medium"/>
    </border>
    <border>
      <left style="thick"/>
      <right>
        <color indexed="63"/>
      </right>
      <top style="thin"/>
      <bottom style="medium"/>
    </border>
    <border>
      <left style="thin"/>
      <right>
        <color indexed="63"/>
      </right>
      <top style="thin"/>
      <bottom style="thin"/>
    </border>
    <border>
      <left style="medium"/>
      <right style="thin"/>
      <top style="thin"/>
      <bottom style="thin"/>
    </border>
    <border>
      <left>
        <color indexed="63"/>
      </left>
      <right style="thin"/>
      <top style="thin"/>
      <bottom style="thin"/>
    </border>
    <border>
      <left>
        <color indexed="63"/>
      </left>
      <right style="medium"/>
      <top>
        <color indexed="63"/>
      </top>
      <bottom style="medium"/>
    </border>
    <border>
      <left style="thin"/>
      <right style="thin"/>
      <top style="thin"/>
      <bottom style="dotted"/>
    </border>
    <border>
      <left style="medium"/>
      <right style="medium"/>
      <top>
        <color indexed="63"/>
      </top>
      <bottom>
        <color indexed="63"/>
      </bottom>
    </border>
    <border>
      <left style="medium"/>
      <right style="medium"/>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medium"/>
    </border>
    <border>
      <left style="thin"/>
      <right style="thin"/>
      <top style="dotted"/>
      <bottom style="dotted"/>
    </border>
    <border>
      <left style="medium"/>
      <right style="thin"/>
      <top>
        <color indexed="63"/>
      </top>
      <bottom>
        <color indexed="63"/>
      </bottom>
    </border>
    <border>
      <left style="medium"/>
      <right style="thin"/>
      <top>
        <color indexed="63"/>
      </top>
      <bottom style="dotted"/>
    </border>
    <border>
      <left style="medium"/>
      <right style="thin"/>
      <top style="dotted"/>
      <bottom style="dotted"/>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style="thin"/>
      <right style="thin"/>
      <top>
        <color indexed="63"/>
      </top>
      <bottom style="dotted"/>
    </border>
    <border>
      <left style="thin"/>
      <right style="medium"/>
      <top>
        <color indexed="63"/>
      </top>
      <bottom style="thin"/>
    </border>
    <border>
      <left style="medium"/>
      <right>
        <color indexed="63"/>
      </right>
      <top style="medium"/>
      <bottom style="thin"/>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style="double"/>
      <bottom>
        <color indexed="63"/>
      </bottom>
    </border>
    <border>
      <left style="thin"/>
      <right style="thin"/>
      <top>
        <color indexed="63"/>
      </top>
      <bottom style="double"/>
    </border>
    <border>
      <left style="thin"/>
      <right style="thin"/>
      <top style="thin"/>
      <bottom style="double"/>
    </border>
    <border>
      <left style="thin"/>
      <right style="thin"/>
      <top style="double"/>
      <bottom style="double"/>
    </border>
    <border>
      <left style="thin"/>
      <right style="thin"/>
      <top style="double"/>
      <bottom>
        <color indexed="63"/>
      </bottom>
    </border>
    <border>
      <left style="medium"/>
      <right>
        <color indexed="63"/>
      </right>
      <top style="thin"/>
      <bottom style="medium"/>
    </border>
    <border>
      <left style="thin"/>
      <right style="medium"/>
      <top>
        <color indexed="63"/>
      </top>
      <bottom style="medium"/>
    </border>
    <border>
      <left style="double"/>
      <right>
        <color indexed="63"/>
      </right>
      <top style="double"/>
      <bottom style="double"/>
    </border>
    <border>
      <left>
        <color indexed="63"/>
      </left>
      <right style="double"/>
      <top style="double"/>
      <bottom style="double"/>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dotted"/>
      <bottom>
        <color indexed="63"/>
      </bottom>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medium"/>
    </border>
    <border>
      <left style="dotted"/>
      <right style="medium"/>
      <top style="dotted"/>
      <bottom>
        <color indexed="63"/>
      </bottom>
    </border>
    <border>
      <left style="dotted"/>
      <right style="medium"/>
      <top>
        <color indexed="63"/>
      </top>
      <bottom>
        <color indexed="63"/>
      </bottom>
    </border>
    <border>
      <left style="dotted"/>
      <right style="medium"/>
      <top>
        <color indexed="63"/>
      </top>
      <bottom style="mediu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medium"/>
    </border>
    <border>
      <left>
        <color indexed="63"/>
      </left>
      <right style="medium"/>
      <top style="dotted"/>
      <bottom>
        <color indexed="63"/>
      </bottom>
    </border>
    <border>
      <left style="thin"/>
      <right style="dotted"/>
      <top style="thin"/>
      <bottom>
        <color indexed="63"/>
      </bottom>
    </border>
    <border>
      <left style="thin"/>
      <right style="dotted"/>
      <top>
        <color indexed="63"/>
      </top>
      <bottom>
        <color indexed="63"/>
      </bottom>
    </border>
    <border>
      <left style="thin"/>
      <right style="dotted"/>
      <top>
        <color indexed="63"/>
      </top>
      <bottom style="mediu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medium"/>
    </border>
    <border>
      <left style="dotted"/>
      <right style="thin"/>
      <top style="thin"/>
      <bottom>
        <color indexed="63"/>
      </bottom>
    </border>
    <border>
      <left style="dotted"/>
      <right style="thin"/>
      <top>
        <color indexed="63"/>
      </top>
      <bottom>
        <color indexed="63"/>
      </bottom>
    </border>
    <border>
      <left style="dotted"/>
      <right style="thin"/>
      <top>
        <color indexed="63"/>
      </top>
      <bottom style="medium"/>
    </border>
    <border>
      <left style="dotted"/>
      <right style="medium"/>
      <top style="thin"/>
      <bottom>
        <color indexed="63"/>
      </bottom>
    </border>
    <border>
      <left style="medium"/>
      <right>
        <color indexed="63"/>
      </right>
      <top>
        <color indexed="63"/>
      </top>
      <bottom style="dotted"/>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style="dotted"/>
      <top style="dotted"/>
      <bottom>
        <color indexed="63"/>
      </bottom>
    </border>
    <border>
      <left style="medium"/>
      <right style="dotted"/>
      <top>
        <color indexed="63"/>
      </top>
      <bottom>
        <color indexed="63"/>
      </bottom>
    </border>
    <border>
      <left style="medium"/>
      <right style="dotted"/>
      <top>
        <color indexed="63"/>
      </top>
      <bottom style="medium"/>
    </border>
    <border>
      <left>
        <color indexed="63"/>
      </left>
      <right style="medium"/>
      <top style="thin"/>
      <bottom style="thin"/>
    </border>
    <border>
      <left style="medium"/>
      <right style="medium"/>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0" borderId="0" applyNumberFormat="0" applyFill="0" applyBorder="0" applyAlignment="0" applyProtection="0"/>
    <xf numFmtId="0" fontId="105" fillId="26" borderId="1" applyNumberFormat="0" applyAlignment="0" applyProtection="0"/>
    <xf numFmtId="0" fontId="10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07" fillId="0" borderId="0" applyNumberFormat="0" applyFill="0" applyBorder="0" applyAlignment="0" applyProtection="0"/>
    <xf numFmtId="0" fontId="0" fillId="28" borderId="2" applyNumberFormat="0" applyFont="0" applyAlignment="0" applyProtection="0"/>
    <xf numFmtId="0" fontId="108" fillId="0" borderId="3" applyNumberFormat="0" applyFill="0" applyAlignment="0" applyProtection="0"/>
    <xf numFmtId="0" fontId="109" fillId="29" borderId="0" applyNumberFormat="0" applyBorder="0" applyAlignment="0" applyProtection="0"/>
    <xf numFmtId="0" fontId="110" fillId="30" borderId="4" applyNumberFormat="0" applyAlignment="0" applyProtection="0"/>
    <xf numFmtId="0" fontId="1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112" fillId="0" borderId="5" applyNumberFormat="0" applyFill="0" applyAlignment="0" applyProtection="0"/>
    <xf numFmtId="0" fontId="113" fillId="0" borderId="6" applyNumberFormat="0" applyFill="0" applyAlignment="0" applyProtection="0"/>
    <xf numFmtId="0" fontId="114" fillId="0" borderId="7" applyNumberFormat="0" applyFill="0" applyAlignment="0" applyProtection="0"/>
    <xf numFmtId="0" fontId="114" fillId="0" borderId="0" applyNumberFormat="0" applyFill="0" applyBorder="0" applyAlignment="0" applyProtection="0"/>
    <xf numFmtId="0" fontId="115" fillId="0" borderId="8" applyNumberFormat="0" applyFill="0" applyAlignment="0" applyProtection="0"/>
    <xf numFmtId="0" fontId="116" fillId="30" borderId="9" applyNumberFormat="0" applyAlignment="0" applyProtection="0"/>
    <xf numFmtId="0" fontId="1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8" fillId="31" borderId="4" applyNumberFormat="0" applyAlignment="0" applyProtection="0"/>
    <xf numFmtId="0" fontId="4" fillId="0" borderId="0">
      <alignment/>
      <protection/>
    </xf>
    <xf numFmtId="0" fontId="102"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7" fillId="0" borderId="0">
      <alignment/>
      <protection/>
    </xf>
    <xf numFmtId="0" fontId="3" fillId="0" borderId="0" applyNumberFormat="0" applyFill="0" applyBorder="0" applyAlignment="0" applyProtection="0"/>
    <xf numFmtId="1" fontId="8" fillId="0" borderId="0">
      <alignment/>
      <protection/>
    </xf>
    <xf numFmtId="0" fontId="119" fillId="32" borderId="0" applyNumberFormat="0" applyBorder="0" applyAlignment="0" applyProtection="0"/>
  </cellStyleXfs>
  <cellXfs count="1008">
    <xf numFmtId="0" fontId="0" fillId="0" borderId="0" xfId="0" applyAlignment="1">
      <alignment/>
    </xf>
    <xf numFmtId="0" fontId="11" fillId="0" borderId="0" xfId="69" applyFont="1" applyAlignment="1">
      <alignment horizontal="center"/>
      <protection/>
    </xf>
    <xf numFmtId="0" fontId="10" fillId="0" borderId="0" xfId="69" applyFont="1" applyAlignment="1">
      <alignment/>
      <protection/>
    </xf>
    <xf numFmtId="0" fontId="11" fillId="0" borderId="0" xfId="69" applyFont="1" applyAlignment="1">
      <alignment/>
      <protection/>
    </xf>
    <xf numFmtId="209" fontId="10" fillId="0" borderId="0" xfId="69" applyNumberFormat="1" applyFont="1" applyAlignment="1">
      <alignment/>
      <protection/>
    </xf>
    <xf numFmtId="0" fontId="10" fillId="0" borderId="0" xfId="69" applyFont="1" applyAlignment="1">
      <alignment vertical="center"/>
      <protection/>
    </xf>
    <xf numFmtId="0" fontId="10" fillId="0" borderId="0" xfId="69" applyFont="1" applyBorder="1" applyAlignment="1">
      <alignment/>
      <protection/>
    </xf>
    <xf numFmtId="209" fontId="10" fillId="0" borderId="0" xfId="69" applyNumberFormat="1" applyFont="1" applyBorder="1" applyAlignment="1">
      <alignment/>
      <protection/>
    </xf>
    <xf numFmtId="193" fontId="10" fillId="0" borderId="0" xfId="69" applyNumberFormat="1" applyFont="1" applyAlignment="1">
      <alignment/>
      <protection/>
    </xf>
    <xf numFmtId="193" fontId="10" fillId="0" borderId="0" xfId="69" applyNumberFormat="1" applyFont="1" applyBorder="1" applyAlignment="1">
      <alignment/>
      <protection/>
    </xf>
    <xf numFmtId="0" fontId="10" fillId="0" borderId="0" xfId="69" applyFont="1" applyBorder="1" applyAlignment="1">
      <alignment horizontal="center"/>
      <protection/>
    </xf>
    <xf numFmtId="193" fontId="10" fillId="0" borderId="0" xfId="69" applyNumberFormat="1" applyFont="1" applyBorder="1" applyAlignment="1">
      <alignment horizontal="center"/>
      <protection/>
    </xf>
    <xf numFmtId="0" fontId="10" fillId="0" borderId="10" xfId="69" applyFont="1" applyBorder="1" applyAlignment="1">
      <alignment horizontal="center" vertical="center" shrinkToFit="1"/>
      <protection/>
    </xf>
    <xf numFmtId="0" fontId="10" fillId="0" borderId="11" xfId="69" applyFont="1" applyBorder="1" applyAlignment="1">
      <alignment horizontal="center"/>
      <protection/>
    </xf>
    <xf numFmtId="0" fontId="10" fillId="0" borderId="12" xfId="69" applyFont="1" applyBorder="1" applyAlignment="1">
      <alignment horizontal="center"/>
      <protection/>
    </xf>
    <xf numFmtId="193" fontId="10" fillId="0" borderId="13" xfId="69" applyNumberFormat="1" applyFont="1" applyBorder="1" applyAlignment="1">
      <alignment horizontal="center"/>
      <protection/>
    </xf>
    <xf numFmtId="0" fontId="4" fillId="0" borderId="14" xfId="66" applyFont="1" applyBorder="1">
      <alignment/>
      <protection/>
    </xf>
    <xf numFmtId="0" fontId="4" fillId="0" borderId="14" xfId="66" applyFont="1" applyBorder="1" applyAlignment="1">
      <alignment horizontal="right"/>
      <protection/>
    </xf>
    <xf numFmtId="193" fontId="10" fillId="0" borderId="0" xfId="69" applyNumberFormat="1" applyFont="1" applyFill="1" applyBorder="1" applyAlignment="1">
      <alignment shrinkToFit="1"/>
      <protection/>
    </xf>
    <xf numFmtId="0" fontId="10" fillId="0" borderId="0" xfId="69" applyFont="1" applyFill="1" applyBorder="1" applyAlignment="1">
      <alignment/>
      <protection/>
    </xf>
    <xf numFmtId="0" fontId="12" fillId="0" borderId="0" xfId="0" applyFont="1" applyAlignment="1">
      <alignment/>
    </xf>
    <xf numFmtId="0" fontId="12" fillId="0" borderId="0" xfId="0" applyFont="1" applyAlignment="1">
      <alignment wrapText="1"/>
    </xf>
    <xf numFmtId="0" fontId="0" fillId="0" borderId="15" xfId="0" applyBorder="1" applyAlignment="1">
      <alignment horizontal="right"/>
    </xf>
    <xf numFmtId="0" fontId="0" fillId="0" borderId="0" xfId="0" applyAlignment="1">
      <alignment horizontal="right"/>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7" xfId="0" applyFont="1" applyBorder="1" applyAlignment="1">
      <alignment horizontal="center" vertical="center" wrapText="1"/>
    </xf>
    <xf numFmtId="0" fontId="12" fillId="0" borderId="18" xfId="0" applyFont="1" applyBorder="1" applyAlignment="1">
      <alignment horizontal="right"/>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7" xfId="0" applyFont="1" applyBorder="1" applyAlignment="1">
      <alignment horizontal="center" vertical="center" wrapText="1"/>
    </xf>
    <xf numFmtId="0" fontId="12" fillId="0" borderId="17" xfId="0" applyFont="1" applyBorder="1" applyAlignment="1">
      <alignment horizontal="center" vertical="center" shrinkToFit="1"/>
    </xf>
    <xf numFmtId="0" fontId="12" fillId="0" borderId="17" xfId="0" applyFont="1" applyBorder="1" applyAlignment="1">
      <alignment horizontal="right"/>
    </xf>
    <xf numFmtId="0" fontId="12" fillId="0" borderId="0" xfId="0" applyFont="1" applyBorder="1" applyAlignment="1">
      <alignment/>
    </xf>
    <xf numFmtId="0" fontId="12" fillId="0" borderId="0" xfId="67" applyFont="1" applyAlignment="1">
      <alignment horizontal="left" vertical="center"/>
      <protection/>
    </xf>
    <xf numFmtId="0" fontId="9" fillId="0" borderId="0" xfId="67" applyFont="1" applyAlignment="1">
      <alignment horizontal="left" vertical="center"/>
      <protection/>
    </xf>
    <xf numFmtId="0" fontId="12" fillId="0" borderId="0" xfId="67" applyFont="1">
      <alignment vertical="center"/>
      <protection/>
    </xf>
    <xf numFmtId="0" fontId="12" fillId="0" borderId="10" xfId="67" applyFont="1" applyBorder="1" applyAlignment="1">
      <alignment horizontal="center" vertical="center" wrapText="1"/>
      <protection/>
    </xf>
    <xf numFmtId="0" fontId="12" fillId="0" borderId="0" xfId="67" applyFont="1" applyAlignment="1">
      <alignment horizontal="justify" vertical="center"/>
      <protection/>
    </xf>
    <xf numFmtId="0" fontId="0" fillId="0" borderId="0" xfId="67" applyFont="1">
      <alignment vertical="center"/>
      <protection/>
    </xf>
    <xf numFmtId="0" fontId="12" fillId="0" borderId="0" xfId="67" applyFont="1" applyAlignment="1">
      <alignment horizontal="right" vertical="center"/>
      <protection/>
    </xf>
    <xf numFmtId="38" fontId="12" fillId="0" borderId="0" xfId="50" applyFont="1" applyAlignment="1">
      <alignment/>
    </xf>
    <xf numFmtId="0" fontId="0" fillId="0" borderId="0" xfId="69" applyFont="1" applyAlignment="1">
      <alignment/>
      <protection/>
    </xf>
    <xf numFmtId="0" fontId="10" fillId="0" borderId="19" xfId="69" applyFont="1" applyBorder="1" applyAlignment="1">
      <alignment horizontal="center"/>
      <protection/>
    </xf>
    <xf numFmtId="0" fontId="17"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15" xfId="0" applyFont="1" applyBorder="1" applyAlignment="1">
      <alignment horizontal="center"/>
    </xf>
    <xf numFmtId="0" fontId="17" fillId="0" borderId="18" xfId="0" applyFont="1" applyBorder="1" applyAlignment="1">
      <alignment horizontal="center"/>
    </xf>
    <xf numFmtId="0" fontId="17" fillId="0" borderId="10" xfId="0" applyFont="1" applyBorder="1" applyAlignment="1">
      <alignment horizontal="center" vertical="center" shrinkToFit="1"/>
    </xf>
    <xf numFmtId="0" fontId="20" fillId="0" borderId="0" xfId="69" applyFont="1" applyBorder="1" applyAlignment="1">
      <alignment/>
      <protection/>
    </xf>
    <xf numFmtId="0" fontId="20" fillId="0" borderId="0" xfId="69" applyFont="1" applyAlignment="1">
      <alignment vertical="center"/>
      <protection/>
    </xf>
    <xf numFmtId="0" fontId="17" fillId="0" borderId="18" xfId="0" applyFont="1" applyBorder="1" applyAlignment="1">
      <alignment horizontal="center" vertical="center"/>
    </xf>
    <xf numFmtId="0" fontId="17" fillId="0" borderId="18" xfId="0" applyFont="1" applyBorder="1" applyAlignment="1">
      <alignment horizontal="center" vertical="center" wrapText="1"/>
    </xf>
    <xf numFmtId="0" fontId="0" fillId="0" borderId="0" xfId="0" applyAlignment="1">
      <alignment vertical="center"/>
    </xf>
    <xf numFmtId="0" fontId="0" fillId="0" borderId="0" xfId="0" applyAlignment="1">
      <alignment/>
    </xf>
    <xf numFmtId="0" fontId="12" fillId="0" borderId="20" xfId="0" applyFont="1" applyBorder="1" applyAlignment="1">
      <alignment horizontal="right" shrinkToFit="1"/>
    </xf>
    <xf numFmtId="0" fontId="0" fillId="0" borderId="21" xfId="0" applyBorder="1" applyAlignment="1">
      <alignment horizontal="right"/>
    </xf>
    <xf numFmtId="0" fontId="0" fillId="0" borderId="22" xfId="0" applyBorder="1" applyAlignment="1">
      <alignment horizontal="right"/>
    </xf>
    <xf numFmtId="0" fontId="0" fillId="0" borderId="23" xfId="0" applyBorder="1" applyAlignment="1">
      <alignment horizontal="right"/>
    </xf>
    <xf numFmtId="180" fontId="12" fillId="0" borderId="20"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0" xfId="0" applyNumberFormat="1" applyFont="1" applyBorder="1" applyAlignment="1">
      <alignment horizontal="left" vertical="center"/>
    </xf>
    <xf numFmtId="180" fontId="12" fillId="0" borderId="0" xfId="0" applyNumberFormat="1" applyFont="1" applyBorder="1" applyAlignment="1">
      <alignment horizontal="left" vertical="center"/>
    </xf>
    <xf numFmtId="180" fontId="12" fillId="0" borderId="24" xfId="0" applyNumberFormat="1" applyFont="1" applyBorder="1" applyAlignment="1">
      <alignment horizontal="right" vertical="center"/>
    </xf>
    <xf numFmtId="180" fontId="12" fillId="0" borderId="25" xfId="0" applyNumberFormat="1" applyFont="1" applyBorder="1" applyAlignment="1">
      <alignment horizontal="right" vertical="center"/>
    </xf>
    <xf numFmtId="180" fontId="12" fillId="0" borderId="26" xfId="0" applyNumberFormat="1" applyFont="1" applyBorder="1" applyAlignment="1">
      <alignment horizontal="right" vertical="center"/>
    </xf>
    <xf numFmtId="180" fontId="0" fillId="0" borderId="26" xfId="0" applyNumberFormat="1" applyFont="1" applyBorder="1" applyAlignment="1">
      <alignment horizontal="right" vertical="center"/>
    </xf>
    <xf numFmtId="180" fontId="0" fillId="0" borderId="26" xfId="0" applyNumberFormat="1" applyFont="1" applyBorder="1" applyAlignment="1">
      <alignment horizontal="left" vertical="center"/>
    </xf>
    <xf numFmtId="180" fontId="12" fillId="0" borderId="27" xfId="0" applyNumberFormat="1" applyFont="1" applyBorder="1" applyAlignment="1">
      <alignment horizontal="left" vertical="center"/>
    </xf>
    <xf numFmtId="180" fontId="12" fillId="0" borderId="28" xfId="50" applyNumberFormat="1" applyFont="1" applyBorder="1" applyAlignment="1">
      <alignment vertical="center"/>
    </xf>
    <xf numFmtId="180" fontId="12" fillId="0" borderId="29" xfId="50" applyNumberFormat="1" applyFont="1" applyBorder="1" applyAlignment="1">
      <alignment vertical="center"/>
    </xf>
    <xf numFmtId="0" fontId="0" fillId="0" borderId="0" xfId="0" applyBorder="1" applyAlignment="1">
      <alignment horizontal="right"/>
    </xf>
    <xf numFmtId="38" fontId="12" fillId="0" borderId="0" xfId="50" applyFont="1" applyBorder="1" applyAlignment="1">
      <alignment horizontal="center" vertical="center"/>
    </xf>
    <xf numFmtId="180" fontId="12" fillId="0" borderId="0" xfId="50" applyNumberFormat="1" applyFont="1" applyBorder="1" applyAlignment="1">
      <alignment vertical="center"/>
    </xf>
    <xf numFmtId="0" fontId="9" fillId="0" borderId="0" xfId="0" applyFont="1" applyAlignment="1">
      <alignment horizontal="left"/>
    </xf>
    <xf numFmtId="0" fontId="0" fillId="0" borderId="0" xfId="0" applyFont="1" applyAlignment="1">
      <alignment horizontal="left"/>
    </xf>
    <xf numFmtId="0" fontId="0" fillId="0" borderId="0" xfId="0" applyFont="1" applyBorder="1" applyAlignment="1">
      <alignment/>
    </xf>
    <xf numFmtId="0" fontId="0" fillId="0" borderId="0" xfId="0" applyFont="1" applyBorder="1" applyAlignment="1">
      <alignment horizontal="left"/>
    </xf>
    <xf numFmtId="0" fontId="10" fillId="0" borderId="0" xfId="69" applyFont="1" applyAlignment="1">
      <alignment vertical="top"/>
      <protection/>
    </xf>
    <xf numFmtId="0" fontId="6" fillId="0" borderId="0" xfId="69" applyFont="1" applyBorder="1" applyAlignment="1">
      <alignment vertical="top"/>
      <protection/>
    </xf>
    <xf numFmtId="0" fontId="10" fillId="0" borderId="0" xfId="69" applyFont="1" applyFill="1" applyBorder="1" applyAlignment="1">
      <alignment vertical="center"/>
      <protection/>
    </xf>
    <xf numFmtId="0" fontId="6" fillId="0" borderId="0" xfId="69" applyFont="1" applyBorder="1" applyAlignment="1">
      <alignment vertical="top" wrapText="1"/>
      <protection/>
    </xf>
    <xf numFmtId="193" fontId="25" fillId="0" borderId="10" xfId="69" applyNumberFormat="1" applyFont="1" applyBorder="1" applyAlignment="1">
      <alignment vertical="center" wrapText="1" shrinkToFit="1"/>
      <protection/>
    </xf>
    <xf numFmtId="178" fontId="26" fillId="0" borderId="0" xfId="69" applyNumberFormat="1" applyFont="1" applyBorder="1" applyAlignment="1">
      <alignment horizontal="left"/>
      <protection/>
    </xf>
    <xf numFmtId="0" fontId="0" fillId="0" borderId="0" xfId="0" applyBorder="1" applyAlignment="1">
      <alignment vertical="center"/>
    </xf>
    <xf numFmtId="38" fontId="12" fillId="0" borderId="30" xfId="50" applyFont="1" applyBorder="1" applyAlignment="1">
      <alignment horizontal="center" vertical="center" shrinkToFit="1"/>
    </xf>
    <xf numFmtId="38" fontId="12" fillId="0" borderId="31" xfId="50" applyFont="1" applyBorder="1" applyAlignment="1">
      <alignment horizontal="center" vertical="center" shrinkToFit="1"/>
    </xf>
    <xf numFmtId="180" fontId="12" fillId="0" borderId="0" xfId="0" applyNumberFormat="1" applyFont="1" applyBorder="1" applyAlignment="1">
      <alignment horizontal="right" vertical="center" shrinkToFit="1"/>
    </xf>
    <xf numFmtId="180" fontId="12" fillId="0" borderId="26" xfId="0" applyNumberFormat="1" applyFont="1" applyBorder="1" applyAlignment="1">
      <alignment horizontal="right" vertical="center" shrinkToFit="1"/>
    </xf>
    <xf numFmtId="180" fontId="12" fillId="0" borderId="26" xfId="0" applyNumberFormat="1" applyFont="1" applyBorder="1" applyAlignment="1">
      <alignment horizontal="left" vertical="center" shrinkToFit="1"/>
    </xf>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0" xfId="67" applyFont="1" applyAlignment="1">
      <alignment horizontal="right" vertical="center"/>
      <protection/>
    </xf>
    <xf numFmtId="0" fontId="28" fillId="0" borderId="0" xfId="0" applyFont="1" applyAlignment="1">
      <alignment/>
    </xf>
    <xf numFmtId="0" fontId="4" fillId="0" borderId="0" xfId="0" applyFont="1" applyAlignment="1">
      <alignment/>
    </xf>
    <xf numFmtId="0" fontId="29" fillId="0" borderId="0" xfId="0" applyFont="1" applyAlignment="1">
      <alignment vertical="center"/>
    </xf>
    <xf numFmtId="0" fontId="4" fillId="0" borderId="15" xfId="0" applyFont="1" applyBorder="1" applyAlignment="1">
      <alignment horizontal="right"/>
    </xf>
    <xf numFmtId="0" fontId="4" fillId="0" borderId="0" xfId="0" applyFont="1" applyAlignment="1">
      <alignment horizontal="center"/>
    </xf>
    <xf numFmtId="0" fontId="4" fillId="0" borderId="17" xfId="0" applyFont="1" applyBorder="1" applyAlignment="1">
      <alignment horizontal="left"/>
    </xf>
    <xf numFmtId="0" fontId="0" fillId="0" borderId="32" xfId="0" applyBorder="1" applyAlignment="1">
      <alignment horizontal="center" vertical="top"/>
    </xf>
    <xf numFmtId="0" fontId="9" fillId="0" borderId="0" xfId="0" applyFont="1" applyBorder="1" applyAlignment="1">
      <alignment horizontal="center"/>
    </xf>
    <xf numFmtId="0" fontId="9" fillId="0" borderId="0" xfId="0" applyFont="1" applyBorder="1" applyAlignment="1">
      <alignment horizontal="center" wrapText="1"/>
    </xf>
    <xf numFmtId="0" fontId="12" fillId="0" borderId="0" xfId="0" applyFont="1" applyBorder="1" applyAlignment="1">
      <alignment horizontal="right" vertical="center"/>
    </xf>
    <xf numFmtId="0" fontId="12" fillId="0" borderId="33" xfId="0" applyFont="1" applyBorder="1" applyAlignment="1">
      <alignment horizontal="right" shrinkToFit="1"/>
    </xf>
    <xf numFmtId="214" fontId="12" fillId="0" borderId="10" xfId="67" applyNumberFormat="1" applyFont="1" applyBorder="1" applyAlignment="1">
      <alignment horizontal="center" vertical="center" shrinkToFit="1"/>
      <protection/>
    </xf>
    <xf numFmtId="0" fontId="10" fillId="0" borderId="30" xfId="69" applyFont="1" applyBorder="1" applyAlignment="1">
      <alignment horizontal="center" vertical="center" shrinkToFit="1"/>
      <protection/>
    </xf>
    <xf numFmtId="193" fontId="25" fillId="0" borderId="31" xfId="69" applyNumberFormat="1" applyFont="1" applyBorder="1" applyAlignment="1">
      <alignment vertical="center" wrapText="1" shrinkToFit="1"/>
      <protection/>
    </xf>
    <xf numFmtId="0" fontId="10" fillId="0" borderId="31" xfId="69" applyFont="1" applyBorder="1" applyAlignment="1">
      <alignment horizontal="center" vertical="center" shrinkToFit="1"/>
      <protection/>
    </xf>
    <xf numFmtId="0" fontId="0" fillId="0" borderId="13" xfId="0" applyBorder="1" applyAlignment="1">
      <alignment horizont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36" xfId="0" applyBorder="1" applyAlignment="1">
      <alignment horizontal="center"/>
    </xf>
    <xf numFmtId="206" fontId="0" fillId="0" borderId="37" xfId="50" applyNumberFormat="1" applyFont="1" applyFill="1" applyBorder="1" applyAlignment="1">
      <alignment shrinkToFit="1"/>
    </xf>
    <xf numFmtId="206" fontId="0" fillId="0" borderId="38" xfId="50" applyNumberFormat="1" applyFont="1" applyFill="1" applyBorder="1" applyAlignment="1">
      <alignment shrinkToFit="1"/>
    </xf>
    <xf numFmtId="206" fontId="0" fillId="0" borderId="38" xfId="50" applyNumberFormat="1" applyFont="1" applyFill="1" applyBorder="1" applyAlignment="1">
      <alignment shrinkToFit="1"/>
    </xf>
    <xf numFmtId="206" fontId="0" fillId="0" borderId="39" xfId="50" applyNumberFormat="1" applyFont="1" applyFill="1" applyBorder="1" applyAlignment="1">
      <alignment shrinkToFit="1"/>
    </xf>
    <xf numFmtId="206" fontId="0" fillId="0" borderId="38" xfId="50" applyNumberFormat="1" applyFill="1" applyBorder="1" applyAlignment="1">
      <alignment shrinkToFit="1"/>
    </xf>
    <xf numFmtId="206" fontId="0" fillId="0" borderId="39" xfId="50" applyNumberFormat="1" applyFont="1" applyFill="1" applyBorder="1" applyAlignment="1">
      <alignment shrinkToFit="1"/>
    </xf>
    <xf numFmtId="206" fontId="0" fillId="0" borderId="32" xfId="50" applyNumberFormat="1" applyFont="1" applyFill="1" applyBorder="1" applyAlignment="1">
      <alignment shrinkToFit="1"/>
    </xf>
    <xf numFmtId="206" fontId="0" fillId="0" borderId="40" xfId="50" applyNumberFormat="1" applyFont="1" applyFill="1" applyBorder="1" applyAlignment="1">
      <alignment shrinkToFit="1"/>
    </xf>
    <xf numFmtId="206" fontId="0" fillId="0" borderId="41" xfId="50" applyNumberFormat="1" applyFont="1" applyFill="1" applyBorder="1" applyAlignment="1">
      <alignment shrinkToFit="1"/>
    </xf>
    <xf numFmtId="38" fontId="0" fillId="0" borderId="38" xfId="50" applyFont="1" applyBorder="1" applyAlignment="1">
      <alignment horizontal="right" shrinkToFit="1"/>
    </xf>
    <xf numFmtId="38" fontId="0" fillId="0" borderId="41" xfId="50" applyFont="1" applyBorder="1" applyAlignment="1">
      <alignment horizontal="right" shrinkToFit="1"/>
    </xf>
    <xf numFmtId="38" fontId="0" fillId="0" borderId="32" xfId="50" applyFont="1" applyBorder="1" applyAlignment="1">
      <alignment/>
    </xf>
    <xf numFmtId="38" fontId="0" fillId="0" borderId="38" xfId="50" applyFont="1" applyBorder="1" applyAlignment="1">
      <alignment/>
    </xf>
    <xf numFmtId="38" fontId="0" fillId="0" borderId="42" xfId="50" applyFont="1" applyBorder="1" applyAlignment="1">
      <alignment/>
    </xf>
    <xf numFmtId="38" fontId="0" fillId="0" borderId="41" xfId="50" applyFont="1" applyBorder="1" applyAlignment="1">
      <alignment/>
    </xf>
    <xf numFmtId="38" fontId="0" fillId="0" borderId="43" xfId="50" applyFont="1" applyBorder="1" applyAlignment="1">
      <alignment/>
    </xf>
    <xf numFmtId="38" fontId="0" fillId="0" borderId="0" xfId="50" applyFont="1" applyAlignment="1">
      <alignment/>
    </xf>
    <xf numFmtId="38" fontId="0" fillId="0" borderId="44" xfId="50" applyFont="1" applyBorder="1" applyAlignment="1">
      <alignment/>
    </xf>
    <xf numFmtId="38" fontId="0" fillId="0" borderId="31" xfId="50" applyFont="1" applyBorder="1" applyAlignment="1">
      <alignment/>
    </xf>
    <xf numFmtId="38" fontId="0" fillId="0" borderId="45" xfId="50" applyFont="1" applyBorder="1" applyAlignment="1">
      <alignment/>
    </xf>
    <xf numFmtId="0" fontId="0" fillId="0" borderId="46" xfId="0" applyBorder="1" applyAlignment="1">
      <alignment horizontal="center"/>
    </xf>
    <xf numFmtId="38" fontId="0" fillId="0" borderId="29" xfId="50" applyFont="1" applyBorder="1" applyAlignment="1">
      <alignment/>
    </xf>
    <xf numFmtId="0" fontId="0" fillId="0" borderId="34" xfId="0" applyBorder="1" applyAlignment="1">
      <alignment horizontal="center"/>
    </xf>
    <xf numFmtId="0" fontId="0" fillId="0" borderId="35" xfId="0" applyBorder="1" applyAlignment="1">
      <alignment horizontal="center"/>
    </xf>
    <xf numFmtId="0" fontId="0" fillId="0" borderId="47" xfId="0" applyBorder="1" applyAlignment="1">
      <alignment horizontal="center"/>
    </xf>
    <xf numFmtId="0" fontId="0" fillId="0" borderId="0" xfId="0" applyBorder="1" applyAlignment="1">
      <alignment/>
    </xf>
    <xf numFmtId="180" fontId="98" fillId="0" borderId="15" xfId="65" applyNumberFormat="1" applyFont="1" applyBorder="1" applyAlignment="1">
      <alignment horizontal="center" vertical="center" wrapText="1"/>
      <protection/>
    </xf>
    <xf numFmtId="0" fontId="98" fillId="0" borderId="15" xfId="65" applyFont="1" applyBorder="1" applyAlignment="1">
      <alignment horizontal="center" vertical="center" wrapText="1"/>
      <protection/>
    </xf>
    <xf numFmtId="0" fontId="98" fillId="0" borderId="0" xfId="65" applyFont="1" applyBorder="1" applyAlignment="1">
      <alignment horizontal="center" vertical="center" wrapText="1" shrinkToFit="1"/>
      <protection/>
    </xf>
    <xf numFmtId="0" fontId="98" fillId="0" borderId="0" xfId="65" applyFont="1" applyBorder="1" applyAlignment="1">
      <alignment horizontal="center" vertical="center" shrinkToFit="1"/>
      <protection/>
    </xf>
    <xf numFmtId="180" fontId="98" fillId="0" borderId="0" xfId="65" applyNumberFormat="1" applyFont="1" applyBorder="1" applyAlignment="1">
      <alignment horizontal="center" vertical="center" shrinkToFit="1"/>
      <protection/>
    </xf>
    <xf numFmtId="180" fontId="98" fillId="0" borderId="0" xfId="65" applyNumberFormat="1" applyFont="1" applyBorder="1" applyAlignment="1">
      <alignment horizontal="center" vertical="center" wrapText="1" shrinkToFit="1"/>
      <protection/>
    </xf>
    <xf numFmtId="180" fontId="98" fillId="0" borderId="0" xfId="65" applyNumberFormat="1" applyFont="1" applyBorder="1" applyAlignment="1">
      <alignment horizontal="center" vertical="center" wrapText="1"/>
      <protection/>
    </xf>
    <xf numFmtId="0" fontId="98" fillId="0" borderId="0" xfId="65" applyFont="1" applyBorder="1" applyAlignment="1">
      <alignment horizontal="center" vertical="center" wrapText="1"/>
      <protection/>
    </xf>
    <xf numFmtId="180" fontId="98" fillId="0" borderId="17" xfId="65" applyNumberFormat="1" applyFont="1" applyBorder="1" applyAlignment="1">
      <alignment horizontal="center" vertical="center" shrinkToFit="1"/>
      <protection/>
    </xf>
    <xf numFmtId="180" fontId="98" fillId="0" borderId="15" xfId="65" applyNumberFormat="1" applyFont="1" applyBorder="1" applyAlignment="1">
      <alignment horizontal="center" vertical="center" shrinkToFit="1"/>
      <protection/>
    </xf>
    <xf numFmtId="180" fontId="98" fillId="0" borderId="17" xfId="65" applyNumberFormat="1" applyFont="1" applyBorder="1" applyAlignment="1">
      <alignment horizontal="center" vertical="center" wrapText="1" shrinkToFit="1"/>
      <protection/>
    </xf>
    <xf numFmtId="180" fontId="98" fillId="0" borderId="33" xfId="65" applyNumberFormat="1" applyFont="1" applyBorder="1" applyAlignment="1">
      <alignment horizontal="center" vertical="center" shrinkToFit="1"/>
      <protection/>
    </xf>
    <xf numFmtId="0" fontId="120" fillId="0" borderId="0" xfId="0" applyFont="1" applyFill="1" applyBorder="1" applyAlignment="1">
      <alignment vertical="center"/>
    </xf>
    <xf numFmtId="0" fontId="120" fillId="0" borderId="0" xfId="0" applyFont="1" applyFill="1" applyAlignment="1">
      <alignment vertical="center"/>
    </xf>
    <xf numFmtId="0" fontId="120" fillId="0" borderId="0" xfId="0" applyFont="1" applyFill="1" applyAlignment="1">
      <alignment/>
    </xf>
    <xf numFmtId="0" fontId="121" fillId="0" borderId="0" xfId="0" applyFont="1" applyFill="1" applyAlignment="1">
      <alignment/>
    </xf>
    <xf numFmtId="0" fontId="121" fillId="0" borderId="17" xfId="0" applyFont="1" applyFill="1" applyBorder="1" applyAlignment="1">
      <alignment horizontal="center" vertical="center" wrapText="1"/>
    </xf>
    <xf numFmtId="0" fontId="121" fillId="0" borderId="17" xfId="0" applyFont="1" applyBorder="1" applyAlignment="1">
      <alignment/>
    </xf>
    <xf numFmtId="0" fontId="120" fillId="0" borderId="17" xfId="0" applyFont="1" applyFill="1" applyBorder="1" applyAlignment="1">
      <alignment vertical="center" wrapText="1"/>
    </xf>
    <xf numFmtId="0" fontId="121" fillId="0" borderId="17" xfId="0" applyFont="1" applyBorder="1" applyAlignment="1">
      <alignment/>
    </xf>
    <xf numFmtId="0" fontId="12" fillId="0" borderId="16" xfId="0" applyFont="1" applyBorder="1" applyAlignment="1">
      <alignment horizontal="right"/>
    </xf>
    <xf numFmtId="0" fontId="0" fillId="0" borderId="22" xfId="67" applyFont="1" applyBorder="1" applyAlignment="1">
      <alignment horizontal="center" vertical="center"/>
      <protection/>
    </xf>
    <xf numFmtId="0" fontId="122" fillId="0" borderId="48" xfId="69" applyFont="1" applyBorder="1" applyAlignment="1">
      <alignment horizontal="center" wrapText="1"/>
      <protection/>
    </xf>
    <xf numFmtId="0" fontId="122" fillId="0" borderId="28" xfId="69" applyFont="1" applyBorder="1" applyAlignment="1">
      <alignment horizontal="center" wrapText="1"/>
      <protection/>
    </xf>
    <xf numFmtId="0" fontId="122" fillId="0" borderId="49" xfId="69" applyFont="1" applyBorder="1" applyAlignment="1">
      <alignment horizontal="center" wrapText="1"/>
      <protection/>
    </xf>
    <xf numFmtId="38" fontId="0" fillId="0" borderId="32" xfId="50" applyFont="1" applyBorder="1" applyAlignment="1">
      <alignment horizontal="right" shrinkToFit="1"/>
    </xf>
    <xf numFmtId="0" fontId="98" fillId="0" borderId="38" xfId="65" applyFont="1" applyBorder="1" applyAlignment="1">
      <alignment horizontal="right" vertical="center" shrinkToFit="1"/>
      <protection/>
    </xf>
    <xf numFmtId="180" fontId="98" fillId="0" borderId="38" xfId="65" applyNumberFormat="1" applyFont="1" applyBorder="1" applyAlignment="1">
      <alignment horizontal="right" vertical="center" shrinkToFit="1"/>
      <protection/>
    </xf>
    <xf numFmtId="0" fontId="98" fillId="0" borderId="38" xfId="65" applyFont="1" applyBorder="1" applyAlignment="1">
      <alignment horizontal="right" vertical="center" wrapText="1" shrinkToFit="1"/>
      <protection/>
    </xf>
    <xf numFmtId="180" fontId="98" fillId="0" borderId="38" xfId="65" applyNumberFormat="1" applyFont="1" applyBorder="1" applyAlignment="1">
      <alignment horizontal="right" vertical="center" wrapText="1" shrinkToFit="1"/>
      <protection/>
    </xf>
    <xf numFmtId="0" fontId="98" fillId="0" borderId="38" xfId="65" applyFont="1" applyBorder="1" applyAlignment="1">
      <alignment horizontal="right" vertical="center" wrapText="1"/>
      <protection/>
    </xf>
    <xf numFmtId="180" fontId="98" fillId="0" borderId="38" xfId="65" applyNumberFormat="1" applyFont="1" applyBorder="1" applyAlignment="1">
      <alignment horizontal="right" vertical="center" wrapText="1"/>
      <protection/>
    </xf>
    <xf numFmtId="0" fontId="0" fillId="0" borderId="38" xfId="0" applyBorder="1" applyAlignment="1">
      <alignment horizontal="right"/>
    </xf>
    <xf numFmtId="215" fontId="0" fillId="0" borderId="30" xfId="0" applyNumberFormat="1" applyBorder="1" applyAlignment="1">
      <alignment horizontal="right"/>
    </xf>
    <xf numFmtId="41" fontId="0" fillId="0" borderId="38" xfId="0" applyNumberFormat="1" applyBorder="1" applyAlignment="1">
      <alignment horizontal="right"/>
    </xf>
    <xf numFmtId="0" fontId="0" fillId="0" borderId="41" xfId="0" applyBorder="1" applyAlignment="1">
      <alignment horizontal="right"/>
    </xf>
    <xf numFmtId="38" fontId="98" fillId="0" borderId="38" xfId="65" applyNumberFormat="1" applyFont="1" applyBorder="1" applyAlignment="1">
      <alignment horizontal="right" vertical="center" wrapText="1" shrinkToFit="1"/>
      <protection/>
    </xf>
    <xf numFmtId="38" fontId="98" fillId="0" borderId="38" xfId="65" applyNumberFormat="1" applyFont="1" applyBorder="1" applyAlignment="1">
      <alignment horizontal="right" vertical="center" wrapText="1"/>
      <protection/>
    </xf>
    <xf numFmtId="180" fontId="98" fillId="0" borderId="41" xfId="65" applyNumberFormat="1" applyFont="1" applyBorder="1" applyAlignment="1">
      <alignment horizontal="right" vertical="center" shrinkToFit="1"/>
      <protection/>
    </xf>
    <xf numFmtId="38" fontId="120" fillId="0" borderId="32" xfId="0" applyNumberFormat="1" applyFont="1" applyFill="1" applyBorder="1" applyAlignment="1">
      <alignment horizontal="right" vertical="center" wrapText="1" shrinkToFit="1"/>
    </xf>
    <xf numFmtId="38" fontId="0" fillId="0" borderId="50" xfId="50" applyFont="1" applyBorder="1" applyAlignment="1">
      <alignment horizontal="right"/>
    </xf>
    <xf numFmtId="38" fontId="0" fillId="0" borderId="38" xfId="50" applyFont="1" applyBorder="1" applyAlignment="1">
      <alignment horizontal="right"/>
    </xf>
    <xf numFmtId="38" fontId="0" fillId="0" borderId="32" xfId="0" applyNumberFormat="1" applyBorder="1" applyAlignment="1">
      <alignment horizontal="right"/>
    </xf>
    <xf numFmtId="0" fontId="0" fillId="0" borderId="44" xfId="0" applyBorder="1" applyAlignment="1">
      <alignment horizontal="right"/>
    </xf>
    <xf numFmtId="0" fontId="0" fillId="0" borderId="31" xfId="0" applyBorder="1" applyAlignment="1">
      <alignment horizontal="right"/>
    </xf>
    <xf numFmtId="0" fontId="0" fillId="0" borderId="45" xfId="0" applyBorder="1" applyAlignment="1">
      <alignment horizontal="right"/>
    </xf>
    <xf numFmtId="38" fontId="0" fillId="0" borderId="42" xfId="50" applyFont="1" applyBorder="1" applyAlignment="1">
      <alignment horizontal="right" shrinkToFit="1"/>
    </xf>
    <xf numFmtId="0" fontId="12" fillId="0" borderId="51" xfId="0" applyFont="1" applyBorder="1" applyAlignment="1">
      <alignment horizontal="center" vertical="center"/>
    </xf>
    <xf numFmtId="0" fontId="0" fillId="0" borderId="52" xfId="0" applyBorder="1" applyAlignment="1">
      <alignment horizontal="center"/>
    </xf>
    <xf numFmtId="0" fontId="0" fillId="0" borderId="0" xfId="0" applyBorder="1" applyAlignment="1">
      <alignment horizontal="center"/>
    </xf>
    <xf numFmtId="38" fontId="0" fillId="0" borderId="0" xfId="50" applyFont="1" applyBorder="1" applyAlignment="1">
      <alignment horizontal="right" shrinkToFit="1"/>
    </xf>
    <xf numFmtId="0" fontId="0" fillId="0" borderId="0" xfId="0" applyFont="1" applyAlignment="1">
      <alignment/>
    </xf>
    <xf numFmtId="38" fontId="0" fillId="0" borderId="44" xfId="50" applyFont="1" applyBorder="1" applyAlignment="1">
      <alignment horizontal="right" shrinkToFit="1"/>
    </xf>
    <xf numFmtId="38" fontId="0" fillId="0" borderId="31" xfId="50" applyFont="1" applyBorder="1" applyAlignment="1">
      <alignment horizontal="right" shrinkToFit="1"/>
    </xf>
    <xf numFmtId="38" fontId="0" fillId="0" borderId="45" xfId="50" applyFont="1" applyBorder="1" applyAlignment="1">
      <alignment horizontal="right" shrinkToFit="1"/>
    </xf>
    <xf numFmtId="38" fontId="0" fillId="0" borderId="13" xfId="50" applyFont="1" applyBorder="1" applyAlignment="1">
      <alignment shrinkToFit="1"/>
    </xf>
    <xf numFmtId="38" fontId="0" fillId="0" borderId="11" xfId="50" applyFont="1" applyBorder="1" applyAlignment="1">
      <alignment shrinkToFit="1"/>
    </xf>
    <xf numFmtId="38" fontId="0" fillId="0" borderId="12" xfId="50" applyFont="1" applyBorder="1" applyAlignment="1">
      <alignment shrinkToFit="1"/>
    </xf>
    <xf numFmtId="0" fontId="0" fillId="0" borderId="0" xfId="0" applyAlignment="1">
      <alignment horizontal="left"/>
    </xf>
    <xf numFmtId="0" fontId="0" fillId="33" borderId="15" xfId="0" applyFill="1" applyBorder="1" applyAlignment="1">
      <alignment horizontal="right"/>
    </xf>
    <xf numFmtId="0" fontId="4" fillId="33" borderId="0" xfId="0" applyFont="1" applyFill="1" applyAlignment="1">
      <alignment/>
    </xf>
    <xf numFmtId="0" fontId="33" fillId="7" borderId="0" xfId="0" applyFont="1" applyFill="1" applyAlignment="1">
      <alignment/>
    </xf>
    <xf numFmtId="0" fontId="0" fillId="7" borderId="0" xfId="0" applyFill="1" applyAlignment="1">
      <alignment/>
    </xf>
    <xf numFmtId="0" fontId="11" fillId="7" borderId="0" xfId="69" applyFont="1" applyFill="1" applyAlignment="1">
      <alignment horizontal="center"/>
      <protection/>
    </xf>
    <xf numFmtId="0" fontId="35" fillId="0" borderId="0" xfId="0" applyFont="1" applyAlignment="1">
      <alignment/>
    </xf>
    <xf numFmtId="0" fontId="36" fillId="0" borderId="0" xfId="0" applyFont="1" applyAlignment="1">
      <alignment/>
    </xf>
    <xf numFmtId="0" fontId="37" fillId="0" borderId="0" xfId="0" applyFont="1" applyAlignment="1">
      <alignment/>
    </xf>
    <xf numFmtId="0" fontId="0" fillId="0" borderId="53" xfId="0" applyBorder="1" applyAlignment="1">
      <alignment horizontal="center"/>
    </xf>
    <xf numFmtId="0" fontId="0" fillId="0" borderId="54" xfId="0" applyBorder="1" applyAlignment="1">
      <alignment horizontal="center"/>
    </xf>
    <xf numFmtId="0" fontId="0" fillId="0" borderId="16" xfId="0" applyBorder="1" applyAlignment="1">
      <alignment horizontal="center"/>
    </xf>
    <xf numFmtId="0" fontId="31" fillId="0" borderId="55" xfId="0" applyFont="1" applyBorder="1" applyAlignment="1">
      <alignment horizontal="center" shrinkToFit="1"/>
    </xf>
    <xf numFmtId="0" fontId="0" fillId="0" borderId="56" xfId="0" applyBorder="1" applyAlignment="1">
      <alignment horizontal="center"/>
    </xf>
    <xf numFmtId="0" fontId="0" fillId="0" borderId="13" xfId="0" applyBorder="1" applyAlignment="1">
      <alignment horizontal="center" vertical="center"/>
    </xf>
    <xf numFmtId="0" fontId="0" fillId="0" borderId="57" xfId="0" applyBorder="1" applyAlignment="1">
      <alignment horizontal="center" vertical="center"/>
    </xf>
    <xf numFmtId="0" fontId="0" fillId="0" borderId="44" xfId="0" applyFont="1" applyBorder="1" applyAlignment="1">
      <alignment horizontal="center" vertical="center"/>
    </xf>
    <xf numFmtId="0" fontId="15" fillId="0" borderId="0" xfId="0" applyFont="1" applyAlignment="1">
      <alignment/>
    </xf>
    <xf numFmtId="0" fontId="15" fillId="33" borderId="0" xfId="0" applyFont="1" applyFill="1" applyAlignment="1">
      <alignment/>
    </xf>
    <xf numFmtId="0" fontId="0" fillId="33" borderId="0" xfId="0" applyFill="1" applyAlignment="1">
      <alignment/>
    </xf>
    <xf numFmtId="0" fontId="15" fillId="0" borderId="58" xfId="0" applyFont="1" applyBorder="1" applyAlignment="1" applyProtection="1">
      <alignment/>
      <protection locked="0"/>
    </xf>
    <xf numFmtId="0" fontId="123" fillId="0" borderId="0" xfId="64" applyFont="1">
      <alignment vertical="center"/>
      <protection/>
    </xf>
    <xf numFmtId="0" fontId="123" fillId="0" borderId="0" xfId="64" applyFont="1" applyProtection="1">
      <alignment vertical="center"/>
      <protection locked="0"/>
    </xf>
    <xf numFmtId="0" fontId="123" fillId="0" borderId="0" xfId="64" applyFont="1" applyAlignment="1">
      <alignment horizontal="center" vertical="center"/>
      <protection/>
    </xf>
    <xf numFmtId="0" fontId="123" fillId="0" borderId="0" xfId="64" applyFont="1" applyAlignment="1">
      <alignment horizontal="right" vertical="center"/>
      <protection/>
    </xf>
    <xf numFmtId="0" fontId="123" fillId="0" borderId="0" xfId="64" applyFont="1" applyAlignment="1">
      <alignment vertical="center" shrinkToFit="1"/>
      <protection/>
    </xf>
    <xf numFmtId="0" fontId="124" fillId="0" borderId="0" xfId="64" applyFont="1" applyAlignment="1">
      <alignment vertical="center" wrapText="1"/>
      <protection/>
    </xf>
    <xf numFmtId="0" fontId="124" fillId="0" borderId="0" xfId="64" applyFont="1" applyAlignment="1">
      <alignment vertical="center"/>
      <protection/>
    </xf>
    <xf numFmtId="0" fontId="125" fillId="0" borderId="0" xfId="64" applyFont="1">
      <alignment vertical="center"/>
      <protection/>
    </xf>
    <xf numFmtId="0" fontId="126" fillId="0" borderId="0" xfId="64" applyFont="1">
      <alignment vertical="center"/>
      <protection/>
    </xf>
    <xf numFmtId="0" fontId="127" fillId="0" borderId="0" xfId="64" applyFont="1">
      <alignment vertical="center"/>
      <protection/>
    </xf>
    <xf numFmtId="0" fontId="128" fillId="0" borderId="0" xfId="64" applyFont="1" applyAlignment="1">
      <alignment vertical="center"/>
      <protection/>
    </xf>
    <xf numFmtId="0" fontId="8" fillId="0" borderId="44" xfId="69" applyNumberFormat="1" applyFont="1" applyBorder="1" applyAlignment="1">
      <alignment horizontal="center" vertical="center"/>
      <protection/>
    </xf>
    <xf numFmtId="0" fontId="8" fillId="0" borderId="48" xfId="69" applyNumberFormat="1" applyFont="1" applyBorder="1" applyAlignment="1">
      <alignment horizontal="center" vertical="center"/>
      <protection/>
    </xf>
    <xf numFmtId="0" fontId="8" fillId="0" borderId="31" xfId="69" applyNumberFormat="1" applyFont="1" applyBorder="1" applyAlignment="1">
      <alignment horizontal="center" vertical="center"/>
      <protection/>
    </xf>
    <xf numFmtId="180" fontId="8" fillId="7" borderId="45" xfId="69" applyNumberFormat="1" applyFont="1" applyFill="1" applyBorder="1" applyAlignment="1">
      <alignment horizontal="center" vertical="center"/>
      <protection/>
    </xf>
    <xf numFmtId="0" fontId="123" fillId="0" borderId="0" xfId="64" applyFont="1" applyAlignment="1">
      <alignment horizontal="center" vertical="center"/>
      <protection/>
    </xf>
    <xf numFmtId="0" fontId="129" fillId="0" borderId="0" xfId="64" applyFont="1">
      <alignment vertical="center"/>
      <protection/>
    </xf>
    <xf numFmtId="0" fontId="12" fillId="0" borderId="0" xfId="67" applyFont="1" applyAlignment="1">
      <alignment horizontal="center" vertical="center"/>
      <protection/>
    </xf>
    <xf numFmtId="0" fontId="13" fillId="0" borderId="10" xfId="67" applyFont="1" applyBorder="1" applyAlignment="1">
      <alignment horizontal="center" vertical="center" wrapText="1"/>
      <protection/>
    </xf>
    <xf numFmtId="0" fontId="13" fillId="0" borderId="10" xfId="68" applyFont="1" applyBorder="1" applyAlignment="1">
      <alignment horizontal="center" vertical="center" wrapText="1"/>
      <protection/>
    </xf>
    <xf numFmtId="0" fontId="0" fillId="0" borderId="10" xfId="67" applyFont="1" applyBorder="1" applyAlignment="1">
      <alignment horizontal="center" vertical="center" wrapText="1"/>
      <protection/>
    </xf>
    <xf numFmtId="193" fontId="10" fillId="0" borderId="0" xfId="69" applyNumberFormat="1" applyFont="1" applyFill="1" applyBorder="1" applyAlignment="1">
      <alignment horizontal="center" vertical="top" shrinkToFit="1"/>
      <protection/>
    </xf>
    <xf numFmtId="0" fontId="124" fillId="0" borderId="0" xfId="64" applyFont="1" applyAlignment="1">
      <alignment vertical="center" wrapText="1"/>
      <protection/>
    </xf>
    <xf numFmtId="0" fontId="124" fillId="0" borderId="0" xfId="64" applyFont="1" applyAlignment="1">
      <alignment vertical="center"/>
      <protection/>
    </xf>
    <xf numFmtId="0" fontId="123" fillId="0" borderId="0" xfId="64" applyFont="1" applyAlignment="1">
      <alignment horizontal="center" vertical="center"/>
      <protection/>
    </xf>
    <xf numFmtId="0" fontId="123" fillId="0" borderId="0" xfId="64" applyFont="1" applyAlignment="1">
      <alignment horizontal="center" vertical="center"/>
      <protection/>
    </xf>
    <xf numFmtId="0" fontId="0" fillId="0" borderId="58" xfId="0" applyBorder="1" applyAlignment="1">
      <alignment/>
    </xf>
    <xf numFmtId="0" fontId="9" fillId="0" borderId="59" xfId="67" applyFont="1" applyBorder="1" applyAlignment="1">
      <alignment horizontal="left" vertical="center"/>
      <protection/>
    </xf>
    <xf numFmtId="0" fontId="26" fillId="0" borderId="0" xfId="69" applyFont="1" applyBorder="1" applyAlignment="1">
      <alignment vertical="top" wrapText="1"/>
      <protection/>
    </xf>
    <xf numFmtId="0" fontId="12" fillId="0" borderId="58" xfId="0" applyFont="1" applyBorder="1" applyAlignment="1">
      <alignment/>
    </xf>
    <xf numFmtId="0" fontId="4" fillId="0" borderId="0" xfId="0" applyFont="1" applyAlignment="1">
      <alignment vertical="center"/>
    </xf>
    <xf numFmtId="49" fontId="10" fillId="0" borderId="57" xfId="69" applyNumberFormat="1" applyFont="1" applyBorder="1" applyAlignment="1">
      <alignment horizontal="right" vertical="center" wrapText="1" shrinkToFit="1"/>
      <protection/>
    </xf>
    <xf numFmtId="195" fontId="8" fillId="6" borderId="60" xfId="69" applyNumberFormat="1" applyFont="1" applyFill="1" applyBorder="1" applyAlignment="1">
      <alignment horizontal="right" vertical="center" shrinkToFit="1"/>
      <protection/>
    </xf>
    <xf numFmtId="217" fontId="8" fillId="0" borderId="10" xfId="69" applyNumberFormat="1" applyFont="1" applyBorder="1" applyAlignment="1">
      <alignment horizontal="right" vertical="center" shrinkToFit="1"/>
      <protection/>
    </xf>
    <xf numFmtId="0" fontId="8" fillId="0" borderId="10" xfId="69" applyFont="1" applyBorder="1" applyAlignment="1">
      <alignment horizontal="right" vertical="center" shrinkToFit="1"/>
      <protection/>
    </xf>
    <xf numFmtId="195" fontId="8" fillId="0" borderId="10" xfId="69" applyNumberFormat="1" applyFont="1" applyBorder="1" applyAlignment="1">
      <alignment horizontal="right" vertical="center" shrinkToFit="1"/>
      <protection/>
    </xf>
    <xf numFmtId="195" fontId="8" fillId="0" borderId="61" xfId="69" applyNumberFormat="1" applyFont="1" applyBorder="1" applyAlignment="1">
      <alignment horizontal="right" vertical="center" shrinkToFit="1"/>
      <protection/>
    </xf>
    <xf numFmtId="0" fontId="10" fillId="0" borderId="57" xfId="69" applyFont="1" applyBorder="1" applyAlignment="1">
      <alignment horizontal="right" vertical="center" shrinkToFit="1"/>
      <protection/>
    </xf>
    <xf numFmtId="195" fontId="8" fillId="6" borderId="62" xfId="69" applyNumberFormat="1" applyFont="1" applyFill="1" applyBorder="1" applyAlignment="1">
      <alignment horizontal="right" vertical="center" shrinkToFit="1"/>
      <protection/>
    </xf>
    <xf numFmtId="195" fontId="8" fillId="6" borderId="63" xfId="69" applyNumberFormat="1" applyFont="1" applyFill="1" applyBorder="1" applyAlignment="1">
      <alignment horizontal="right" vertical="center" shrinkToFit="1"/>
      <protection/>
    </xf>
    <xf numFmtId="195" fontId="8" fillId="6" borderId="64" xfId="69" applyNumberFormat="1" applyFont="1" applyFill="1" applyBorder="1" applyAlignment="1">
      <alignment horizontal="right" vertical="center" shrinkToFit="1"/>
      <protection/>
    </xf>
    <xf numFmtId="0" fontId="10" fillId="7" borderId="44" xfId="69" applyFont="1" applyFill="1" applyBorder="1" applyAlignment="1">
      <alignment horizontal="right" vertical="center" shrinkToFit="1"/>
      <protection/>
    </xf>
    <xf numFmtId="217" fontId="8" fillId="0" borderId="65" xfId="69" applyNumberFormat="1" applyFont="1" applyBorder="1" applyAlignment="1">
      <alignment horizontal="right" vertical="center" shrinkToFit="1"/>
      <protection/>
    </xf>
    <xf numFmtId="0" fontId="102" fillId="0" borderId="0" xfId="64">
      <alignment vertical="center"/>
      <protection/>
    </xf>
    <xf numFmtId="0" fontId="102" fillId="0" borderId="10" xfId="64" applyBorder="1" applyAlignment="1">
      <alignment horizontal="center" vertical="center"/>
      <protection/>
    </xf>
    <xf numFmtId="0" fontId="102" fillId="13" borderId="10" xfId="64" applyFill="1" applyBorder="1" applyAlignment="1">
      <alignment horizontal="center" vertical="center" wrapText="1"/>
      <protection/>
    </xf>
    <xf numFmtId="0" fontId="102" fillId="13" borderId="0" xfId="64" applyFill="1">
      <alignment vertical="center"/>
      <protection/>
    </xf>
    <xf numFmtId="0" fontId="130" fillId="0" borderId="0" xfId="64" applyFont="1" applyAlignment="1">
      <alignment vertical="center"/>
      <protection/>
    </xf>
    <xf numFmtId="0" fontId="130" fillId="0" borderId="0" xfId="64" applyFont="1">
      <alignment vertical="center"/>
      <protection/>
    </xf>
    <xf numFmtId="0" fontId="131" fillId="0" borderId="0" xfId="69" applyFont="1" applyAlignment="1">
      <alignment/>
      <protection/>
    </xf>
    <xf numFmtId="49" fontId="4" fillId="0" borderId="10" xfId="0" applyNumberFormat="1" applyFont="1" applyBorder="1" applyAlignment="1">
      <alignment horizontal="center" vertical="center" wrapText="1"/>
    </xf>
    <xf numFmtId="0" fontId="4" fillId="33" borderId="66" xfId="0" applyFont="1" applyFill="1" applyBorder="1" applyAlignment="1">
      <alignment horizontal="center" vertical="center"/>
    </xf>
    <xf numFmtId="49" fontId="4" fillId="0" borderId="10" xfId="0" applyNumberFormat="1" applyFont="1" applyBorder="1" applyAlignment="1">
      <alignment horizontal="center" vertical="center"/>
    </xf>
    <xf numFmtId="0" fontId="29" fillId="33" borderId="67" xfId="0" applyFont="1" applyFill="1" applyBorder="1" applyAlignment="1">
      <alignment horizontal="center" vertical="center"/>
    </xf>
    <xf numFmtId="0" fontId="33" fillId="13" borderId="0" xfId="0" applyFont="1" applyFill="1" applyAlignment="1">
      <alignment/>
    </xf>
    <xf numFmtId="0" fontId="0" fillId="13" borderId="0" xfId="0" applyFill="1" applyAlignment="1">
      <alignment/>
    </xf>
    <xf numFmtId="180" fontId="12" fillId="13" borderId="30" xfId="50" applyNumberFormat="1" applyFont="1" applyFill="1" applyBorder="1" applyAlignment="1">
      <alignment vertical="center" shrinkToFit="1"/>
    </xf>
    <xf numFmtId="180" fontId="12" fillId="13" borderId="68" xfId="50" applyNumberFormat="1" applyFont="1" applyFill="1" applyBorder="1" applyAlignment="1">
      <alignment vertical="center" shrinkToFit="1"/>
    </xf>
    <xf numFmtId="180" fontId="12" fillId="13" borderId="69" xfId="50" applyNumberFormat="1" applyFont="1" applyFill="1" applyBorder="1" applyAlignment="1">
      <alignment vertical="center" shrinkToFit="1"/>
    </xf>
    <xf numFmtId="180" fontId="12" fillId="13" borderId="70" xfId="50" applyNumberFormat="1" applyFont="1" applyFill="1" applyBorder="1" applyAlignment="1">
      <alignment vertical="center"/>
    </xf>
    <xf numFmtId="193" fontId="8" fillId="13" borderId="30" xfId="69" applyNumberFormat="1" applyFont="1" applyFill="1" applyBorder="1" applyAlignment="1">
      <alignment horizontal="right" vertical="center" shrinkToFit="1"/>
      <protection/>
    </xf>
    <xf numFmtId="193" fontId="8" fillId="13" borderId="31" xfId="69" applyNumberFormat="1" applyFont="1" applyFill="1" applyBorder="1" applyAlignment="1">
      <alignment horizontal="right" vertical="center" shrinkToFit="1"/>
      <protection/>
    </xf>
    <xf numFmtId="193" fontId="10" fillId="13" borderId="45" xfId="69" applyNumberFormat="1" applyFont="1" applyFill="1" applyBorder="1" applyAlignment="1">
      <alignment horizontal="right" vertical="center" shrinkToFit="1"/>
      <protection/>
    </xf>
    <xf numFmtId="0" fontId="8" fillId="13" borderId="10" xfId="69" applyFont="1" applyFill="1" applyBorder="1" applyAlignment="1">
      <alignment horizontal="right" vertical="center" shrinkToFit="1"/>
      <protection/>
    </xf>
    <xf numFmtId="195" fontId="8" fillId="13" borderId="10" xfId="69" applyNumberFormat="1" applyFont="1" applyFill="1" applyBorder="1" applyAlignment="1">
      <alignment horizontal="right" vertical="center" shrinkToFit="1"/>
      <protection/>
    </xf>
    <xf numFmtId="0" fontId="15" fillId="13" borderId="0" xfId="0" applyFont="1" applyFill="1" applyAlignment="1">
      <alignment/>
    </xf>
    <xf numFmtId="0" fontId="4" fillId="13" borderId="0" xfId="0" applyFont="1" applyFill="1" applyAlignment="1">
      <alignment/>
    </xf>
    <xf numFmtId="0" fontId="4" fillId="13" borderId="10" xfId="0" applyFont="1" applyFill="1" applyBorder="1" applyAlignment="1">
      <alignment vertical="center"/>
    </xf>
    <xf numFmtId="0" fontId="4" fillId="13" borderId="10" xfId="0" applyFont="1" applyFill="1" applyBorder="1" applyAlignment="1">
      <alignment/>
    </xf>
    <xf numFmtId="0" fontId="10" fillId="0" borderId="0" xfId="69" applyFont="1" applyBorder="1" applyAlignment="1">
      <alignment horizontal="left"/>
      <protection/>
    </xf>
    <xf numFmtId="0" fontId="10" fillId="0" borderId="60" xfId="69" applyFont="1" applyBorder="1" applyAlignment="1">
      <alignment horizontal="center"/>
      <protection/>
    </xf>
    <xf numFmtId="0" fontId="4" fillId="0" borderId="0" xfId="0" applyFont="1" applyAlignment="1">
      <alignment wrapText="1"/>
    </xf>
    <xf numFmtId="0" fontId="12" fillId="0" borderId="0" xfId="67" applyFont="1" applyAlignment="1">
      <alignment vertical="center" wrapText="1"/>
      <protection/>
    </xf>
    <xf numFmtId="0" fontId="0" fillId="0" borderId="0" xfId="0" applyAlignment="1">
      <alignment wrapText="1"/>
    </xf>
    <xf numFmtId="0" fontId="102" fillId="0" borderId="0" xfId="64" applyAlignment="1">
      <alignment vertical="center" wrapText="1"/>
      <protection/>
    </xf>
    <xf numFmtId="0" fontId="123" fillId="0" borderId="0" xfId="64" applyFont="1" applyAlignment="1">
      <alignment vertical="center" wrapText="1"/>
      <protection/>
    </xf>
    <xf numFmtId="0" fontId="12" fillId="0" borderId="0" xfId="0" applyFont="1" applyAlignment="1">
      <alignment horizontal="left"/>
    </xf>
    <xf numFmtId="0" fontId="12" fillId="0" borderId="0" xfId="0" applyFont="1" applyBorder="1" applyAlignment="1">
      <alignment horizontal="left"/>
    </xf>
    <xf numFmtId="0" fontId="130" fillId="0" borderId="0" xfId="64" applyFont="1" applyAlignment="1">
      <alignment horizontal="center" vertical="center"/>
      <protection/>
    </xf>
    <xf numFmtId="0" fontId="102" fillId="0" borderId="0" xfId="64" applyAlignment="1">
      <alignment horizontal="center" vertical="center"/>
      <protection/>
    </xf>
    <xf numFmtId="0" fontId="28" fillId="33" borderId="0" xfId="0" applyFont="1" applyFill="1" applyAlignment="1">
      <alignment/>
    </xf>
    <xf numFmtId="0" fontId="48" fillId="13" borderId="10" xfId="0" applyFont="1" applyFill="1" applyBorder="1" applyAlignment="1">
      <alignment vertical="center"/>
    </xf>
    <xf numFmtId="0" fontId="48" fillId="13" borderId="10" xfId="0" applyFont="1" applyFill="1" applyBorder="1" applyAlignment="1">
      <alignment/>
    </xf>
    <xf numFmtId="38" fontId="12" fillId="13" borderId="18" xfId="50" applyFont="1" applyFill="1" applyBorder="1" applyAlignment="1" applyProtection="1">
      <alignment horizontal="left" vertical="center" wrapText="1"/>
      <protection/>
    </xf>
    <xf numFmtId="38" fontId="12" fillId="13" borderId="18" xfId="50" applyFont="1" applyFill="1" applyBorder="1" applyAlignment="1" applyProtection="1">
      <alignment vertical="center"/>
      <protection/>
    </xf>
    <xf numFmtId="38" fontId="12" fillId="33" borderId="18" xfId="50" applyFont="1" applyFill="1" applyBorder="1" applyAlignment="1" applyProtection="1">
      <alignment vertical="center"/>
      <protection/>
    </xf>
    <xf numFmtId="0" fontId="0" fillId="0" borderId="18" xfId="0" applyBorder="1" applyAlignment="1" applyProtection="1">
      <alignment vertical="center"/>
      <protection/>
    </xf>
    <xf numFmtId="0" fontId="123" fillId="0" borderId="0" xfId="64" applyFont="1" applyAlignment="1">
      <alignment horizontal="center" vertical="center"/>
      <protection/>
    </xf>
    <xf numFmtId="0" fontId="123" fillId="0" borderId="0" xfId="64" applyFont="1" applyFill="1" applyAlignment="1">
      <alignment vertical="top" wrapText="1"/>
      <protection/>
    </xf>
    <xf numFmtId="0" fontId="123" fillId="34" borderId="0" xfId="64" applyFont="1" applyFill="1">
      <alignment vertical="center"/>
      <protection/>
    </xf>
    <xf numFmtId="0" fontId="126" fillId="34" borderId="0" xfId="64" applyFont="1" applyFill="1">
      <alignment vertical="center"/>
      <protection/>
    </xf>
    <xf numFmtId="0" fontId="123" fillId="34" borderId="0" xfId="64" applyFont="1" applyFill="1" applyAlignment="1">
      <alignment vertical="top" wrapText="1"/>
      <protection/>
    </xf>
    <xf numFmtId="0" fontId="123" fillId="0" borderId="0" xfId="64" applyFont="1" applyFill="1">
      <alignment vertical="center"/>
      <protection/>
    </xf>
    <xf numFmtId="0" fontId="126" fillId="0" borderId="0" xfId="64" applyFont="1" applyFill="1">
      <alignment vertical="center"/>
      <protection/>
    </xf>
    <xf numFmtId="0" fontId="127" fillId="34" borderId="0" xfId="64" applyFont="1" applyFill="1">
      <alignment vertical="center"/>
      <protection/>
    </xf>
    <xf numFmtId="0" fontId="123" fillId="0" borderId="0" xfId="64" applyFont="1" applyAlignment="1">
      <alignment horizontal="center" vertical="center" shrinkToFit="1"/>
      <protection/>
    </xf>
    <xf numFmtId="0" fontId="127" fillId="0" borderId="0" xfId="64" applyFont="1" applyAlignment="1">
      <alignment horizontal="center" vertical="center"/>
      <protection/>
    </xf>
    <xf numFmtId="0" fontId="128" fillId="0" borderId="0" xfId="64" applyFont="1" applyAlignment="1">
      <alignment horizontal="center" vertical="center"/>
      <protection/>
    </xf>
    <xf numFmtId="0" fontId="132" fillId="0" borderId="0" xfId="64" applyFont="1">
      <alignment vertical="center"/>
      <protection/>
    </xf>
    <xf numFmtId="0" fontId="132" fillId="34" borderId="0" xfId="64" applyFont="1" applyFill="1">
      <alignment vertical="center"/>
      <protection/>
    </xf>
    <xf numFmtId="0" fontId="4" fillId="34" borderId="0" xfId="0" applyFont="1" applyFill="1" applyAlignment="1">
      <alignment/>
    </xf>
    <xf numFmtId="180" fontId="0" fillId="0" borderId="32" xfId="0" applyNumberFormat="1" applyBorder="1" applyAlignment="1">
      <alignment horizontal="right"/>
    </xf>
    <xf numFmtId="0" fontId="133" fillId="0" borderId="17" xfId="69" applyFont="1" applyBorder="1" applyAlignment="1">
      <alignment horizontal="center" vertical="center" wrapText="1" shrinkToFit="1"/>
      <protection/>
    </xf>
    <xf numFmtId="0" fontId="29" fillId="35" borderId="10" xfId="0" applyFont="1" applyFill="1" applyBorder="1" applyAlignment="1">
      <alignment horizontal="center" vertical="center"/>
    </xf>
    <xf numFmtId="0" fontId="29" fillId="33" borderId="10" xfId="0" applyFont="1" applyFill="1" applyBorder="1" applyAlignment="1" applyProtection="1">
      <alignment horizontal="center" vertical="center"/>
      <protection locked="0"/>
    </xf>
    <xf numFmtId="0" fontId="29" fillId="33" borderId="71" xfId="0" applyFont="1" applyFill="1" applyBorder="1" applyAlignment="1" applyProtection="1">
      <alignment horizontal="center" vertical="center"/>
      <protection locked="0"/>
    </xf>
    <xf numFmtId="0" fontId="29" fillId="35" borderId="72" xfId="0" applyFont="1" applyFill="1" applyBorder="1" applyAlignment="1">
      <alignment horizontal="center" vertical="center"/>
    </xf>
    <xf numFmtId="0" fontId="29" fillId="35" borderId="61" xfId="0" applyFont="1" applyFill="1" applyBorder="1" applyAlignment="1">
      <alignment horizontal="center" vertical="center"/>
    </xf>
    <xf numFmtId="0" fontId="29" fillId="35" borderId="73" xfId="0" applyFont="1" applyFill="1" applyBorder="1" applyAlignment="1">
      <alignment horizontal="center" vertical="center"/>
    </xf>
    <xf numFmtId="0" fontId="29" fillId="35" borderId="66" xfId="0" applyFont="1" applyFill="1" applyBorder="1" applyAlignment="1">
      <alignment horizontal="center" vertical="center"/>
    </xf>
    <xf numFmtId="0" fontId="29" fillId="35" borderId="71" xfId="0" applyFont="1" applyFill="1" applyBorder="1" applyAlignment="1">
      <alignment horizontal="center" vertical="center"/>
    </xf>
    <xf numFmtId="0" fontId="29" fillId="33" borderId="73" xfId="0" applyFont="1" applyFill="1" applyBorder="1" applyAlignment="1" applyProtection="1">
      <alignment horizontal="center" vertical="center"/>
      <protection locked="0"/>
    </xf>
    <xf numFmtId="0" fontId="29" fillId="35" borderId="71" xfId="0" applyFont="1" applyFill="1" applyBorder="1" applyAlignment="1">
      <alignment vertical="center"/>
    </xf>
    <xf numFmtId="0" fontId="29" fillId="33" borderId="72" xfId="0" applyFont="1" applyFill="1" applyBorder="1" applyAlignment="1" applyProtection="1">
      <alignment horizontal="center" vertical="center"/>
      <protection locked="0"/>
    </xf>
    <xf numFmtId="0" fontId="29" fillId="33" borderId="61" xfId="0" applyFont="1" applyFill="1" applyBorder="1" applyAlignment="1" applyProtection="1">
      <alignment horizontal="center" vertical="center"/>
      <protection locked="0"/>
    </xf>
    <xf numFmtId="0" fontId="29" fillId="35" borderId="67" xfId="0" applyFont="1" applyFill="1" applyBorder="1" applyAlignment="1">
      <alignment horizontal="center" vertical="center"/>
    </xf>
    <xf numFmtId="38" fontId="12" fillId="33" borderId="18" xfId="50" applyFont="1" applyFill="1" applyBorder="1" applyAlignment="1" applyProtection="1">
      <alignment vertical="center"/>
      <protection locked="0"/>
    </xf>
    <xf numFmtId="219" fontId="12" fillId="33" borderId="18" xfId="50" applyNumberFormat="1" applyFont="1" applyFill="1" applyBorder="1" applyAlignment="1" applyProtection="1">
      <alignment vertical="center"/>
      <protection locked="0"/>
    </xf>
    <xf numFmtId="38" fontId="12" fillId="0" borderId="18" xfId="50" applyFont="1" applyBorder="1" applyAlignment="1" applyProtection="1">
      <alignment vertical="center" wrapText="1"/>
      <protection locked="0"/>
    </xf>
    <xf numFmtId="0" fontId="102" fillId="0" borderId="10" xfId="64" applyBorder="1" applyAlignment="1" applyProtection="1">
      <alignment horizontal="center" vertical="center" wrapText="1"/>
      <protection locked="0"/>
    </xf>
    <xf numFmtId="0" fontId="44" fillId="0" borderId="10" xfId="43" applyFont="1" applyBorder="1" applyAlignment="1" applyProtection="1">
      <alignment vertical="center" wrapText="1"/>
      <protection locked="0"/>
    </xf>
    <xf numFmtId="0" fontId="29" fillId="0" borderId="0" xfId="0" applyFont="1" applyAlignment="1" applyProtection="1">
      <alignment vertical="center"/>
      <protection locked="0"/>
    </xf>
    <xf numFmtId="0" fontId="15" fillId="0" borderId="0" xfId="0" applyFont="1" applyBorder="1" applyAlignment="1" applyProtection="1">
      <alignment horizontal="center" vertical="center"/>
      <protection locked="0"/>
    </xf>
    <xf numFmtId="38" fontId="12" fillId="13" borderId="18" xfId="50" applyFont="1" applyFill="1" applyBorder="1" applyAlignment="1" applyProtection="1">
      <alignment vertical="center"/>
      <protection locked="0"/>
    </xf>
    <xf numFmtId="0" fontId="0" fillId="0" borderId="0" xfId="0" applyBorder="1" applyAlignment="1">
      <alignment horizontal="center" vertical="center"/>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16" xfId="0"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16" fillId="0" borderId="0" xfId="0" applyFont="1" applyAlignment="1" applyProtection="1">
      <alignment horizontal="left" vertical="center"/>
      <protection locked="0"/>
    </xf>
    <xf numFmtId="0" fontId="33" fillId="13" borderId="0" xfId="0" applyFont="1" applyFill="1" applyAlignment="1" applyProtection="1">
      <alignment/>
      <protection locked="0"/>
    </xf>
    <xf numFmtId="0" fontId="0" fillId="13" borderId="0" xfId="0" applyFill="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5" xfId="0" applyBorder="1" applyAlignment="1" applyProtection="1">
      <alignment horizontal="center"/>
      <protection locked="0"/>
    </xf>
    <xf numFmtId="0" fontId="0" fillId="0" borderId="18" xfId="0" applyBorder="1" applyAlignment="1" applyProtection="1">
      <alignment horizontal="center" vertical="center"/>
      <protection locked="0"/>
    </xf>
    <xf numFmtId="0" fontId="12" fillId="0" borderId="10" xfId="0" applyFont="1" applyBorder="1" applyAlignment="1" applyProtection="1">
      <alignment horizontal="center" vertical="center" wrapText="1"/>
      <protection locked="0"/>
    </xf>
    <xf numFmtId="0" fontId="0" fillId="0" borderId="18" xfId="0" applyBorder="1" applyAlignment="1" applyProtection="1">
      <alignment horizontal="center" vertical="top"/>
      <protection locked="0"/>
    </xf>
    <xf numFmtId="179" fontId="0" fillId="0" borderId="10" xfId="0" applyNumberFormat="1" applyBorder="1" applyAlignment="1" applyProtection="1">
      <alignment vertical="center"/>
      <protection locked="0"/>
    </xf>
    <xf numFmtId="179" fontId="0" fillId="0" borderId="71" xfId="0" applyNumberFormat="1" applyBorder="1" applyAlignment="1" applyProtection="1">
      <alignment vertical="center"/>
      <protection locked="0"/>
    </xf>
    <xf numFmtId="179" fontId="0" fillId="0" borderId="73" xfId="0" applyNumberFormat="1" applyBorder="1" applyAlignment="1" applyProtection="1">
      <alignment vertical="center"/>
      <protection locked="0"/>
    </xf>
    <xf numFmtId="0" fontId="0" fillId="0" borderId="0" xfId="0" applyBorder="1" applyAlignment="1" applyProtection="1">
      <alignment horizontal="center" vertical="center"/>
      <protection locked="0"/>
    </xf>
    <xf numFmtId="179" fontId="0" fillId="0" borderId="0" xfId="0" applyNumberFormat="1" applyBorder="1" applyAlignment="1" applyProtection="1">
      <alignment vertical="center"/>
      <protection locked="0"/>
    </xf>
    <xf numFmtId="0" fontId="134"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135" fillId="0" borderId="0" xfId="0" applyFont="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horizontal="left"/>
      <protection locked="0"/>
    </xf>
    <xf numFmtId="0" fontId="0" fillId="0" borderId="0" xfId="0" applyAlignment="1" applyProtection="1">
      <alignment horizontal="center" vertical="center" wrapText="1"/>
      <protection locked="0"/>
    </xf>
    <xf numFmtId="179" fontId="0" fillId="13" borderId="10" xfId="0" applyNumberFormat="1" applyFill="1" applyBorder="1" applyAlignment="1" applyProtection="1">
      <alignment vertical="center"/>
      <protection/>
    </xf>
    <xf numFmtId="179" fontId="0" fillId="13" borderId="60" xfId="0" applyNumberFormat="1" applyFill="1" applyBorder="1" applyAlignment="1" applyProtection="1">
      <alignment vertical="center"/>
      <protection/>
    </xf>
    <xf numFmtId="179" fontId="0" fillId="13" borderId="63" xfId="0" applyNumberFormat="1" applyFill="1" applyBorder="1" applyAlignment="1" applyProtection="1">
      <alignment vertical="center"/>
      <protection/>
    </xf>
    <xf numFmtId="179" fontId="0" fillId="13" borderId="64" xfId="0" applyNumberFormat="1" applyFill="1" applyBorder="1" applyAlignment="1" applyProtection="1">
      <alignment vertical="center"/>
      <protection/>
    </xf>
    <xf numFmtId="179" fontId="0" fillId="13" borderId="71" xfId="0" applyNumberFormat="1" applyFill="1" applyBorder="1" applyAlignment="1" applyProtection="1">
      <alignment vertical="center"/>
      <protection/>
    </xf>
    <xf numFmtId="179" fontId="0" fillId="13" borderId="73" xfId="0" applyNumberFormat="1" applyFill="1" applyBorder="1" applyAlignment="1" applyProtection="1">
      <alignment vertical="center"/>
      <protection/>
    </xf>
    <xf numFmtId="179" fontId="0" fillId="13" borderId="32" xfId="0" applyNumberFormat="1" applyFill="1" applyBorder="1" applyAlignment="1" applyProtection="1">
      <alignment vertical="center"/>
      <protection/>
    </xf>
    <xf numFmtId="179" fontId="0" fillId="13" borderId="15" xfId="0" applyNumberFormat="1" applyFill="1" applyBorder="1" applyAlignment="1" applyProtection="1">
      <alignment vertical="center"/>
      <protection/>
    </xf>
    <xf numFmtId="0" fontId="28" fillId="0" borderId="0" xfId="0" applyFont="1" applyAlignment="1" applyProtection="1">
      <alignment/>
      <protection locked="0"/>
    </xf>
    <xf numFmtId="0" fontId="15" fillId="0" borderId="0" xfId="0" applyFont="1" applyAlignment="1" applyProtection="1">
      <alignment/>
      <protection locked="0"/>
    </xf>
    <xf numFmtId="0" fontId="15" fillId="0" borderId="0" xfId="0" applyFont="1" applyBorder="1" applyAlignment="1" applyProtection="1">
      <alignment/>
      <protection locked="0"/>
    </xf>
    <xf numFmtId="0" fontId="15" fillId="0" borderId="24" xfId="0" applyFont="1" applyBorder="1" applyAlignment="1" applyProtection="1">
      <alignment/>
      <protection locked="0"/>
    </xf>
    <xf numFmtId="0" fontId="15" fillId="0" borderId="14" xfId="0" applyFont="1" applyBorder="1" applyAlignment="1" applyProtection="1">
      <alignment/>
      <protection locked="0"/>
    </xf>
    <xf numFmtId="0" fontId="15" fillId="0" borderId="74" xfId="0" applyFont="1" applyBorder="1" applyAlignment="1" applyProtection="1">
      <alignment/>
      <protection locked="0"/>
    </xf>
    <xf numFmtId="0" fontId="15" fillId="0" borderId="0" xfId="0" applyFont="1" applyBorder="1" applyAlignment="1" applyProtection="1">
      <alignment horizontal="center"/>
      <protection locked="0"/>
    </xf>
    <xf numFmtId="0" fontId="39" fillId="0" borderId="0" xfId="0" applyFont="1" applyBorder="1" applyAlignment="1" applyProtection="1">
      <alignment horizontal="center" vertical="center"/>
      <protection locked="0"/>
    </xf>
    <xf numFmtId="0" fontId="38" fillId="0" borderId="0" xfId="0" applyFont="1" applyAlignment="1" applyProtection="1">
      <alignment/>
      <protection locked="0"/>
    </xf>
    <xf numFmtId="0" fontId="15" fillId="0" borderId="0" xfId="0" applyFont="1" applyAlignment="1" applyProtection="1">
      <alignment/>
      <protection locked="0"/>
    </xf>
    <xf numFmtId="0" fontId="15" fillId="0" borderId="0" xfId="0" applyFont="1" applyBorder="1" applyAlignment="1" applyProtection="1">
      <alignment/>
      <protection locked="0"/>
    </xf>
    <xf numFmtId="0" fontId="15" fillId="7" borderId="0" xfId="0" applyFont="1" applyFill="1" applyAlignment="1" applyProtection="1">
      <alignment/>
      <protection locked="0"/>
    </xf>
    <xf numFmtId="0" fontId="17" fillId="0" borderId="0" xfId="0" applyFont="1" applyBorder="1" applyAlignment="1" applyProtection="1">
      <alignment vertical="center" wrapText="1"/>
      <protection locked="0"/>
    </xf>
    <xf numFmtId="0" fontId="15" fillId="0" borderId="22" xfId="0" applyFont="1" applyBorder="1" applyAlignment="1" applyProtection="1">
      <alignment/>
      <protection locked="0"/>
    </xf>
    <xf numFmtId="3" fontId="15" fillId="0" borderId="0" xfId="0" applyNumberFormat="1" applyFont="1" applyBorder="1" applyAlignment="1" applyProtection="1">
      <alignment/>
      <protection locked="0"/>
    </xf>
    <xf numFmtId="0" fontId="15" fillId="0" borderId="0" xfId="0" applyFont="1" applyAlignment="1" applyProtection="1">
      <alignment horizontal="right"/>
      <protection locked="0"/>
    </xf>
    <xf numFmtId="0" fontId="15" fillId="0" borderId="0" xfId="0" applyFont="1" applyAlignment="1" applyProtection="1">
      <alignment horizontal="left"/>
      <protection locked="0"/>
    </xf>
    <xf numFmtId="0" fontId="4" fillId="34" borderId="0" xfId="0" applyFont="1" applyFill="1" applyAlignment="1" applyProtection="1">
      <alignment/>
      <protection locked="0"/>
    </xf>
    <xf numFmtId="0" fontId="15" fillId="0" borderId="0" xfId="0" applyFont="1" applyAlignment="1" applyProtection="1">
      <alignment wrapText="1"/>
      <protection locked="0"/>
    </xf>
    <xf numFmtId="206" fontId="0" fillId="0" borderId="0" xfId="50" applyNumberFormat="1" applyFill="1" applyBorder="1" applyAlignment="1" applyProtection="1">
      <alignment/>
      <protection locked="0"/>
    </xf>
    <xf numFmtId="206" fontId="0" fillId="0" borderId="58" xfId="50" applyNumberFormat="1" applyFont="1" applyFill="1" applyBorder="1" applyAlignment="1" applyProtection="1">
      <alignment/>
      <protection locked="0"/>
    </xf>
    <xf numFmtId="206" fontId="0" fillId="0" borderId="59" xfId="50" applyNumberFormat="1" applyFont="1" applyFill="1" applyBorder="1" applyAlignment="1" applyProtection="1">
      <alignment/>
      <protection locked="0"/>
    </xf>
    <xf numFmtId="206" fontId="0" fillId="0" borderId="59" xfId="50" applyNumberFormat="1" applyFont="1" applyFill="1" applyBorder="1" applyAlignment="1" applyProtection="1">
      <alignment horizontal="left"/>
      <protection locked="0"/>
    </xf>
    <xf numFmtId="0" fontId="14" fillId="0" borderId="0" xfId="0" applyFont="1" applyFill="1" applyBorder="1" applyAlignment="1" applyProtection="1">
      <alignment vertical="center"/>
      <protection locked="0"/>
    </xf>
    <xf numFmtId="0" fontId="16"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206" fontId="0" fillId="13" borderId="0" xfId="50" applyNumberFormat="1" applyFill="1" applyBorder="1" applyAlignment="1" applyProtection="1">
      <alignment/>
      <protection locked="0"/>
    </xf>
    <xf numFmtId="206" fontId="9" fillId="0" borderId="10" xfId="50" applyNumberFormat="1" applyFont="1" applyFill="1" applyBorder="1" applyAlignment="1" applyProtection="1">
      <alignment horizontal="center" vertical="center"/>
      <protection locked="0"/>
    </xf>
    <xf numFmtId="206" fontId="0" fillId="0" borderId="21" xfId="50" applyNumberFormat="1" applyFont="1" applyFill="1" applyBorder="1" applyAlignment="1" applyProtection="1">
      <alignment horizontal="center" vertical="center"/>
      <protection locked="0"/>
    </xf>
    <xf numFmtId="206" fontId="0" fillId="0" borderId="73" xfId="50" applyNumberFormat="1" applyFont="1" applyFill="1" applyBorder="1" applyAlignment="1" applyProtection="1">
      <alignment horizontal="center" vertical="center"/>
      <protection locked="0"/>
    </xf>
    <xf numFmtId="206" fontId="0" fillId="0" borderId="15" xfId="50" applyNumberFormat="1" applyFont="1" applyFill="1" applyBorder="1" applyAlignment="1" applyProtection="1">
      <alignment/>
      <protection locked="0"/>
    </xf>
    <xf numFmtId="206" fontId="0" fillId="0" borderId="15" xfId="50" applyNumberFormat="1" applyFont="1" applyFill="1" applyBorder="1" applyAlignment="1" applyProtection="1">
      <alignment/>
      <protection locked="0"/>
    </xf>
    <xf numFmtId="206" fontId="0" fillId="0" borderId="17" xfId="50" applyNumberFormat="1" applyFont="1" applyFill="1" applyBorder="1" applyAlignment="1" applyProtection="1">
      <alignment horizontal="center" vertical="center"/>
      <protection locked="0"/>
    </xf>
    <xf numFmtId="206" fontId="0" fillId="0" borderId="10" xfId="50" applyNumberFormat="1" applyFont="1" applyFill="1" applyBorder="1" applyAlignment="1" applyProtection="1">
      <alignment horizontal="center" vertical="center"/>
      <protection locked="0"/>
    </xf>
    <xf numFmtId="206" fontId="0" fillId="0" borderId="10" xfId="50" applyNumberFormat="1" applyFont="1" applyFill="1" applyBorder="1" applyAlignment="1" applyProtection="1">
      <alignment vertical="center"/>
      <protection locked="0"/>
    </xf>
    <xf numFmtId="206" fontId="0" fillId="0" borderId="17" xfId="50" applyNumberFormat="1" applyFont="1" applyFill="1" applyBorder="1" applyAlignment="1" applyProtection="1">
      <alignment/>
      <protection locked="0"/>
    </xf>
    <xf numFmtId="206" fontId="13" fillId="0" borderId="10" xfId="50" applyNumberFormat="1" applyFont="1" applyFill="1" applyBorder="1" applyAlignment="1" applyProtection="1">
      <alignment horizontal="center" vertical="center" shrinkToFit="1"/>
      <protection locked="0"/>
    </xf>
    <xf numFmtId="206" fontId="0" fillId="0" borderId="10" xfId="50" applyNumberFormat="1" applyFont="1" applyFill="1" applyBorder="1" applyAlignment="1" applyProtection="1">
      <alignment horizontal="center" vertical="center"/>
      <protection locked="0"/>
    </xf>
    <xf numFmtId="206" fontId="0" fillId="0" borderId="18" xfId="50" applyNumberFormat="1" applyFont="1" applyFill="1" applyBorder="1" applyAlignment="1" applyProtection="1">
      <alignment horizontal="center" vertical="center"/>
      <protection locked="0"/>
    </xf>
    <xf numFmtId="206" fontId="32" fillId="0" borderId="10" xfId="50" applyNumberFormat="1" applyFont="1" applyFill="1" applyBorder="1" applyAlignment="1" applyProtection="1">
      <alignment horizontal="center" vertical="center" wrapText="1"/>
      <protection locked="0"/>
    </xf>
    <xf numFmtId="206" fontId="0" fillId="0" borderId="20" xfId="50" applyNumberFormat="1" applyFill="1" applyBorder="1" applyAlignment="1" applyProtection="1">
      <alignment vertical="center"/>
      <protection locked="0"/>
    </xf>
    <xf numFmtId="206" fontId="0" fillId="0" borderId="10" xfId="50" applyNumberFormat="1" applyFill="1" applyBorder="1" applyAlignment="1" applyProtection="1">
      <alignment vertical="center"/>
      <protection locked="0"/>
    </xf>
    <xf numFmtId="206" fontId="0" fillId="0" borderId="0" xfId="50" applyNumberFormat="1" applyFill="1" applyBorder="1" applyAlignment="1" applyProtection="1">
      <alignment horizontal="center" vertical="center"/>
      <protection locked="0"/>
    </xf>
    <xf numFmtId="206" fontId="0" fillId="0" borderId="0" xfId="50" applyNumberFormat="1" applyFont="1" applyFill="1" applyBorder="1" applyAlignment="1" applyProtection="1">
      <alignment horizontal="center" vertical="center"/>
      <protection locked="0"/>
    </xf>
    <xf numFmtId="206" fontId="0" fillId="0" borderId="73" xfId="50" applyNumberFormat="1" applyFont="1" applyFill="1" applyBorder="1" applyAlignment="1" applyProtection="1">
      <alignment horizontal="center" vertical="center"/>
      <protection locked="0"/>
    </xf>
    <xf numFmtId="206" fontId="0" fillId="0" borderId="75" xfId="50" applyNumberFormat="1" applyFont="1" applyFill="1" applyBorder="1" applyAlignment="1" applyProtection="1">
      <alignment horizontal="center" vertical="center"/>
      <protection locked="0"/>
    </xf>
    <xf numFmtId="206" fontId="0" fillId="0" borderId="75" xfId="50" applyNumberFormat="1" applyFont="1" applyFill="1" applyBorder="1" applyAlignment="1" applyProtection="1">
      <alignment vertical="center"/>
      <protection locked="0"/>
    </xf>
    <xf numFmtId="206" fontId="0" fillId="0" borderId="0" xfId="50" applyNumberFormat="1" applyFont="1" applyFill="1" applyBorder="1" applyAlignment="1" applyProtection="1">
      <alignment horizontal="center" vertical="center"/>
      <protection locked="0"/>
    </xf>
    <xf numFmtId="206" fontId="0" fillId="0" borderId="15" xfId="50" applyNumberFormat="1" applyFont="1" applyFill="1" applyBorder="1" applyAlignment="1" applyProtection="1">
      <alignment vertical="center"/>
      <protection locked="0"/>
    </xf>
    <xf numFmtId="206" fontId="13" fillId="0" borderId="18" xfId="50" applyNumberFormat="1" applyFont="1" applyFill="1" applyBorder="1" applyAlignment="1" applyProtection="1">
      <alignment horizontal="center" vertical="center"/>
      <protection locked="0"/>
    </xf>
    <xf numFmtId="206" fontId="0" fillId="33" borderId="10" xfId="50" applyNumberFormat="1" applyFont="1" applyFill="1" applyBorder="1" applyAlignment="1" applyProtection="1">
      <alignment vertical="center"/>
      <protection locked="0"/>
    </xf>
    <xf numFmtId="206" fontId="0" fillId="0" borderId="10" xfId="50" applyNumberFormat="1" applyFont="1" applyFill="1" applyBorder="1" applyAlignment="1" applyProtection="1">
      <alignment horizontal="left" vertical="center"/>
      <protection locked="0"/>
    </xf>
    <xf numFmtId="206" fontId="0" fillId="0" borderId="18" xfId="50" applyNumberFormat="1" applyFont="1" applyFill="1" applyBorder="1" applyAlignment="1" applyProtection="1">
      <alignment/>
      <protection locked="0"/>
    </xf>
    <xf numFmtId="206" fontId="31" fillId="33" borderId="0" xfId="50" applyNumberFormat="1" applyFont="1" applyFill="1" applyBorder="1" applyAlignment="1" applyProtection="1">
      <alignment horizontal="right"/>
      <protection locked="0"/>
    </xf>
    <xf numFmtId="206" fontId="39" fillId="0" borderId="0" xfId="50" applyNumberFormat="1" applyFont="1" applyFill="1" applyBorder="1" applyAlignment="1" applyProtection="1">
      <alignment/>
      <protection locked="0"/>
    </xf>
    <xf numFmtId="206" fontId="0" fillId="0" borderId="0" xfId="50" applyNumberFormat="1" applyFont="1" applyFill="1" applyBorder="1" applyAlignment="1" applyProtection="1">
      <alignment/>
      <protection locked="0"/>
    </xf>
    <xf numFmtId="206" fontId="0" fillId="0" borderId="0" xfId="50" applyNumberFormat="1" applyFont="1" applyFill="1" applyBorder="1" applyAlignment="1" applyProtection="1">
      <alignment/>
      <protection locked="0"/>
    </xf>
    <xf numFmtId="206" fontId="0" fillId="0" borderId="0" xfId="50" applyNumberFormat="1" applyFont="1" applyFill="1" applyBorder="1" applyAlignment="1" applyProtection="1">
      <alignment horizontal="center"/>
      <protection locked="0"/>
    </xf>
    <xf numFmtId="206" fontId="15" fillId="13" borderId="10" xfId="50" applyNumberFormat="1" applyFont="1" applyFill="1" applyBorder="1" applyAlignment="1" applyProtection="1">
      <alignment vertical="center"/>
      <protection/>
    </xf>
    <xf numFmtId="206" fontId="0" fillId="13" borderId="10" xfId="50" applyNumberFormat="1" applyFont="1" applyFill="1" applyBorder="1" applyAlignment="1" applyProtection="1">
      <alignment vertical="center"/>
      <protection/>
    </xf>
    <xf numFmtId="211" fontId="0" fillId="13" borderId="18" xfId="50" applyNumberFormat="1" applyFont="1" applyFill="1" applyBorder="1" applyAlignment="1" applyProtection="1">
      <alignment vertical="center"/>
      <protection/>
    </xf>
    <xf numFmtId="206" fontId="0" fillId="13" borderId="0" xfId="50" applyNumberFormat="1" applyFill="1" applyBorder="1" applyAlignment="1" applyProtection="1">
      <alignment/>
      <protection/>
    </xf>
    <xf numFmtId="0" fontId="14" fillId="33" borderId="0" xfId="0" applyFont="1" applyFill="1" applyAlignment="1">
      <alignment/>
    </xf>
    <xf numFmtId="0" fontId="0" fillId="0" borderId="76" xfId="0" applyBorder="1" applyAlignment="1">
      <alignment/>
    </xf>
    <xf numFmtId="0" fontId="0" fillId="0" borderId="24" xfId="0" applyBorder="1" applyAlignment="1">
      <alignment/>
    </xf>
    <xf numFmtId="0" fontId="0" fillId="0" borderId="19" xfId="0" applyBorder="1" applyAlignment="1">
      <alignment horizontal="left" vertical="top" wrapText="1"/>
    </xf>
    <xf numFmtId="0" fontId="0" fillId="0" borderId="0" xfId="0" applyBorder="1" applyAlignment="1">
      <alignment vertical="top" wrapText="1"/>
    </xf>
    <xf numFmtId="0" fontId="0" fillId="0" borderId="24" xfId="0" applyBorder="1" applyAlignment="1">
      <alignment horizontal="center" vertical="center"/>
    </xf>
    <xf numFmtId="0" fontId="0" fillId="0" borderId="24" xfId="0" applyBorder="1" applyAlignment="1">
      <alignment vertical="center"/>
    </xf>
    <xf numFmtId="0" fontId="0" fillId="0" borderId="0" xfId="0" applyFill="1" applyBorder="1" applyAlignment="1">
      <alignment vertical="center"/>
    </xf>
    <xf numFmtId="0" fontId="0" fillId="0" borderId="77" xfId="0" applyBorder="1" applyAlignment="1">
      <alignment/>
    </xf>
    <xf numFmtId="0" fontId="0" fillId="0" borderId="78" xfId="0" applyBorder="1" applyAlignment="1">
      <alignment vertical="center"/>
    </xf>
    <xf numFmtId="0" fontId="0" fillId="0" borderId="79" xfId="0" applyBorder="1" applyAlignment="1">
      <alignment vertical="center"/>
    </xf>
    <xf numFmtId="0" fontId="0" fillId="0" borderId="78" xfId="0" applyBorder="1" applyAlignment="1">
      <alignment horizontal="left" vertical="top" wrapText="1"/>
    </xf>
    <xf numFmtId="0" fontId="0" fillId="0" borderId="79" xfId="0" applyBorder="1" applyAlignment="1">
      <alignment horizontal="left" vertical="top" wrapText="1"/>
    </xf>
    <xf numFmtId="0" fontId="0" fillId="0" borderId="19" xfId="0" applyBorder="1" applyAlignment="1">
      <alignment vertical="center"/>
    </xf>
    <xf numFmtId="0" fontId="0" fillId="0" borderId="24" xfId="0" applyBorder="1" applyAlignment="1">
      <alignment vertical="top" wrapText="1"/>
    </xf>
    <xf numFmtId="0" fontId="0" fillId="0" borderId="19" xfId="0" applyBorder="1" applyAlignment="1">
      <alignment/>
    </xf>
    <xf numFmtId="0" fontId="0" fillId="0" borderId="80" xfId="0" applyBorder="1" applyAlignment="1">
      <alignment/>
    </xf>
    <xf numFmtId="0" fontId="0" fillId="0" borderId="14" xfId="0" applyBorder="1" applyAlignment="1">
      <alignment/>
    </xf>
    <xf numFmtId="0" fontId="0" fillId="0" borderId="74" xfId="0" applyBorder="1" applyAlignment="1">
      <alignment/>
    </xf>
    <xf numFmtId="214" fontId="0" fillId="0" borderId="0" xfId="50" applyNumberFormat="1" applyFill="1" applyBorder="1" applyAlignment="1" applyProtection="1">
      <alignment/>
      <protection locked="0"/>
    </xf>
    <xf numFmtId="0" fontId="123" fillId="0" borderId="0" xfId="64" applyFont="1" applyFill="1" applyAlignment="1">
      <alignment vertical="center"/>
      <protection/>
    </xf>
    <xf numFmtId="0" fontId="136" fillId="0" borderId="0" xfId="64" applyFont="1" applyProtection="1">
      <alignment vertical="center"/>
      <protection locked="0"/>
    </xf>
    <xf numFmtId="0" fontId="111" fillId="0" borderId="0" xfId="64" applyFont="1" applyProtection="1">
      <alignment vertical="center"/>
      <protection locked="0"/>
    </xf>
    <xf numFmtId="0" fontId="124" fillId="0" borderId="0" xfId="64" applyFont="1" applyAlignment="1">
      <alignment vertical="center" wrapText="1"/>
      <protection/>
    </xf>
    <xf numFmtId="0" fontId="124" fillId="0" borderId="0" xfId="64" applyFont="1" applyAlignment="1">
      <alignment vertical="center"/>
      <protection/>
    </xf>
    <xf numFmtId="0" fontId="123" fillId="0" borderId="0" xfId="64" applyFont="1" applyAlignment="1">
      <alignment horizontal="right" vertical="center"/>
      <protection/>
    </xf>
    <xf numFmtId="0" fontId="123" fillId="0" borderId="0" xfId="64" applyFont="1" applyAlignment="1">
      <alignment horizontal="center" vertical="center"/>
      <protection/>
    </xf>
    <xf numFmtId="0" fontId="123" fillId="0" borderId="59" xfId="64" applyFont="1" applyBorder="1" applyAlignment="1" applyProtection="1">
      <alignment horizontal="left" vertical="center" shrinkToFit="1"/>
      <protection locked="0"/>
    </xf>
    <xf numFmtId="0" fontId="102" fillId="0" borderId="59" xfId="64" applyBorder="1" applyAlignment="1" applyProtection="1">
      <alignment horizontal="left" vertical="center" shrinkToFit="1"/>
      <protection locked="0"/>
    </xf>
    <xf numFmtId="0" fontId="123" fillId="0" borderId="59" xfId="64" applyFont="1" applyBorder="1" applyAlignment="1" applyProtection="1">
      <alignment vertical="center" shrinkToFit="1"/>
      <protection locked="0"/>
    </xf>
    <xf numFmtId="0" fontId="102" fillId="0" borderId="59" xfId="64" applyBorder="1" applyAlignment="1" applyProtection="1">
      <alignment vertical="center" shrinkToFit="1"/>
      <protection locked="0"/>
    </xf>
    <xf numFmtId="0" fontId="137" fillId="0" borderId="0" xfId="64" applyFont="1" applyAlignment="1">
      <alignment vertical="center" wrapText="1"/>
      <protection/>
    </xf>
    <xf numFmtId="0" fontId="137" fillId="0" borderId="0" xfId="64" applyFont="1" applyAlignment="1">
      <alignment vertical="center"/>
      <protection/>
    </xf>
    <xf numFmtId="0" fontId="123" fillId="0" borderId="58" xfId="64" applyFont="1" applyBorder="1" applyAlignment="1" applyProtection="1">
      <alignment vertical="center" shrinkToFit="1"/>
      <protection locked="0"/>
    </xf>
    <xf numFmtId="0" fontId="102" fillId="0" borderId="58" xfId="64" applyBorder="1" applyAlignment="1" applyProtection="1">
      <alignment vertical="center" shrinkToFit="1"/>
      <protection locked="0"/>
    </xf>
    <xf numFmtId="0" fontId="0" fillId="0" borderId="59" xfId="0" applyBorder="1" applyAlignment="1">
      <alignment vertical="center" shrinkToFit="1"/>
    </xf>
    <xf numFmtId="0" fontId="130" fillId="0" borderId="0" xfId="64" applyFont="1" applyAlignment="1">
      <alignment horizontal="center" vertical="center"/>
      <protection/>
    </xf>
    <xf numFmtId="0" fontId="130" fillId="0" borderId="71" xfId="64" applyFont="1" applyBorder="1" applyAlignment="1">
      <alignment horizontal="center" vertical="center"/>
      <protection/>
    </xf>
    <xf numFmtId="0" fontId="130" fillId="0" borderId="59" xfId="64" applyFont="1" applyBorder="1" applyAlignment="1">
      <alignment horizontal="center" vertical="center"/>
      <protection/>
    </xf>
    <xf numFmtId="0" fontId="130" fillId="0" borderId="73" xfId="64" applyFont="1" applyBorder="1" applyAlignment="1">
      <alignment horizontal="center" vertical="center"/>
      <protection/>
    </xf>
    <xf numFmtId="0" fontId="130" fillId="13" borderId="71" xfId="64" applyFont="1" applyFill="1" applyBorder="1" applyAlignment="1">
      <alignment horizontal="center" vertical="center"/>
      <protection/>
    </xf>
    <xf numFmtId="0" fontId="130" fillId="13" borderId="59" xfId="64" applyFont="1" applyFill="1" applyBorder="1" applyAlignment="1">
      <alignment horizontal="center" vertical="center"/>
      <protection/>
    </xf>
    <xf numFmtId="0" fontId="130" fillId="13" borderId="73" xfId="64" applyFont="1" applyFill="1" applyBorder="1" applyAlignment="1">
      <alignment horizontal="center" vertical="center"/>
      <protection/>
    </xf>
    <xf numFmtId="0" fontId="18" fillId="0" borderId="15" xfId="0" applyFont="1" applyBorder="1" applyAlignment="1">
      <alignment horizontal="center" wrapText="1"/>
    </xf>
    <xf numFmtId="0" fontId="18" fillId="0" borderId="17" xfId="0" applyFont="1" applyBorder="1" applyAlignment="1">
      <alignment horizontal="center" wrapText="1"/>
    </xf>
    <xf numFmtId="0" fontId="16" fillId="0" borderId="0" xfId="0" applyFont="1" applyAlignment="1">
      <alignment horizontal="center" vertical="center"/>
    </xf>
    <xf numFmtId="0" fontId="17" fillId="0" borderId="71"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71" xfId="0" applyFont="1" applyBorder="1" applyAlignment="1">
      <alignment horizontal="center" vertical="center"/>
    </xf>
    <xf numFmtId="0" fontId="17" fillId="0" borderId="59" xfId="0" applyFont="1" applyBorder="1" applyAlignment="1">
      <alignment horizontal="center" vertical="center"/>
    </xf>
    <xf numFmtId="0" fontId="17" fillId="0" borderId="73" xfId="0" applyFont="1" applyBorder="1" applyAlignment="1">
      <alignment horizontal="center" vertical="center"/>
    </xf>
    <xf numFmtId="0" fontId="17" fillId="0" borderId="10" xfId="0" applyFont="1" applyBorder="1" applyAlignment="1">
      <alignment horizontal="center" vertical="center" wrapText="1"/>
    </xf>
    <xf numFmtId="0" fontId="17" fillId="0" borderId="10" xfId="0" applyFont="1" applyBorder="1" applyAlignment="1">
      <alignment horizontal="center" vertical="center"/>
    </xf>
    <xf numFmtId="0" fontId="0" fillId="0" borderId="59" xfId="0" applyBorder="1" applyAlignment="1" applyProtection="1">
      <alignment/>
      <protection locked="0"/>
    </xf>
    <xf numFmtId="0" fontId="17" fillId="0" borderId="15" xfId="0" applyFont="1" applyBorder="1" applyAlignment="1">
      <alignment horizontal="center" vertical="top" wrapText="1"/>
    </xf>
    <xf numFmtId="0" fontId="17" fillId="0" borderId="17" xfId="0" applyFont="1" applyBorder="1" applyAlignment="1">
      <alignment horizontal="center" vertical="top"/>
    </xf>
    <xf numFmtId="0" fontId="17" fillId="0" borderId="18" xfId="0" applyFont="1" applyBorder="1" applyAlignment="1">
      <alignment horizontal="center" vertical="top"/>
    </xf>
    <xf numFmtId="0" fontId="17" fillId="0" borderId="15" xfId="0" applyFont="1" applyBorder="1" applyAlignment="1">
      <alignment horizontal="center"/>
    </xf>
    <xf numFmtId="0" fontId="17" fillId="0" borderId="17" xfId="0" applyFont="1" applyBorder="1" applyAlignment="1">
      <alignment horizontal="center"/>
    </xf>
    <xf numFmtId="0" fontId="123" fillId="34" borderId="0" xfId="64" applyFont="1" applyFill="1" applyAlignment="1">
      <alignment horizontal="center" vertical="top" wrapText="1"/>
      <protection/>
    </xf>
    <xf numFmtId="0" fontId="0" fillId="0" borderId="0" xfId="0" applyAlignment="1">
      <alignment/>
    </xf>
    <xf numFmtId="0" fontId="0" fillId="0" borderId="0" xfId="0" applyFont="1" applyAlignment="1">
      <alignment/>
    </xf>
    <xf numFmtId="0" fontId="0" fillId="13" borderId="58" xfId="0" applyFill="1" applyBorder="1" applyAlignment="1">
      <alignment vertical="center"/>
    </xf>
    <xf numFmtId="0" fontId="0" fillId="0" borderId="0" xfId="0" applyBorder="1" applyAlignment="1">
      <alignment horizontal="left"/>
    </xf>
    <xf numFmtId="180" fontId="12" fillId="0" borderId="81" xfId="0" applyNumberFormat="1" applyFont="1" applyBorder="1" applyAlignment="1">
      <alignment vertical="center" shrinkToFit="1"/>
    </xf>
    <xf numFmtId="180" fontId="12" fillId="13" borderId="81" xfId="0" applyNumberFormat="1" applyFont="1" applyFill="1" applyBorder="1" applyAlignment="1">
      <alignment vertical="center" shrinkToFit="1"/>
    </xf>
    <xf numFmtId="0" fontId="12" fillId="0" borderId="82" xfId="0" applyFont="1" applyBorder="1" applyAlignment="1">
      <alignment horizontal="center" vertical="center"/>
    </xf>
    <xf numFmtId="0" fontId="0" fillId="0" borderId="83" xfId="0" applyBorder="1" applyAlignment="1">
      <alignment horizontal="center" vertical="center"/>
    </xf>
    <xf numFmtId="0" fontId="12" fillId="0" borderId="81" xfId="0" applyFont="1" applyBorder="1" applyAlignment="1">
      <alignment horizontal="center" vertical="center" shrinkToFit="1"/>
    </xf>
    <xf numFmtId="0" fontId="12" fillId="0" borderId="84" xfId="0" applyFont="1" applyBorder="1" applyAlignment="1">
      <alignment horizontal="center" vertical="center"/>
    </xf>
    <xf numFmtId="0" fontId="0" fillId="0" borderId="85" xfId="0" applyBorder="1" applyAlignment="1">
      <alignment horizontal="center" wrapText="1"/>
    </xf>
    <xf numFmtId="0" fontId="0" fillId="0" borderId="17" xfId="0" applyFont="1" applyBorder="1" applyAlignment="1">
      <alignment horizontal="center" wrapText="1"/>
    </xf>
    <xf numFmtId="0" fontId="0" fillId="0" borderId="35" xfId="0" applyFont="1" applyBorder="1" applyAlignment="1">
      <alignment horizontal="center" wrapText="1"/>
    </xf>
    <xf numFmtId="0" fontId="12" fillId="0" borderId="13" xfId="0" applyFont="1" applyBorder="1" applyAlignment="1">
      <alignment horizontal="center" vertical="center"/>
    </xf>
    <xf numFmtId="0" fontId="12" fillId="0" borderId="72"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35"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86" xfId="0" applyFont="1" applyBorder="1" applyAlignment="1">
      <alignment horizont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20" xfId="0" applyFont="1" applyBorder="1" applyAlignment="1">
      <alignment horizontal="center" wrapText="1"/>
    </xf>
    <xf numFmtId="0" fontId="9" fillId="0" borderId="86" xfId="0" applyFont="1" applyBorder="1" applyAlignment="1">
      <alignment horizontal="center" wrapText="1"/>
    </xf>
    <xf numFmtId="0" fontId="9" fillId="0" borderId="90" xfId="0" applyFont="1" applyBorder="1" applyAlignment="1">
      <alignment horizontal="center"/>
    </xf>
    <xf numFmtId="0" fontId="9" fillId="0" borderId="47" xfId="0" applyFont="1" applyBorder="1" applyAlignment="1">
      <alignment horizontal="center"/>
    </xf>
    <xf numFmtId="0" fontId="9" fillId="0" borderId="20" xfId="0" applyFont="1" applyBorder="1" applyAlignment="1">
      <alignment horizontal="center"/>
    </xf>
    <xf numFmtId="0" fontId="9" fillId="0" borderId="0" xfId="0" applyFont="1" applyAlignment="1">
      <alignment horizontal="center"/>
    </xf>
    <xf numFmtId="0" fontId="9" fillId="0" borderId="24" xfId="0" applyFont="1" applyBorder="1" applyAlignment="1">
      <alignment horizontal="center"/>
    </xf>
    <xf numFmtId="0" fontId="12" fillId="0" borderId="91" xfId="0" applyFont="1" applyBorder="1" applyAlignment="1">
      <alignment horizontal="right" vertical="center"/>
    </xf>
    <xf numFmtId="0" fontId="12" fillId="0" borderId="58" xfId="0" applyFont="1" applyBorder="1" applyAlignment="1">
      <alignment horizontal="right" vertical="center"/>
    </xf>
    <xf numFmtId="0" fontId="12" fillId="0" borderId="92" xfId="0" applyFont="1" applyBorder="1" applyAlignment="1">
      <alignment horizontal="right" vertical="center"/>
    </xf>
    <xf numFmtId="0" fontId="12" fillId="0" borderId="17" xfId="0" applyFont="1" applyBorder="1" applyAlignment="1">
      <alignment horizontal="center" vertical="center" shrinkToFit="1"/>
    </xf>
    <xf numFmtId="0" fontId="12" fillId="0" borderId="93" xfId="0" applyFont="1" applyBorder="1" applyAlignment="1">
      <alignment horizontal="center" vertical="center" shrinkToFit="1"/>
    </xf>
    <xf numFmtId="180" fontId="12" fillId="33" borderId="17" xfId="0" applyNumberFormat="1" applyFont="1" applyFill="1" applyBorder="1" applyAlignment="1">
      <alignment vertical="center" shrinkToFit="1"/>
    </xf>
    <xf numFmtId="180" fontId="12" fillId="33" borderId="93" xfId="0" applyNumberFormat="1" applyFont="1" applyFill="1" applyBorder="1" applyAlignment="1">
      <alignment vertical="center" shrinkToFit="1"/>
    </xf>
    <xf numFmtId="180" fontId="12" fillId="0" borderId="17" xfId="0" applyNumberFormat="1" applyFont="1" applyBorder="1" applyAlignment="1">
      <alignment vertical="center" shrinkToFit="1"/>
    </xf>
    <xf numFmtId="180" fontId="12" fillId="0" borderId="93" xfId="0" applyNumberFormat="1" applyFont="1" applyBorder="1" applyAlignment="1">
      <alignment vertical="center" shrinkToFit="1"/>
    </xf>
    <xf numFmtId="180" fontId="12" fillId="13" borderId="17" xfId="0" applyNumberFormat="1" applyFont="1" applyFill="1" applyBorder="1" applyAlignment="1">
      <alignment vertical="center" shrinkToFit="1"/>
    </xf>
    <xf numFmtId="180" fontId="12" fillId="13" borderId="93" xfId="0" applyNumberFormat="1" applyFont="1" applyFill="1" applyBorder="1" applyAlignment="1">
      <alignment vertical="center" shrinkToFit="1"/>
    </xf>
    <xf numFmtId="180" fontId="12" fillId="13" borderId="20" xfId="0" applyNumberFormat="1" applyFont="1" applyFill="1" applyBorder="1" applyAlignment="1">
      <alignment vertical="center" shrinkToFit="1"/>
    </xf>
    <xf numFmtId="180" fontId="12" fillId="13" borderId="25" xfId="0" applyNumberFormat="1" applyFont="1" applyFill="1" applyBorder="1" applyAlignment="1">
      <alignment vertical="center" shrinkToFit="1"/>
    </xf>
    <xf numFmtId="0" fontId="0" fillId="0" borderId="59" xfId="0" applyBorder="1" applyAlignment="1">
      <alignment horizontal="left" vertical="center"/>
    </xf>
    <xf numFmtId="0" fontId="0" fillId="0" borderId="58" xfId="0" applyBorder="1" applyAlignment="1">
      <alignment horizontal="right" vertical="center"/>
    </xf>
    <xf numFmtId="0" fontId="0" fillId="0" borderId="58" xfId="0" applyBorder="1" applyAlignment="1">
      <alignment horizontal="left" vertical="center"/>
    </xf>
    <xf numFmtId="0" fontId="0" fillId="7" borderId="58" xfId="0" applyFill="1" applyBorder="1" applyAlignment="1">
      <alignment horizontal="center"/>
    </xf>
    <xf numFmtId="0" fontId="22" fillId="0" borderId="0" xfId="0" applyFont="1" applyAlignment="1">
      <alignment horizontal="center" vertical="center"/>
    </xf>
    <xf numFmtId="180" fontId="12" fillId="33" borderId="81" xfId="0" applyNumberFormat="1" applyFont="1" applyFill="1" applyBorder="1" applyAlignment="1">
      <alignment vertical="center" shrinkToFit="1"/>
    </xf>
    <xf numFmtId="0" fontId="0" fillId="0" borderId="59" xfId="67" applyFont="1" applyBorder="1" applyAlignment="1">
      <alignment horizontal="center" vertical="center"/>
      <protection/>
    </xf>
    <xf numFmtId="0" fontId="0" fillId="0" borderId="73" xfId="0" applyBorder="1" applyAlignment="1">
      <alignment horizontal="center" vertical="center"/>
    </xf>
    <xf numFmtId="0" fontId="0" fillId="0" borderId="71" xfId="67" applyFont="1" applyBorder="1" applyAlignment="1">
      <alignment horizontal="center" vertical="center"/>
      <protection/>
    </xf>
    <xf numFmtId="0" fontId="0" fillId="0" borderId="73" xfId="67" applyFont="1" applyBorder="1" applyAlignment="1">
      <alignment horizontal="center" vertical="center"/>
      <protection/>
    </xf>
    <xf numFmtId="0" fontId="13" fillId="0" borderId="71" xfId="67" applyFont="1" applyBorder="1" applyAlignment="1">
      <alignment horizontal="center" vertical="center" wrapText="1"/>
      <protection/>
    </xf>
    <xf numFmtId="0" fontId="13" fillId="0" borderId="73" xfId="67" applyFont="1" applyBorder="1" applyAlignment="1">
      <alignment horizontal="center" vertical="center" wrapText="1"/>
      <protection/>
    </xf>
    <xf numFmtId="0" fontId="13" fillId="0" borderId="73" xfId="67" applyFont="1" applyBorder="1" applyAlignment="1">
      <alignment horizontal="center" vertical="center"/>
      <protection/>
    </xf>
    <xf numFmtId="0" fontId="0" fillId="0" borderId="71" xfId="67" applyFont="1" applyBorder="1" applyAlignment="1">
      <alignment horizontal="center" vertical="center"/>
      <protection/>
    </xf>
    <xf numFmtId="0" fontId="0" fillId="0" borderId="59" xfId="67" applyFont="1" applyBorder="1" applyAlignment="1">
      <alignment horizontal="center" vertical="center"/>
      <protection/>
    </xf>
    <xf numFmtId="0" fontId="0" fillId="0" borderId="10" xfId="67" applyFont="1" applyBorder="1" applyAlignment="1">
      <alignment horizontal="center" vertical="center"/>
      <protection/>
    </xf>
    <xf numFmtId="0" fontId="0" fillId="0" borderId="10" xfId="67" applyFont="1" applyBorder="1" applyAlignment="1">
      <alignment horizontal="center" vertical="center"/>
      <protection/>
    </xf>
    <xf numFmtId="0" fontId="12" fillId="0" borderId="71" xfId="67" applyFont="1" applyBorder="1" applyAlignment="1">
      <alignment horizontal="left" vertical="center" wrapText="1"/>
      <protection/>
    </xf>
    <xf numFmtId="0" fontId="12" fillId="0" borderId="73" xfId="67" applyFont="1" applyBorder="1" applyAlignment="1">
      <alignment horizontal="left" vertical="center" wrapText="1"/>
      <protection/>
    </xf>
    <xf numFmtId="0" fontId="12" fillId="13" borderId="71" xfId="67" applyFont="1" applyFill="1" applyBorder="1" applyAlignment="1">
      <alignment horizontal="left" vertical="center" wrapText="1"/>
      <protection/>
    </xf>
    <xf numFmtId="0" fontId="12" fillId="13" borderId="73" xfId="67" applyFont="1" applyFill="1" applyBorder="1" applyAlignment="1">
      <alignment horizontal="left" vertical="center" wrapText="1"/>
      <protection/>
    </xf>
    <xf numFmtId="0" fontId="9" fillId="0" borderId="15" xfId="68" applyFont="1" applyBorder="1" applyAlignment="1">
      <alignment horizontal="center" vertical="center" wrapText="1"/>
      <protection/>
    </xf>
    <xf numFmtId="0" fontId="9" fillId="0" borderId="18" xfId="0" applyFont="1" applyBorder="1" applyAlignment="1">
      <alignment horizontal="center" vertical="center"/>
    </xf>
    <xf numFmtId="0" fontId="16" fillId="0" borderId="0" xfId="67" applyFont="1" applyAlignment="1">
      <alignment horizontal="center" vertical="center"/>
      <protection/>
    </xf>
    <xf numFmtId="0" fontId="12" fillId="0" borderId="58" xfId="67" applyFont="1" applyBorder="1" applyAlignment="1">
      <alignment horizontal="left" vertical="center"/>
      <protection/>
    </xf>
    <xf numFmtId="0" fontId="12" fillId="0" borderId="58" xfId="67" applyFont="1" applyBorder="1" applyAlignment="1">
      <alignment horizontal="right" vertical="center"/>
      <protection/>
    </xf>
    <xf numFmtId="0" fontId="12" fillId="7" borderId="58" xfId="67" applyFont="1" applyFill="1" applyBorder="1" applyAlignment="1">
      <alignment horizontal="center" vertical="center"/>
      <protection/>
    </xf>
    <xf numFmtId="0" fontId="0" fillId="7" borderId="58" xfId="0" applyFill="1" applyBorder="1" applyAlignment="1">
      <alignment horizontal="center" vertical="center"/>
    </xf>
    <xf numFmtId="0" fontId="0" fillId="0" borderId="21" xfId="67" applyFont="1" applyBorder="1" applyAlignment="1">
      <alignment horizontal="center" vertical="center"/>
      <protection/>
    </xf>
    <xf numFmtId="0" fontId="0" fillId="0" borderId="22" xfId="67" applyFont="1" applyBorder="1" applyAlignment="1">
      <alignment horizontal="center" vertical="center"/>
      <protection/>
    </xf>
    <xf numFmtId="0" fontId="0" fillId="0" borderId="56" xfId="67" applyFont="1" applyBorder="1" applyAlignment="1">
      <alignment horizontal="center" vertical="center"/>
      <protection/>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91" xfId="0" applyBorder="1" applyAlignment="1">
      <alignment horizontal="center" vertical="center"/>
    </xf>
    <xf numFmtId="0" fontId="0" fillId="0" borderId="58" xfId="0" applyBorder="1" applyAlignment="1">
      <alignment horizontal="center" vertical="center"/>
    </xf>
    <xf numFmtId="0" fontId="0" fillId="0" borderId="55" xfId="0" applyBorder="1" applyAlignment="1">
      <alignment horizontal="center" vertical="center"/>
    </xf>
    <xf numFmtId="0" fontId="0" fillId="0" borderId="59" xfId="0" applyBorder="1" applyAlignment="1">
      <alignment horizontal="center" vertical="center"/>
    </xf>
    <xf numFmtId="20" fontId="9" fillId="0" borderId="21" xfId="67" applyNumberFormat="1" applyFont="1" applyBorder="1" applyAlignment="1">
      <alignment horizontal="center" vertical="center"/>
      <protection/>
    </xf>
    <xf numFmtId="0" fontId="0" fillId="0" borderId="22" xfId="0" applyBorder="1" applyAlignment="1">
      <alignment horizontal="center" vertical="center"/>
    </xf>
    <xf numFmtId="20" fontId="9" fillId="0" borderId="22" xfId="67" applyNumberFormat="1" applyFont="1" applyBorder="1" applyAlignment="1">
      <alignment horizontal="center" vertical="center"/>
      <protection/>
    </xf>
    <xf numFmtId="0" fontId="0" fillId="0" borderId="56" xfId="0" applyBorder="1" applyAlignment="1">
      <alignment horizontal="center" vertical="center"/>
    </xf>
    <xf numFmtId="0" fontId="12" fillId="0" borderId="59" xfId="67" applyFont="1" applyBorder="1" applyAlignment="1">
      <alignment horizontal="center" vertical="center"/>
      <protection/>
    </xf>
    <xf numFmtId="179" fontId="27" fillId="0" borderId="21" xfId="67" applyNumberFormat="1" applyFont="1" applyBorder="1" applyAlignment="1">
      <alignment horizontal="right" vertical="center"/>
      <protection/>
    </xf>
    <xf numFmtId="179" fontId="27" fillId="0" borderId="22" xfId="0" applyNumberFormat="1" applyFont="1" applyBorder="1" applyAlignment="1">
      <alignment horizontal="right" vertical="center"/>
    </xf>
    <xf numFmtId="179" fontId="27" fillId="0" borderId="91" xfId="0" applyNumberFormat="1" applyFont="1" applyBorder="1" applyAlignment="1">
      <alignment horizontal="right" vertical="center"/>
    </xf>
    <xf numFmtId="179" fontId="27" fillId="0" borderId="58" xfId="0" applyNumberFormat="1" applyFont="1" applyBorder="1" applyAlignment="1">
      <alignment horizontal="right" vertical="center"/>
    </xf>
    <xf numFmtId="0" fontId="27" fillId="0" borderId="56" xfId="67" applyFont="1" applyBorder="1" applyAlignment="1">
      <alignment horizontal="center" vertical="center"/>
      <protection/>
    </xf>
    <xf numFmtId="0" fontId="27" fillId="0" borderId="55" xfId="0" applyFont="1" applyBorder="1" applyAlignment="1">
      <alignment horizontal="center" vertical="center"/>
    </xf>
    <xf numFmtId="0" fontId="9" fillId="0" borderId="22" xfId="67" applyFont="1" applyBorder="1" applyAlignment="1">
      <alignment horizontal="center" vertical="center"/>
      <protection/>
    </xf>
    <xf numFmtId="215" fontId="9" fillId="0" borderId="21" xfId="67" applyNumberFormat="1" applyFont="1" applyBorder="1" applyAlignment="1">
      <alignment horizontal="center" vertical="center" shrinkToFit="1"/>
      <protection/>
    </xf>
    <xf numFmtId="215" fontId="0" fillId="0" borderId="22" xfId="0" applyNumberFormat="1" applyBorder="1" applyAlignment="1">
      <alignment horizontal="center" vertical="center"/>
    </xf>
    <xf numFmtId="215" fontId="0" fillId="0" borderId="56" xfId="0" applyNumberFormat="1" applyBorder="1" applyAlignment="1">
      <alignment horizontal="center" vertical="center"/>
    </xf>
    <xf numFmtId="215" fontId="0" fillId="0" borderId="20" xfId="0" applyNumberFormat="1" applyBorder="1" applyAlignment="1">
      <alignment horizontal="center" vertical="center"/>
    </xf>
    <xf numFmtId="215" fontId="0" fillId="0" borderId="0" xfId="0" applyNumberFormat="1" applyAlignment="1">
      <alignment horizontal="center" vertical="center"/>
    </xf>
    <xf numFmtId="215" fontId="0" fillId="0" borderId="16" xfId="0" applyNumberFormat="1" applyBorder="1" applyAlignment="1">
      <alignment horizontal="center" vertical="center"/>
    </xf>
    <xf numFmtId="215" fontId="0" fillId="0" borderId="91" xfId="0" applyNumberFormat="1" applyBorder="1" applyAlignment="1">
      <alignment horizontal="center" vertical="center"/>
    </xf>
    <xf numFmtId="215" fontId="0" fillId="0" borderId="58" xfId="0" applyNumberFormat="1" applyBorder="1" applyAlignment="1">
      <alignment horizontal="center" vertical="center"/>
    </xf>
    <xf numFmtId="215" fontId="0" fillId="0" borderId="55" xfId="0" applyNumberFormat="1" applyBorder="1" applyAlignment="1">
      <alignment horizontal="center" vertical="center"/>
    </xf>
    <xf numFmtId="0" fontId="36" fillId="0" borderId="0" xfId="69" applyFont="1" applyBorder="1" applyAlignment="1">
      <alignment vertical="top" wrapText="1"/>
      <protection/>
    </xf>
    <xf numFmtId="0" fontId="13" fillId="0" borderId="0" xfId="0" applyFont="1" applyAlignment="1">
      <alignment vertical="top" wrapText="1"/>
    </xf>
    <xf numFmtId="0" fontId="9" fillId="0" borderId="58" xfId="67" applyFont="1" applyBorder="1" applyAlignment="1">
      <alignment horizontal="left" vertical="center"/>
      <protection/>
    </xf>
    <xf numFmtId="0" fontId="9" fillId="0" borderId="58" xfId="67" applyFont="1" applyBorder="1" applyAlignment="1">
      <alignment horizontal="center" vertical="center"/>
      <protection/>
    </xf>
    <xf numFmtId="0" fontId="9" fillId="7" borderId="58" xfId="67" applyFont="1" applyFill="1" applyBorder="1" applyAlignment="1">
      <alignment horizontal="center" vertical="center"/>
      <protection/>
    </xf>
    <xf numFmtId="0" fontId="6" fillId="0" borderId="0" xfId="69" applyFont="1" applyBorder="1" applyAlignment="1">
      <alignment wrapText="1"/>
      <protection/>
    </xf>
    <xf numFmtId="0" fontId="6" fillId="0" borderId="0" xfId="69" applyFont="1" applyBorder="1" applyAlignment="1">
      <alignment vertical="top" wrapText="1"/>
      <protection/>
    </xf>
    <xf numFmtId="0" fontId="10" fillId="0" borderId="36" xfId="69" applyFont="1" applyBorder="1" applyAlignment="1">
      <alignment horizontal="center" vertical="center" wrapText="1"/>
      <protection/>
    </xf>
    <xf numFmtId="0" fontId="10" fillId="0" borderId="33" xfId="69" applyFont="1" applyBorder="1" applyAlignment="1">
      <alignment horizontal="center" vertical="center" wrapText="1"/>
      <protection/>
    </xf>
    <xf numFmtId="0" fontId="10" fillId="0" borderId="94" xfId="69" applyFont="1" applyBorder="1" applyAlignment="1">
      <alignment horizontal="center" vertical="center" wrapText="1"/>
      <protection/>
    </xf>
    <xf numFmtId="193" fontId="10" fillId="7" borderId="90" xfId="69" applyNumberFormat="1" applyFont="1" applyFill="1" applyBorder="1" applyAlignment="1">
      <alignment horizontal="center" vertical="top" shrinkToFit="1"/>
      <protection/>
    </xf>
    <xf numFmtId="193" fontId="10" fillId="0" borderId="21" xfId="69" applyNumberFormat="1" applyFont="1" applyBorder="1" applyAlignment="1">
      <alignment horizontal="center" vertical="center" shrinkToFit="1"/>
      <protection/>
    </xf>
    <xf numFmtId="193" fontId="10" fillId="0" borderId="22" xfId="69" applyNumberFormat="1" applyFont="1" applyBorder="1" applyAlignment="1">
      <alignment horizontal="center" vertical="center" shrinkToFit="1"/>
      <protection/>
    </xf>
    <xf numFmtId="0" fontId="0" fillId="0" borderId="56" xfId="0" applyBorder="1" applyAlignment="1">
      <alignment horizontal="center" vertical="center" shrinkToFit="1"/>
    </xf>
    <xf numFmtId="0" fontId="6" fillId="0" borderId="0" xfId="69" applyFont="1" applyBorder="1" applyAlignment="1">
      <alignment vertical="top"/>
      <protection/>
    </xf>
    <xf numFmtId="0" fontId="10" fillId="0" borderId="95" xfId="69" applyFont="1" applyBorder="1" applyAlignment="1">
      <alignment horizontal="center" shrinkToFit="1"/>
      <protection/>
    </xf>
    <xf numFmtId="0" fontId="10" fillId="0" borderId="88" xfId="69" applyFont="1" applyBorder="1" applyAlignment="1">
      <alignment horizontal="center" shrinkToFit="1"/>
      <protection/>
    </xf>
    <xf numFmtId="0" fontId="0" fillId="0" borderId="89" xfId="0" applyBorder="1" applyAlignment="1">
      <alignment horizontal="center" shrinkToFit="1"/>
    </xf>
    <xf numFmtId="0" fontId="10" fillId="0" borderId="87" xfId="69" applyFont="1" applyBorder="1" applyAlignment="1">
      <alignment horizontal="center" shrinkToFit="1"/>
      <protection/>
    </xf>
    <xf numFmtId="0" fontId="10" fillId="0" borderId="89" xfId="69" applyFont="1" applyBorder="1" applyAlignment="1">
      <alignment horizontal="center" shrinkToFit="1"/>
      <protection/>
    </xf>
    <xf numFmtId="0" fontId="10" fillId="0" borderId="76" xfId="69" applyFont="1" applyBorder="1" applyAlignment="1">
      <alignment horizontal="center" vertical="center"/>
      <protection/>
    </xf>
    <xf numFmtId="0" fontId="0" fillId="0" borderId="80" xfId="0" applyFont="1" applyBorder="1" applyAlignment="1">
      <alignment vertical="center"/>
    </xf>
    <xf numFmtId="0" fontId="19" fillId="0" borderId="0" xfId="69" applyFont="1" applyAlignment="1">
      <alignment horizontal="center"/>
      <protection/>
    </xf>
    <xf numFmtId="0" fontId="10" fillId="0" borderId="10" xfId="69" applyFont="1" applyBorder="1" applyAlignment="1">
      <alignment horizontal="center" vertical="center" shrinkToFit="1"/>
      <protection/>
    </xf>
    <xf numFmtId="0" fontId="10" fillId="0" borderId="21" xfId="69" applyFont="1" applyBorder="1" applyAlignment="1">
      <alignment horizontal="center" vertical="center" shrinkToFit="1"/>
      <protection/>
    </xf>
    <xf numFmtId="0" fontId="10" fillId="0" borderId="56" xfId="69" applyFont="1" applyBorder="1" applyAlignment="1">
      <alignment horizontal="center" vertical="center" shrinkToFit="1"/>
      <protection/>
    </xf>
    <xf numFmtId="0" fontId="10" fillId="0" borderId="72" xfId="69" applyFont="1" applyBorder="1" applyAlignment="1">
      <alignment horizontal="center" vertical="center" shrinkToFit="1"/>
      <protection/>
    </xf>
    <xf numFmtId="0" fontId="0" fillId="0" borderId="96" xfId="0" applyBorder="1" applyAlignment="1">
      <alignment horizontal="center"/>
    </xf>
    <xf numFmtId="0" fontId="0" fillId="13" borderId="96" xfId="0" applyFill="1" applyBorder="1" applyAlignment="1">
      <alignment horizontal="center"/>
    </xf>
    <xf numFmtId="0" fontId="0" fillId="0" borderId="97" xfId="0" applyBorder="1" applyAlignment="1">
      <alignment horizontal="center"/>
    </xf>
    <xf numFmtId="0" fontId="0" fillId="0" borderId="98" xfId="0" applyBorder="1" applyAlignment="1">
      <alignment horizontal="center"/>
    </xf>
    <xf numFmtId="0" fontId="0" fillId="0" borderId="15" xfId="0" applyBorder="1" applyAlignment="1">
      <alignment horizontal="center" vertical="center"/>
    </xf>
    <xf numFmtId="0" fontId="0" fillId="0" borderId="99" xfId="0" applyBorder="1" applyAlignment="1">
      <alignment horizontal="center" vertical="center"/>
    </xf>
    <xf numFmtId="0" fontId="0" fillId="0" borderId="15" xfId="0" applyBorder="1" applyAlignment="1">
      <alignment horizontal="center" vertical="center" wrapText="1"/>
    </xf>
    <xf numFmtId="0" fontId="15" fillId="0" borderId="100" xfId="0" applyFont="1" applyBorder="1" applyAlignment="1">
      <alignment horizontal="center" vertical="center"/>
    </xf>
    <xf numFmtId="0" fontId="15" fillId="0" borderId="101" xfId="0" applyFont="1"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0" fillId="0" borderId="102" xfId="0" applyBorder="1" applyAlignment="1">
      <alignment horizontal="center"/>
    </xf>
    <xf numFmtId="0" fontId="0" fillId="0" borderId="17" xfId="0" applyFont="1" applyBorder="1" applyAlignment="1">
      <alignment horizontal="center" vertical="center"/>
    </xf>
    <xf numFmtId="0" fontId="0" fillId="13" borderId="18" xfId="0" applyFont="1" applyFill="1" applyBorder="1" applyAlignment="1">
      <alignment horizontal="center" vertical="center"/>
    </xf>
    <xf numFmtId="0" fontId="0" fillId="13" borderId="91" xfId="0" applyFont="1" applyFill="1" applyBorder="1" applyAlignment="1">
      <alignment horizontal="center" vertical="center"/>
    </xf>
    <xf numFmtId="0" fontId="0" fillId="13" borderId="55" xfId="0" applyFont="1" applyFill="1" applyBorder="1" applyAlignment="1">
      <alignment horizontal="center" vertical="center"/>
    </xf>
    <xf numFmtId="0" fontId="0" fillId="0" borderId="15" xfId="0" applyBorder="1" applyAlignment="1">
      <alignment horizontal="center"/>
    </xf>
    <xf numFmtId="0" fontId="0" fillId="0" borderId="15" xfId="0" applyFont="1" applyBorder="1" applyAlignment="1">
      <alignment horizontal="center" vertical="center"/>
    </xf>
    <xf numFmtId="0" fontId="15" fillId="0" borderId="15" xfId="0" applyFont="1" applyBorder="1" applyAlignment="1">
      <alignment horizontal="center" vertical="center"/>
    </xf>
    <xf numFmtId="0" fontId="0" fillId="13" borderId="35" xfId="0" applyFill="1" applyBorder="1" applyAlignment="1">
      <alignment horizontal="center" vertical="center"/>
    </xf>
    <xf numFmtId="0" fontId="0" fillId="13" borderId="36" xfId="0" applyFill="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10" xfId="0" applyBorder="1" applyAlignment="1">
      <alignment horizontal="center" vertical="center"/>
    </xf>
    <xf numFmtId="0" fontId="0" fillId="0" borderId="71" xfId="0" applyBorder="1" applyAlignment="1">
      <alignment horizontal="center" vertical="center"/>
    </xf>
    <xf numFmtId="195" fontId="0" fillId="13" borderId="30" xfId="0" applyNumberFormat="1" applyFont="1" applyFill="1" applyBorder="1" applyAlignment="1">
      <alignment horizontal="center" vertical="center"/>
    </xf>
    <xf numFmtId="195" fontId="0" fillId="13" borderId="31" xfId="0" applyNumberFormat="1" applyFont="1" applyFill="1" applyBorder="1" applyAlignment="1">
      <alignment horizontal="center" vertical="center"/>
    </xf>
    <xf numFmtId="0" fontId="0" fillId="0" borderId="95" xfId="0" applyBorder="1" applyAlignment="1">
      <alignment horizontal="center"/>
    </xf>
    <xf numFmtId="0" fontId="0" fillId="0" borderId="88" xfId="0" applyBorder="1" applyAlignment="1">
      <alignment horizontal="center"/>
    </xf>
    <xf numFmtId="0" fontId="0" fillId="0" borderId="46" xfId="0" applyBorder="1" applyAlignment="1">
      <alignment horizontal="center"/>
    </xf>
    <xf numFmtId="0" fontId="0" fillId="7" borderId="103" xfId="0" applyFill="1" applyBorder="1" applyAlignment="1">
      <alignment/>
    </xf>
    <xf numFmtId="0" fontId="0" fillId="7" borderId="28" xfId="0" applyFill="1" applyBorder="1" applyAlignment="1">
      <alignment/>
    </xf>
    <xf numFmtId="0" fontId="0" fillId="7" borderId="29" xfId="0" applyFill="1" applyBorder="1" applyAlignment="1">
      <alignment/>
    </xf>
    <xf numFmtId="195" fontId="0" fillId="13" borderId="104" xfId="0" applyNumberFormat="1" applyFont="1" applyFill="1" applyBorder="1" applyAlignment="1">
      <alignment horizontal="center" vertical="center"/>
    </xf>
    <xf numFmtId="0" fontId="0" fillId="0" borderId="1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2" fillId="0" borderId="15"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0" fillId="0" borderId="58" xfId="0" applyBorder="1" applyAlignment="1" applyProtection="1">
      <alignment horizontal="right"/>
      <protection locked="0"/>
    </xf>
    <xf numFmtId="0" fontId="0" fillId="0" borderId="58" xfId="0" applyBorder="1" applyAlignment="1" applyProtection="1">
      <alignment horizontal="left"/>
      <protection locked="0"/>
    </xf>
    <xf numFmtId="0" fontId="0" fillId="0" borderId="59" xfId="0" applyBorder="1" applyAlignment="1" applyProtection="1">
      <alignment horizontal="left"/>
      <protection locked="0"/>
    </xf>
    <xf numFmtId="0" fontId="24"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71"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13" borderId="59" xfId="0" applyFill="1" applyBorder="1" applyAlignment="1" applyProtection="1">
      <alignment horizontal="center" vertical="center"/>
      <protection/>
    </xf>
    <xf numFmtId="0" fontId="0" fillId="13" borderId="73" xfId="0" applyFill="1" applyBorder="1" applyAlignment="1" applyProtection="1">
      <alignment horizontal="center" vertical="center"/>
      <protection/>
    </xf>
    <xf numFmtId="0" fontId="0" fillId="0" borderId="17" xfId="0" applyBorder="1" applyAlignment="1" applyProtection="1">
      <alignment horizontal="center" vertical="center"/>
      <protection locked="0"/>
    </xf>
    <xf numFmtId="0" fontId="4" fillId="13" borderId="71" xfId="0" applyFont="1" applyFill="1" applyBorder="1" applyAlignment="1">
      <alignment horizontal="center" vertical="center"/>
    </xf>
    <xf numFmtId="0" fontId="0" fillId="13" borderId="59" xfId="0" applyFill="1" applyBorder="1" applyAlignment="1">
      <alignment horizontal="center" vertical="center"/>
    </xf>
    <xf numFmtId="0" fontId="0" fillId="13" borderId="73" xfId="0" applyFill="1" applyBorder="1" applyAlignment="1">
      <alignment horizontal="center" vertical="center"/>
    </xf>
    <xf numFmtId="0" fontId="138" fillId="36" borderId="0" xfId="0" applyFont="1" applyFill="1" applyAlignment="1">
      <alignment horizontal="center" vertical="center"/>
    </xf>
    <xf numFmtId="0" fontId="139" fillId="36" borderId="0" xfId="0" applyFont="1" applyFill="1" applyAlignment="1">
      <alignment horizontal="center" vertical="center"/>
    </xf>
    <xf numFmtId="0" fontId="4" fillId="0" borderId="1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0" fillId="0" borderId="0" xfId="0" applyFont="1" applyAlignment="1">
      <alignment horizontal="center" vertical="center"/>
    </xf>
    <xf numFmtId="0" fontId="0" fillId="0" borderId="0" xfId="0" applyAlignment="1">
      <alignment horizontal="center" vertical="center"/>
    </xf>
    <xf numFmtId="0" fontId="4" fillId="0" borderId="73" xfId="0" applyFont="1" applyBorder="1" applyAlignment="1">
      <alignment horizontal="center" vertical="center"/>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0" fillId="0" borderId="58" xfId="0" applyBorder="1" applyAlignment="1">
      <alignment horizontal="left"/>
    </xf>
    <xf numFmtId="0" fontId="0" fillId="0" borderId="59" xfId="0" applyBorder="1" applyAlignment="1">
      <alignment horizontal="left"/>
    </xf>
    <xf numFmtId="0" fontId="0" fillId="0" borderId="59" xfId="0" applyBorder="1" applyAlignment="1">
      <alignment/>
    </xf>
    <xf numFmtId="0" fontId="29" fillId="0" borderId="105" xfId="0" applyFont="1" applyBorder="1" applyAlignment="1">
      <alignment horizontal="center" vertical="center"/>
    </xf>
    <xf numFmtId="0" fontId="0" fillId="0" borderId="106" xfId="0" applyBorder="1" applyAlignment="1">
      <alignment horizontal="center" vertical="center"/>
    </xf>
    <xf numFmtId="0" fontId="47" fillId="0" borderId="0" xfId="0" applyFont="1" applyAlignment="1">
      <alignment horizontal="center" vertical="center"/>
    </xf>
    <xf numFmtId="0" fontId="29" fillId="0" borderId="71" xfId="0" applyFont="1" applyBorder="1" applyAlignment="1">
      <alignment horizontal="center" vertical="center"/>
    </xf>
    <xf numFmtId="0" fontId="29" fillId="0" borderId="59" xfId="0" applyFont="1" applyBorder="1" applyAlignment="1">
      <alignment horizontal="center" vertical="center"/>
    </xf>
    <xf numFmtId="0" fontId="29" fillId="0" borderId="73" xfId="0" applyFont="1" applyBorder="1" applyAlignment="1">
      <alignment horizontal="center" vertical="center"/>
    </xf>
    <xf numFmtId="0" fontId="15" fillId="0" borderId="56" xfId="0" applyFont="1" applyBorder="1" applyAlignment="1" applyProtection="1">
      <alignment horizontal="center"/>
      <protection locked="0"/>
    </xf>
    <xf numFmtId="0" fontId="15" fillId="0" borderId="107" xfId="0" applyFont="1" applyBorder="1" applyAlignment="1" applyProtection="1">
      <alignment horizontal="center"/>
      <protection locked="0"/>
    </xf>
    <xf numFmtId="3" fontId="22" fillId="0" borderId="21" xfId="0" applyNumberFormat="1" applyFont="1" applyBorder="1" applyAlignment="1" applyProtection="1">
      <alignment horizontal="right"/>
      <protection locked="0"/>
    </xf>
    <xf numFmtId="3" fontId="22" fillId="0" borderId="22" xfId="0" applyNumberFormat="1" applyFont="1" applyBorder="1" applyAlignment="1" applyProtection="1">
      <alignment horizontal="right"/>
      <protection locked="0"/>
    </xf>
    <xf numFmtId="3" fontId="22" fillId="0" borderId="69" xfId="0" applyNumberFormat="1" applyFont="1" applyBorder="1" applyAlignment="1" applyProtection="1">
      <alignment horizontal="right"/>
      <protection locked="0"/>
    </xf>
    <xf numFmtId="3" fontId="22" fillId="0" borderId="14" xfId="0" applyNumberFormat="1" applyFont="1" applyBorder="1" applyAlignment="1" applyProtection="1">
      <alignment horizontal="right"/>
      <protection locked="0"/>
    </xf>
    <xf numFmtId="0" fontId="15" fillId="0" borderId="24" xfId="0" applyFont="1" applyBorder="1" applyAlignment="1" applyProtection="1">
      <alignment horizontal="center"/>
      <protection locked="0"/>
    </xf>
    <xf numFmtId="0" fontId="15" fillId="0" borderId="74" xfId="0" applyFont="1" applyBorder="1" applyAlignment="1" applyProtection="1">
      <alignment horizontal="center"/>
      <protection locked="0"/>
    </xf>
    <xf numFmtId="0" fontId="15" fillId="0" borderId="58" xfId="0" applyFont="1" applyBorder="1" applyAlignment="1" applyProtection="1">
      <alignment horizontal="right"/>
      <protection locked="0"/>
    </xf>
    <xf numFmtId="0" fontId="15" fillId="0" borderId="58" xfId="0" applyFont="1" applyBorder="1" applyAlignment="1" applyProtection="1">
      <alignment horizontal="center"/>
      <protection locked="0"/>
    </xf>
    <xf numFmtId="0" fontId="16" fillId="0" borderId="108"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56" xfId="0" applyFont="1" applyBorder="1" applyAlignment="1" applyProtection="1">
      <alignment horizontal="center" vertical="center"/>
      <protection locked="0"/>
    </xf>
    <xf numFmtId="0" fontId="16" fillId="0" borderId="109"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07" xfId="0" applyFont="1" applyBorder="1" applyAlignment="1" applyProtection="1">
      <alignment horizontal="center" vertical="center"/>
      <protection locked="0"/>
    </xf>
    <xf numFmtId="0" fontId="22" fillId="0" borderId="21" xfId="0" applyFont="1" applyBorder="1" applyAlignment="1" applyProtection="1">
      <alignment horizontal="right"/>
      <protection locked="0"/>
    </xf>
    <xf numFmtId="0" fontId="22" fillId="0" borderId="22" xfId="0" applyFont="1" applyBorder="1" applyAlignment="1" applyProtection="1">
      <alignment horizontal="right"/>
      <protection locked="0"/>
    </xf>
    <xf numFmtId="0" fontId="22" fillId="0" borderId="69" xfId="0" applyFont="1" applyBorder="1" applyAlignment="1" applyProtection="1">
      <alignment horizontal="right"/>
      <protection locked="0"/>
    </xf>
    <xf numFmtId="0" fontId="22" fillId="0" borderId="14" xfId="0" applyFont="1" applyBorder="1" applyAlignment="1" applyProtection="1">
      <alignment horizontal="right"/>
      <protection locked="0"/>
    </xf>
    <xf numFmtId="0" fontId="17" fillId="0" borderId="110" xfId="0" applyFont="1" applyBorder="1" applyAlignment="1" applyProtection="1">
      <alignment horizontal="center" vertical="center" wrapText="1"/>
      <protection locked="0"/>
    </xf>
    <xf numFmtId="0" fontId="17" fillId="0" borderId="90" xfId="0" applyFont="1" applyBorder="1" applyAlignment="1" applyProtection="1">
      <alignment horizontal="center" vertical="center" wrapText="1"/>
      <protection locked="0"/>
    </xf>
    <xf numFmtId="0" fontId="17" fillId="0" borderId="85"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7" fillId="0" borderId="111" xfId="0" applyFont="1" applyBorder="1" applyAlignment="1" applyProtection="1">
      <alignment horizontal="center" vertical="center" wrapText="1"/>
      <protection locked="0"/>
    </xf>
    <xf numFmtId="0" fontId="17" fillId="0" borderId="58"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5" fillId="0" borderId="88" xfId="0" applyFont="1" applyBorder="1" applyAlignment="1" applyProtection="1">
      <alignment horizontal="center"/>
      <protection locked="0"/>
    </xf>
    <xf numFmtId="0" fontId="15" fillId="0" borderId="89" xfId="0" applyFont="1" applyBorder="1" applyAlignment="1" applyProtection="1">
      <alignment horizontal="center"/>
      <protection locked="0"/>
    </xf>
    <xf numFmtId="0" fontId="17" fillId="0" borderId="86"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17" fillId="0" borderId="91" xfId="0" applyFont="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0" fontId="17" fillId="0" borderId="92" xfId="0" applyFont="1" applyBorder="1" applyAlignment="1" applyProtection="1">
      <alignment horizontal="center" vertical="center" wrapText="1"/>
      <protection locked="0"/>
    </xf>
    <xf numFmtId="0" fontId="17" fillId="0" borderId="21" xfId="0" applyFont="1" applyBorder="1" applyAlignment="1" applyProtection="1">
      <alignment horizontal="center" wrapText="1"/>
      <protection locked="0"/>
    </xf>
    <xf numFmtId="0" fontId="17" fillId="0" borderId="22" xfId="0" applyFont="1" applyBorder="1" applyAlignment="1" applyProtection="1">
      <alignment horizontal="center" wrapText="1"/>
      <protection locked="0"/>
    </xf>
    <xf numFmtId="0" fontId="17" fillId="0" borderId="56" xfId="0" applyFont="1" applyBorder="1" applyAlignment="1" applyProtection="1">
      <alignment horizontal="center" wrapText="1"/>
      <protection locked="0"/>
    </xf>
    <xf numFmtId="0" fontId="17" fillId="0" borderId="91" xfId="0" applyFont="1" applyBorder="1" applyAlignment="1" applyProtection="1">
      <alignment horizontal="center" wrapText="1"/>
      <protection locked="0"/>
    </xf>
    <xf numFmtId="0" fontId="17" fillId="0" borderId="58" xfId="0" applyFont="1" applyBorder="1" applyAlignment="1" applyProtection="1">
      <alignment horizontal="center" wrapText="1"/>
      <protection locked="0"/>
    </xf>
    <xf numFmtId="0" fontId="17" fillId="0" borderId="55" xfId="0" applyFont="1" applyBorder="1" applyAlignment="1" applyProtection="1">
      <alignment horizontal="center" wrapText="1"/>
      <protection locked="0"/>
    </xf>
    <xf numFmtId="0" fontId="17" fillId="0" borderId="21" xfId="0" applyFont="1" applyBorder="1" applyAlignment="1" applyProtection="1">
      <alignment horizontal="center" vertical="center" wrapText="1"/>
      <protection locked="0"/>
    </xf>
    <xf numFmtId="0" fontId="15" fillId="0" borderId="22" xfId="0" applyFont="1" applyBorder="1" applyAlignment="1" applyProtection="1">
      <alignment/>
      <protection locked="0"/>
    </xf>
    <xf numFmtId="0" fontId="15" fillId="0" borderId="56" xfId="0" applyFont="1" applyBorder="1" applyAlignment="1" applyProtection="1">
      <alignment/>
      <protection locked="0"/>
    </xf>
    <xf numFmtId="0" fontId="15" fillId="0" borderId="91" xfId="0" applyFont="1" applyBorder="1" applyAlignment="1" applyProtection="1">
      <alignment/>
      <protection locked="0"/>
    </xf>
    <xf numFmtId="0" fontId="15" fillId="0" borderId="58" xfId="0" applyFont="1" applyBorder="1" applyAlignment="1" applyProtection="1">
      <alignment/>
      <protection locked="0"/>
    </xf>
    <xf numFmtId="0" fontId="15" fillId="0" borderId="55" xfId="0" applyFont="1" applyBorder="1" applyAlignment="1" applyProtection="1">
      <alignment/>
      <protection locked="0"/>
    </xf>
    <xf numFmtId="0" fontId="17" fillId="13" borderId="112" xfId="0" applyFont="1" applyFill="1" applyBorder="1" applyAlignment="1" applyProtection="1">
      <alignment horizontal="center" vertical="center" shrinkToFit="1"/>
      <protection/>
    </xf>
    <xf numFmtId="0" fontId="17" fillId="13" borderId="19" xfId="0" applyFont="1" applyFill="1" applyBorder="1" applyAlignment="1" applyProtection="1">
      <alignment horizontal="center" vertical="center" shrinkToFit="1"/>
      <protection/>
    </xf>
    <xf numFmtId="0" fontId="17" fillId="13" borderId="109" xfId="0" applyFont="1" applyFill="1" applyBorder="1" applyAlignment="1" applyProtection="1">
      <alignment horizontal="center" vertical="center" shrinkToFit="1"/>
      <protection/>
    </xf>
    <xf numFmtId="0" fontId="17" fillId="13" borderId="113" xfId="0" applyFont="1" applyFill="1" applyBorder="1" applyAlignment="1" applyProtection="1">
      <alignment horizontal="center" vertical="center" shrinkToFit="1"/>
      <protection/>
    </xf>
    <xf numFmtId="0" fontId="17" fillId="13" borderId="114" xfId="0" applyFont="1" applyFill="1" applyBorder="1" applyAlignment="1" applyProtection="1">
      <alignment horizontal="center" vertical="center" shrinkToFit="1"/>
      <protection/>
    </xf>
    <xf numFmtId="0" fontId="17" fillId="13" borderId="115" xfId="0" applyFont="1" applyFill="1" applyBorder="1" applyAlignment="1" applyProtection="1">
      <alignment horizontal="center" vertical="center" shrinkToFit="1"/>
      <protection/>
    </xf>
    <xf numFmtId="0" fontId="17" fillId="13" borderId="116" xfId="0" applyFont="1" applyFill="1" applyBorder="1" applyAlignment="1" applyProtection="1">
      <alignment horizontal="center" vertical="center" shrinkToFit="1"/>
      <protection/>
    </xf>
    <xf numFmtId="0" fontId="17" fillId="13" borderId="117" xfId="0" applyFont="1" applyFill="1" applyBorder="1" applyAlignment="1" applyProtection="1">
      <alignment horizontal="center" vertical="center" shrinkToFit="1"/>
      <protection/>
    </xf>
    <xf numFmtId="0" fontId="17" fillId="13" borderId="118" xfId="0" applyFont="1" applyFill="1" applyBorder="1" applyAlignment="1" applyProtection="1">
      <alignment horizontal="center" vertical="center" shrinkToFit="1"/>
      <protection/>
    </xf>
    <xf numFmtId="0" fontId="39" fillId="0" borderId="112" xfId="0" applyFont="1" applyBorder="1" applyAlignment="1" applyProtection="1">
      <alignment horizontal="center" vertical="center" wrapText="1"/>
      <protection locked="0"/>
    </xf>
    <xf numFmtId="0" fontId="39" fillId="0" borderId="119" xfId="0" applyFont="1" applyBorder="1" applyAlignment="1" applyProtection="1">
      <alignment horizontal="center" vertical="center"/>
      <protection locked="0"/>
    </xf>
    <xf numFmtId="0" fontId="39" fillId="0" borderId="19" xfId="0" applyFont="1" applyBorder="1" applyAlignment="1" applyProtection="1">
      <alignment horizontal="center" vertical="center" wrapText="1"/>
      <protection locked="0"/>
    </xf>
    <xf numFmtId="0" fontId="39" fillId="0" borderId="0" xfId="0" applyFont="1" applyBorder="1" applyAlignment="1" applyProtection="1">
      <alignment horizontal="center" vertical="center"/>
      <protection locked="0"/>
    </xf>
    <xf numFmtId="0" fontId="39" fillId="0" borderId="109"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13" xfId="0" applyFont="1" applyBorder="1" applyAlignment="1" applyProtection="1">
      <alignment horizontal="center" vertical="center" wrapText="1"/>
      <protection locked="0"/>
    </xf>
    <xf numFmtId="0" fontId="39" fillId="0" borderId="120" xfId="0" applyFont="1" applyBorder="1" applyAlignment="1" applyProtection="1">
      <alignment horizontal="center" vertical="center"/>
      <protection locked="0"/>
    </xf>
    <xf numFmtId="0" fontId="39" fillId="0" borderId="114" xfId="0" applyFont="1" applyBorder="1" applyAlignment="1" applyProtection="1">
      <alignment horizontal="center" vertical="center"/>
      <protection locked="0"/>
    </xf>
    <xf numFmtId="0" fontId="39" fillId="0" borderId="121" xfId="0" applyFont="1" applyBorder="1" applyAlignment="1" applyProtection="1">
      <alignment horizontal="center" vertical="center"/>
      <protection locked="0"/>
    </xf>
    <xf numFmtId="0" fontId="39" fillId="0" borderId="115" xfId="0" applyFont="1" applyBorder="1" applyAlignment="1" applyProtection="1">
      <alignment horizontal="center" vertical="center"/>
      <protection locked="0"/>
    </xf>
    <xf numFmtId="0" fontId="39" fillId="0" borderId="122" xfId="0" applyFont="1" applyBorder="1" applyAlignment="1" applyProtection="1">
      <alignment horizontal="center" vertical="center"/>
      <protection locked="0"/>
    </xf>
    <xf numFmtId="0" fontId="39" fillId="0" borderId="119" xfId="0" applyFont="1" applyBorder="1" applyAlignment="1" applyProtection="1">
      <alignment horizontal="center" vertical="center" wrapText="1"/>
      <protection locked="0"/>
    </xf>
    <xf numFmtId="0" fontId="39" fillId="0" borderId="123" xfId="0" applyFont="1" applyBorder="1" applyAlignment="1" applyProtection="1">
      <alignment horizontal="center" vertical="center"/>
      <protection locked="0"/>
    </xf>
    <xf numFmtId="0" fontId="39" fillId="0" borderId="24" xfId="0" applyFont="1" applyBorder="1" applyAlignment="1" applyProtection="1">
      <alignment horizontal="center" vertical="center"/>
      <protection locked="0"/>
    </xf>
    <xf numFmtId="0" fontId="39" fillId="0" borderId="74" xfId="0" applyFont="1" applyBorder="1" applyAlignment="1" applyProtection="1">
      <alignment horizontal="center" vertical="center"/>
      <protection locked="0"/>
    </xf>
    <xf numFmtId="0" fontId="17" fillId="0" borderId="124" xfId="0" applyFont="1" applyBorder="1" applyAlignment="1" applyProtection="1">
      <alignment horizontal="center" vertical="center" shrinkToFit="1"/>
      <protection locked="0"/>
    </xf>
    <xf numFmtId="0" fontId="17" fillId="0" borderId="125" xfId="0" applyFont="1" applyBorder="1" applyAlignment="1" applyProtection="1">
      <alignment horizontal="center" vertical="center" shrinkToFit="1"/>
      <protection locked="0"/>
    </xf>
    <xf numFmtId="0" fontId="17" fillId="0" borderId="126" xfId="0" applyFont="1" applyBorder="1" applyAlignment="1" applyProtection="1">
      <alignment horizontal="center" vertical="center" shrinkToFit="1"/>
      <protection locked="0"/>
    </xf>
    <xf numFmtId="0" fontId="17" fillId="0" borderId="127" xfId="0" applyFont="1" applyBorder="1" applyAlignment="1" applyProtection="1">
      <alignment horizontal="center" vertical="center" shrinkToFit="1"/>
      <protection locked="0"/>
    </xf>
    <xf numFmtId="0" fontId="17" fillId="0" borderId="128" xfId="0" applyFont="1" applyBorder="1" applyAlignment="1" applyProtection="1">
      <alignment horizontal="center" vertical="center" shrinkToFit="1"/>
      <protection locked="0"/>
    </xf>
    <xf numFmtId="0" fontId="17" fillId="0" borderId="129" xfId="0" applyFont="1" applyBorder="1" applyAlignment="1" applyProtection="1">
      <alignment horizontal="center" vertical="center" shrinkToFit="1"/>
      <protection locked="0"/>
    </xf>
    <xf numFmtId="0" fontId="17" fillId="0" borderId="130" xfId="0" applyFont="1" applyBorder="1" applyAlignment="1" applyProtection="1">
      <alignment horizontal="center" vertical="center" shrinkToFit="1"/>
      <protection locked="0"/>
    </xf>
    <xf numFmtId="0" fontId="17" fillId="0" borderId="131" xfId="0" applyFont="1" applyBorder="1" applyAlignment="1" applyProtection="1">
      <alignment horizontal="center" vertical="center" shrinkToFit="1"/>
      <protection locked="0"/>
    </xf>
    <xf numFmtId="0" fontId="17" fillId="0" borderId="132" xfId="0" applyFont="1" applyBorder="1" applyAlignment="1" applyProtection="1">
      <alignment horizontal="center" vertical="center" shrinkToFit="1"/>
      <protection locked="0"/>
    </xf>
    <xf numFmtId="0" fontId="17" fillId="0" borderId="133" xfId="0" applyFont="1" applyBorder="1" applyAlignment="1" applyProtection="1">
      <alignment horizontal="center" vertical="center" shrinkToFit="1"/>
      <protection locked="0"/>
    </xf>
    <xf numFmtId="0" fontId="17" fillId="0" borderId="117" xfId="0" applyFont="1" applyBorder="1" applyAlignment="1" applyProtection="1">
      <alignment horizontal="center" vertical="center" shrinkToFit="1"/>
      <protection locked="0"/>
    </xf>
    <xf numFmtId="0" fontId="17" fillId="0" borderId="118"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56" xfId="0" applyFont="1" applyBorder="1" applyAlignment="1" applyProtection="1">
      <alignment horizontal="center" vertical="center"/>
      <protection locked="0"/>
    </xf>
    <xf numFmtId="0" fontId="15" fillId="0" borderId="91" xfId="0" applyFont="1" applyBorder="1" applyAlignment="1" applyProtection="1">
      <alignment horizontal="center" vertical="center"/>
      <protection locked="0"/>
    </xf>
    <xf numFmtId="0" fontId="15" fillId="0" borderId="58" xfId="0" applyFont="1" applyBorder="1" applyAlignment="1" applyProtection="1">
      <alignment horizontal="center" vertical="center"/>
      <protection locked="0"/>
    </xf>
    <xf numFmtId="0" fontId="15" fillId="0" borderId="55"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92" xfId="0" applyFont="1" applyBorder="1" applyAlignment="1" applyProtection="1">
      <alignment horizontal="center" vertical="center"/>
      <protection locked="0"/>
    </xf>
    <xf numFmtId="0" fontId="15" fillId="13" borderId="19" xfId="0" applyFont="1" applyFill="1" applyBorder="1" applyAlignment="1" applyProtection="1">
      <alignment horizontal="center" vertical="center"/>
      <protection/>
    </xf>
    <xf numFmtId="0" fontId="15" fillId="13" borderId="0" xfId="0" applyFont="1" applyFill="1" applyBorder="1" applyAlignment="1" applyProtection="1">
      <alignment horizontal="center" vertical="center"/>
      <protection/>
    </xf>
    <xf numFmtId="0" fontId="15" fillId="13" borderId="24" xfId="0" applyFont="1" applyFill="1" applyBorder="1" applyAlignment="1" applyProtection="1">
      <alignment horizontal="center" vertical="center"/>
      <protection/>
    </xf>
    <xf numFmtId="0" fontId="15" fillId="13" borderId="134" xfId="0" applyFont="1" applyFill="1" applyBorder="1" applyAlignment="1" applyProtection="1">
      <alignment horizontal="center" vertical="center"/>
      <protection/>
    </xf>
    <xf numFmtId="0" fontId="15" fillId="13" borderId="26" xfId="0" applyFont="1" applyFill="1" applyBorder="1" applyAlignment="1" applyProtection="1">
      <alignment horizontal="center" vertical="center"/>
      <protection/>
    </xf>
    <xf numFmtId="0" fontId="15" fillId="13" borderId="27" xfId="0" applyFont="1" applyFill="1" applyBorder="1" applyAlignment="1" applyProtection="1">
      <alignment horizontal="center" vertical="center"/>
      <protection/>
    </xf>
    <xf numFmtId="0" fontId="39" fillId="0" borderId="135" xfId="0" applyFont="1" applyBorder="1" applyAlignment="1" applyProtection="1">
      <alignment horizontal="center"/>
      <protection locked="0"/>
    </xf>
    <xf numFmtId="0" fontId="39" fillId="0" borderId="136" xfId="0" applyFont="1" applyBorder="1" applyAlignment="1" applyProtection="1">
      <alignment horizontal="center"/>
      <protection locked="0"/>
    </xf>
    <xf numFmtId="0" fontId="39" fillId="0" borderId="137" xfId="0" applyFont="1" applyBorder="1" applyAlignment="1" applyProtection="1">
      <alignment horizontal="center"/>
      <protection locked="0"/>
    </xf>
    <xf numFmtId="0" fontId="17" fillId="0" borderId="138" xfId="0" applyFont="1" applyBorder="1" applyAlignment="1" applyProtection="1">
      <alignment horizontal="center" vertical="center" shrinkToFit="1"/>
      <protection locked="0"/>
    </xf>
    <xf numFmtId="0" fontId="17" fillId="0" borderId="139" xfId="0" applyFont="1" applyBorder="1" applyAlignment="1" applyProtection="1">
      <alignment horizontal="center" vertical="center" shrinkToFit="1"/>
      <protection locked="0"/>
    </xf>
    <xf numFmtId="0" fontId="17" fillId="0" borderId="140" xfId="0" applyFont="1" applyBorder="1" applyAlignment="1" applyProtection="1">
      <alignment horizontal="center" vertical="center" shrinkToFit="1"/>
      <protection locked="0"/>
    </xf>
    <xf numFmtId="0" fontId="17" fillId="0" borderId="127" xfId="0" applyFont="1" applyBorder="1" applyAlignment="1" applyProtection="1">
      <alignment horizontal="center" vertical="center"/>
      <protection locked="0"/>
    </xf>
    <xf numFmtId="0" fontId="17" fillId="0" borderId="128" xfId="0" applyFont="1" applyBorder="1" applyAlignment="1" applyProtection="1">
      <alignment horizontal="center" vertical="center"/>
      <protection locked="0"/>
    </xf>
    <xf numFmtId="0" fontId="17" fillId="0" borderId="129" xfId="0" applyFont="1" applyBorder="1" applyAlignment="1" applyProtection="1">
      <alignment horizontal="center" vertical="center"/>
      <protection locked="0"/>
    </xf>
    <xf numFmtId="0" fontId="15" fillId="13" borderId="108" xfId="0" applyFont="1" applyFill="1" applyBorder="1" applyAlignment="1" applyProtection="1">
      <alignment horizontal="center" vertical="center"/>
      <protection/>
    </xf>
    <xf numFmtId="0" fontId="15" fillId="13" borderId="22" xfId="0" applyFont="1" applyFill="1" applyBorder="1" applyAlignment="1" applyProtection="1">
      <alignment horizontal="center" vertical="center"/>
      <protection/>
    </xf>
    <xf numFmtId="0" fontId="15" fillId="13" borderId="23" xfId="0" applyFont="1" applyFill="1" applyBorder="1" applyAlignment="1" applyProtection="1">
      <alignment horizontal="center" vertical="center"/>
      <protection/>
    </xf>
    <xf numFmtId="0" fontId="15" fillId="13" borderId="111" xfId="0" applyFont="1" applyFill="1" applyBorder="1" applyAlignment="1" applyProtection="1">
      <alignment horizontal="center" vertical="center"/>
      <protection/>
    </xf>
    <xf numFmtId="0" fontId="15" fillId="13" borderId="58" xfId="0" applyFont="1" applyFill="1" applyBorder="1" applyAlignment="1" applyProtection="1">
      <alignment horizontal="center" vertical="center"/>
      <protection/>
    </xf>
    <xf numFmtId="0" fontId="15" fillId="13" borderId="92" xfId="0" applyFont="1" applyFill="1" applyBorder="1" applyAlignment="1" applyProtection="1">
      <alignment horizontal="center" vertical="center"/>
      <protection/>
    </xf>
    <xf numFmtId="0" fontId="15" fillId="0" borderId="108" xfId="0" applyFont="1" applyBorder="1" applyAlignment="1" applyProtection="1">
      <alignment horizontal="center" vertical="center"/>
      <protection locked="0"/>
    </xf>
    <xf numFmtId="0" fontId="15" fillId="0" borderId="134"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13" borderId="95" xfId="0" applyFont="1" applyFill="1" applyBorder="1" applyAlignment="1" applyProtection="1">
      <alignment horizontal="center" vertical="center"/>
      <protection/>
    </xf>
    <xf numFmtId="0" fontId="15" fillId="13" borderId="88" xfId="0" applyFont="1" applyFill="1" applyBorder="1" applyAlignment="1" applyProtection="1">
      <alignment horizontal="center" vertical="center"/>
      <protection/>
    </xf>
    <xf numFmtId="0" fontId="15" fillId="13" borderId="46" xfId="0" applyFont="1" applyFill="1" applyBorder="1" applyAlignment="1" applyProtection="1">
      <alignment horizontal="center" vertical="center"/>
      <protection/>
    </xf>
    <xf numFmtId="0" fontId="15" fillId="13" borderId="57" xfId="0" applyFont="1" applyFill="1" applyBorder="1" applyAlignment="1" applyProtection="1">
      <alignment horizontal="center" vertical="center"/>
      <protection/>
    </xf>
    <xf numFmtId="0" fontId="15" fillId="13" borderId="59" xfId="0" applyFont="1" applyFill="1" applyBorder="1" applyAlignment="1" applyProtection="1">
      <alignment horizontal="center" vertical="center"/>
      <protection/>
    </xf>
    <xf numFmtId="0" fontId="15" fillId="13" borderId="141" xfId="0" applyFont="1" applyFill="1" applyBorder="1" applyAlignment="1" applyProtection="1">
      <alignment horizontal="center" vertical="center"/>
      <protection/>
    </xf>
    <xf numFmtId="0" fontId="15" fillId="0" borderId="111" xfId="0" applyFont="1" applyBorder="1" applyAlignment="1" applyProtection="1">
      <alignment horizontal="center" vertical="center"/>
      <protection locked="0"/>
    </xf>
    <xf numFmtId="0" fontId="15" fillId="0" borderId="86" xfId="0" applyFont="1" applyBorder="1" applyAlignment="1" applyProtection="1">
      <alignment horizontal="center" vertical="center"/>
      <protection locked="0"/>
    </xf>
    <xf numFmtId="0" fontId="15" fillId="0" borderId="90" xfId="0" applyFont="1" applyBorder="1" applyAlignment="1" applyProtection="1">
      <alignment horizontal="center" vertical="center"/>
      <protection locked="0"/>
    </xf>
    <xf numFmtId="0" fontId="15" fillId="0" borderId="85"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69"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10"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109" xfId="0" applyFont="1" applyBorder="1" applyAlignment="1" applyProtection="1">
      <alignment horizontal="center" vertical="center"/>
      <protection locked="0"/>
    </xf>
    <xf numFmtId="0" fontId="15" fillId="0" borderId="74" xfId="0" applyFont="1" applyBorder="1" applyAlignment="1" applyProtection="1">
      <alignment horizontal="center" vertical="center"/>
      <protection locked="0"/>
    </xf>
    <xf numFmtId="0" fontId="15" fillId="0" borderId="110" xfId="0" applyFont="1" applyBorder="1" applyAlignment="1" applyProtection="1">
      <alignment horizontal="center" vertical="center" wrapText="1"/>
      <protection locked="0"/>
    </xf>
    <xf numFmtId="0" fontId="15" fillId="0" borderId="90"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109"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74" xfId="0" applyFont="1" applyBorder="1" applyAlignment="1" applyProtection="1">
      <alignment horizontal="center" vertical="center" wrapText="1"/>
      <protection locked="0"/>
    </xf>
    <xf numFmtId="0" fontId="15" fillId="0" borderId="95" xfId="0" applyFont="1" applyBorder="1" applyAlignment="1" applyProtection="1">
      <alignment horizontal="center" vertical="center"/>
      <protection locked="0"/>
    </xf>
    <xf numFmtId="0" fontId="15" fillId="0" borderId="88" xfId="0" applyFont="1" applyBorder="1" applyAlignment="1" applyProtection="1">
      <alignment horizontal="center" vertical="center"/>
      <protection locked="0"/>
    </xf>
    <xf numFmtId="0" fontId="15" fillId="0" borderId="46" xfId="0" applyFont="1" applyBorder="1" applyAlignment="1" applyProtection="1">
      <alignment horizontal="center" vertical="center"/>
      <protection locked="0"/>
    </xf>
    <xf numFmtId="0" fontId="15" fillId="0" borderId="57" xfId="0" applyFont="1" applyBorder="1" applyAlignment="1" applyProtection="1">
      <alignment horizontal="center" vertical="center"/>
      <protection locked="0"/>
    </xf>
    <xf numFmtId="0" fontId="15" fillId="0" borderId="59" xfId="0" applyFont="1" applyBorder="1" applyAlignment="1" applyProtection="1">
      <alignment horizontal="center" vertical="center"/>
      <protection locked="0"/>
    </xf>
    <xf numFmtId="0" fontId="15" fillId="0" borderId="141" xfId="0" applyFont="1" applyBorder="1" applyAlignment="1" applyProtection="1">
      <alignment horizontal="center" vertical="center"/>
      <protection locked="0"/>
    </xf>
    <xf numFmtId="0" fontId="15" fillId="0" borderId="89" xfId="0" applyFont="1" applyBorder="1" applyAlignment="1" applyProtection="1">
      <alignment horizontal="center" vertical="center"/>
      <protection locked="0"/>
    </xf>
    <xf numFmtId="0" fontId="15" fillId="0" borderId="73" xfId="0" applyFont="1" applyBorder="1" applyAlignment="1" applyProtection="1">
      <alignment horizontal="center" vertical="center"/>
      <protection locked="0"/>
    </xf>
    <xf numFmtId="0" fontId="15" fillId="0" borderId="107" xfId="0" applyFont="1" applyBorder="1" applyAlignment="1" applyProtection="1">
      <alignment horizontal="center" vertical="center"/>
      <protection locked="0"/>
    </xf>
    <xf numFmtId="0" fontId="30" fillId="0" borderId="0" xfId="0" applyFont="1" applyAlignment="1" applyProtection="1">
      <alignment horizontal="center"/>
      <protection locked="0"/>
    </xf>
    <xf numFmtId="0" fontId="15" fillId="0" borderId="110" xfId="0" applyFont="1" applyBorder="1" applyAlignment="1" applyProtection="1">
      <alignment horizontal="center" vertical="center" shrinkToFit="1"/>
      <protection locked="0"/>
    </xf>
    <xf numFmtId="0" fontId="15" fillId="0" borderId="90" xfId="0" applyFont="1" applyBorder="1" applyAlignment="1" applyProtection="1">
      <alignment horizontal="center" vertical="center" shrinkToFit="1"/>
      <protection locked="0"/>
    </xf>
    <xf numFmtId="0" fontId="15" fillId="0" borderId="47" xfId="0" applyFont="1" applyBorder="1" applyAlignment="1" applyProtection="1">
      <alignment horizontal="center" vertical="center" shrinkToFit="1"/>
      <protection locked="0"/>
    </xf>
    <xf numFmtId="0" fontId="15" fillId="0" borderId="109"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5" fillId="0" borderId="74" xfId="0" applyFont="1" applyBorder="1" applyAlignment="1" applyProtection="1">
      <alignment horizontal="center" vertical="center" shrinkToFit="1"/>
      <protection locked="0"/>
    </xf>
    <xf numFmtId="0" fontId="15" fillId="13" borderId="110" xfId="0" applyFont="1" applyFill="1" applyBorder="1" applyAlignment="1" applyProtection="1">
      <alignment horizontal="center" vertical="center"/>
      <protection/>
    </xf>
    <xf numFmtId="0" fontId="15" fillId="13" borderId="90" xfId="0" applyFont="1" applyFill="1" applyBorder="1" applyAlignment="1" applyProtection="1">
      <alignment horizontal="center" vertical="center"/>
      <protection/>
    </xf>
    <xf numFmtId="0" fontId="15" fillId="13" borderId="47" xfId="0" applyFont="1" applyFill="1" applyBorder="1" applyAlignment="1" applyProtection="1">
      <alignment horizontal="center" vertical="center"/>
      <protection/>
    </xf>
    <xf numFmtId="0" fontId="15" fillId="13" borderId="109" xfId="0" applyFont="1" applyFill="1" applyBorder="1" applyAlignment="1" applyProtection="1">
      <alignment horizontal="center" vertical="center"/>
      <protection/>
    </xf>
    <xf numFmtId="0" fontId="15" fillId="13" borderId="14" xfId="0" applyFont="1" applyFill="1" applyBorder="1" applyAlignment="1" applyProtection="1">
      <alignment horizontal="center" vertical="center"/>
      <protection/>
    </xf>
    <xf numFmtId="0" fontId="15" fillId="13" borderId="74" xfId="0" applyFont="1" applyFill="1" applyBorder="1" applyAlignment="1" applyProtection="1">
      <alignment horizontal="center" vertical="center"/>
      <protection/>
    </xf>
    <xf numFmtId="0" fontId="15" fillId="0" borderId="110" xfId="0" applyFont="1" applyBorder="1" applyAlignment="1" applyProtection="1">
      <alignment horizontal="center"/>
      <protection locked="0"/>
    </xf>
    <xf numFmtId="0" fontId="15" fillId="0" borderId="90" xfId="0" applyFont="1" applyBorder="1" applyAlignment="1" applyProtection="1">
      <alignment horizontal="center"/>
      <protection locked="0"/>
    </xf>
    <xf numFmtId="0" fontId="15" fillId="0" borderId="47" xfId="0" applyFont="1" applyBorder="1" applyAlignment="1" applyProtection="1">
      <alignment horizontal="center"/>
      <protection locked="0"/>
    </xf>
    <xf numFmtId="0" fontId="15" fillId="0" borderId="19"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5" fillId="0" borderId="109" xfId="0" applyFont="1" applyBorder="1" applyAlignment="1" applyProtection="1">
      <alignment horizontal="center"/>
      <protection locked="0"/>
    </xf>
    <xf numFmtId="0" fontId="15" fillId="0" borderId="14" xfId="0" applyFont="1" applyBorder="1" applyAlignment="1" applyProtection="1">
      <alignment horizontal="center"/>
      <protection locked="0"/>
    </xf>
    <xf numFmtId="206" fontId="0" fillId="13" borderId="58" xfId="50" applyNumberFormat="1" applyFill="1" applyBorder="1" applyAlignment="1" applyProtection="1">
      <alignment horizontal="left"/>
      <protection/>
    </xf>
    <xf numFmtId="0" fontId="0" fillId="13" borderId="58" xfId="0" applyFill="1" applyBorder="1" applyAlignment="1" applyProtection="1">
      <alignment horizontal="left"/>
      <protection/>
    </xf>
    <xf numFmtId="206" fontId="9" fillId="0" borderId="71" xfId="50" applyNumberFormat="1" applyFont="1" applyFill="1" applyBorder="1" applyAlignment="1" applyProtection="1">
      <alignment horizontal="center" vertical="center"/>
      <protection locked="0"/>
    </xf>
    <xf numFmtId="206" fontId="9" fillId="0" borderId="59" xfId="50" applyNumberFormat="1" applyFont="1" applyFill="1" applyBorder="1" applyAlignment="1" applyProtection="1">
      <alignment horizontal="center" vertical="center"/>
      <protection locked="0"/>
    </xf>
    <xf numFmtId="206" fontId="9" fillId="0" borderId="73" xfId="50" applyNumberFormat="1" applyFont="1" applyFill="1" applyBorder="1" applyAlignment="1" applyProtection="1">
      <alignment horizontal="center" vertical="center"/>
      <protection locked="0"/>
    </xf>
    <xf numFmtId="206" fontId="0" fillId="0" borderId="71" xfId="50" applyNumberFormat="1" applyFont="1" applyFill="1" applyBorder="1" applyAlignment="1" applyProtection="1">
      <alignment horizontal="center" vertical="center"/>
      <protection locked="0"/>
    </xf>
    <xf numFmtId="206" fontId="0" fillId="0" borderId="73" xfId="50" applyNumberFormat="1" applyFont="1" applyFill="1" applyBorder="1" applyAlignment="1" applyProtection="1">
      <alignment horizontal="center" vertical="center"/>
      <protection locked="0"/>
    </xf>
    <xf numFmtId="206" fontId="0" fillId="0" borderId="59" xfId="50" applyNumberFormat="1" applyFont="1" applyFill="1" applyBorder="1" applyAlignment="1" applyProtection="1">
      <alignment horizontal="left"/>
      <protection locked="0"/>
    </xf>
    <xf numFmtId="206" fontId="0" fillId="0" borderId="59" xfId="50" applyNumberFormat="1" applyFont="1" applyFill="1" applyBorder="1" applyAlignment="1" applyProtection="1">
      <alignment/>
      <protection locked="0"/>
    </xf>
    <xf numFmtId="0" fontId="14" fillId="0" borderId="0" xfId="0" applyFont="1" applyFill="1" applyBorder="1" applyAlignment="1" applyProtection="1">
      <alignment horizontal="center" vertical="center"/>
      <protection locked="0"/>
    </xf>
    <xf numFmtId="0" fontId="0" fillId="0" borderId="142" xfId="0" applyBorder="1" applyAlignment="1">
      <alignment horizontal="center" vertical="center"/>
    </xf>
    <xf numFmtId="0" fontId="0" fillId="0" borderId="80" xfId="0" applyBorder="1" applyAlignment="1">
      <alignment horizontal="center" vertical="center"/>
    </xf>
    <xf numFmtId="0" fontId="0" fillId="0" borderId="110" xfId="0" applyBorder="1" applyAlignment="1">
      <alignment horizontal="center" vertical="center"/>
    </xf>
    <xf numFmtId="0" fontId="0" fillId="0" borderId="47" xfId="0" applyBorder="1" applyAlignment="1">
      <alignment horizontal="center" vertical="center"/>
    </xf>
    <xf numFmtId="0" fontId="0" fillId="0" borderId="109" xfId="0" applyBorder="1" applyAlignment="1">
      <alignment horizontal="center" vertical="center"/>
    </xf>
    <xf numFmtId="0" fontId="0" fillId="0" borderId="74" xfId="0" applyBorder="1" applyAlignment="1">
      <alignment horizontal="center" vertical="center"/>
    </xf>
    <xf numFmtId="0" fontId="0" fillId="0" borderId="90" xfId="0" applyBorder="1" applyAlignment="1">
      <alignment horizontal="center" vertical="center"/>
    </xf>
    <xf numFmtId="0" fontId="0" fillId="0" borderId="14" xfId="0" applyBorder="1" applyAlignment="1">
      <alignment horizontal="center" vertical="center"/>
    </xf>
    <xf numFmtId="0" fontId="0" fillId="0" borderId="76" xfId="0" applyBorder="1" applyAlignment="1">
      <alignment horizontal="left" vertical="top" wrapText="1"/>
    </xf>
    <xf numFmtId="0" fontId="0" fillId="0" borderId="19" xfId="0" applyBorder="1" applyAlignment="1">
      <alignment horizontal="left" vertical="center"/>
    </xf>
    <xf numFmtId="0" fontId="0" fillId="0" borderId="24" xfId="0" applyBorder="1" applyAlignment="1">
      <alignment horizontal="left" vertical="center"/>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top"/>
    </xf>
    <xf numFmtId="0" fontId="0" fillId="0" borderId="24" xfId="0" applyBorder="1" applyAlignment="1">
      <alignment horizontal="center" vertical="top"/>
    </xf>
    <xf numFmtId="0" fontId="0" fillId="0" borderId="19" xfId="0" applyBorder="1" applyAlignment="1">
      <alignment horizontal="left" vertical="top"/>
    </xf>
    <xf numFmtId="0" fontId="0" fillId="0" borderId="0" xfId="0" applyBorder="1" applyAlignment="1">
      <alignment horizontal="left" vertical="top"/>
    </xf>
    <xf numFmtId="0" fontId="0" fillId="0" borderId="24" xfId="0" applyBorder="1" applyAlignment="1">
      <alignment horizontal="left" vertical="top"/>
    </xf>
    <xf numFmtId="0" fontId="12" fillId="0" borderId="19" xfId="0" applyFont="1" applyBorder="1" applyAlignment="1">
      <alignment horizontal="left" vertical="center"/>
    </xf>
    <xf numFmtId="0" fontId="12" fillId="0" borderId="24" xfId="0" applyFont="1" applyBorder="1" applyAlignment="1">
      <alignment horizontal="left" vertical="center"/>
    </xf>
    <xf numFmtId="212" fontId="30" fillId="34" borderId="0" xfId="0" applyNumberFormat="1" applyFont="1" applyFill="1" applyAlignment="1">
      <alignment horizontal="center" vertical="center"/>
    </xf>
    <xf numFmtId="0" fontId="0" fillId="34" borderId="0" xfId="0" applyFill="1" applyAlignment="1">
      <alignment horizontal="center"/>
    </xf>
    <xf numFmtId="0" fontId="0" fillId="34" borderId="0" xfId="0" applyFill="1" applyAlignment="1">
      <alignment/>
    </xf>
    <xf numFmtId="0" fontId="122" fillId="0" borderId="15" xfId="69" applyFont="1" applyBorder="1" applyAlignment="1">
      <alignment horizontal="center" vertical="center" wrapText="1"/>
      <protection/>
    </xf>
    <xf numFmtId="0" fontId="122" fillId="0" borderId="17" xfId="69" applyFont="1" applyBorder="1" applyAlignment="1">
      <alignment horizontal="center" vertical="center" wrapText="1"/>
      <protection/>
    </xf>
    <xf numFmtId="0" fontId="122" fillId="0" borderId="16" xfId="69" applyFont="1" applyBorder="1" applyAlignment="1">
      <alignment horizontal="center" vertical="center" wrapText="1"/>
      <protection/>
    </xf>
    <xf numFmtId="0" fontId="120" fillId="0" borderId="17" xfId="0" applyFont="1" applyFill="1" applyBorder="1" applyAlignment="1">
      <alignment horizontal="center" vertical="center" wrapText="1"/>
    </xf>
    <xf numFmtId="0" fontId="120" fillId="0" borderId="142" xfId="0" applyFont="1" applyFill="1" applyBorder="1" applyAlignment="1">
      <alignment horizontal="left" vertical="center" wrapText="1" shrinkToFit="1"/>
    </xf>
    <xf numFmtId="0" fontId="0" fillId="0" borderId="76" xfId="0" applyBorder="1" applyAlignment="1">
      <alignment horizontal="left" vertical="center" wrapText="1" shrinkToFit="1"/>
    </xf>
    <xf numFmtId="0" fontId="0" fillId="0" borderId="80" xfId="0" applyBorder="1" applyAlignment="1">
      <alignment horizontal="left" vertical="center" wrapText="1" shrinkToFit="1"/>
    </xf>
    <xf numFmtId="0" fontId="121" fillId="0" borderId="46" xfId="0" applyFont="1" applyFill="1" applyBorder="1" applyAlignment="1">
      <alignment horizontal="center" vertical="center"/>
    </xf>
    <xf numFmtId="0" fontId="121" fillId="0" borderId="141" xfId="0" applyFont="1" applyFill="1" applyBorder="1" applyAlignment="1">
      <alignment horizontal="center" vertical="center"/>
    </xf>
    <xf numFmtId="0" fontId="121" fillId="0" borderId="23" xfId="0" applyFont="1" applyFill="1" applyBorder="1" applyAlignment="1">
      <alignment horizontal="center" vertical="center"/>
    </xf>
    <xf numFmtId="0" fontId="120" fillId="0" borderId="15" xfId="0" applyFont="1" applyFill="1" applyBorder="1" applyAlignment="1">
      <alignment horizontal="center" vertical="center" shrinkToFit="1"/>
    </xf>
    <xf numFmtId="0" fontId="120" fillId="0" borderId="17" xfId="0" applyFont="1" applyFill="1" applyBorder="1" applyAlignment="1">
      <alignment horizontal="center" vertical="center" shrinkToFit="1"/>
    </xf>
    <xf numFmtId="0" fontId="120" fillId="0" borderId="143" xfId="0" applyFont="1" applyFill="1" applyBorder="1" applyAlignment="1">
      <alignment horizontal="center" vertical="center" wrapText="1"/>
    </xf>
    <xf numFmtId="0" fontId="120" fillId="0" borderId="144" xfId="0" applyFont="1" applyFill="1" applyBorder="1" applyAlignment="1">
      <alignment horizontal="center" vertical="center" wrapText="1"/>
    </xf>
    <xf numFmtId="0" fontId="120" fillId="0" borderId="145" xfId="0" applyFont="1" applyFill="1" applyBorder="1" applyAlignment="1">
      <alignment horizontal="center" vertical="center" wrapText="1"/>
    </xf>
    <xf numFmtId="0" fontId="121" fillId="0" borderId="15" xfId="0" applyFont="1" applyBorder="1" applyAlignment="1">
      <alignment horizontal="center" vertical="center"/>
    </xf>
    <xf numFmtId="0" fontId="121" fillId="0" borderId="17" xfId="0" applyFont="1" applyBorder="1" applyAlignment="1">
      <alignment horizontal="center" vertical="center"/>
    </xf>
    <xf numFmtId="0" fontId="140" fillId="0" borderId="15" xfId="0" applyFont="1" applyBorder="1" applyAlignment="1">
      <alignment horizontal="center" vertical="center"/>
    </xf>
    <xf numFmtId="0" fontId="140" fillId="0" borderId="17" xfId="0" applyFont="1" applyBorder="1" applyAlignment="1">
      <alignment horizontal="center" vertical="center"/>
    </xf>
    <xf numFmtId="0" fontId="120" fillId="0" borderId="15" xfId="0" applyFont="1" applyFill="1" applyBorder="1" applyAlignment="1">
      <alignment horizontal="center" vertical="center" wrapText="1"/>
    </xf>
    <xf numFmtId="0" fontId="120" fillId="0" borderId="87" xfId="0" applyFont="1" applyFill="1" applyBorder="1" applyAlignment="1">
      <alignment horizontal="center" vertical="center" wrapText="1"/>
    </xf>
    <xf numFmtId="0" fontId="120" fillId="0" borderId="88" xfId="0" applyFont="1" applyFill="1" applyBorder="1" applyAlignment="1">
      <alignment horizontal="center" vertical="center" wrapText="1"/>
    </xf>
    <xf numFmtId="0" fontId="120" fillId="0" borderId="89" xfId="0" applyFont="1" applyFill="1" applyBorder="1" applyAlignment="1">
      <alignment horizontal="center" vertical="center" wrapText="1"/>
    </xf>
    <xf numFmtId="0" fontId="140" fillId="0" borderId="15" xfId="0" applyFont="1" applyBorder="1" applyAlignment="1">
      <alignment horizontal="center" vertical="center" wrapText="1"/>
    </xf>
    <xf numFmtId="0" fontId="140" fillId="0" borderId="17" xfId="0" applyFont="1" applyBorder="1" applyAlignment="1">
      <alignment horizontal="center" vertical="center" wrapText="1"/>
    </xf>
    <xf numFmtId="0" fontId="121" fillId="0" borderId="20" xfId="0" applyFont="1" applyBorder="1" applyAlignment="1">
      <alignment horizontal="center" vertical="center"/>
    </xf>
    <xf numFmtId="0" fontId="121" fillId="0" borderId="16" xfId="0" applyFont="1" applyBorder="1" applyAlignment="1">
      <alignment horizontal="center" vertical="center"/>
    </xf>
    <xf numFmtId="0" fontId="120" fillId="0" borderId="20" xfId="0" applyFont="1" applyFill="1" applyBorder="1" applyAlignment="1">
      <alignment horizontal="center" vertical="center" wrapText="1"/>
    </xf>
    <xf numFmtId="0" fontId="121" fillId="0" borderId="35" xfId="0" applyFont="1" applyBorder="1" applyAlignment="1">
      <alignment horizontal="center" vertical="center"/>
    </xf>
    <xf numFmtId="0" fontId="122" fillId="0" borderId="21" xfId="69" applyFont="1" applyBorder="1" applyAlignment="1">
      <alignment horizontal="center" wrapText="1"/>
      <protection/>
    </xf>
    <xf numFmtId="0" fontId="122" fillId="0" borderId="22" xfId="69" applyFont="1" applyBorder="1" applyAlignment="1">
      <alignment horizontal="center" wrapText="1"/>
      <protection/>
    </xf>
    <xf numFmtId="0" fontId="122" fillId="0" borderId="56" xfId="69" applyFont="1" applyBorder="1" applyAlignment="1">
      <alignment horizontal="center" wrapText="1"/>
      <protection/>
    </xf>
    <xf numFmtId="0" fontId="122" fillId="0" borderId="91" xfId="69" applyFont="1" applyBorder="1" applyAlignment="1">
      <alignment horizontal="center" wrapText="1"/>
      <protection/>
    </xf>
    <xf numFmtId="0" fontId="122" fillId="0" borderId="58" xfId="69" applyFont="1" applyBorder="1" applyAlignment="1">
      <alignment horizontal="center" wrapText="1"/>
      <protection/>
    </xf>
    <xf numFmtId="0" fontId="122" fillId="0" borderId="55" xfId="69" applyFont="1" applyBorder="1" applyAlignment="1">
      <alignment horizontal="center" wrapText="1"/>
      <protection/>
    </xf>
    <xf numFmtId="0" fontId="120" fillId="0" borderId="86" xfId="0" applyFont="1" applyFill="1" applyBorder="1" applyAlignment="1">
      <alignment horizontal="center" vertical="center" wrapText="1"/>
    </xf>
    <xf numFmtId="0" fontId="120" fillId="0" borderId="90" xfId="0" applyFont="1" applyFill="1" applyBorder="1" applyAlignment="1">
      <alignment horizontal="center" vertical="center" wrapText="1"/>
    </xf>
    <xf numFmtId="0" fontId="120" fillId="0" borderId="85" xfId="0" applyFont="1" applyFill="1" applyBorder="1" applyAlignment="1">
      <alignment horizontal="center" vertical="center" wrapText="1"/>
    </xf>
    <xf numFmtId="0" fontId="120" fillId="0" borderId="35" xfId="0" applyFont="1" applyFill="1" applyBorder="1" applyAlignment="1">
      <alignment horizontal="left" vertical="center" wrapText="1"/>
    </xf>
    <xf numFmtId="0" fontId="120" fillId="0" borderId="17" xfId="0" applyFont="1" applyFill="1" applyBorder="1" applyAlignment="1">
      <alignment horizontal="left" vertical="center" wrapText="1"/>
    </xf>
    <xf numFmtId="0" fontId="120" fillId="0" borderId="69" xfId="0" applyFont="1" applyFill="1" applyBorder="1" applyAlignment="1">
      <alignment horizontal="left" vertical="center" wrapText="1"/>
    </xf>
    <xf numFmtId="0" fontId="141" fillId="0" borderId="87" xfId="69" applyFont="1" applyBorder="1" applyAlignment="1">
      <alignment horizontal="center" vertical="center"/>
      <protection/>
    </xf>
    <xf numFmtId="0" fontId="121" fillId="0" borderId="88" xfId="0" applyFont="1" applyBorder="1" applyAlignment="1">
      <alignment vertical="center"/>
    </xf>
    <xf numFmtId="0" fontId="121" fillId="0" borderId="89" xfId="0" applyFont="1" applyBorder="1" applyAlignment="1">
      <alignment vertical="center"/>
    </xf>
    <xf numFmtId="0" fontId="98" fillId="0" borderId="71" xfId="65" applyFont="1" applyBorder="1" applyAlignment="1">
      <alignment horizontal="center" vertical="center" shrinkToFit="1"/>
      <protection/>
    </xf>
    <xf numFmtId="0" fontId="98" fillId="0" borderId="59" xfId="65" applyFont="1" applyBorder="1" applyAlignment="1">
      <alignment horizontal="center" vertical="center" shrinkToFit="1"/>
      <protection/>
    </xf>
    <xf numFmtId="0" fontId="98" fillId="0" borderId="73" xfId="65" applyFont="1" applyBorder="1" applyAlignment="1">
      <alignment horizontal="center" vertical="center" shrinkToFit="1"/>
      <protection/>
    </xf>
    <xf numFmtId="180" fontId="98" fillId="0" borderId="15" xfId="65" applyNumberFormat="1" applyFont="1" applyBorder="1" applyAlignment="1">
      <alignment horizontal="center" vertical="center" shrinkToFit="1"/>
      <protection/>
    </xf>
    <xf numFmtId="180" fontId="98" fillId="0" borderId="17" xfId="65" applyNumberFormat="1" applyFont="1" applyBorder="1" applyAlignment="1">
      <alignment horizontal="center" vertical="center" shrinkToFit="1"/>
      <protection/>
    </xf>
    <xf numFmtId="0" fontId="120" fillId="0" borderId="35" xfId="0" applyFont="1" applyFill="1" applyBorder="1" applyAlignment="1">
      <alignment horizontal="left" vertical="center" wrapText="1" shrinkToFit="1"/>
    </xf>
    <xf numFmtId="0" fontId="120" fillId="0" borderId="17" xfId="0" applyFont="1" applyFill="1" applyBorder="1" applyAlignment="1">
      <alignment horizontal="left" vertical="center" wrapText="1" shrinkToFit="1"/>
    </xf>
    <xf numFmtId="0" fontId="120" fillId="0" borderId="87" xfId="0" applyFont="1" applyFill="1" applyBorder="1" applyAlignment="1">
      <alignment horizontal="center" vertical="center" shrinkToFit="1"/>
    </xf>
    <xf numFmtId="0" fontId="120" fillId="0" borderId="89" xfId="0" applyFont="1" applyFill="1" applyBorder="1" applyAlignment="1">
      <alignment horizontal="center" vertical="center" shrinkToFit="1"/>
    </xf>
    <xf numFmtId="0" fontId="120" fillId="0" borderId="11" xfId="0" applyFont="1" applyFill="1" applyBorder="1" applyAlignment="1">
      <alignment horizontal="center" vertical="center" wrapText="1"/>
    </xf>
    <xf numFmtId="0" fontId="120" fillId="0" borderId="10" xfId="0" applyFont="1" applyFill="1" applyBorder="1" applyAlignment="1">
      <alignment horizontal="center" vertical="center" wrapText="1"/>
    </xf>
    <xf numFmtId="0" fontId="98" fillId="0" borderId="34" xfId="65" applyFont="1" applyBorder="1" applyAlignment="1">
      <alignment horizontal="left" vertical="center" wrapText="1" shrinkToFit="1"/>
      <protection/>
    </xf>
    <xf numFmtId="0" fontId="98" fillId="0" borderId="82" xfId="65" applyFont="1" applyBorder="1" applyAlignment="1">
      <alignment horizontal="left" vertical="center" wrapText="1" shrinkToFit="1"/>
      <protection/>
    </xf>
    <xf numFmtId="0" fontId="98" fillId="0" borderId="52" xfId="65" applyFont="1" applyBorder="1" applyAlignment="1">
      <alignment horizontal="left" vertical="center" wrapText="1" shrinkToFit="1"/>
      <protection/>
    </xf>
    <xf numFmtId="0" fontId="98" fillId="0" borderId="11" xfId="65" applyFont="1" applyBorder="1" applyAlignment="1">
      <alignment horizontal="center" vertical="center" shrinkToFit="1"/>
      <protection/>
    </xf>
    <xf numFmtId="0" fontId="98" fillId="0" borderId="10" xfId="65" applyFont="1" applyBorder="1" applyAlignment="1">
      <alignment horizontal="center" vertical="center" shrinkToFit="1"/>
      <protection/>
    </xf>
    <xf numFmtId="0" fontId="98" fillId="0" borderId="15" xfId="65" applyFont="1" applyBorder="1" applyAlignment="1">
      <alignment horizontal="center" vertical="center" shrinkToFit="1"/>
      <protection/>
    </xf>
    <xf numFmtId="180" fontId="98" fillId="0" borderId="11" xfId="65" applyNumberFormat="1" applyFont="1" applyBorder="1" applyAlignment="1">
      <alignment horizontal="center" vertical="center" shrinkToFit="1"/>
      <protection/>
    </xf>
    <xf numFmtId="180" fontId="98" fillId="0" borderId="10" xfId="65" applyNumberFormat="1" applyFont="1" applyBorder="1" applyAlignment="1">
      <alignment horizontal="center" vertical="center" shrinkToFit="1"/>
      <protection/>
    </xf>
    <xf numFmtId="180" fontId="98" fillId="0" borderId="35" xfId="65" applyNumberFormat="1" applyFont="1" applyBorder="1" applyAlignment="1">
      <alignment horizontal="left" vertical="center" wrapText="1"/>
      <protection/>
    </xf>
    <xf numFmtId="180" fontId="98" fillId="0" borderId="17" xfId="65" applyNumberFormat="1" applyFont="1" applyBorder="1" applyAlignment="1">
      <alignment horizontal="left" vertical="center" wrapText="1"/>
      <protection/>
    </xf>
    <xf numFmtId="0" fontId="98" fillId="0" borderId="87" xfId="65" applyFont="1" applyBorder="1" applyAlignment="1">
      <alignment horizontal="center" vertical="center" shrinkToFit="1"/>
      <protection/>
    </xf>
    <xf numFmtId="0" fontId="98" fillId="0" borderId="88" xfId="65" applyFont="1" applyBorder="1" applyAlignment="1">
      <alignment horizontal="center" vertical="center" shrinkToFit="1"/>
      <protection/>
    </xf>
    <xf numFmtId="0" fontId="98" fillId="0" borderId="46" xfId="65" applyFont="1" applyBorder="1" applyAlignment="1">
      <alignment horizontal="center" vertical="center" shrinkToFit="1"/>
      <protection/>
    </xf>
    <xf numFmtId="180" fontId="98" fillId="0" borderId="146" xfId="65" applyNumberFormat="1" applyFont="1" applyBorder="1" applyAlignment="1">
      <alignment horizontal="center" vertical="center" wrapText="1"/>
      <protection/>
    </xf>
    <xf numFmtId="180" fontId="98" fillId="0" borderId="33" xfId="65" applyNumberFormat="1" applyFont="1" applyBorder="1" applyAlignment="1">
      <alignment horizontal="center" vertical="center" wrapText="1"/>
      <protection/>
    </xf>
    <xf numFmtId="0" fontId="98" fillId="0" borderId="15" xfId="65" applyFont="1" applyBorder="1" applyAlignment="1">
      <alignment horizontal="center" vertical="center" wrapText="1" shrinkToFit="1"/>
      <protection/>
    </xf>
    <xf numFmtId="0" fontId="98" fillId="0" borderId="17" xfId="65" applyFont="1" applyBorder="1" applyAlignment="1">
      <alignment horizontal="center" vertical="center" wrapText="1" shrinkToFit="1"/>
      <protection/>
    </xf>
    <xf numFmtId="0" fontId="10" fillId="0" borderId="104" xfId="69" applyFont="1" applyBorder="1" applyAlignment="1">
      <alignment horizontal="center" vertical="center" wrapText="1"/>
      <protection/>
    </xf>
    <xf numFmtId="0" fontId="142" fillId="0" borderId="17" xfId="0" applyFont="1" applyFill="1" applyBorder="1" applyAlignment="1">
      <alignment horizontal="center" vertical="center" wrapText="1"/>
    </xf>
    <xf numFmtId="0" fontId="10" fillId="0" borderId="44" xfId="69" applyFont="1" applyBorder="1" applyAlignment="1">
      <alignment horizontal="center" vertical="center" shrinkToFit="1"/>
      <protection/>
    </xf>
    <xf numFmtId="180" fontId="98" fillId="0" borderId="15" xfId="65" applyNumberFormat="1" applyFont="1" applyBorder="1" applyAlignment="1">
      <alignment horizontal="center" vertical="center" wrapText="1" shrinkToFit="1"/>
      <protection/>
    </xf>
    <xf numFmtId="180" fontId="98" fillId="0" borderId="17" xfId="65" applyNumberFormat="1" applyFont="1" applyBorder="1" applyAlignment="1">
      <alignment horizontal="center" vertical="center" wrapText="1" shrinkToFit="1"/>
      <protection/>
    </xf>
    <xf numFmtId="180" fontId="98" fillId="0" borderId="15" xfId="65" applyNumberFormat="1" applyFont="1" applyBorder="1" applyAlignment="1">
      <alignment horizontal="left" vertical="center" wrapText="1"/>
      <protection/>
    </xf>
    <xf numFmtId="0" fontId="98" fillId="0" borderId="15" xfId="65" applyFont="1" applyBorder="1" applyAlignment="1">
      <alignment horizontal="left" vertical="center" wrapText="1"/>
      <protection/>
    </xf>
    <xf numFmtId="0" fontId="98" fillId="0" borderId="17" xfId="65" applyFont="1" applyBorder="1" applyAlignment="1">
      <alignment horizontal="left" vertical="center" wrapText="1"/>
      <protection/>
    </xf>
    <xf numFmtId="0" fontId="0" fillId="0" borderId="85" xfId="0" applyFont="1" applyBorder="1" applyAlignment="1">
      <alignment horizontal="center" wrapText="1"/>
    </xf>
    <xf numFmtId="0" fontId="0" fillId="0" borderId="16" xfId="0" applyFont="1" applyBorder="1" applyAlignment="1">
      <alignment horizontal="center" wrapText="1"/>
    </xf>
    <xf numFmtId="0" fontId="0" fillId="0" borderId="35" xfId="0" applyBorder="1" applyAlignment="1">
      <alignment horizontal="center" wrapText="1"/>
    </xf>
    <xf numFmtId="0" fontId="0" fillId="0" borderId="17" xfId="0" applyBorder="1" applyAlignment="1">
      <alignment horizontal="center" wrapText="1"/>
    </xf>
    <xf numFmtId="0" fontId="0" fillId="0" borderId="36" xfId="0" applyFont="1" applyBorder="1" applyAlignment="1">
      <alignment horizontal="center" wrapText="1"/>
    </xf>
    <xf numFmtId="0" fontId="0" fillId="0" borderId="33" xfId="0" applyFont="1" applyBorder="1" applyAlignment="1">
      <alignment horizont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1北海道・東北地方(1-7)" xfId="65"/>
    <cellStyle name="標準_交付申請書（別紙１～４０）" xfId="66"/>
    <cellStyle name="標準_実績報告用別紙２" xfId="67"/>
    <cellStyle name="標準_申請用別紙２" xfId="68"/>
    <cellStyle name="標準_北海道" xfId="69"/>
    <cellStyle name="Followed Hyperlink" xfId="70"/>
    <cellStyle name="未定義" xfId="71"/>
    <cellStyle name="良い" xfId="72"/>
  </cellStyles>
  <dxfs count="11">
    <dxf>
      <fill>
        <patternFill>
          <bgColor rgb="FF00B050"/>
        </patternFill>
      </fill>
    </dxf>
    <dxf>
      <fill>
        <patternFill>
          <bgColor rgb="FF00B0F0"/>
        </patternFill>
      </fill>
    </dxf>
    <dxf>
      <fill>
        <patternFill>
          <bgColor rgb="FF00B0F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17</xdr:row>
      <xdr:rowOff>114300</xdr:rowOff>
    </xdr:from>
    <xdr:to>
      <xdr:col>6</xdr:col>
      <xdr:colOff>190500</xdr:colOff>
      <xdr:row>20</xdr:row>
      <xdr:rowOff>19050</xdr:rowOff>
    </xdr:to>
    <xdr:sp>
      <xdr:nvSpPr>
        <xdr:cNvPr id="1" name="テキスト ボックス 1"/>
        <xdr:cNvSpPr txBox="1">
          <a:spLocks noChangeArrowheads="1"/>
        </xdr:cNvSpPr>
      </xdr:nvSpPr>
      <xdr:spPr>
        <a:xfrm>
          <a:off x="742950" y="4000500"/>
          <a:ext cx="1295400" cy="590550"/>
        </a:xfrm>
        <a:prstGeom prst="rect">
          <a:avLst/>
        </a:prstGeom>
        <a:noFill/>
        <a:ln w="9525" cmpd="sng">
          <a:noFill/>
        </a:ln>
      </xdr:spPr>
      <xdr:txBody>
        <a:bodyPr vertOverflow="clip" wrap="square" anchor="b"/>
        <a:p>
          <a:pPr algn="ctr">
            <a:defRPr/>
          </a:pPr>
          <a:r>
            <a:rPr lang="en-US" cap="none" sz="800" b="0" i="0" u="none" baseline="0">
              <a:solidFill>
                <a:srgbClr val="000000"/>
              </a:solidFill>
              <a:latin typeface="ＭＳ Ｐゴシック"/>
              <a:ea typeface="ＭＳ Ｐゴシック"/>
              <a:cs typeface="ＭＳ Ｐゴシック"/>
            </a:rPr>
            <a:t>提出前に、漏れがないか、□にチェックしてください。</a:t>
          </a:r>
        </a:p>
      </xdr:txBody>
    </xdr:sp>
    <xdr:clientData/>
  </xdr:twoCellAnchor>
  <xdr:twoCellAnchor>
    <xdr:from>
      <xdr:col>17</xdr:col>
      <xdr:colOff>152400</xdr:colOff>
      <xdr:row>26</xdr:row>
      <xdr:rowOff>152400</xdr:rowOff>
    </xdr:from>
    <xdr:to>
      <xdr:col>21</xdr:col>
      <xdr:colOff>152400</xdr:colOff>
      <xdr:row>31</xdr:row>
      <xdr:rowOff>0</xdr:rowOff>
    </xdr:to>
    <xdr:sp>
      <xdr:nvSpPr>
        <xdr:cNvPr id="2" name="角丸四角形 30"/>
        <xdr:cNvSpPr>
          <a:spLocks/>
        </xdr:cNvSpPr>
      </xdr:nvSpPr>
      <xdr:spPr>
        <a:xfrm>
          <a:off x="5143500" y="6010275"/>
          <a:ext cx="1143000" cy="75247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該当なしの場合、必ずチェックしてください</a:t>
          </a:r>
        </a:p>
      </xdr:txBody>
    </xdr:sp>
    <xdr:clientData/>
  </xdr:twoCellAnchor>
  <xdr:twoCellAnchor>
    <xdr:from>
      <xdr:col>7</xdr:col>
      <xdr:colOff>276225</xdr:colOff>
      <xdr:row>27</xdr:row>
      <xdr:rowOff>66675</xdr:rowOff>
    </xdr:from>
    <xdr:to>
      <xdr:col>17</xdr:col>
      <xdr:colOff>152400</xdr:colOff>
      <xdr:row>27</xdr:row>
      <xdr:rowOff>114300</xdr:rowOff>
    </xdr:to>
    <xdr:sp>
      <xdr:nvSpPr>
        <xdr:cNvPr id="3" name="直線矢印コネクタ 12"/>
        <xdr:cNvSpPr>
          <a:spLocks/>
        </xdr:cNvSpPr>
      </xdr:nvSpPr>
      <xdr:spPr>
        <a:xfrm flipH="1">
          <a:off x="2409825" y="6162675"/>
          <a:ext cx="2733675" cy="47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28</xdr:row>
      <xdr:rowOff>66675</xdr:rowOff>
    </xdr:from>
    <xdr:to>
      <xdr:col>17</xdr:col>
      <xdr:colOff>152400</xdr:colOff>
      <xdr:row>33</xdr:row>
      <xdr:rowOff>104775</xdr:rowOff>
    </xdr:to>
    <xdr:sp>
      <xdr:nvSpPr>
        <xdr:cNvPr id="4" name="直線矢印コネクタ 12"/>
        <xdr:cNvSpPr>
          <a:spLocks/>
        </xdr:cNvSpPr>
      </xdr:nvSpPr>
      <xdr:spPr>
        <a:xfrm flipH="1">
          <a:off x="2362200" y="6400800"/>
          <a:ext cx="2781300" cy="942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28</xdr:row>
      <xdr:rowOff>66675</xdr:rowOff>
    </xdr:from>
    <xdr:to>
      <xdr:col>17</xdr:col>
      <xdr:colOff>152400</xdr:colOff>
      <xdr:row>37</xdr:row>
      <xdr:rowOff>85725</xdr:rowOff>
    </xdr:to>
    <xdr:sp>
      <xdr:nvSpPr>
        <xdr:cNvPr id="5" name="直線矢印コネクタ 12"/>
        <xdr:cNvSpPr>
          <a:spLocks/>
        </xdr:cNvSpPr>
      </xdr:nvSpPr>
      <xdr:spPr>
        <a:xfrm flipH="1">
          <a:off x="2390775" y="6400800"/>
          <a:ext cx="2752725" cy="1733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31</xdr:row>
      <xdr:rowOff>0</xdr:rowOff>
    </xdr:from>
    <xdr:to>
      <xdr:col>17</xdr:col>
      <xdr:colOff>180975</xdr:colOff>
      <xdr:row>41</xdr:row>
      <xdr:rowOff>76200</xdr:rowOff>
    </xdr:to>
    <xdr:sp>
      <xdr:nvSpPr>
        <xdr:cNvPr id="6" name="直線矢印コネクタ 12"/>
        <xdr:cNvSpPr>
          <a:spLocks/>
        </xdr:cNvSpPr>
      </xdr:nvSpPr>
      <xdr:spPr>
        <a:xfrm flipH="1">
          <a:off x="2362200" y="6762750"/>
          <a:ext cx="2809875" cy="2171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42</xdr:row>
      <xdr:rowOff>19050</xdr:rowOff>
    </xdr:from>
    <xdr:to>
      <xdr:col>20</xdr:col>
      <xdr:colOff>0</xdr:colOff>
      <xdr:row>46</xdr:row>
      <xdr:rowOff>133350</xdr:rowOff>
    </xdr:to>
    <xdr:sp>
      <xdr:nvSpPr>
        <xdr:cNvPr id="7" name="角丸四角形 54"/>
        <xdr:cNvSpPr>
          <a:spLocks/>
        </xdr:cNvSpPr>
      </xdr:nvSpPr>
      <xdr:spPr>
        <a:xfrm>
          <a:off x="4133850" y="9115425"/>
          <a:ext cx="1714500" cy="790575"/>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代表者印の</a:t>
          </a:r>
          <a:r>
            <a:rPr lang="en-US" cap="none" sz="900" b="0" i="0" u="none" baseline="0">
              <a:solidFill>
                <a:srgbClr val="FF0000"/>
              </a:solidFill>
              <a:latin typeface="ＭＳ Ｐゴシック"/>
              <a:ea typeface="ＭＳ Ｐゴシック"/>
              <a:cs typeface="ＭＳ Ｐゴシック"/>
            </a:rPr>
            <a:t>押印は不要</a:t>
          </a:r>
          <a:r>
            <a:rPr lang="en-US" cap="none" sz="900" b="0" i="0" u="none" baseline="0">
              <a:solidFill>
                <a:srgbClr val="000000"/>
              </a:solidFill>
              <a:latin typeface="ＭＳ Ｐゴシック"/>
              <a:ea typeface="ＭＳ Ｐゴシック"/>
              <a:cs typeface="ＭＳ Ｐゴシック"/>
            </a:rPr>
            <a:t>となりました</a:t>
          </a:r>
        </a:p>
      </xdr:txBody>
    </xdr:sp>
    <xdr:clientData/>
  </xdr:twoCellAnchor>
  <xdr:twoCellAnchor>
    <xdr:from>
      <xdr:col>11</xdr:col>
      <xdr:colOff>180975</xdr:colOff>
      <xdr:row>43</xdr:row>
      <xdr:rowOff>228600</xdr:rowOff>
    </xdr:from>
    <xdr:to>
      <xdr:col>13</xdr:col>
      <xdr:colOff>285750</xdr:colOff>
      <xdr:row>44</xdr:row>
      <xdr:rowOff>104775</xdr:rowOff>
    </xdr:to>
    <xdr:sp>
      <xdr:nvSpPr>
        <xdr:cNvPr id="8" name="直線矢印コネクタ 12"/>
        <xdr:cNvSpPr>
          <a:spLocks/>
        </xdr:cNvSpPr>
      </xdr:nvSpPr>
      <xdr:spPr>
        <a:xfrm flipH="1" flipV="1">
          <a:off x="3457575" y="9420225"/>
          <a:ext cx="676275" cy="114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Line 1"/>
        <xdr:cNvSpPr>
          <a:spLocks/>
        </xdr:cNvSpPr>
      </xdr:nvSpPr>
      <xdr:spPr>
        <a:xfrm>
          <a:off x="0" y="790575"/>
          <a:ext cx="4000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18</xdr:row>
      <xdr:rowOff>76200</xdr:rowOff>
    </xdr:from>
    <xdr:to>
      <xdr:col>32</xdr:col>
      <xdr:colOff>314325</xdr:colOff>
      <xdr:row>23</xdr:row>
      <xdr:rowOff>0</xdr:rowOff>
    </xdr:to>
    <xdr:sp>
      <xdr:nvSpPr>
        <xdr:cNvPr id="2" name="角丸四角形 2"/>
        <xdr:cNvSpPr>
          <a:spLocks/>
        </xdr:cNvSpPr>
      </xdr:nvSpPr>
      <xdr:spPr>
        <a:xfrm>
          <a:off x="7572375" y="5276850"/>
          <a:ext cx="2295525" cy="7620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交付申請書の「申請金額算出内訳書」に記載した日数と比較</a:t>
          </a:r>
          <a:r>
            <a:rPr lang="en-US" cap="none" sz="900" b="0" i="0" u="none" baseline="0">
              <a:solidFill>
                <a:srgbClr val="000000"/>
              </a:solidFill>
              <a:latin typeface="ＭＳ Ｐゴシック"/>
              <a:ea typeface="ＭＳ Ｐゴシック"/>
              <a:cs typeface="ＭＳ Ｐゴシック"/>
            </a:rPr>
            <a:t>し</a:t>
          </a:r>
          <a:r>
            <a:rPr lang="en-US" cap="none" sz="900" b="0" i="0" u="none" baseline="0">
              <a:solidFill>
                <a:srgbClr val="00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小さい方</a:t>
          </a:r>
          <a:r>
            <a:rPr lang="en-US" cap="none" sz="900" b="0" i="0" u="none" baseline="0">
              <a:solidFill>
                <a:srgbClr val="000000"/>
              </a:solidFill>
              <a:latin typeface="ＭＳ Ｐゴシック"/>
              <a:ea typeface="ＭＳ Ｐゴシック"/>
              <a:cs typeface="ＭＳ Ｐゴシック"/>
            </a:rPr>
            <a:t>を別紙１　「基準額」の「運営日数」に転記。</a:t>
          </a:r>
        </a:p>
      </xdr:txBody>
    </xdr:sp>
    <xdr:clientData/>
  </xdr:twoCellAnchor>
  <xdr:twoCellAnchor>
    <xdr:from>
      <xdr:col>30</xdr:col>
      <xdr:colOff>295275</xdr:colOff>
      <xdr:row>17</xdr:row>
      <xdr:rowOff>314325</xdr:rowOff>
    </xdr:from>
    <xdr:to>
      <xdr:col>32</xdr:col>
      <xdr:colOff>400050</xdr:colOff>
      <xdr:row>19</xdr:row>
      <xdr:rowOff>0</xdr:rowOff>
    </xdr:to>
    <xdr:sp>
      <xdr:nvSpPr>
        <xdr:cNvPr id="3" name="直線矢印コネクタ 4"/>
        <xdr:cNvSpPr>
          <a:spLocks/>
        </xdr:cNvSpPr>
      </xdr:nvSpPr>
      <xdr:spPr>
        <a:xfrm flipV="1">
          <a:off x="9258300" y="5200650"/>
          <a:ext cx="695325" cy="114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13</xdr:col>
      <xdr:colOff>0</xdr:colOff>
      <xdr:row>3</xdr:row>
      <xdr:rowOff>0</xdr:rowOff>
    </xdr:to>
    <xdr:sp>
      <xdr:nvSpPr>
        <xdr:cNvPr id="4" name="角丸四角形 4"/>
        <xdr:cNvSpPr>
          <a:spLocks/>
        </xdr:cNvSpPr>
      </xdr:nvSpPr>
      <xdr:spPr>
        <a:xfrm>
          <a:off x="2171700" y="247650"/>
          <a:ext cx="1771650" cy="54292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「○」（マルで変換</a:t>
          </a:r>
          <a:r>
            <a:rPr lang="en-US" cap="none" sz="900" b="0" i="0" u="none" baseline="0">
              <a:solidFill>
                <a:srgbClr val="FF0000"/>
              </a:solidFill>
              <a:latin typeface="ＭＳ Ｐゴシック"/>
              <a:ea typeface="ＭＳ Ｐゴシック"/>
              <a:cs typeface="ＭＳ Ｐゴシック"/>
            </a:rPr>
            <a:t>「丸印」</a:t>
          </a:r>
          <a:r>
            <a:rPr lang="en-US" cap="none" sz="900" b="0" i="0" u="none" baseline="0">
              <a:solidFill>
                <a:srgbClr val="000000"/>
              </a:solidFill>
              <a:latin typeface="ＭＳ Ｐゴシック"/>
              <a:ea typeface="ＭＳ Ｐゴシック"/>
              <a:cs typeface="ＭＳ Ｐゴシック"/>
            </a:rPr>
            <a:t>）を入力すると「計」に日数が表示される（漢数字の〇では計算されない）</a:t>
          </a:r>
        </a:p>
      </xdr:txBody>
    </xdr:sp>
    <xdr:clientData/>
  </xdr:twoCellAnchor>
  <xdr:twoCellAnchor>
    <xdr:from>
      <xdr:col>0</xdr:col>
      <xdr:colOff>0</xdr:colOff>
      <xdr:row>3</xdr:row>
      <xdr:rowOff>0</xdr:rowOff>
    </xdr:from>
    <xdr:to>
      <xdr:col>1</xdr:col>
      <xdr:colOff>0</xdr:colOff>
      <xdr:row>5</xdr:row>
      <xdr:rowOff>0</xdr:rowOff>
    </xdr:to>
    <xdr:sp>
      <xdr:nvSpPr>
        <xdr:cNvPr id="5" name="Line 1"/>
        <xdr:cNvSpPr>
          <a:spLocks/>
        </xdr:cNvSpPr>
      </xdr:nvSpPr>
      <xdr:spPr>
        <a:xfrm>
          <a:off x="0" y="790575"/>
          <a:ext cx="4000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7</xdr:row>
      <xdr:rowOff>19050</xdr:rowOff>
    </xdr:from>
    <xdr:to>
      <xdr:col>8</xdr:col>
      <xdr:colOff>247650</xdr:colOff>
      <xdr:row>10</xdr:row>
      <xdr:rowOff>228600</xdr:rowOff>
    </xdr:to>
    <xdr:sp>
      <xdr:nvSpPr>
        <xdr:cNvPr id="1" name="角丸四角形 1"/>
        <xdr:cNvSpPr>
          <a:spLocks/>
        </xdr:cNvSpPr>
      </xdr:nvSpPr>
      <xdr:spPr>
        <a:xfrm>
          <a:off x="9010650" y="1447800"/>
          <a:ext cx="1333500" cy="895350"/>
        </a:xfrm>
        <a:prstGeom prst="round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別紙１の２を入力すると表示される。</a:t>
          </a:r>
          <a:r>
            <a:rPr lang="en-US" cap="none" sz="900" b="0" i="0" u="none" baseline="0">
              <a:solidFill>
                <a:srgbClr val="000000"/>
              </a:solidFill>
            </a:rPr>
            <a:t>
</a:t>
          </a:r>
          <a:r>
            <a:rPr lang="en-US" cap="none" sz="900" b="1" i="0" u="none" baseline="0">
              <a:solidFill>
                <a:srgbClr val="FF0000"/>
              </a:solidFill>
              <a:latin typeface="ＭＳ Ｐゴシック"/>
              <a:ea typeface="ＭＳ Ｐゴシック"/>
              <a:cs typeface="ＭＳ Ｐゴシック"/>
            </a:rPr>
            <a:t>確定した額であること</a:t>
          </a:r>
        </a:p>
      </xdr:txBody>
    </xdr:sp>
    <xdr:clientData/>
  </xdr:twoCellAnchor>
  <xdr:twoCellAnchor>
    <xdr:from>
      <xdr:col>4</xdr:col>
      <xdr:colOff>209550</xdr:colOff>
      <xdr:row>14</xdr:row>
      <xdr:rowOff>114300</xdr:rowOff>
    </xdr:from>
    <xdr:to>
      <xdr:col>4</xdr:col>
      <xdr:colOff>819150</xdr:colOff>
      <xdr:row>17</xdr:row>
      <xdr:rowOff>161925</xdr:rowOff>
    </xdr:to>
    <xdr:sp>
      <xdr:nvSpPr>
        <xdr:cNvPr id="2" name="角丸四角形 13"/>
        <xdr:cNvSpPr>
          <a:spLocks/>
        </xdr:cNvSpPr>
      </xdr:nvSpPr>
      <xdr:spPr>
        <a:xfrm>
          <a:off x="5162550" y="3143250"/>
          <a:ext cx="609600" cy="73342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病院建物の中の場合は、面積按分等で算出</a:t>
          </a:r>
        </a:p>
      </xdr:txBody>
    </xdr:sp>
    <xdr:clientData/>
  </xdr:twoCellAnchor>
  <xdr:twoCellAnchor>
    <xdr:from>
      <xdr:col>4</xdr:col>
      <xdr:colOff>1238250</xdr:colOff>
      <xdr:row>16</xdr:row>
      <xdr:rowOff>19050</xdr:rowOff>
    </xdr:from>
    <xdr:to>
      <xdr:col>5</xdr:col>
      <xdr:colOff>28575</xdr:colOff>
      <xdr:row>17</xdr:row>
      <xdr:rowOff>190500</xdr:rowOff>
    </xdr:to>
    <xdr:sp>
      <xdr:nvSpPr>
        <xdr:cNvPr id="3" name="直線矢印コネクタ 15"/>
        <xdr:cNvSpPr>
          <a:spLocks/>
        </xdr:cNvSpPr>
      </xdr:nvSpPr>
      <xdr:spPr>
        <a:xfrm>
          <a:off x="6191250" y="3505200"/>
          <a:ext cx="28575"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18</xdr:row>
      <xdr:rowOff>19050</xdr:rowOff>
    </xdr:from>
    <xdr:to>
      <xdr:col>4</xdr:col>
      <xdr:colOff>1238250</xdr:colOff>
      <xdr:row>22</xdr:row>
      <xdr:rowOff>133350</xdr:rowOff>
    </xdr:to>
    <xdr:sp>
      <xdr:nvSpPr>
        <xdr:cNvPr id="4" name="角丸四角形 23"/>
        <xdr:cNvSpPr>
          <a:spLocks/>
        </xdr:cNvSpPr>
      </xdr:nvSpPr>
      <xdr:spPr>
        <a:xfrm>
          <a:off x="5076825" y="3962400"/>
          <a:ext cx="1114425" cy="10287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契約額全体</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（保育士等人件費＋</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消耗品等＋委託会社の手数料等）</a:t>
          </a:r>
        </a:p>
      </xdr:txBody>
    </xdr:sp>
    <xdr:clientData/>
  </xdr:twoCellAnchor>
  <xdr:twoCellAnchor>
    <xdr:from>
      <xdr:col>4</xdr:col>
      <xdr:colOff>1238250</xdr:colOff>
      <xdr:row>19</xdr:row>
      <xdr:rowOff>171450</xdr:rowOff>
    </xdr:from>
    <xdr:to>
      <xdr:col>5</xdr:col>
      <xdr:colOff>85725</xdr:colOff>
      <xdr:row>20</xdr:row>
      <xdr:rowOff>85725</xdr:rowOff>
    </xdr:to>
    <xdr:sp>
      <xdr:nvSpPr>
        <xdr:cNvPr id="5" name="直線矢印コネクタ 25"/>
        <xdr:cNvSpPr>
          <a:spLocks/>
        </xdr:cNvSpPr>
      </xdr:nvSpPr>
      <xdr:spPr>
        <a:xfrm flipV="1">
          <a:off x="6191250" y="4343400"/>
          <a:ext cx="85725"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19050</xdr:rowOff>
    </xdr:from>
    <xdr:to>
      <xdr:col>1</xdr:col>
      <xdr:colOff>38100</xdr:colOff>
      <xdr:row>14</xdr:row>
      <xdr:rowOff>190500</xdr:rowOff>
    </xdr:to>
    <xdr:sp>
      <xdr:nvSpPr>
        <xdr:cNvPr id="6" name="角丸四角形 14"/>
        <xdr:cNvSpPr>
          <a:spLocks/>
        </xdr:cNvSpPr>
      </xdr:nvSpPr>
      <xdr:spPr>
        <a:xfrm>
          <a:off x="0" y="2590800"/>
          <a:ext cx="1276350" cy="628650"/>
        </a:xfrm>
        <a:prstGeom prst="round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1" i="0" u="none" baseline="0">
              <a:solidFill>
                <a:srgbClr val="FF0000"/>
              </a:solidFill>
              <a:latin typeface="ＭＳ Ｐゴシック"/>
              <a:ea typeface="ＭＳ Ｐゴシック"/>
              <a:cs typeface="ＭＳ Ｐゴシック"/>
            </a:rPr>
            <a:t>交付決定通知</a:t>
          </a:r>
          <a:r>
            <a:rPr lang="en-US" cap="none" sz="800" b="0" i="0" u="none" baseline="0">
              <a:solidFill>
                <a:srgbClr val="000000"/>
              </a:solidFill>
              <a:latin typeface="ＭＳ Ｐゴシック"/>
              <a:ea typeface="ＭＳ Ｐゴシック"/>
              <a:cs typeface="ＭＳ Ｐゴシック"/>
            </a:rPr>
            <a:t>」の額を入力。　別紙１のＦに転記される。</a:t>
          </a:r>
        </a:p>
      </xdr:txBody>
    </xdr:sp>
    <xdr:clientData/>
  </xdr:twoCellAnchor>
  <xdr:twoCellAnchor>
    <xdr:from>
      <xdr:col>1</xdr:col>
      <xdr:colOff>1228725</xdr:colOff>
      <xdr:row>27</xdr:row>
      <xdr:rowOff>38100</xdr:rowOff>
    </xdr:from>
    <xdr:to>
      <xdr:col>5</xdr:col>
      <xdr:colOff>28575</xdr:colOff>
      <xdr:row>32</xdr:row>
      <xdr:rowOff>95250</xdr:rowOff>
    </xdr:to>
    <xdr:sp>
      <xdr:nvSpPr>
        <xdr:cNvPr id="7" name="角丸四角形 21"/>
        <xdr:cNvSpPr>
          <a:spLocks/>
        </xdr:cNvSpPr>
      </xdr:nvSpPr>
      <xdr:spPr>
        <a:xfrm>
          <a:off x="2466975" y="5838825"/>
          <a:ext cx="3752850" cy="885825"/>
        </a:xfrm>
        <a:prstGeom prst="round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別紙１のＡに転記転記される。総事業費に関連する額が</a:t>
          </a:r>
          <a:r>
            <a:rPr lang="en-US" cap="none" sz="1000" b="1" i="0" u="none" baseline="0">
              <a:solidFill>
                <a:srgbClr val="FF0000"/>
              </a:solidFill>
              <a:latin typeface="ＭＳ Ｐゴシック"/>
              <a:ea typeface="ＭＳ Ｐゴシック"/>
              <a:cs typeface="ＭＳ Ｐゴシック"/>
            </a:rPr>
            <a:t>提出期限内に額が確定しない場合には見込みの値を入力し、確定し次第報告すること。</a:t>
          </a:r>
          <a:r>
            <a:rPr lang="en-US" cap="none" sz="1000" b="1" i="0" u="none" baseline="0">
              <a:solidFill>
                <a:srgbClr val="FF0000"/>
              </a:solidFill>
            </a:rPr>
            <a:t>
</a:t>
          </a:r>
          <a:r>
            <a:rPr lang="en-US" cap="none" sz="1000" b="1" i="0" u="none" baseline="0">
              <a:solidFill>
                <a:srgbClr val="FF0000"/>
              </a:solidFill>
              <a:latin typeface="ＭＳ Ｐゴシック"/>
              <a:ea typeface="ＭＳ Ｐゴシック"/>
              <a:cs typeface="ＭＳ Ｐゴシック"/>
            </a:rPr>
            <a:t>対象経費（保育士の人件費）は確定した額を入力すること</a:t>
          </a:r>
        </a:p>
      </xdr:txBody>
    </xdr:sp>
    <xdr:clientData/>
  </xdr:twoCellAnchor>
  <xdr:twoCellAnchor>
    <xdr:from>
      <xdr:col>2</xdr:col>
      <xdr:colOff>542925</xdr:colOff>
      <xdr:row>24</xdr:row>
      <xdr:rowOff>28575</xdr:rowOff>
    </xdr:from>
    <xdr:to>
      <xdr:col>3</xdr:col>
      <xdr:colOff>200025</xdr:colOff>
      <xdr:row>27</xdr:row>
      <xdr:rowOff>38100</xdr:rowOff>
    </xdr:to>
    <xdr:sp>
      <xdr:nvSpPr>
        <xdr:cNvPr id="8" name="直線矢印コネクタ 9"/>
        <xdr:cNvSpPr>
          <a:spLocks/>
        </xdr:cNvSpPr>
      </xdr:nvSpPr>
      <xdr:spPr>
        <a:xfrm>
          <a:off x="3019425" y="5343525"/>
          <a:ext cx="895350"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7</xdr:row>
      <xdr:rowOff>152400</xdr:rowOff>
    </xdr:from>
    <xdr:to>
      <xdr:col>4</xdr:col>
      <xdr:colOff>142875</xdr:colOff>
      <xdr:row>12</xdr:row>
      <xdr:rowOff>38100</xdr:rowOff>
    </xdr:to>
    <xdr:sp>
      <xdr:nvSpPr>
        <xdr:cNvPr id="9" name="角丸四角形 15"/>
        <xdr:cNvSpPr>
          <a:spLocks/>
        </xdr:cNvSpPr>
      </xdr:nvSpPr>
      <xdr:spPr>
        <a:xfrm>
          <a:off x="3790950" y="1581150"/>
          <a:ext cx="1304925" cy="10287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FF0000"/>
              </a:solidFill>
              <a:latin typeface="ＭＳ Ｐゴシック"/>
              <a:ea typeface="ＭＳ Ｐゴシック"/>
              <a:cs typeface="ＭＳ Ｐゴシック"/>
            </a:rPr>
            <a:t>市町村補助金の交付を受けている場合は</a:t>
          </a:r>
          <a:r>
            <a:rPr lang="en-US" cap="none" sz="900" b="1" i="0" u="none" baseline="0">
              <a:solidFill>
                <a:srgbClr val="FF0000"/>
              </a:solidFill>
              <a:latin typeface="ＭＳ Ｐゴシック"/>
              <a:ea typeface="ＭＳ Ｐゴシック"/>
              <a:cs typeface="ＭＳ Ｐゴシック"/>
            </a:rPr>
            <a:t>備考に補助対象となる経費を記載してください。（例：物品購入費用対象）</a:t>
          </a:r>
        </a:p>
      </xdr:txBody>
    </xdr:sp>
    <xdr:clientData/>
  </xdr:twoCellAnchor>
  <xdr:twoCellAnchor>
    <xdr:from>
      <xdr:col>3</xdr:col>
      <xdr:colOff>9525</xdr:colOff>
      <xdr:row>12</xdr:row>
      <xdr:rowOff>47625</xdr:rowOff>
    </xdr:from>
    <xdr:to>
      <xdr:col>3</xdr:col>
      <xdr:colOff>752475</xdr:colOff>
      <xdr:row>13</xdr:row>
      <xdr:rowOff>85725</xdr:rowOff>
    </xdr:to>
    <xdr:sp>
      <xdr:nvSpPr>
        <xdr:cNvPr id="10" name="直線矢印コネクタ 15"/>
        <xdr:cNvSpPr>
          <a:spLocks/>
        </xdr:cNvSpPr>
      </xdr:nvSpPr>
      <xdr:spPr>
        <a:xfrm flipH="1">
          <a:off x="3724275" y="2619375"/>
          <a:ext cx="74295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12</xdr:row>
      <xdr:rowOff>133350</xdr:rowOff>
    </xdr:from>
    <xdr:to>
      <xdr:col>2</xdr:col>
      <xdr:colOff>85725</xdr:colOff>
      <xdr:row>12</xdr:row>
      <xdr:rowOff>152400</xdr:rowOff>
    </xdr:to>
    <xdr:sp>
      <xdr:nvSpPr>
        <xdr:cNvPr id="11" name="直線矢印コネクタ 15"/>
        <xdr:cNvSpPr>
          <a:spLocks/>
        </xdr:cNvSpPr>
      </xdr:nvSpPr>
      <xdr:spPr>
        <a:xfrm>
          <a:off x="1257300" y="2705100"/>
          <a:ext cx="1304925" cy="19050"/>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7</xdr:row>
      <xdr:rowOff>19050</xdr:rowOff>
    </xdr:from>
    <xdr:to>
      <xdr:col>7</xdr:col>
      <xdr:colOff>447675</xdr:colOff>
      <xdr:row>12</xdr:row>
      <xdr:rowOff>19050</xdr:rowOff>
    </xdr:to>
    <xdr:sp>
      <xdr:nvSpPr>
        <xdr:cNvPr id="12" name="右中かっこ 5"/>
        <xdr:cNvSpPr>
          <a:spLocks/>
        </xdr:cNvSpPr>
      </xdr:nvSpPr>
      <xdr:spPr>
        <a:xfrm>
          <a:off x="8705850" y="1447800"/>
          <a:ext cx="409575" cy="1143000"/>
        </a:xfrm>
        <a:prstGeom prst="rightBrace">
          <a:avLst/>
        </a:prstGeom>
        <a:noFill/>
        <a:ln w="19050" cmpd="sng">
          <a:solidFill>
            <a:srgbClr val="BE4B48"/>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24</xdr:row>
      <xdr:rowOff>38100</xdr:rowOff>
    </xdr:from>
    <xdr:to>
      <xdr:col>6</xdr:col>
      <xdr:colOff>123825</xdr:colOff>
      <xdr:row>27</xdr:row>
      <xdr:rowOff>9525</xdr:rowOff>
    </xdr:to>
    <xdr:sp>
      <xdr:nvSpPr>
        <xdr:cNvPr id="13" name="直線矢印コネクタ 9"/>
        <xdr:cNvSpPr>
          <a:spLocks/>
        </xdr:cNvSpPr>
      </xdr:nvSpPr>
      <xdr:spPr>
        <a:xfrm flipH="1">
          <a:off x="5791200" y="5353050"/>
          <a:ext cx="1762125"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1295400</xdr:colOff>
      <xdr:row>11</xdr:row>
      <xdr:rowOff>19050</xdr:rowOff>
    </xdr:from>
    <xdr:to>
      <xdr:col>7</xdr:col>
      <xdr:colOff>1295400</xdr:colOff>
      <xdr:row>20</xdr:row>
      <xdr:rowOff>95250</xdr:rowOff>
    </xdr:to>
    <xdr:sp>
      <xdr:nvSpPr>
        <xdr:cNvPr id="14" name="直線コネクタ 10"/>
        <xdr:cNvSpPr>
          <a:spLocks/>
        </xdr:cNvSpPr>
      </xdr:nvSpPr>
      <xdr:spPr>
        <a:xfrm flipH="1">
          <a:off x="9963150" y="2362200"/>
          <a:ext cx="0" cy="2133600"/>
        </a:xfrm>
        <a:prstGeom prst="line">
          <a:avLst/>
        </a:prstGeom>
        <a:noFill/>
        <a:ln w="19050" cmpd="sng">
          <a:solidFill>
            <a:srgbClr val="BE4B48"/>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20</xdr:row>
      <xdr:rowOff>104775</xdr:rowOff>
    </xdr:from>
    <xdr:to>
      <xdr:col>7</xdr:col>
      <xdr:colOff>1295400</xdr:colOff>
      <xdr:row>20</xdr:row>
      <xdr:rowOff>104775</xdr:rowOff>
    </xdr:to>
    <xdr:sp>
      <xdr:nvSpPr>
        <xdr:cNvPr id="15" name="直線矢印コネクタ 12"/>
        <xdr:cNvSpPr>
          <a:spLocks/>
        </xdr:cNvSpPr>
      </xdr:nvSpPr>
      <xdr:spPr>
        <a:xfrm flipH="1">
          <a:off x="8753475" y="4505325"/>
          <a:ext cx="1209675" cy="0"/>
        </a:xfrm>
        <a:prstGeom prst="straightConnector1">
          <a:avLst/>
        </a:prstGeom>
        <a:noFill/>
        <a:ln w="19050" cmpd="sng">
          <a:solidFill>
            <a:srgbClr val="BE4B48"/>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12</xdr:row>
      <xdr:rowOff>95250</xdr:rowOff>
    </xdr:from>
    <xdr:to>
      <xdr:col>8</xdr:col>
      <xdr:colOff>0</xdr:colOff>
      <xdr:row>15</xdr:row>
      <xdr:rowOff>161925</xdr:rowOff>
    </xdr:to>
    <xdr:sp>
      <xdr:nvSpPr>
        <xdr:cNvPr id="1" name="角丸四角形 1"/>
        <xdr:cNvSpPr>
          <a:spLocks/>
        </xdr:cNvSpPr>
      </xdr:nvSpPr>
      <xdr:spPr>
        <a:xfrm>
          <a:off x="6086475" y="4314825"/>
          <a:ext cx="3876675" cy="733425"/>
        </a:xfrm>
        <a:prstGeom prst="roundRect">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
</a:t>
          </a:r>
          <a:r>
            <a:rPr lang="en-US" cap="none" sz="900" b="0" i="0" u="none" baseline="0">
              <a:solidFill>
                <a:srgbClr val="FF0000"/>
              </a:solidFill>
              <a:latin typeface="ＭＳ Ｐゴシック"/>
              <a:ea typeface="ＭＳ Ｐゴシック"/>
              <a:cs typeface="ＭＳ Ｐゴシック"/>
            </a:rPr>
            <a:t>担当者がお休み、異動の場合でも</a:t>
          </a:r>
          <a:r>
            <a:rPr lang="en-US" cap="none" sz="900" b="1" i="0" u="none" baseline="0">
              <a:solidFill>
                <a:srgbClr val="FF0000"/>
              </a:solidFill>
              <a:latin typeface="ＭＳ Ｐゴシック"/>
              <a:ea typeface="ＭＳ Ｐゴシック"/>
              <a:cs typeface="ＭＳ Ｐゴシック"/>
            </a:rPr>
            <a:t>連絡のつくアドレス</a:t>
          </a:r>
          <a:r>
            <a:rPr lang="en-US" cap="none" sz="900" b="0" i="0" u="none" baseline="0">
              <a:solidFill>
                <a:srgbClr val="000000"/>
              </a:solidFill>
              <a:latin typeface="ＭＳ Ｐゴシック"/>
              <a:ea typeface="ＭＳ Ｐゴシック"/>
              <a:cs typeface="ＭＳ Ｐゴシック"/>
            </a:rPr>
            <a:t>をお願いいたします。</a:t>
          </a:r>
          <a:r>
            <a:rPr lang="en-US" cap="none" sz="900" b="0" i="0" u="none" baseline="0">
              <a:solidFill>
                <a:srgbClr val="FF0000"/>
              </a:solidFill>
              <a:latin typeface="ＭＳ Ｐゴシック"/>
              <a:ea typeface="ＭＳ Ｐゴシック"/>
              <a:cs typeface="ＭＳ Ｐゴシック"/>
            </a:rPr>
            <a:t>メールアドレスの</a:t>
          </a:r>
          <a:r>
            <a:rPr lang="en-US" cap="none" sz="900" b="1" i="0" u="none" baseline="0">
              <a:solidFill>
                <a:srgbClr val="FF0000"/>
              </a:solidFill>
              <a:latin typeface="ＭＳ Ｐゴシック"/>
              <a:ea typeface="ＭＳ Ｐゴシック"/>
              <a:cs typeface="ＭＳ Ｐゴシック"/>
            </a:rPr>
            <a:t>入力間違えが多数発生して</a:t>
          </a:r>
          <a:r>
            <a:rPr lang="en-US" cap="none" sz="900" b="0" i="0" u="none" baseline="0">
              <a:solidFill>
                <a:srgbClr val="000000"/>
              </a:solidFill>
              <a:latin typeface="ＭＳ Ｐゴシック"/>
              <a:ea typeface="ＭＳ Ｐゴシック"/>
              <a:cs typeface="ＭＳ Ｐゴシック"/>
            </a:rPr>
            <a:t>おりますので、今一度ご確認ください。</a:t>
          </a:r>
        </a:p>
      </xdr:txBody>
    </xdr:sp>
    <xdr:clientData/>
  </xdr:twoCellAnchor>
  <xdr:twoCellAnchor>
    <xdr:from>
      <xdr:col>5</xdr:col>
      <xdr:colOff>857250</xdr:colOff>
      <xdr:row>9</xdr:row>
      <xdr:rowOff>685800</xdr:rowOff>
    </xdr:from>
    <xdr:to>
      <xdr:col>6</xdr:col>
      <xdr:colOff>628650</xdr:colOff>
      <xdr:row>12</xdr:row>
      <xdr:rowOff>76200</xdr:rowOff>
    </xdr:to>
    <xdr:sp>
      <xdr:nvSpPr>
        <xdr:cNvPr id="2" name="直線矢印コネクタ 2"/>
        <xdr:cNvSpPr>
          <a:spLocks/>
        </xdr:cNvSpPr>
      </xdr:nvSpPr>
      <xdr:spPr>
        <a:xfrm flipH="1" flipV="1">
          <a:off x="5438775" y="3524250"/>
          <a:ext cx="106680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1352550</xdr:colOff>
      <xdr:row>9</xdr:row>
      <xdr:rowOff>685800</xdr:rowOff>
    </xdr:from>
    <xdr:to>
      <xdr:col>6</xdr:col>
      <xdr:colOff>1352550</xdr:colOff>
      <xdr:row>12</xdr:row>
      <xdr:rowOff>114300</xdr:rowOff>
    </xdr:to>
    <xdr:sp>
      <xdr:nvSpPr>
        <xdr:cNvPr id="3" name="直線矢印コネクタ 3"/>
        <xdr:cNvSpPr>
          <a:spLocks/>
        </xdr:cNvSpPr>
      </xdr:nvSpPr>
      <xdr:spPr>
        <a:xfrm flipV="1">
          <a:off x="7229475" y="3524250"/>
          <a:ext cx="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xdr:row>
      <xdr:rowOff>57150</xdr:rowOff>
    </xdr:from>
    <xdr:to>
      <xdr:col>8</xdr:col>
      <xdr:colOff>457200</xdr:colOff>
      <xdr:row>6</xdr:row>
      <xdr:rowOff>209550</xdr:rowOff>
    </xdr:to>
    <xdr:sp>
      <xdr:nvSpPr>
        <xdr:cNvPr id="4" name="角丸四角形 4"/>
        <xdr:cNvSpPr>
          <a:spLocks/>
        </xdr:cNvSpPr>
      </xdr:nvSpPr>
      <xdr:spPr>
        <a:xfrm>
          <a:off x="7896225" y="1266825"/>
          <a:ext cx="2524125" cy="971550"/>
        </a:xfrm>
        <a:prstGeom prst="round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提出日</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提出期間は</a:t>
          </a:r>
          <a:r>
            <a:rPr lang="en-US" cap="none" sz="900" b="0" i="0" u="none" baseline="0">
              <a:solidFill>
                <a:srgbClr val="000000"/>
              </a:solidFill>
            </a:rPr>
            <a:t>
</a:t>
          </a:r>
          <a:r>
            <a:rPr lang="en-US" cap="none" sz="900" b="1" i="0" u="none" baseline="0">
              <a:solidFill>
                <a:srgbClr val="FF0000"/>
              </a:solidFill>
              <a:latin typeface="ＭＳ Ｐゴシック"/>
              <a:ea typeface="ＭＳ Ｐゴシック"/>
              <a:cs typeface="ＭＳ Ｐゴシック"/>
            </a:rPr>
            <a:t>令和６年３月３１日から令和６年４月１２日まで</a:t>
          </a:r>
          <a:r>
            <a:rPr lang="en-US" cap="none" sz="900" b="1" i="0" u="none" baseline="0">
              <a:solidFill>
                <a:srgbClr val="FF0000"/>
              </a:solidFill>
            </a:rPr>
            <a:t>
</a:t>
          </a:r>
          <a:r>
            <a:rPr lang="en-US" cap="none" sz="900" b="0" i="0" u="none" baseline="0">
              <a:solidFill>
                <a:srgbClr val="000000"/>
              </a:solidFill>
              <a:latin typeface="ＭＳ Ｐゴシック"/>
              <a:ea typeface="ＭＳ Ｐゴシック"/>
              <a:cs typeface="ＭＳ Ｐゴシック"/>
            </a:rPr>
            <a:t>です。</a:t>
          </a:r>
        </a:p>
      </xdr:txBody>
    </xdr:sp>
    <xdr:clientData/>
  </xdr:twoCellAnchor>
  <xdr:twoCellAnchor>
    <xdr:from>
      <xdr:col>7</xdr:col>
      <xdr:colOff>1381125</xdr:colOff>
      <xdr:row>2</xdr:row>
      <xdr:rowOff>123825</xdr:rowOff>
    </xdr:from>
    <xdr:to>
      <xdr:col>7</xdr:col>
      <xdr:colOff>1381125</xdr:colOff>
      <xdr:row>3</xdr:row>
      <xdr:rowOff>66675</xdr:rowOff>
    </xdr:to>
    <xdr:sp>
      <xdr:nvSpPr>
        <xdr:cNvPr id="5" name="直線矢印コネクタ 5"/>
        <xdr:cNvSpPr>
          <a:spLocks/>
        </xdr:cNvSpPr>
      </xdr:nvSpPr>
      <xdr:spPr>
        <a:xfrm flipH="1" flipV="1">
          <a:off x="9277350" y="1066800"/>
          <a:ext cx="0" cy="20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190500</xdr:rowOff>
    </xdr:from>
    <xdr:to>
      <xdr:col>9</xdr:col>
      <xdr:colOff>228600</xdr:colOff>
      <xdr:row>13</xdr:row>
      <xdr:rowOff>104775</xdr:rowOff>
    </xdr:to>
    <xdr:sp>
      <xdr:nvSpPr>
        <xdr:cNvPr id="1" name="角丸四角形 10"/>
        <xdr:cNvSpPr>
          <a:spLocks/>
        </xdr:cNvSpPr>
      </xdr:nvSpPr>
      <xdr:spPr>
        <a:xfrm>
          <a:off x="4143375" y="4076700"/>
          <a:ext cx="1457325" cy="8001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交付申請書の「申請金額算出内訳書」の数値を転記</a:t>
          </a:r>
        </a:p>
      </xdr:txBody>
    </xdr:sp>
    <xdr:clientData/>
  </xdr:twoCellAnchor>
  <xdr:twoCellAnchor>
    <xdr:from>
      <xdr:col>7</xdr:col>
      <xdr:colOff>466725</xdr:colOff>
      <xdr:row>7</xdr:row>
      <xdr:rowOff>1504950</xdr:rowOff>
    </xdr:from>
    <xdr:to>
      <xdr:col>7</xdr:col>
      <xdr:colOff>685800</xdr:colOff>
      <xdr:row>10</xdr:row>
      <xdr:rowOff>238125</xdr:rowOff>
    </xdr:to>
    <xdr:sp>
      <xdr:nvSpPr>
        <xdr:cNvPr id="2" name="直線矢印コネクタ 12"/>
        <xdr:cNvSpPr>
          <a:spLocks/>
        </xdr:cNvSpPr>
      </xdr:nvSpPr>
      <xdr:spPr>
        <a:xfrm flipH="1" flipV="1">
          <a:off x="4610100" y="3295650"/>
          <a:ext cx="219075" cy="828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685800</xdr:colOff>
      <xdr:row>7</xdr:row>
      <xdr:rowOff>1504950</xdr:rowOff>
    </xdr:from>
    <xdr:to>
      <xdr:col>8</xdr:col>
      <xdr:colOff>304800</xdr:colOff>
      <xdr:row>10</xdr:row>
      <xdr:rowOff>238125</xdr:rowOff>
    </xdr:to>
    <xdr:sp>
      <xdr:nvSpPr>
        <xdr:cNvPr id="3" name="直線矢印コネクタ 14"/>
        <xdr:cNvSpPr>
          <a:spLocks/>
        </xdr:cNvSpPr>
      </xdr:nvSpPr>
      <xdr:spPr>
        <a:xfrm flipV="1">
          <a:off x="4829175" y="3295650"/>
          <a:ext cx="304800" cy="828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17</xdr:row>
      <xdr:rowOff>0</xdr:rowOff>
    </xdr:from>
    <xdr:to>
      <xdr:col>23</xdr:col>
      <xdr:colOff>161925</xdr:colOff>
      <xdr:row>19</xdr:row>
      <xdr:rowOff>9525</xdr:rowOff>
    </xdr:to>
    <xdr:sp>
      <xdr:nvSpPr>
        <xdr:cNvPr id="4" name="角丸四角形 13"/>
        <xdr:cNvSpPr>
          <a:spLocks/>
        </xdr:cNvSpPr>
      </xdr:nvSpPr>
      <xdr:spPr>
        <a:xfrm>
          <a:off x="12106275" y="5953125"/>
          <a:ext cx="4543425" cy="60007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恩賜財団済生会、日本赤十字社、厚生農業協同組合連合会は、Ｂ欄の数字に５分の４を掛けたものを直接入力</a:t>
          </a:r>
        </a:p>
      </xdr:txBody>
    </xdr:sp>
    <xdr:clientData/>
  </xdr:twoCellAnchor>
  <xdr:twoCellAnchor>
    <xdr:from>
      <xdr:col>20</xdr:col>
      <xdr:colOff>1009650</xdr:colOff>
      <xdr:row>7</xdr:row>
      <xdr:rowOff>1504950</xdr:rowOff>
    </xdr:from>
    <xdr:to>
      <xdr:col>21</xdr:col>
      <xdr:colOff>561975</xdr:colOff>
      <xdr:row>16</xdr:row>
      <xdr:rowOff>285750</xdr:rowOff>
    </xdr:to>
    <xdr:sp>
      <xdr:nvSpPr>
        <xdr:cNvPr id="5" name="直線矢印コネクタ 15"/>
        <xdr:cNvSpPr>
          <a:spLocks/>
        </xdr:cNvSpPr>
      </xdr:nvSpPr>
      <xdr:spPr>
        <a:xfrm flipV="1">
          <a:off x="14573250" y="3295650"/>
          <a:ext cx="561975" cy="2647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14</xdr:row>
      <xdr:rowOff>114300</xdr:rowOff>
    </xdr:from>
    <xdr:to>
      <xdr:col>25</xdr:col>
      <xdr:colOff>885825</xdr:colOff>
      <xdr:row>16</xdr:row>
      <xdr:rowOff>76200</xdr:rowOff>
    </xdr:to>
    <xdr:sp>
      <xdr:nvSpPr>
        <xdr:cNvPr id="6" name="角丸四角形 19"/>
        <xdr:cNvSpPr>
          <a:spLocks/>
        </xdr:cNvSpPr>
      </xdr:nvSpPr>
      <xdr:spPr>
        <a:xfrm>
          <a:off x="15525750" y="5181600"/>
          <a:ext cx="3705225" cy="5524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様式４号　実績報告書「２　補助金の精算額」に転記</a:t>
          </a:r>
        </a:p>
      </xdr:txBody>
    </xdr:sp>
    <xdr:clientData/>
  </xdr:twoCellAnchor>
  <xdr:twoCellAnchor>
    <xdr:from>
      <xdr:col>22</xdr:col>
      <xdr:colOff>19050</xdr:colOff>
      <xdr:row>7</xdr:row>
      <xdr:rowOff>1504950</xdr:rowOff>
    </xdr:from>
    <xdr:to>
      <xdr:col>22</xdr:col>
      <xdr:colOff>619125</xdr:colOff>
      <xdr:row>14</xdr:row>
      <xdr:rowOff>180975</xdr:rowOff>
    </xdr:to>
    <xdr:sp>
      <xdr:nvSpPr>
        <xdr:cNvPr id="7" name="直線矢印コネクタ 23"/>
        <xdr:cNvSpPr>
          <a:spLocks/>
        </xdr:cNvSpPr>
      </xdr:nvSpPr>
      <xdr:spPr>
        <a:xfrm flipV="1">
          <a:off x="15544800" y="3295650"/>
          <a:ext cx="600075" cy="1952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9</xdr:row>
      <xdr:rowOff>95250</xdr:rowOff>
    </xdr:from>
    <xdr:to>
      <xdr:col>6</xdr:col>
      <xdr:colOff>123825</xdr:colOff>
      <xdr:row>13</xdr:row>
      <xdr:rowOff>38100</xdr:rowOff>
    </xdr:to>
    <xdr:sp>
      <xdr:nvSpPr>
        <xdr:cNvPr id="8" name="角丸四角形 16"/>
        <xdr:cNvSpPr>
          <a:spLocks/>
        </xdr:cNvSpPr>
      </xdr:nvSpPr>
      <xdr:spPr>
        <a:xfrm>
          <a:off x="1238250" y="3686175"/>
          <a:ext cx="2676525" cy="1123950"/>
        </a:xfrm>
        <a:prstGeom prst="round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別紙３　令和４年度収支内訳書の計と一致</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別紙３に入力すると表示される）</a:t>
          </a:r>
          <a:r>
            <a:rPr lang="en-US" cap="none" sz="900" b="0" i="0" u="none" baseline="0">
              <a:solidFill>
                <a:srgbClr val="000000"/>
              </a:solidFill>
            </a:rPr>
            <a:t>
</a:t>
          </a:r>
          <a:r>
            <a:rPr lang="en-US" cap="none" sz="900" b="1" i="0" u="none" baseline="0">
              <a:solidFill>
                <a:srgbClr val="FF0000"/>
              </a:solidFill>
              <a:latin typeface="ＭＳ Ｐゴシック"/>
              <a:ea typeface="ＭＳ Ｐゴシック"/>
              <a:cs typeface="ＭＳ Ｐゴシック"/>
            </a:rPr>
            <a:t>未確定の場合は見込み額を入力し確定し次第報告すること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704850</xdr:colOff>
      <xdr:row>8</xdr:row>
      <xdr:rowOff>0</xdr:rowOff>
    </xdr:from>
    <xdr:to>
      <xdr:col>3</xdr:col>
      <xdr:colOff>923925</xdr:colOff>
      <xdr:row>9</xdr:row>
      <xdr:rowOff>104775</xdr:rowOff>
    </xdr:to>
    <xdr:sp>
      <xdr:nvSpPr>
        <xdr:cNvPr id="9" name="直線矢印コネクタ 24"/>
        <xdr:cNvSpPr>
          <a:spLocks/>
        </xdr:cNvSpPr>
      </xdr:nvSpPr>
      <xdr:spPr>
        <a:xfrm flipH="1" flipV="1">
          <a:off x="2171700" y="3295650"/>
          <a:ext cx="219075"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666750</xdr:colOff>
      <xdr:row>10</xdr:row>
      <xdr:rowOff>171450</xdr:rowOff>
    </xdr:from>
    <xdr:to>
      <xdr:col>12</xdr:col>
      <xdr:colOff>361950</xdr:colOff>
      <xdr:row>14</xdr:row>
      <xdr:rowOff>19050</xdr:rowOff>
    </xdr:to>
    <xdr:sp>
      <xdr:nvSpPr>
        <xdr:cNvPr id="10" name="角丸四角形 25"/>
        <xdr:cNvSpPr>
          <a:spLocks/>
        </xdr:cNvSpPr>
      </xdr:nvSpPr>
      <xdr:spPr>
        <a:xfrm>
          <a:off x="6038850" y="4057650"/>
          <a:ext cx="1866900" cy="10287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交付申請書の</a:t>
          </a:r>
          <a:r>
            <a:rPr lang="en-US" cap="none" sz="900" b="0" i="0" u="none" baseline="0">
              <a:solidFill>
                <a:srgbClr val="000000"/>
              </a:solidFill>
              <a:latin typeface="ＭＳ Ｐゴシック"/>
              <a:ea typeface="ＭＳ Ｐゴシック"/>
              <a:cs typeface="ＭＳ Ｐゴシック"/>
            </a:rPr>
            <a:t>「申請金額算出内訳書」</a:t>
          </a:r>
          <a:r>
            <a:rPr lang="en-US" cap="none" sz="900" b="0" i="0" u="none" baseline="0">
              <a:solidFill>
                <a:srgbClr val="000000"/>
              </a:solidFill>
              <a:latin typeface="ＭＳ Ｐゴシック"/>
              <a:ea typeface="ＭＳ Ｐゴシック"/>
              <a:cs typeface="ＭＳ Ｐゴシック"/>
            </a:rPr>
            <a:t>に記載した</a:t>
          </a:r>
          <a:r>
            <a:rPr lang="en-US" cap="none" sz="900" b="0" i="0" u="none" baseline="0">
              <a:solidFill>
                <a:srgbClr val="000000"/>
              </a:solidFill>
              <a:latin typeface="ＭＳ Ｐゴシック"/>
              <a:ea typeface="ＭＳ Ｐゴシック"/>
              <a:cs typeface="ＭＳ Ｐゴシック"/>
            </a:rPr>
            <a:t>日数と、「別紙２の４」の「計」とを比べて、</a:t>
          </a:r>
          <a:r>
            <a:rPr lang="en-US" cap="none" sz="900" b="1" i="0" u="none" baseline="0">
              <a:solidFill>
                <a:srgbClr val="FF0000"/>
              </a:solidFill>
              <a:latin typeface="ＭＳ Ｐゴシック"/>
              <a:ea typeface="ＭＳ Ｐゴシック"/>
              <a:cs typeface="ＭＳ Ｐゴシック"/>
            </a:rPr>
            <a:t>少ない方</a:t>
          </a:r>
          <a:r>
            <a:rPr lang="en-US" cap="none" sz="900" b="1" i="0" u="none" baseline="0">
              <a:solidFill>
                <a:srgbClr val="000000"/>
              </a:solidFill>
              <a:latin typeface="ＭＳ Ｐゴシック"/>
              <a:ea typeface="ＭＳ Ｐゴシック"/>
              <a:cs typeface="ＭＳ Ｐゴシック"/>
            </a:rPr>
            <a:t>を</a:t>
          </a:r>
          <a:r>
            <a:rPr lang="en-US" cap="none" sz="900" b="1" i="0" u="none" baseline="0">
              <a:solidFill>
                <a:srgbClr val="000000"/>
              </a:solidFill>
              <a:latin typeface="ＭＳ Ｐゴシック"/>
              <a:ea typeface="ＭＳ Ｐゴシック"/>
              <a:cs typeface="ＭＳ Ｐゴシック"/>
            </a:rPr>
            <a:t>記入</a:t>
          </a:r>
        </a:p>
      </xdr:txBody>
    </xdr:sp>
    <xdr:clientData/>
  </xdr:twoCellAnchor>
  <xdr:twoCellAnchor>
    <xdr:from>
      <xdr:col>11</xdr:col>
      <xdr:colOff>314325</xdr:colOff>
      <xdr:row>8</xdr:row>
      <xdr:rowOff>28575</xdr:rowOff>
    </xdr:from>
    <xdr:to>
      <xdr:col>11</xdr:col>
      <xdr:colOff>323850</xdr:colOff>
      <xdr:row>10</xdr:row>
      <xdr:rowOff>142875</xdr:rowOff>
    </xdr:to>
    <xdr:sp>
      <xdr:nvSpPr>
        <xdr:cNvPr id="11" name="直線矢印コネクタ 26"/>
        <xdr:cNvSpPr>
          <a:spLocks/>
        </xdr:cNvSpPr>
      </xdr:nvSpPr>
      <xdr:spPr>
        <a:xfrm flipV="1">
          <a:off x="7400925" y="3324225"/>
          <a:ext cx="9525"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523875</xdr:colOff>
      <xdr:row>10</xdr:row>
      <xdr:rowOff>190500</xdr:rowOff>
    </xdr:from>
    <xdr:to>
      <xdr:col>15</xdr:col>
      <xdr:colOff>514350</xdr:colOff>
      <xdr:row>13</xdr:row>
      <xdr:rowOff>190500</xdr:rowOff>
    </xdr:to>
    <xdr:sp>
      <xdr:nvSpPr>
        <xdr:cNvPr id="12" name="角丸四角形 31"/>
        <xdr:cNvSpPr>
          <a:spLocks/>
        </xdr:cNvSpPr>
      </xdr:nvSpPr>
      <xdr:spPr>
        <a:xfrm>
          <a:off x="8067675" y="4076700"/>
          <a:ext cx="2000250" cy="88582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交付申請書の</a:t>
          </a:r>
          <a:r>
            <a:rPr lang="en-US" cap="none" sz="900" b="0" i="0" u="none" baseline="0">
              <a:solidFill>
                <a:srgbClr val="000000"/>
              </a:solidFill>
              <a:latin typeface="ＭＳ Ｐゴシック"/>
              <a:ea typeface="ＭＳ Ｐゴシック"/>
              <a:cs typeface="ＭＳ Ｐゴシック"/>
            </a:rPr>
            <a:t>「申請金額算出内訳書」に記載した</a:t>
          </a:r>
          <a:r>
            <a:rPr lang="en-US" cap="none" sz="900" b="0" i="0" u="none" baseline="0">
              <a:solidFill>
                <a:srgbClr val="000000"/>
              </a:solidFill>
              <a:latin typeface="ＭＳ Ｐゴシック"/>
              <a:ea typeface="ＭＳ Ｐゴシック"/>
              <a:cs typeface="ＭＳ Ｐゴシック"/>
            </a:rPr>
            <a:t>月数と、「別紙２の６」の実施月数を比べて、</a:t>
          </a:r>
          <a:r>
            <a:rPr lang="en-US" cap="none" sz="900" b="1" i="0" u="none" baseline="0">
              <a:solidFill>
                <a:srgbClr val="FF0000"/>
              </a:solidFill>
              <a:latin typeface="ＭＳ Ｐゴシック"/>
              <a:ea typeface="ＭＳ Ｐゴシック"/>
              <a:cs typeface="ＭＳ Ｐゴシック"/>
            </a:rPr>
            <a:t>少ない方</a:t>
          </a:r>
          <a:r>
            <a:rPr lang="en-US" cap="none" sz="900" b="1" i="0" u="none" baseline="0">
              <a:solidFill>
                <a:srgbClr val="000000"/>
              </a:solidFill>
              <a:latin typeface="ＭＳ Ｐゴシック"/>
              <a:ea typeface="ＭＳ Ｐゴシック"/>
              <a:cs typeface="ＭＳ Ｐゴシック"/>
            </a:rPr>
            <a:t>を記入</a:t>
          </a:r>
        </a:p>
      </xdr:txBody>
    </xdr:sp>
    <xdr:clientData/>
  </xdr:twoCellAnchor>
  <xdr:twoCellAnchor>
    <xdr:from>
      <xdr:col>14</xdr:col>
      <xdr:colOff>238125</xdr:colOff>
      <xdr:row>8</xdr:row>
      <xdr:rowOff>0</xdr:rowOff>
    </xdr:from>
    <xdr:to>
      <xdr:col>14</xdr:col>
      <xdr:colOff>276225</xdr:colOff>
      <xdr:row>10</xdr:row>
      <xdr:rowOff>133350</xdr:rowOff>
    </xdr:to>
    <xdr:sp>
      <xdr:nvSpPr>
        <xdr:cNvPr id="13" name="直線矢印コネクタ 32"/>
        <xdr:cNvSpPr>
          <a:spLocks/>
        </xdr:cNvSpPr>
      </xdr:nvSpPr>
      <xdr:spPr>
        <a:xfrm flipH="1" flipV="1">
          <a:off x="9382125" y="3295650"/>
          <a:ext cx="28575"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571500</xdr:colOff>
      <xdr:row>10</xdr:row>
      <xdr:rowOff>190500</xdr:rowOff>
    </xdr:from>
    <xdr:to>
      <xdr:col>19</xdr:col>
      <xdr:colOff>0</xdr:colOff>
      <xdr:row>13</xdr:row>
      <xdr:rowOff>180975</xdr:rowOff>
    </xdr:to>
    <xdr:sp>
      <xdr:nvSpPr>
        <xdr:cNvPr id="14" name="角丸四角形 36"/>
        <xdr:cNvSpPr>
          <a:spLocks/>
        </xdr:cNvSpPr>
      </xdr:nvSpPr>
      <xdr:spPr>
        <a:xfrm>
          <a:off x="10125075" y="4076700"/>
          <a:ext cx="2305050" cy="8763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交付申請書の「申請金額算出内訳書」に記載した日数と、「別紙２の５」の「計」とを比べて、</a:t>
          </a:r>
          <a:r>
            <a:rPr lang="en-US" cap="none" sz="900" b="1" i="0" u="none" baseline="0">
              <a:solidFill>
                <a:srgbClr val="FF0000"/>
              </a:solidFill>
              <a:latin typeface="ＭＳ Ｐゴシック"/>
              <a:ea typeface="ＭＳ Ｐゴシック"/>
              <a:cs typeface="ＭＳ Ｐゴシック"/>
            </a:rPr>
            <a:t>少ない方</a:t>
          </a:r>
          <a:r>
            <a:rPr lang="en-US" cap="none" sz="900" b="1" i="0" u="none" baseline="0">
              <a:solidFill>
                <a:srgbClr val="000000"/>
              </a:solidFill>
              <a:latin typeface="ＭＳ Ｐゴシック"/>
              <a:ea typeface="ＭＳ Ｐゴシック"/>
              <a:cs typeface="ＭＳ Ｐゴシック"/>
            </a:rPr>
            <a:t>を記入</a:t>
          </a:r>
        </a:p>
      </xdr:txBody>
    </xdr:sp>
    <xdr:clientData/>
  </xdr:twoCellAnchor>
  <xdr:twoCellAnchor>
    <xdr:from>
      <xdr:col>17</xdr:col>
      <xdr:colOff>219075</xdr:colOff>
      <xdr:row>8</xdr:row>
      <xdr:rowOff>47625</xdr:rowOff>
    </xdr:from>
    <xdr:to>
      <xdr:col>17</xdr:col>
      <xdr:colOff>228600</xdr:colOff>
      <xdr:row>10</xdr:row>
      <xdr:rowOff>180975</xdr:rowOff>
    </xdr:to>
    <xdr:sp>
      <xdr:nvSpPr>
        <xdr:cNvPr id="15" name="直線矢印コネクタ 37"/>
        <xdr:cNvSpPr>
          <a:spLocks/>
        </xdr:cNvSpPr>
      </xdr:nvSpPr>
      <xdr:spPr>
        <a:xfrm flipV="1">
          <a:off x="11325225" y="3343275"/>
          <a:ext cx="9525"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10</xdr:row>
      <xdr:rowOff>133350</xdr:rowOff>
    </xdr:from>
    <xdr:to>
      <xdr:col>21</xdr:col>
      <xdr:colOff>85725</xdr:colOff>
      <xdr:row>13</xdr:row>
      <xdr:rowOff>180975</xdr:rowOff>
    </xdr:to>
    <xdr:sp>
      <xdr:nvSpPr>
        <xdr:cNvPr id="16" name="角丸四角形 40"/>
        <xdr:cNvSpPr>
          <a:spLocks/>
        </xdr:cNvSpPr>
      </xdr:nvSpPr>
      <xdr:spPr>
        <a:xfrm>
          <a:off x="12515850" y="4019550"/>
          <a:ext cx="2143125" cy="933450"/>
        </a:xfrm>
        <a:prstGeom prst="round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別紙１の２　給与費明細書の計（太枠内）と一致</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別紙１の２に入力すると表示される</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確定した額であること</a:t>
          </a:r>
        </a:p>
      </xdr:txBody>
    </xdr:sp>
    <xdr:clientData/>
  </xdr:twoCellAnchor>
  <xdr:twoCellAnchor>
    <xdr:from>
      <xdr:col>20</xdr:col>
      <xdr:colOff>47625</xdr:colOff>
      <xdr:row>8</xdr:row>
      <xdr:rowOff>38100</xdr:rowOff>
    </xdr:from>
    <xdr:to>
      <xdr:col>20</xdr:col>
      <xdr:colOff>323850</xdr:colOff>
      <xdr:row>10</xdr:row>
      <xdr:rowOff>133350</xdr:rowOff>
    </xdr:to>
    <xdr:sp>
      <xdr:nvSpPr>
        <xdr:cNvPr id="17" name="直線矢印コネクタ 41"/>
        <xdr:cNvSpPr>
          <a:spLocks/>
        </xdr:cNvSpPr>
      </xdr:nvSpPr>
      <xdr:spPr>
        <a:xfrm flipV="1">
          <a:off x="13611225" y="3333750"/>
          <a:ext cx="26670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952500</xdr:colOff>
      <xdr:row>10</xdr:row>
      <xdr:rowOff>219075</xdr:rowOff>
    </xdr:from>
    <xdr:to>
      <xdr:col>24</xdr:col>
      <xdr:colOff>38100</xdr:colOff>
      <xdr:row>12</xdr:row>
      <xdr:rowOff>219075</xdr:rowOff>
    </xdr:to>
    <xdr:sp>
      <xdr:nvSpPr>
        <xdr:cNvPr id="18" name="角丸四角形 45"/>
        <xdr:cNvSpPr>
          <a:spLocks/>
        </xdr:cNvSpPr>
      </xdr:nvSpPr>
      <xdr:spPr>
        <a:xfrm>
          <a:off x="16478250" y="4105275"/>
          <a:ext cx="1057275" cy="5905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別紙３に入力すると表示される</a:t>
          </a:r>
        </a:p>
      </xdr:txBody>
    </xdr:sp>
    <xdr:clientData/>
  </xdr:twoCellAnchor>
  <xdr:twoCellAnchor>
    <xdr:from>
      <xdr:col>23</xdr:col>
      <xdr:colOff>190500</xdr:colOff>
      <xdr:row>8</xdr:row>
      <xdr:rowOff>19050</xdr:rowOff>
    </xdr:from>
    <xdr:to>
      <xdr:col>23</xdr:col>
      <xdr:colOff>238125</xdr:colOff>
      <xdr:row>10</xdr:row>
      <xdr:rowOff>295275</xdr:rowOff>
    </xdr:to>
    <xdr:sp>
      <xdr:nvSpPr>
        <xdr:cNvPr id="19" name="直線矢印コネクタ 46"/>
        <xdr:cNvSpPr>
          <a:spLocks/>
        </xdr:cNvSpPr>
      </xdr:nvSpPr>
      <xdr:spPr>
        <a:xfrm flipV="1">
          <a:off x="16678275" y="3314700"/>
          <a:ext cx="47625" cy="866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304800</xdr:colOff>
      <xdr:row>9</xdr:row>
      <xdr:rowOff>123825</xdr:rowOff>
    </xdr:from>
    <xdr:to>
      <xdr:col>26</xdr:col>
      <xdr:colOff>123825</xdr:colOff>
      <xdr:row>13</xdr:row>
      <xdr:rowOff>123825</xdr:rowOff>
    </xdr:to>
    <xdr:sp>
      <xdr:nvSpPr>
        <xdr:cNvPr id="20" name="角丸四角形 49"/>
        <xdr:cNvSpPr>
          <a:spLocks/>
        </xdr:cNvSpPr>
      </xdr:nvSpPr>
      <xdr:spPr>
        <a:xfrm>
          <a:off x="17802225" y="3714750"/>
          <a:ext cx="1571625" cy="11811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・０かプラスになり、マイナスになることはない。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・プラスの場合は、この分は県に返還となる。</a:t>
          </a:r>
        </a:p>
      </xdr:txBody>
    </xdr:sp>
    <xdr:clientData/>
  </xdr:twoCellAnchor>
  <xdr:twoCellAnchor>
    <xdr:from>
      <xdr:col>25</xdr:col>
      <xdr:colOff>390525</xdr:colOff>
      <xdr:row>7</xdr:row>
      <xdr:rowOff>1504950</xdr:rowOff>
    </xdr:from>
    <xdr:to>
      <xdr:col>25</xdr:col>
      <xdr:colOff>438150</xdr:colOff>
      <xdr:row>9</xdr:row>
      <xdr:rowOff>0</xdr:rowOff>
    </xdr:to>
    <xdr:sp>
      <xdr:nvSpPr>
        <xdr:cNvPr id="21" name="直線矢印コネクタ 50"/>
        <xdr:cNvSpPr>
          <a:spLocks/>
        </xdr:cNvSpPr>
      </xdr:nvSpPr>
      <xdr:spPr>
        <a:xfrm flipV="1">
          <a:off x="18735675" y="3295650"/>
          <a:ext cx="3810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9</xdr:row>
      <xdr:rowOff>152400</xdr:rowOff>
    </xdr:from>
    <xdr:to>
      <xdr:col>2</xdr:col>
      <xdr:colOff>85725</xdr:colOff>
      <xdr:row>12</xdr:row>
      <xdr:rowOff>0</xdr:rowOff>
    </xdr:to>
    <xdr:sp>
      <xdr:nvSpPr>
        <xdr:cNvPr id="22" name="角丸四角形 23"/>
        <xdr:cNvSpPr>
          <a:spLocks/>
        </xdr:cNvSpPr>
      </xdr:nvSpPr>
      <xdr:spPr>
        <a:xfrm>
          <a:off x="400050" y="3743325"/>
          <a:ext cx="781050" cy="73342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かがみ文から転記されます</a:t>
          </a:r>
        </a:p>
      </xdr:txBody>
    </xdr:sp>
    <xdr:clientData/>
  </xdr:twoCellAnchor>
  <xdr:twoCellAnchor>
    <xdr:from>
      <xdr:col>1</xdr:col>
      <xdr:colOff>704850</xdr:colOff>
      <xdr:row>7</xdr:row>
      <xdr:rowOff>1504950</xdr:rowOff>
    </xdr:from>
    <xdr:to>
      <xdr:col>1</xdr:col>
      <xdr:colOff>885825</xdr:colOff>
      <xdr:row>9</xdr:row>
      <xdr:rowOff>123825</xdr:rowOff>
    </xdr:to>
    <xdr:sp>
      <xdr:nvSpPr>
        <xdr:cNvPr id="23" name="直線矢印コネクタ 24"/>
        <xdr:cNvSpPr>
          <a:spLocks/>
        </xdr:cNvSpPr>
      </xdr:nvSpPr>
      <xdr:spPr>
        <a:xfrm flipH="1" flipV="1">
          <a:off x="914400" y="3295650"/>
          <a:ext cx="180975"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7</xdr:row>
      <xdr:rowOff>1504950</xdr:rowOff>
    </xdr:from>
    <xdr:to>
      <xdr:col>7</xdr:col>
      <xdr:colOff>685800</xdr:colOff>
      <xdr:row>10</xdr:row>
      <xdr:rowOff>238125</xdr:rowOff>
    </xdr:to>
    <xdr:sp>
      <xdr:nvSpPr>
        <xdr:cNvPr id="24" name="直線矢印コネクタ 12"/>
        <xdr:cNvSpPr>
          <a:spLocks/>
        </xdr:cNvSpPr>
      </xdr:nvSpPr>
      <xdr:spPr>
        <a:xfrm flipH="1" flipV="1">
          <a:off x="3105150" y="3295650"/>
          <a:ext cx="1724025" cy="828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40</xdr:row>
      <xdr:rowOff>57150</xdr:rowOff>
    </xdr:from>
    <xdr:to>
      <xdr:col>12</xdr:col>
      <xdr:colOff>114300</xdr:colOff>
      <xdr:row>42</xdr:row>
      <xdr:rowOff>9525</xdr:rowOff>
    </xdr:to>
    <xdr:sp>
      <xdr:nvSpPr>
        <xdr:cNvPr id="1" name="角丸四角形 1"/>
        <xdr:cNvSpPr>
          <a:spLocks/>
        </xdr:cNvSpPr>
      </xdr:nvSpPr>
      <xdr:spPr>
        <a:xfrm>
          <a:off x="5181600" y="10448925"/>
          <a:ext cx="2333625" cy="714375"/>
        </a:xfrm>
        <a:prstGeom prst="round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別紙１「対象経費の実支出額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Ｃ」と一致</a:t>
          </a:r>
          <a:r>
            <a:rPr lang="en-US" cap="none" sz="1200" b="1" i="0" u="none" baseline="0">
              <a:solidFill>
                <a:srgbClr val="FF0000"/>
              </a:solidFill>
              <a:latin typeface="ＭＳ Ｐゴシック"/>
              <a:ea typeface="ＭＳ Ｐゴシック"/>
              <a:cs typeface="ＭＳ Ｐゴシック"/>
            </a:rPr>
            <a:t>　確定した額であること</a:t>
          </a:r>
        </a:p>
      </xdr:txBody>
    </xdr:sp>
    <xdr:clientData/>
  </xdr:twoCellAnchor>
  <xdr:twoCellAnchor>
    <xdr:from>
      <xdr:col>12</xdr:col>
      <xdr:colOff>133350</xdr:colOff>
      <xdr:row>39</xdr:row>
      <xdr:rowOff>47625</xdr:rowOff>
    </xdr:from>
    <xdr:to>
      <xdr:col>15</xdr:col>
      <xdr:colOff>200025</xdr:colOff>
      <xdr:row>40</xdr:row>
      <xdr:rowOff>123825</xdr:rowOff>
    </xdr:to>
    <xdr:sp>
      <xdr:nvSpPr>
        <xdr:cNvPr id="2" name="直線矢印コネクタ 5"/>
        <xdr:cNvSpPr>
          <a:spLocks/>
        </xdr:cNvSpPr>
      </xdr:nvSpPr>
      <xdr:spPr>
        <a:xfrm flipV="1">
          <a:off x="7534275" y="10306050"/>
          <a:ext cx="2266950" cy="20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438150</xdr:colOff>
      <xdr:row>39</xdr:row>
      <xdr:rowOff>95250</xdr:rowOff>
    </xdr:from>
    <xdr:to>
      <xdr:col>8</xdr:col>
      <xdr:colOff>47625</xdr:colOff>
      <xdr:row>41</xdr:row>
      <xdr:rowOff>152400</xdr:rowOff>
    </xdr:to>
    <xdr:sp>
      <xdr:nvSpPr>
        <xdr:cNvPr id="3" name="角丸四角形 3"/>
        <xdr:cNvSpPr>
          <a:spLocks/>
        </xdr:cNvSpPr>
      </xdr:nvSpPr>
      <xdr:spPr>
        <a:xfrm>
          <a:off x="2314575" y="10353675"/>
          <a:ext cx="2771775" cy="5715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計のＡ、Ｂ、Ｃ、Ｄ、Ｅは別紙３「歳出」の該当欄に自動転記される</a:t>
          </a:r>
        </a:p>
      </xdr:txBody>
    </xdr:sp>
    <xdr:clientData/>
  </xdr:twoCellAnchor>
  <xdr:twoCellAnchor>
    <xdr:from>
      <xdr:col>14</xdr:col>
      <xdr:colOff>19050</xdr:colOff>
      <xdr:row>4</xdr:row>
      <xdr:rowOff>76200</xdr:rowOff>
    </xdr:from>
    <xdr:to>
      <xdr:col>17</xdr:col>
      <xdr:colOff>161925</xdr:colOff>
      <xdr:row>5</xdr:row>
      <xdr:rowOff>133350</xdr:rowOff>
    </xdr:to>
    <xdr:sp>
      <xdr:nvSpPr>
        <xdr:cNvPr id="4" name="角丸四角形 5"/>
        <xdr:cNvSpPr>
          <a:spLocks/>
        </xdr:cNvSpPr>
      </xdr:nvSpPr>
      <xdr:spPr>
        <a:xfrm>
          <a:off x="8886825" y="990600"/>
          <a:ext cx="2095500" cy="2476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非常勤はこの列に一括計上</a:t>
          </a:r>
        </a:p>
      </xdr:txBody>
    </xdr:sp>
    <xdr:clientData/>
  </xdr:twoCellAnchor>
  <xdr:twoCellAnchor>
    <xdr:from>
      <xdr:col>13</xdr:col>
      <xdr:colOff>647700</xdr:colOff>
      <xdr:row>4</xdr:row>
      <xdr:rowOff>190500</xdr:rowOff>
    </xdr:from>
    <xdr:to>
      <xdr:col>14</xdr:col>
      <xdr:colOff>28575</xdr:colOff>
      <xdr:row>5</xdr:row>
      <xdr:rowOff>257175</xdr:rowOff>
    </xdr:to>
    <xdr:sp>
      <xdr:nvSpPr>
        <xdr:cNvPr id="5" name="直線矢印コネクタ 7"/>
        <xdr:cNvSpPr>
          <a:spLocks/>
        </xdr:cNvSpPr>
      </xdr:nvSpPr>
      <xdr:spPr>
        <a:xfrm flipH="1">
          <a:off x="8782050" y="1104900"/>
          <a:ext cx="11430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0</xdr:row>
      <xdr:rowOff>85725</xdr:rowOff>
    </xdr:from>
    <xdr:to>
      <xdr:col>25</xdr:col>
      <xdr:colOff>228600</xdr:colOff>
      <xdr:row>4</xdr:row>
      <xdr:rowOff>57150</xdr:rowOff>
    </xdr:to>
    <xdr:sp>
      <xdr:nvSpPr>
        <xdr:cNvPr id="6" name="角丸四角形 10"/>
        <xdr:cNvSpPr>
          <a:spLocks/>
        </xdr:cNvSpPr>
      </xdr:nvSpPr>
      <xdr:spPr>
        <a:xfrm>
          <a:off x="11639550" y="85725"/>
          <a:ext cx="1314450" cy="88582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対象期間は</a:t>
          </a:r>
          <a:r>
            <a:rPr lang="en-US" cap="none" sz="900" b="0" i="0" u="none" baseline="0">
              <a:solidFill>
                <a:srgbClr val="FF0000"/>
              </a:solidFill>
              <a:latin typeface="ＭＳ Ｐゴシック"/>
              <a:ea typeface="ＭＳ Ｐゴシック"/>
              <a:cs typeface="ＭＳ Ｐゴシック"/>
            </a:rPr>
            <a:t>令和５</a:t>
          </a:r>
          <a:r>
            <a:rPr lang="en-US" cap="none" sz="900" b="0" i="0" u="none" baseline="0">
              <a:solidFill>
                <a:srgbClr val="FF0000"/>
              </a:solidFill>
              <a:latin typeface="ＭＳ Ｐゴシック"/>
              <a:ea typeface="ＭＳ Ｐゴシック"/>
              <a:cs typeface="ＭＳ Ｐゴシック"/>
            </a:rPr>
            <a:t>年４月１日～</a:t>
          </a:r>
          <a:r>
            <a:rPr lang="en-US" cap="none" sz="900" b="0" i="0" u="none" baseline="0">
              <a:solidFill>
                <a:srgbClr val="FF0000"/>
              </a:solidFill>
              <a:latin typeface="ＭＳ Ｐゴシック"/>
              <a:ea typeface="ＭＳ Ｐゴシック"/>
              <a:cs typeface="ＭＳ Ｐゴシック"/>
            </a:rPr>
            <a:t>令和６</a:t>
          </a:r>
          <a:r>
            <a:rPr lang="en-US" cap="none" sz="900" b="0" i="0" u="none" baseline="0">
              <a:solidFill>
                <a:srgbClr val="FF0000"/>
              </a:solidFill>
              <a:latin typeface="ＭＳ Ｐゴシック"/>
              <a:ea typeface="ＭＳ Ｐゴシック"/>
              <a:cs typeface="ＭＳ Ｐゴシック"/>
            </a:rPr>
            <a:t>年３月３１日</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支給当初月～最終月までの期間を明示</a:t>
          </a:r>
        </a:p>
      </xdr:txBody>
    </xdr:sp>
    <xdr:clientData/>
  </xdr:twoCellAnchor>
  <xdr:twoCellAnchor>
    <xdr:from>
      <xdr:col>22</xdr:col>
      <xdr:colOff>238125</xdr:colOff>
      <xdr:row>4</xdr:row>
      <xdr:rowOff>57150</xdr:rowOff>
    </xdr:from>
    <xdr:to>
      <xdr:col>23</xdr:col>
      <xdr:colOff>28575</xdr:colOff>
      <xdr:row>7</xdr:row>
      <xdr:rowOff>219075</xdr:rowOff>
    </xdr:to>
    <xdr:sp>
      <xdr:nvSpPr>
        <xdr:cNvPr id="7" name="直線矢印コネクタ 12"/>
        <xdr:cNvSpPr>
          <a:spLocks/>
        </xdr:cNvSpPr>
      </xdr:nvSpPr>
      <xdr:spPr>
        <a:xfrm flipH="1">
          <a:off x="12249150" y="971550"/>
          <a:ext cx="28575" cy="904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2</xdr:row>
      <xdr:rowOff>38100</xdr:rowOff>
    </xdr:from>
    <xdr:to>
      <xdr:col>10</xdr:col>
      <xdr:colOff>114300</xdr:colOff>
      <xdr:row>2</xdr:row>
      <xdr:rowOff>180975</xdr:rowOff>
    </xdr:to>
    <xdr:sp>
      <xdr:nvSpPr>
        <xdr:cNvPr id="8" name="角丸四角形 9"/>
        <xdr:cNvSpPr>
          <a:spLocks/>
        </xdr:cNvSpPr>
      </xdr:nvSpPr>
      <xdr:spPr>
        <a:xfrm>
          <a:off x="5372100" y="523875"/>
          <a:ext cx="962025" cy="14287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退職手当等</a:t>
          </a:r>
        </a:p>
      </xdr:txBody>
    </xdr:sp>
    <xdr:clientData/>
  </xdr:twoCellAnchor>
  <xdr:twoCellAnchor>
    <xdr:from>
      <xdr:col>9</xdr:col>
      <xdr:colOff>371475</xdr:colOff>
      <xdr:row>2</xdr:row>
      <xdr:rowOff>171450</xdr:rowOff>
    </xdr:from>
    <xdr:to>
      <xdr:col>10</xdr:col>
      <xdr:colOff>219075</xdr:colOff>
      <xdr:row>5</xdr:row>
      <xdr:rowOff>19050</xdr:rowOff>
    </xdr:to>
    <xdr:sp>
      <xdr:nvSpPr>
        <xdr:cNvPr id="9" name="直線矢印コネクタ 7"/>
        <xdr:cNvSpPr>
          <a:spLocks/>
        </xdr:cNvSpPr>
      </xdr:nvSpPr>
      <xdr:spPr>
        <a:xfrm>
          <a:off x="6000750" y="657225"/>
          <a:ext cx="43815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76200</xdr:rowOff>
    </xdr:from>
    <xdr:to>
      <xdr:col>7</xdr:col>
      <xdr:colOff>381000</xdr:colOff>
      <xdr:row>3</xdr:row>
      <xdr:rowOff>19050</xdr:rowOff>
    </xdr:to>
    <xdr:sp>
      <xdr:nvSpPr>
        <xdr:cNvPr id="10" name="角丸四角形 11"/>
        <xdr:cNvSpPr>
          <a:spLocks/>
        </xdr:cNvSpPr>
      </xdr:nvSpPr>
      <xdr:spPr>
        <a:xfrm>
          <a:off x="3857625" y="561975"/>
          <a:ext cx="971550" cy="2476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賞与含める</a:t>
          </a:r>
        </a:p>
      </xdr:txBody>
    </xdr:sp>
    <xdr:clientData/>
  </xdr:twoCellAnchor>
  <xdr:twoCellAnchor>
    <xdr:from>
      <xdr:col>4</xdr:col>
      <xdr:colOff>409575</xdr:colOff>
      <xdr:row>3</xdr:row>
      <xdr:rowOff>0</xdr:rowOff>
    </xdr:from>
    <xdr:to>
      <xdr:col>6</xdr:col>
      <xdr:colOff>9525</xdr:colOff>
      <xdr:row>5</xdr:row>
      <xdr:rowOff>19050</xdr:rowOff>
    </xdr:to>
    <xdr:sp>
      <xdr:nvSpPr>
        <xdr:cNvPr id="11" name="直線矢印コネクタ 7"/>
        <xdr:cNvSpPr>
          <a:spLocks/>
        </xdr:cNvSpPr>
      </xdr:nvSpPr>
      <xdr:spPr>
        <a:xfrm flipH="1">
          <a:off x="2943225" y="790575"/>
          <a:ext cx="923925"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0</xdr:row>
      <xdr:rowOff>57150</xdr:rowOff>
    </xdr:from>
    <xdr:to>
      <xdr:col>18</xdr:col>
      <xdr:colOff>0</xdr:colOff>
      <xdr:row>2</xdr:row>
      <xdr:rowOff>19050</xdr:rowOff>
    </xdr:to>
    <xdr:sp>
      <xdr:nvSpPr>
        <xdr:cNvPr id="12" name="角丸四角形 20"/>
        <xdr:cNvSpPr>
          <a:spLocks/>
        </xdr:cNvSpPr>
      </xdr:nvSpPr>
      <xdr:spPr>
        <a:xfrm>
          <a:off x="8886825" y="57150"/>
          <a:ext cx="2171700" cy="44767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手取り額ではなく、支給総額（保険料、所得税、住民税等を差し引く前の額）を記載</a:t>
          </a:r>
        </a:p>
      </xdr:txBody>
    </xdr:sp>
    <xdr:clientData/>
  </xdr:twoCellAnchor>
  <xdr:twoCellAnchor>
    <xdr:from>
      <xdr:col>4</xdr:col>
      <xdr:colOff>466725</xdr:colOff>
      <xdr:row>2</xdr:row>
      <xdr:rowOff>104775</xdr:rowOff>
    </xdr:from>
    <xdr:to>
      <xdr:col>14</xdr:col>
      <xdr:colOff>619125</xdr:colOff>
      <xdr:row>4</xdr:row>
      <xdr:rowOff>190500</xdr:rowOff>
    </xdr:to>
    <xdr:sp>
      <xdr:nvSpPr>
        <xdr:cNvPr id="13" name="直線矢印コネクタ 7"/>
        <xdr:cNvSpPr>
          <a:spLocks/>
        </xdr:cNvSpPr>
      </xdr:nvSpPr>
      <xdr:spPr>
        <a:xfrm flipH="1">
          <a:off x="3000375" y="590550"/>
          <a:ext cx="6486525"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xdr:row>
      <xdr:rowOff>123825</xdr:rowOff>
    </xdr:from>
    <xdr:to>
      <xdr:col>15</xdr:col>
      <xdr:colOff>0</xdr:colOff>
      <xdr:row>5</xdr:row>
      <xdr:rowOff>9525</xdr:rowOff>
    </xdr:to>
    <xdr:sp>
      <xdr:nvSpPr>
        <xdr:cNvPr id="14" name="直線矢印コネクタ 7"/>
        <xdr:cNvSpPr>
          <a:spLocks/>
        </xdr:cNvSpPr>
      </xdr:nvSpPr>
      <xdr:spPr>
        <a:xfrm flipH="1">
          <a:off x="4448175" y="609600"/>
          <a:ext cx="5153025"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390525</xdr:colOff>
      <xdr:row>2</xdr:row>
      <xdr:rowOff>0</xdr:rowOff>
    </xdr:from>
    <xdr:to>
      <xdr:col>13</xdr:col>
      <xdr:colOff>0</xdr:colOff>
      <xdr:row>3</xdr:row>
      <xdr:rowOff>0</xdr:rowOff>
    </xdr:to>
    <xdr:sp>
      <xdr:nvSpPr>
        <xdr:cNvPr id="15" name="角丸四角形 49"/>
        <xdr:cNvSpPr>
          <a:spLocks/>
        </xdr:cNvSpPr>
      </xdr:nvSpPr>
      <xdr:spPr>
        <a:xfrm>
          <a:off x="6610350" y="485775"/>
          <a:ext cx="1524000" cy="3048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事業主負担の総額</a:t>
          </a:r>
        </a:p>
      </xdr:txBody>
    </xdr:sp>
    <xdr:clientData/>
  </xdr:twoCellAnchor>
  <xdr:twoCellAnchor>
    <xdr:from>
      <xdr:col>12</xdr:col>
      <xdr:colOff>276225</xdr:colOff>
      <xdr:row>2</xdr:row>
      <xdr:rowOff>200025</xdr:rowOff>
    </xdr:from>
    <xdr:to>
      <xdr:col>12</xdr:col>
      <xdr:colOff>466725</xdr:colOff>
      <xdr:row>4</xdr:row>
      <xdr:rowOff>180975</xdr:rowOff>
    </xdr:to>
    <xdr:sp>
      <xdr:nvSpPr>
        <xdr:cNvPr id="16" name="直線矢印コネクタ 7"/>
        <xdr:cNvSpPr>
          <a:spLocks/>
        </xdr:cNvSpPr>
      </xdr:nvSpPr>
      <xdr:spPr>
        <a:xfrm>
          <a:off x="7677150" y="685800"/>
          <a:ext cx="19050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39</xdr:row>
      <xdr:rowOff>95250</xdr:rowOff>
    </xdr:from>
    <xdr:to>
      <xdr:col>3</xdr:col>
      <xdr:colOff>438150</xdr:colOff>
      <xdr:row>42</xdr:row>
      <xdr:rowOff>38100</xdr:rowOff>
    </xdr:to>
    <xdr:sp>
      <xdr:nvSpPr>
        <xdr:cNvPr id="17" name="角丸四角形 18"/>
        <xdr:cNvSpPr>
          <a:spLocks/>
        </xdr:cNvSpPr>
      </xdr:nvSpPr>
      <xdr:spPr>
        <a:xfrm>
          <a:off x="123825" y="10353675"/>
          <a:ext cx="2190750" cy="8382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人数が多く欄が不足するときは、表の中間に行を追加し、一連の表にしてください。</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その際、下表の「換算人数合計」の自動計算の式にも追加した行を挿入してください。</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印刷が複数ページにまたがっても可。</a:t>
          </a:r>
        </a:p>
      </xdr:txBody>
    </xdr:sp>
    <xdr:clientData/>
  </xdr:twoCellAnchor>
  <xdr:twoCellAnchor>
    <xdr:from>
      <xdr:col>13</xdr:col>
      <xdr:colOff>161925</xdr:colOff>
      <xdr:row>2</xdr:row>
      <xdr:rowOff>47625</xdr:rowOff>
    </xdr:from>
    <xdr:to>
      <xdr:col>14</xdr:col>
      <xdr:colOff>476250</xdr:colOff>
      <xdr:row>6</xdr:row>
      <xdr:rowOff>66675</xdr:rowOff>
    </xdr:to>
    <xdr:sp>
      <xdr:nvSpPr>
        <xdr:cNvPr id="18" name="直線矢印コネクタ 7"/>
        <xdr:cNvSpPr>
          <a:spLocks/>
        </xdr:cNvSpPr>
      </xdr:nvSpPr>
      <xdr:spPr>
        <a:xfrm flipH="1">
          <a:off x="8296275" y="533400"/>
          <a:ext cx="1047750" cy="942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457200</xdr:colOff>
      <xdr:row>11</xdr:row>
      <xdr:rowOff>0</xdr:rowOff>
    </xdr:from>
    <xdr:to>
      <xdr:col>31</xdr:col>
      <xdr:colOff>428625</xdr:colOff>
      <xdr:row>14</xdr:row>
      <xdr:rowOff>0</xdr:rowOff>
    </xdr:to>
    <xdr:sp>
      <xdr:nvSpPr>
        <xdr:cNvPr id="19" name="角丸四角形 19"/>
        <xdr:cNvSpPr>
          <a:spLocks/>
        </xdr:cNvSpPr>
      </xdr:nvSpPr>
      <xdr:spPr>
        <a:xfrm>
          <a:off x="13420725" y="2676525"/>
          <a:ext cx="4000500" cy="8001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FF0000"/>
              </a:solidFill>
              <a:latin typeface="ＭＳ Ｐゴシック"/>
              <a:ea typeface="ＭＳ Ｐゴシック"/>
              <a:cs typeface="ＭＳ Ｐゴシック"/>
            </a:rPr>
            <a:t>行が足りない場合は表の中間に行を挿入し一連の表としてください。</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他様式とのリンク箇所を保ってください。</a:t>
          </a:r>
          <a:r>
            <a:rPr lang="en-US" cap="none" sz="900" b="0" i="0" u="none" baseline="0">
              <a:solidFill>
                <a:srgbClr val="FF0000"/>
              </a:solidFill>
              <a:latin typeface="ＭＳ Ｐゴシック"/>
              <a:ea typeface="ＭＳ Ｐゴシック"/>
              <a:cs typeface="ＭＳ Ｐゴシック"/>
            </a:rPr>
            <a:t>計算式が入力されているが縦の計があっているか確認してください。</a:t>
          </a:r>
        </a:p>
      </xdr:txBody>
    </xdr:sp>
    <xdr:clientData/>
  </xdr:twoCellAnchor>
  <xdr:twoCellAnchor>
    <xdr:from>
      <xdr:col>26</xdr:col>
      <xdr:colOff>457200</xdr:colOff>
      <xdr:row>27</xdr:row>
      <xdr:rowOff>0</xdr:rowOff>
    </xdr:from>
    <xdr:to>
      <xdr:col>31</xdr:col>
      <xdr:colOff>428625</xdr:colOff>
      <xdr:row>30</xdr:row>
      <xdr:rowOff>0</xdr:rowOff>
    </xdr:to>
    <xdr:sp>
      <xdr:nvSpPr>
        <xdr:cNvPr id="20" name="角丸四角形 19"/>
        <xdr:cNvSpPr>
          <a:spLocks/>
        </xdr:cNvSpPr>
      </xdr:nvSpPr>
      <xdr:spPr>
        <a:xfrm>
          <a:off x="13420725" y="6943725"/>
          <a:ext cx="4000500" cy="8001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FF0000"/>
              </a:solidFill>
              <a:latin typeface="ＭＳ Ｐゴシック"/>
              <a:ea typeface="ＭＳ Ｐゴシック"/>
              <a:cs typeface="ＭＳ Ｐゴシック"/>
            </a:rPr>
            <a:t>行が足りない場合は表の中間に行を挿入し一連の表としてください。</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他様式とのリンク箇所を保ってください。</a:t>
          </a:r>
          <a:r>
            <a:rPr lang="en-US" cap="none" sz="900" b="0" i="0" u="none" baseline="0">
              <a:solidFill>
                <a:srgbClr val="FF0000"/>
              </a:solidFill>
              <a:latin typeface="ＭＳ Ｐゴシック"/>
              <a:ea typeface="ＭＳ Ｐゴシック"/>
              <a:cs typeface="ＭＳ Ｐゴシック"/>
            </a:rPr>
            <a:t>計算式が入力されているが縦の計があっているか確認してください。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15</xdr:row>
      <xdr:rowOff>0</xdr:rowOff>
    </xdr:from>
    <xdr:to>
      <xdr:col>15</xdr:col>
      <xdr:colOff>19050</xdr:colOff>
      <xdr:row>17</xdr:row>
      <xdr:rowOff>0</xdr:rowOff>
    </xdr:to>
    <xdr:sp>
      <xdr:nvSpPr>
        <xdr:cNvPr id="1" name="角丸四角形 1"/>
        <xdr:cNvSpPr>
          <a:spLocks/>
        </xdr:cNvSpPr>
      </xdr:nvSpPr>
      <xdr:spPr>
        <a:xfrm>
          <a:off x="4667250" y="5715000"/>
          <a:ext cx="2038350" cy="103822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保育規程に明記されている時間（実際の保育時間ではない）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２４時間表記で記載してください。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２４時間開所の場合は２４：００と手入力してください。</a:t>
          </a:r>
        </a:p>
      </xdr:txBody>
    </xdr:sp>
    <xdr:clientData/>
  </xdr:twoCellAnchor>
  <xdr:twoCellAnchor>
    <xdr:from>
      <xdr:col>9</xdr:col>
      <xdr:colOff>342900</xdr:colOff>
      <xdr:row>13</xdr:row>
      <xdr:rowOff>514350</xdr:rowOff>
    </xdr:from>
    <xdr:to>
      <xdr:col>12</xdr:col>
      <xdr:colOff>314325</xdr:colOff>
      <xdr:row>15</xdr:row>
      <xdr:rowOff>0</xdr:rowOff>
    </xdr:to>
    <xdr:sp>
      <xdr:nvSpPr>
        <xdr:cNvPr id="2" name="直線矢印コネクタ 3"/>
        <xdr:cNvSpPr>
          <a:spLocks/>
        </xdr:cNvSpPr>
      </xdr:nvSpPr>
      <xdr:spPr>
        <a:xfrm flipH="1" flipV="1">
          <a:off x="4514850" y="5419725"/>
          <a:ext cx="1285875"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314325</xdr:colOff>
      <xdr:row>13</xdr:row>
      <xdr:rowOff>514350</xdr:rowOff>
    </xdr:from>
    <xdr:to>
      <xdr:col>12</xdr:col>
      <xdr:colOff>371475</xdr:colOff>
      <xdr:row>15</xdr:row>
      <xdr:rowOff>0</xdr:rowOff>
    </xdr:to>
    <xdr:sp>
      <xdr:nvSpPr>
        <xdr:cNvPr id="3" name="直線矢印コネクタ 5"/>
        <xdr:cNvSpPr>
          <a:spLocks/>
        </xdr:cNvSpPr>
      </xdr:nvSpPr>
      <xdr:spPr>
        <a:xfrm flipV="1">
          <a:off x="5800725" y="5419725"/>
          <a:ext cx="47625"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7</xdr:row>
      <xdr:rowOff>180975</xdr:rowOff>
    </xdr:from>
    <xdr:to>
      <xdr:col>14</xdr:col>
      <xdr:colOff>266700</xdr:colOff>
      <xdr:row>8</xdr:row>
      <xdr:rowOff>209550</xdr:rowOff>
    </xdr:to>
    <xdr:sp>
      <xdr:nvSpPr>
        <xdr:cNvPr id="4" name="角丸四角形 6"/>
        <xdr:cNvSpPr>
          <a:spLocks/>
        </xdr:cNvSpPr>
      </xdr:nvSpPr>
      <xdr:spPr>
        <a:xfrm>
          <a:off x="2876550" y="3105150"/>
          <a:ext cx="3676650" cy="46672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年齢等により差がある場合は、保育料の年間総額を１２（か月）で除し、さらに年間保育児童数で除した額。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日額、時間単位の場合は、２５日＝１か月、８時間＝１日で換算</a:t>
          </a:r>
        </a:p>
      </xdr:txBody>
    </xdr:sp>
    <xdr:clientData/>
  </xdr:twoCellAnchor>
  <xdr:twoCellAnchor>
    <xdr:from>
      <xdr:col>4</xdr:col>
      <xdr:colOff>371475</xdr:colOff>
      <xdr:row>7</xdr:row>
      <xdr:rowOff>438150</xdr:rowOff>
    </xdr:from>
    <xdr:to>
      <xdr:col>6</xdr:col>
      <xdr:colOff>123825</xdr:colOff>
      <xdr:row>9</xdr:row>
      <xdr:rowOff>219075</xdr:rowOff>
    </xdr:to>
    <xdr:sp>
      <xdr:nvSpPr>
        <xdr:cNvPr id="5" name="直線矢印コネクタ 8"/>
        <xdr:cNvSpPr>
          <a:spLocks/>
        </xdr:cNvSpPr>
      </xdr:nvSpPr>
      <xdr:spPr>
        <a:xfrm flipH="1">
          <a:off x="2228850" y="3362325"/>
          <a:ext cx="647700" cy="542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17</xdr:row>
      <xdr:rowOff>381000</xdr:rowOff>
    </xdr:from>
    <xdr:to>
      <xdr:col>9</xdr:col>
      <xdr:colOff>247650</xdr:colOff>
      <xdr:row>18</xdr:row>
      <xdr:rowOff>381000</xdr:rowOff>
    </xdr:to>
    <xdr:sp>
      <xdr:nvSpPr>
        <xdr:cNvPr id="6" name="角丸四角形 11"/>
        <xdr:cNvSpPr>
          <a:spLocks/>
        </xdr:cNvSpPr>
      </xdr:nvSpPr>
      <xdr:spPr>
        <a:xfrm>
          <a:off x="2314575" y="7134225"/>
          <a:ext cx="2105025" cy="3810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満たしている・・・○、満たしていない・・・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1</xdr:col>
      <xdr:colOff>352425</xdr:colOff>
      <xdr:row>19</xdr:row>
      <xdr:rowOff>0</xdr:rowOff>
    </xdr:from>
    <xdr:to>
      <xdr:col>1</xdr:col>
      <xdr:colOff>200025</xdr:colOff>
      <xdr:row>19</xdr:row>
      <xdr:rowOff>314325</xdr:rowOff>
    </xdr:to>
    <xdr:sp>
      <xdr:nvSpPr>
        <xdr:cNvPr id="7" name="直線矢印コネクタ 16"/>
        <xdr:cNvSpPr>
          <a:spLocks/>
        </xdr:cNvSpPr>
      </xdr:nvSpPr>
      <xdr:spPr>
        <a:xfrm flipH="1" flipV="1">
          <a:off x="514350" y="7515225"/>
          <a:ext cx="0" cy="314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285750</xdr:rowOff>
    </xdr:from>
    <xdr:to>
      <xdr:col>13</xdr:col>
      <xdr:colOff>161925</xdr:colOff>
      <xdr:row>4</xdr:row>
      <xdr:rowOff>0</xdr:rowOff>
    </xdr:to>
    <xdr:sp>
      <xdr:nvSpPr>
        <xdr:cNvPr id="8" name="角丸四角形 8"/>
        <xdr:cNvSpPr>
          <a:spLocks/>
        </xdr:cNvSpPr>
      </xdr:nvSpPr>
      <xdr:spPr>
        <a:xfrm>
          <a:off x="3257550" y="552450"/>
          <a:ext cx="2790825" cy="65722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クリックにより選択</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（一般社団法人</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社団、一般財団法人</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財団）</a:t>
          </a:r>
        </a:p>
      </xdr:txBody>
    </xdr:sp>
    <xdr:clientData/>
  </xdr:twoCellAnchor>
  <xdr:twoCellAnchor>
    <xdr:from>
      <xdr:col>6</xdr:col>
      <xdr:colOff>504825</xdr:colOff>
      <xdr:row>3</xdr:row>
      <xdr:rowOff>314325</xdr:rowOff>
    </xdr:from>
    <xdr:to>
      <xdr:col>6</xdr:col>
      <xdr:colOff>504825</xdr:colOff>
      <xdr:row>5</xdr:row>
      <xdr:rowOff>171450</xdr:rowOff>
    </xdr:to>
    <xdr:sp>
      <xdr:nvSpPr>
        <xdr:cNvPr id="9" name="直線矢印コネクタ 10"/>
        <xdr:cNvSpPr>
          <a:spLocks/>
        </xdr:cNvSpPr>
      </xdr:nvSpPr>
      <xdr:spPr>
        <a:xfrm flipH="1">
          <a:off x="3257550" y="120967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7</xdr:row>
      <xdr:rowOff>171450</xdr:rowOff>
    </xdr:from>
    <xdr:to>
      <xdr:col>5</xdr:col>
      <xdr:colOff>304800</xdr:colOff>
      <xdr:row>8</xdr:row>
      <xdr:rowOff>0</xdr:rowOff>
    </xdr:to>
    <xdr:sp>
      <xdr:nvSpPr>
        <xdr:cNvPr id="10" name="角丸四角形 10"/>
        <xdr:cNvSpPr>
          <a:spLocks/>
        </xdr:cNvSpPr>
      </xdr:nvSpPr>
      <xdr:spPr>
        <a:xfrm>
          <a:off x="1600200" y="3095625"/>
          <a:ext cx="1019175" cy="2667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例：平成２年９月１日</a:t>
          </a:r>
        </a:p>
      </xdr:txBody>
    </xdr:sp>
    <xdr:clientData/>
  </xdr:twoCellAnchor>
  <xdr:twoCellAnchor>
    <xdr:from>
      <xdr:col>3</xdr:col>
      <xdr:colOff>762000</xdr:colOff>
      <xdr:row>6</xdr:row>
      <xdr:rowOff>1104900</xdr:rowOff>
    </xdr:from>
    <xdr:to>
      <xdr:col>3</xdr:col>
      <xdr:colOff>800100</xdr:colOff>
      <xdr:row>7</xdr:row>
      <xdr:rowOff>180975</xdr:rowOff>
    </xdr:to>
    <xdr:sp>
      <xdr:nvSpPr>
        <xdr:cNvPr id="11" name="直線矢印コネクタ 8"/>
        <xdr:cNvSpPr>
          <a:spLocks/>
        </xdr:cNvSpPr>
      </xdr:nvSpPr>
      <xdr:spPr>
        <a:xfrm flipH="1" flipV="1">
          <a:off x="1819275" y="2924175"/>
          <a:ext cx="3810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20</xdr:row>
      <xdr:rowOff>0</xdr:rowOff>
    </xdr:from>
    <xdr:to>
      <xdr:col>2</xdr:col>
      <xdr:colOff>438150</xdr:colOff>
      <xdr:row>20</xdr:row>
      <xdr:rowOff>180975</xdr:rowOff>
    </xdr:to>
    <xdr:sp>
      <xdr:nvSpPr>
        <xdr:cNvPr id="12" name="角丸四角形 17"/>
        <xdr:cNvSpPr>
          <a:spLocks/>
        </xdr:cNvSpPr>
      </xdr:nvSpPr>
      <xdr:spPr>
        <a:xfrm>
          <a:off x="228600" y="7896225"/>
          <a:ext cx="828675" cy="18097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３３条２項</a:t>
          </a:r>
        </a:p>
      </xdr:txBody>
    </xdr:sp>
    <xdr:clientData/>
  </xdr:twoCellAnchor>
  <xdr:twoCellAnchor>
    <xdr:from>
      <xdr:col>2</xdr:col>
      <xdr:colOff>0</xdr:colOff>
      <xdr:row>20</xdr:row>
      <xdr:rowOff>266700</xdr:rowOff>
    </xdr:from>
    <xdr:to>
      <xdr:col>3</xdr:col>
      <xdr:colOff>247650</xdr:colOff>
      <xdr:row>20</xdr:row>
      <xdr:rowOff>438150</xdr:rowOff>
    </xdr:to>
    <xdr:sp>
      <xdr:nvSpPr>
        <xdr:cNvPr id="13" name="角丸四角形 22"/>
        <xdr:cNvSpPr>
          <a:spLocks/>
        </xdr:cNvSpPr>
      </xdr:nvSpPr>
      <xdr:spPr>
        <a:xfrm>
          <a:off x="619125" y="8162925"/>
          <a:ext cx="685800" cy="1714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３３条１項</a:t>
          </a:r>
        </a:p>
      </xdr:txBody>
    </xdr:sp>
    <xdr:clientData/>
  </xdr:twoCellAnchor>
  <xdr:twoCellAnchor>
    <xdr:from>
      <xdr:col>2</xdr:col>
      <xdr:colOff>419100</xdr:colOff>
      <xdr:row>18</xdr:row>
      <xdr:rowOff>381000</xdr:rowOff>
    </xdr:from>
    <xdr:to>
      <xdr:col>2</xdr:col>
      <xdr:colOff>438150</xdr:colOff>
      <xdr:row>20</xdr:row>
      <xdr:rowOff>276225</xdr:rowOff>
    </xdr:to>
    <xdr:sp>
      <xdr:nvSpPr>
        <xdr:cNvPr id="14" name="直線矢印コネクタ 16"/>
        <xdr:cNvSpPr>
          <a:spLocks/>
        </xdr:cNvSpPr>
      </xdr:nvSpPr>
      <xdr:spPr>
        <a:xfrm flipV="1">
          <a:off x="1038225" y="7515225"/>
          <a:ext cx="1905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266700</xdr:rowOff>
    </xdr:from>
    <xdr:to>
      <xdr:col>4</xdr:col>
      <xdr:colOff>0</xdr:colOff>
      <xdr:row>20</xdr:row>
      <xdr:rowOff>219075</xdr:rowOff>
    </xdr:to>
    <xdr:sp>
      <xdr:nvSpPr>
        <xdr:cNvPr id="15" name="角丸四角形 25"/>
        <xdr:cNvSpPr>
          <a:spLocks/>
        </xdr:cNvSpPr>
      </xdr:nvSpPr>
      <xdr:spPr>
        <a:xfrm>
          <a:off x="1123950" y="7781925"/>
          <a:ext cx="733425" cy="33337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３２条</a:t>
          </a:r>
        </a:p>
      </xdr:txBody>
    </xdr:sp>
    <xdr:clientData/>
  </xdr:twoCellAnchor>
  <xdr:twoCellAnchor>
    <xdr:from>
      <xdr:col>3</xdr:col>
      <xdr:colOff>542925</xdr:colOff>
      <xdr:row>19</xdr:row>
      <xdr:rowOff>0</xdr:rowOff>
    </xdr:from>
    <xdr:to>
      <xdr:col>3</xdr:col>
      <xdr:colOff>361950</xdr:colOff>
      <xdr:row>19</xdr:row>
      <xdr:rowOff>361950</xdr:rowOff>
    </xdr:to>
    <xdr:sp>
      <xdr:nvSpPr>
        <xdr:cNvPr id="16" name="直線矢印コネクタ 16"/>
        <xdr:cNvSpPr>
          <a:spLocks/>
        </xdr:cNvSpPr>
      </xdr:nvSpPr>
      <xdr:spPr>
        <a:xfrm flipV="1">
          <a:off x="1600200" y="7515225"/>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18</xdr:row>
      <xdr:rowOff>381000</xdr:rowOff>
    </xdr:from>
    <xdr:to>
      <xdr:col>4</xdr:col>
      <xdr:colOff>314325</xdr:colOff>
      <xdr:row>19</xdr:row>
      <xdr:rowOff>361950</xdr:rowOff>
    </xdr:to>
    <xdr:sp>
      <xdr:nvSpPr>
        <xdr:cNvPr id="17" name="直線矢印コネクタ 16"/>
        <xdr:cNvSpPr>
          <a:spLocks/>
        </xdr:cNvSpPr>
      </xdr:nvSpPr>
      <xdr:spPr>
        <a:xfrm flipV="1">
          <a:off x="1600200" y="7515225"/>
          <a:ext cx="57150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18</xdr:row>
      <xdr:rowOff>381000</xdr:rowOff>
    </xdr:from>
    <xdr:to>
      <xdr:col>5</xdr:col>
      <xdr:colOff>209550</xdr:colOff>
      <xdr:row>19</xdr:row>
      <xdr:rowOff>361950</xdr:rowOff>
    </xdr:to>
    <xdr:sp>
      <xdr:nvSpPr>
        <xdr:cNvPr id="18" name="直線矢印コネクタ 16"/>
        <xdr:cNvSpPr>
          <a:spLocks/>
        </xdr:cNvSpPr>
      </xdr:nvSpPr>
      <xdr:spPr>
        <a:xfrm flipV="1">
          <a:off x="1600200" y="7515225"/>
          <a:ext cx="923925"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20</xdr:row>
      <xdr:rowOff>0</xdr:rowOff>
    </xdr:from>
    <xdr:to>
      <xdr:col>6</xdr:col>
      <xdr:colOff>85725</xdr:colOff>
      <xdr:row>21</xdr:row>
      <xdr:rowOff>0</xdr:rowOff>
    </xdr:to>
    <xdr:sp>
      <xdr:nvSpPr>
        <xdr:cNvPr id="19" name="角丸四角形 36"/>
        <xdr:cNvSpPr>
          <a:spLocks/>
        </xdr:cNvSpPr>
      </xdr:nvSpPr>
      <xdr:spPr>
        <a:xfrm>
          <a:off x="1876425" y="7896225"/>
          <a:ext cx="962025" cy="63817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乳児室（ほふく室）、医務室、遊戯室、便所等</a:t>
          </a:r>
        </a:p>
      </xdr:txBody>
    </xdr:sp>
    <xdr:clientData/>
  </xdr:twoCellAnchor>
  <xdr:twoCellAnchor>
    <xdr:from>
      <xdr:col>6</xdr:col>
      <xdr:colOff>142875</xdr:colOff>
      <xdr:row>19</xdr:row>
      <xdr:rowOff>266700</xdr:rowOff>
    </xdr:from>
    <xdr:to>
      <xdr:col>7</xdr:col>
      <xdr:colOff>295275</xdr:colOff>
      <xdr:row>20</xdr:row>
      <xdr:rowOff>323850</xdr:rowOff>
    </xdr:to>
    <xdr:sp>
      <xdr:nvSpPr>
        <xdr:cNvPr id="20" name="角丸四角形 39"/>
        <xdr:cNvSpPr>
          <a:spLocks/>
        </xdr:cNvSpPr>
      </xdr:nvSpPr>
      <xdr:spPr>
        <a:xfrm>
          <a:off x="2895600" y="7781925"/>
          <a:ext cx="657225" cy="4381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３４条</a:t>
          </a:r>
        </a:p>
      </xdr:txBody>
    </xdr:sp>
    <xdr:clientData/>
  </xdr:twoCellAnchor>
  <xdr:twoCellAnchor>
    <xdr:from>
      <xdr:col>5</xdr:col>
      <xdr:colOff>28575</xdr:colOff>
      <xdr:row>19</xdr:row>
      <xdr:rowOff>0</xdr:rowOff>
    </xdr:from>
    <xdr:to>
      <xdr:col>5</xdr:col>
      <xdr:colOff>200025</xdr:colOff>
      <xdr:row>19</xdr:row>
      <xdr:rowOff>381000</xdr:rowOff>
    </xdr:to>
    <xdr:sp>
      <xdr:nvSpPr>
        <xdr:cNvPr id="21" name="直線矢印コネクタ 16"/>
        <xdr:cNvSpPr>
          <a:spLocks/>
        </xdr:cNvSpPr>
      </xdr:nvSpPr>
      <xdr:spPr>
        <a:xfrm flipV="1">
          <a:off x="2343150" y="7515225"/>
          <a:ext cx="17145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371475</xdr:colOff>
      <xdr:row>19</xdr:row>
      <xdr:rowOff>0</xdr:rowOff>
    </xdr:from>
    <xdr:to>
      <xdr:col>6</xdr:col>
      <xdr:colOff>228600</xdr:colOff>
      <xdr:row>19</xdr:row>
      <xdr:rowOff>381000</xdr:rowOff>
    </xdr:to>
    <xdr:sp>
      <xdr:nvSpPr>
        <xdr:cNvPr id="22" name="直線矢印コネクタ 16"/>
        <xdr:cNvSpPr>
          <a:spLocks/>
        </xdr:cNvSpPr>
      </xdr:nvSpPr>
      <xdr:spPr>
        <a:xfrm flipH="1" flipV="1">
          <a:off x="3124200" y="751522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20</xdr:row>
      <xdr:rowOff>0</xdr:rowOff>
    </xdr:from>
    <xdr:to>
      <xdr:col>9</xdr:col>
      <xdr:colOff>104775</xdr:colOff>
      <xdr:row>20</xdr:row>
      <xdr:rowOff>295275</xdr:rowOff>
    </xdr:to>
    <xdr:sp>
      <xdr:nvSpPr>
        <xdr:cNvPr id="23" name="角丸四角形 45"/>
        <xdr:cNvSpPr>
          <a:spLocks/>
        </xdr:cNvSpPr>
      </xdr:nvSpPr>
      <xdr:spPr>
        <a:xfrm>
          <a:off x="3714750" y="7896225"/>
          <a:ext cx="561975" cy="29527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３２条</a:t>
          </a:r>
        </a:p>
      </xdr:txBody>
    </xdr:sp>
    <xdr:clientData/>
  </xdr:twoCellAnchor>
  <xdr:twoCellAnchor>
    <xdr:from>
      <xdr:col>7</xdr:col>
      <xdr:colOff>333375</xdr:colOff>
      <xdr:row>18</xdr:row>
      <xdr:rowOff>381000</xdr:rowOff>
    </xdr:from>
    <xdr:to>
      <xdr:col>8</xdr:col>
      <xdr:colOff>342900</xdr:colOff>
      <xdr:row>20</xdr:row>
      <xdr:rowOff>0</xdr:rowOff>
    </xdr:to>
    <xdr:sp>
      <xdr:nvSpPr>
        <xdr:cNvPr id="24" name="直線矢印コネクタ 16"/>
        <xdr:cNvSpPr>
          <a:spLocks/>
        </xdr:cNvSpPr>
      </xdr:nvSpPr>
      <xdr:spPr>
        <a:xfrm flipH="1" flipV="1">
          <a:off x="3590925" y="7515225"/>
          <a:ext cx="466725"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19050</xdr:rowOff>
    </xdr:from>
    <xdr:to>
      <xdr:col>11</xdr:col>
      <xdr:colOff>257175</xdr:colOff>
      <xdr:row>20</xdr:row>
      <xdr:rowOff>314325</xdr:rowOff>
    </xdr:to>
    <xdr:sp>
      <xdr:nvSpPr>
        <xdr:cNvPr id="25" name="角丸四角形 51"/>
        <xdr:cNvSpPr>
          <a:spLocks/>
        </xdr:cNvSpPr>
      </xdr:nvSpPr>
      <xdr:spPr>
        <a:xfrm>
          <a:off x="4629150" y="7915275"/>
          <a:ext cx="714375" cy="29527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３５条、３６条</a:t>
          </a:r>
        </a:p>
      </xdr:txBody>
    </xdr:sp>
    <xdr:clientData/>
  </xdr:twoCellAnchor>
  <xdr:twoCellAnchor>
    <xdr:from>
      <xdr:col>8</xdr:col>
      <xdr:colOff>352425</xdr:colOff>
      <xdr:row>19</xdr:row>
      <xdr:rowOff>0</xdr:rowOff>
    </xdr:from>
    <xdr:to>
      <xdr:col>10</xdr:col>
      <xdr:colOff>0</xdr:colOff>
      <xdr:row>20</xdr:row>
      <xdr:rowOff>38100</xdr:rowOff>
    </xdr:to>
    <xdr:sp>
      <xdr:nvSpPr>
        <xdr:cNvPr id="26" name="直線矢印コネクタ 16"/>
        <xdr:cNvSpPr>
          <a:spLocks/>
        </xdr:cNvSpPr>
      </xdr:nvSpPr>
      <xdr:spPr>
        <a:xfrm flipH="1" flipV="1">
          <a:off x="4067175" y="7515225"/>
          <a:ext cx="561975"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7</xdr:row>
      <xdr:rowOff>171450</xdr:rowOff>
    </xdr:from>
    <xdr:to>
      <xdr:col>3</xdr:col>
      <xdr:colOff>247650</xdr:colOff>
      <xdr:row>8</xdr:row>
      <xdr:rowOff>0</xdr:rowOff>
    </xdr:to>
    <xdr:sp>
      <xdr:nvSpPr>
        <xdr:cNvPr id="27" name="角丸四角形 31"/>
        <xdr:cNvSpPr>
          <a:spLocks/>
        </xdr:cNvSpPr>
      </xdr:nvSpPr>
      <xdr:spPr>
        <a:xfrm>
          <a:off x="266700" y="3095625"/>
          <a:ext cx="1038225" cy="2667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例：○○ルーム</a:t>
          </a:r>
        </a:p>
      </xdr:txBody>
    </xdr:sp>
    <xdr:clientData/>
  </xdr:twoCellAnchor>
  <xdr:twoCellAnchor>
    <xdr:from>
      <xdr:col>1</xdr:col>
      <xdr:colOff>457200</xdr:colOff>
      <xdr:row>6</xdr:row>
      <xdr:rowOff>1104900</xdr:rowOff>
    </xdr:from>
    <xdr:to>
      <xdr:col>2</xdr:col>
      <xdr:colOff>85725</xdr:colOff>
      <xdr:row>7</xdr:row>
      <xdr:rowOff>171450</xdr:rowOff>
    </xdr:to>
    <xdr:sp>
      <xdr:nvSpPr>
        <xdr:cNvPr id="28" name="直線矢印コネクタ 8"/>
        <xdr:cNvSpPr>
          <a:spLocks/>
        </xdr:cNvSpPr>
      </xdr:nvSpPr>
      <xdr:spPr>
        <a:xfrm flipH="1" flipV="1">
          <a:off x="619125" y="2924175"/>
          <a:ext cx="85725" cy="171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Line 1"/>
        <xdr:cNvSpPr>
          <a:spLocks/>
        </xdr:cNvSpPr>
      </xdr:nvSpPr>
      <xdr:spPr>
        <a:xfrm>
          <a:off x="9248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2" name="Line 2"/>
        <xdr:cNvSpPr>
          <a:spLocks/>
        </xdr:cNvSpPr>
      </xdr:nvSpPr>
      <xdr:spPr>
        <a:xfrm>
          <a:off x="9248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3" name="Line 3"/>
        <xdr:cNvSpPr>
          <a:spLocks/>
        </xdr:cNvSpPr>
      </xdr:nvSpPr>
      <xdr:spPr>
        <a:xfrm>
          <a:off x="9248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4" name="Line 4"/>
        <xdr:cNvSpPr>
          <a:spLocks/>
        </xdr:cNvSpPr>
      </xdr:nvSpPr>
      <xdr:spPr>
        <a:xfrm>
          <a:off x="9248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5" name="Line 5"/>
        <xdr:cNvSpPr>
          <a:spLocks/>
        </xdr:cNvSpPr>
      </xdr:nvSpPr>
      <xdr:spPr>
        <a:xfrm>
          <a:off x="92487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28</xdr:row>
      <xdr:rowOff>266700</xdr:rowOff>
    </xdr:from>
    <xdr:to>
      <xdr:col>8</xdr:col>
      <xdr:colOff>419100</xdr:colOff>
      <xdr:row>31</xdr:row>
      <xdr:rowOff>47625</xdr:rowOff>
    </xdr:to>
    <xdr:sp>
      <xdr:nvSpPr>
        <xdr:cNvPr id="6" name="角丸四角形 6"/>
        <xdr:cNvSpPr>
          <a:spLocks/>
        </xdr:cNvSpPr>
      </xdr:nvSpPr>
      <xdr:spPr>
        <a:xfrm>
          <a:off x="4429125" y="10363200"/>
          <a:ext cx="1971675" cy="8001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上表で臨時保育を加算している場合は、同表４月の保育児童数とは一致しない。（加算しない場合は一致する）</a:t>
          </a:r>
          <a:r>
            <a:rPr lang="en-US" cap="none" sz="900" b="0" i="0" u="none" baseline="0">
              <a:solidFill>
                <a:srgbClr val="000000"/>
              </a:solidFill>
            </a:rPr>
            <a:t>
</a:t>
          </a:r>
        </a:p>
      </xdr:txBody>
    </xdr:sp>
    <xdr:clientData/>
  </xdr:twoCellAnchor>
  <xdr:twoCellAnchor>
    <xdr:from>
      <xdr:col>4</xdr:col>
      <xdr:colOff>847725</xdr:colOff>
      <xdr:row>30</xdr:row>
      <xdr:rowOff>133350</xdr:rowOff>
    </xdr:from>
    <xdr:to>
      <xdr:col>5</xdr:col>
      <xdr:colOff>781050</xdr:colOff>
      <xdr:row>32</xdr:row>
      <xdr:rowOff>104775</xdr:rowOff>
    </xdr:to>
    <xdr:sp>
      <xdr:nvSpPr>
        <xdr:cNvPr id="7" name="直線矢印コネクタ 8"/>
        <xdr:cNvSpPr>
          <a:spLocks/>
        </xdr:cNvSpPr>
      </xdr:nvSpPr>
      <xdr:spPr>
        <a:xfrm flipH="1">
          <a:off x="3638550" y="10944225"/>
          <a:ext cx="781050"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3</xdr:row>
      <xdr:rowOff>0</xdr:rowOff>
    </xdr:from>
    <xdr:to>
      <xdr:col>10</xdr:col>
      <xdr:colOff>0</xdr:colOff>
      <xdr:row>4</xdr:row>
      <xdr:rowOff>0</xdr:rowOff>
    </xdr:to>
    <xdr:sp>
      <xdr:nvSpPr>
        <xdr:cNvPr id="8" name="角丸四角形 17"/>
        <xdr:cNvSpPr>
          <a:spLocks/>
        </xdr:cNvSpPr>
      </xdr:nvSpPr>
      <xdr:spPr>
        <a:xfrm>
          <a:off x="5410200" y="771525"/>
          <a:ext cx="2133600" cy="33337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常勤換算後（時間／日数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８時間）</a:t>
          </a:r>
        </a:p>
      </xdr:txBody>
    </xdr:sp>
    <xdr:clientData/>
  </xdr:twoCellAnchor>
  <xdr:twoCellAnchor>
    <xdr:from>
      <xdr:col>6</xdr:col>
      <xdr:colOff>657225</xdr:colOff>
      <xdr:row>3</xdr:row>
      <xdr:rowOff>228600</xdr:rowOff>
    </xdr:from>
    <xdr:to>
      <xdr:col>8</xdr:col>
      <xdr:colOff>619125</xdr:colOff>
      <xdr:row>6</xdr:row>
      <xdr:rowOff>104775</xdr:rowOff>
    </xdr:to>
    <xdr:sp>
      <xdr:nvSpPr>
        <xdr:cNvPr id="9" name="直線矢印コネクタ 19"/>
        <xdr:cNvSpPr>
          <a:spLocks/>
        </xdr:cNvSpPr>
      </xdr:nvSpPr>
      <xdr:spPr>
        <a:xfrm flipH="1">
          <a:off x="5076825" y="1000125"/>
          <a:ext cx="1524000"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590550</xdr:colOff>
      <xdr:row>3</xdr:row>
      <xdr:rowOff>228600</xdr:rowOff>
    </xdr:from>
    <xdr:to>
      <xdr:col>8</xdr:col>
      <xdr:colOff>619125</xdr:colOff>
      <xdr:row>6</xdr:row>
      <xdr:rowOff>114300</xdr:rowOff>
    </xdr:to>
    <xdr:sp>
      <xdr:nvSpPr>
        <xdr:cNvPr id="10" name="直線矢印コネクタ 21"/>
        <xdr:cNvSpPr>
          <a:spLocks/>
        </xdr:cNvSpPr>
      </xdr:nvSpPr>
      <xdr:spPr>
        <a:xfrm flipH="1">
          <a:off x="6572250" y="1000125"/>
          <a:ext cx="19050" cy="809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619125</xdr:colOff>
      <xdr:row>3</xdr:row>
      <xdr:rowOff>228600</xdr:rowOff>
    </xdr:from>
    <xdr:to>
      <xdr:col>10</xdr:col>
      <xdr:colOff>438150</xdr:colOff>
      <xdr:row>6</xdr:row>
      <xdr:rowOff>66675</xdr:rowOff>
    </xdr:to>
    <xdr:sp>
      <xdr:nvSpPr>
        <xdr:cNvPr id="11" name="直線矢印コネクタ 23"/>
        <xdr:cNvSpPr>
          <a:spLocks/>
        </xdr:cNvSpPr>
      </xdr:nvSpPr>
      <xdr:spPr>
        <a:xfrm>
          <a:off x="6600825" y="1000125"/>
          <a:ext cx="1381125" cy="762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32</xdr:row>
      <xdr:rowOff>9525</xdr:rowOff>
    </xdr:from>
    <xdr:to>
      <xdr:col>7</xdr:col>
      <xdr:colOff>247650</xdr:colOff>
      <xdr:row>34</xdr:row>
      <xdr:rowOff>9525</xdr:rowOff>
    </xdr:to>
    <xdr:sp>
      <xdr:nvSpPr>
        <xdr:cNvPr id="12" name="角丸四角形 37"/>
        <xdr:cNvSpPr>
          <a:spLocks/>
        </xdr:cNvSpPr>
      </xdr:nvSpPr>
      <xdr:spPr>
        <a:xfrm>
          <a:off x="4457700" y="11487150"/>
          <a:ext cx="990600" cy="7620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別紙２の３　令和４年４月補助対象児童計　と一致する</a:t>
          </a:r>
        </a:p>
      </xdr:txBody>
    </xdr:sp>
    <xdr:clientData/>
  </xdr:twoCellAnchor>
  <xdr:twoCellAnchor>
    <xdr:from>
      <xdr:col>4</xdr:col>
      <xdr:colOff>847725</xdr:colOff>
      <xdr:row>32</xdr:row>
      <xdr:rowOff>342900</xdr:rowOff>
    </xdr:from>
    <xdr:to>
      <xdr:col>6</xdr:col>
      <xdr:colOff>28575</xdr:colOff>
      <xdr:row>32</xdr:row>
      <xdr:rowOff>400050</xdr:rowOff>
    </xdr:to>
    <xdr:sp>
      <xdr:nvSpPr>
        <xdr:cNvPr id="13" name="直線矢印コネクタ 39"/>
        <xdr:cNvSpPr>
          <a:spLocks/>
        </xdr:cNvSpPr>
      </xdr:nvSpPr>
      <xdr:spPr>
        <a:xfrm>
          <a:off x="3638550" y="11820525"/>
          <a:ext cx="809625" cy="57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495300</xdr:colOff>
      <xdr:row>8</xdr:row>
      <xdr:rowOff>219075</xdr:rowOff>
    </xdr:from>
    <xdr:to>
      <xdr:col>13</xdr:col>
      <xdr:colOff>0</xdr:colOff>
      <xdr:row>8</xdr:row>
      <xdr:rowOff>219075</xdr:rowOff>
    </xdr:to>
    <xdr:sp>
      <xdr:nvSpPr>
        <xdr:cNvPr id="14" name="直線矢印コネクタ 21"/>
        <xdr:cNvSpPr>
          <a:spLocks/>
        </xdr:cNvSpPr>
      </xdr:nvSpPr>
      <xdr:spPr>
        <a:xfrm flipH="1">
          <a:off x="8039100" y="2819400"/>
          <a:ext cx="1543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7</xdr:row>
      <xdr:rowOff>57150</xdr:rowOff>
    </xdr:from>
    <xdr:to>
      <xdr:col>15</xdr:col>
      <xdr:colOff>0</xdr:colOff>
      <xdr:row>9</xdr:row>
      <xdr:rowOff>0</xdr:rowOff>
    </xdr:to>
    <xdr:sp>
      <xdr:nvSpPr>
        <xdr:cNvPr id="15" name="角丸四角形 22"/>
        <xdr:cNvSpPr>
          <a:spLocks/>
        </xdr:cNvSpPr>
      </xdr:nvSpPr>
      <xdr:spPr>
        <a:xfrm>
          <a:off x="9391650" y="2257425"/>
          <a:ext cx="1685925" cy="742950"/>
        </a:xfrm>
        <a:prstGeom prst="roundRect">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900" b="1" i="0" u="none" baseline="0">
              <a:solidFill>
                <a:srgbClr val="FF0000"/>
              </a:solidFill>
              <a:latin typeface="ＭＳ Ｐゴシック"/>
              <a:ea typeface="ＭＳ Ｐゴシック"/>
              <a:cs typeface="ＭＳ Ｐゴシック"/>
            </a:rPr>
            <a:t>合わせて２未満の月がある場合は補助対象外</a:t>
          </a:r>
        </a:p>
      </xdr:txBody>
    </xdr:sp>
    <xdr:clientData/>
  </xdr:twoCellAnchor>
  <xdr:twoCellAnchor>
    <xdr:from>
      <xdr:col>4</xdr:col>
      <xdr:colOff>104775</xdr:colOff>
      <xdr:row>2</xdr:row>
      <xdr:rowOff>76200</xdr:rowOff>
    </xdr:from>
    <xdr:to>
      <xdr:col>6</xdr:col>
      <xdr:colOff>19050</xdr:colOff>
      <xdr:row>4</xdr:row>
      <xdr:rowOff>9525</xdr:rowOff>
    </xdr:to>
    <xdr:sp>
      <xdr:nvSpPr>
        <xdr:cNvPr id="16" name="角丸四角形 24"/>
        <xdr:cNvSpPr>
          <a:spLocks/>
        </xdr:cNvSpPr>
      </xdr:nvSpPr>
      <xdr:spPr>
        <a:xfrm>
          <a:off x="2895600" y="638175"/>
          <a:ext cx="1543050" cy="4762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臨時保育を含める場合は「別紙２の２の付表」（換算表）を作成</a:t>
          </a:r>
        </a:p>
      </xdr:txBody>
    </xdr:sp>
    <xdr:clientData/>
  </xdr:twoCellAnchor>
  <xdr:twoCellAnchor>
    <xdr:from>
      <xdr:col>4</xdr:col>
      <xdr:colOff>314325</xdr:colOff>
      <xdr:row>3</xdr:row>
      <xdr:rowOff>333375</xdr:rowOff>
    </xdr:from>
    <xdr:to>
      <xdr:col>4</xdr:col>
      <xdr:colOff>361950</xdr:colOff>
      <xdr:row>5</xdr:row>
      <xdr:rowOff>66675</xdr:rowOff>
    </xdr:to>
    <xdr:sp>
      <xdr:nvSpPr>
        <xdr:cNvPr id="17" name="直線矢印コネクタ 26"/>
        <xdr:cNvSpPr>
          <a:spLocks/>
        </xdr:cNvSpPr>
      </xdr:nvSpPr>
      <xdr:spPr>
        <a:xfrm flipH="1" flipV="1">
          <a:off x="3105150" y="1104900"/>
          <a:ext cx="47625"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20</xdr:row>
      <xdr:rowOff>95250</xdr:rowOff>
    </xdr:from>
    <xdr:to>
      <xdr:col>8</xdr:col>
      <xdr:colOff>0</xdr:colOff>
      <xdr:row>22</xdr:row>
      <xdr:rowOff>114300</xdr:rowOff>
    </xdr:to>
    <xdr:sp>
      <xdr:nvSpPr>
        <xdr:cNvPr id="18" name="角丸四角形 23"/>
        <xdr:cNvSpPr>
          <a:spLocks/>
        </xdr:cNvSpPr>
      </xdr:nvSpPr>
      <xdr:spPr>
        <a:xfrm>
          <a:off x="419100" y="7496175"/>
          <a:ext cx="5562600" cy="800100"/>
        </a:xfrm>
        <a:prstGeom prst="roundRect">
          <a:avLst/>
        </a:prstGeom>
        <a:solidFill>
          <a:srgbClr val="FFFFFF"/>
        </a:solidFill>
        <a:ln w="19050"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latin typeface="ＭＳ Ｐゴシック"/>
              <a:ea typeface="ＭＳ Ｐゴシック"/>
              <a:cs typeface="ＭＳ Ｐゴシック"/>
            </a:rPr>
            <a:t>　太枠</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ブルー</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の部分は、「別紙２の２の付表」</a:t>
          </a:r>
          <a:r>
            <a:rPr lang="en-US" cap="none" sz="900" b="0" i="0" u="none" baseline="0">
              <a:solidFill>
                <a:srgbClr val="000000"/>
              </a:solidFill>
              <a:latin typeface="ＭＳ Ｐゴシック"/>
              <a:ea typeface="ＭＳ Ｐゴシック"/>
              <a:cs typeface="ＭＳ Ｐゴシック"/>
            </a:rPr>
            <a:t>に入力すると転記されるように設定してあります</a:t>
          </a:r>
          <a:r>
            <a:rPr lang="en-US" cap="none" sz="900" b="0" i="0" u="none" baseline="0">
              <a:solidFill>
                <a:srgbClr val="000000"/>
              </a:solidFill>
              <a:latin typeface="ＭＳ Ｐゴシック"/>
              <a:ea typeface="ＭＳ Ｐゴシック"/>
              <a:cs typeface="ＭＳ Ｐゴシック"/>
            </a:rPr>
            <a:t>が、</a:t>
          </a:r>
          <a:r>
            <a:rPr lang="en-US" cap="none" sz="900" b="0" i="0" u="none" baseline="0">
              <a:solidFill>
                <a:srgbClr val="000000"/>
              </a:solidFill>
              <a:latin typeface="ＭＳ Ｐゴシック"/>
              <a:ea typeface="ＭＳ Ｐゴシック"/>
              <a:cs typeface="ＭＳ Ｐゴシック"/>
            </a:rPr>
            <a:t>臨時保育を加算しない（付表を作成しない）場合は、各欄に数字を直接入力してください。この場合、４月は下の表「計」に一致し、４月及び３月とも、別紙２の３の令和４年４月及び令和５年３月補助対象児童計と一致します。</a:t>
          </a:r>
        </a:p>
      </xdr:txBody>
    </xdr:sp>
    <xdr:clientData/>
  </xdr:twoCellAnchor>
  <xdr:twoCellAnchor>
    <xdr:from>
      <xdr:col>2</xdr:col>
      <xdr:colOff>742950</xdr:colOff>
      <xdr:row>18</xdr:row>
      <xdr:rowOff>400050</xdr:rowOff>
    </xdr:from>
    <xdr:to>
      <xdr:col>3</xdr:col>
      <xdr:colOff>428625</xdr:colOff>
      <xdr:row>20</xdr:row>
      <xdr:rowOff>114300</xdr:rowOff>
    </xdr:to>
    <xdr:sp>
      <xdr:nvSpPr>
        <xdr:cNvPr id="19" name="直線矢印コネクタ 26"/>
        <xdr:cNvSpPr>
          <a:spLocks/>
        </xdr:cNvSpPr>
      </xdr:nvSpPr>
      <xdr:spPr>
        <a:xfrm flipH="1" flipV="1">
          <a:off x="1943100" y="7000875"/>
          <a:ext cx="428625"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457200</xdr:colOff>
      <xdr:row>7</xdr:row>
      <xdr:rowOff>209550</xdr:rowOff>
    </xdr:from>
    <xdr:to>
      <xdr:col>12</xdr:col>
      <xdr:colOff>133350</xdr:colOff>
      <xdr:row>7</xdr:row>
      <xdr:rowOff>276225</xdr:rowOff>
    </xdr:to>
    <xdr:sp>
      <xdr:nvSpPr>
        <xdr:cNvPr id="20" name="直線矢印コネクタ 3"/>
        <xdr:cNvSpPr>
          <a:spLocks/>
        </xdr:cNvSpPr>
      </xdr:nvSpPr>
      <xdr:spPr>
        <a:xfrm flipH="1" flipV="1">
          <a:off x="7219950" y="2409825"/>
          <a:ext cx="2162175" cy="66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3</xdr:row>
      <xdr:rowOff>19050</xdr:rowOff>
    </xdr:from>
    <xdr:to>
      <xdr:col>13</xdr:col>
      <xdr:colOff>190500</xdr:colOff>
      <xdr:row>8</xdr:row>
      <xdr:rowOff>38100</xdr:rowOff>
    </xdr:to>
    <xdr:sp>
      <xdr:nvSpPr>
        <xdr:cNvPr id="1" name="角丸四角形 1"/>
        <xdr:cNvSpPr>
          <a:spLocks/>
        </xdr:cNvSpPr>
      </xdr:nvSpPr>
      <xdr:spPr>
        <a:xfrm>
          <a:off x="1028700" y="638175"/>
          <a:ext cx="4381500" cy="1066800"/>
        </a:xfrm>
        <a:prstGeom prst="roundRect">
          <a:avLst/>
        </a:prstGeom>
        <a:solidFill>
          <a:srgbClr val="FFFFFF"/>
        </a:solidFill>
        <a:ln w="9525" cmpd="sng">
          <a:solidFill>
            <a:srgbClr val="385D8A"/>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開設日数、各行の保育日数（８時間以上保育した日）を入力すると換算日数が表示される。臨時保育の対象児でも１５日以上保育した月は臨時保育ではなく常時保育として計上するので、下表「補助対象人員」に計上。</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就業規則における育児短時間勤務対象者として認められているものについては、短時間勤務により８時間に満たない場合でも６時間以上であれば１日として保育日数に計上してよい。</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tet</a:t>
          </a:r>
        </a:p>
      </xdr:txBody>
    </xdr:sp>
    <xdr:clientData/>
  </xdr:twoCellAnchor>
  <xdr:twoCellAnchor>
    <xdr:from>
      <xdr:col>3</xdr:col>
      <xdr:colOff>0</xdr:colOff>
      <xdr:row>8</xdr:row>
      <xdr:rowOff>76200</xdr:rowOff>
    </xdr:from>
    <xdr:to>
      <xdr:col>3</xdr:col>
      <xdr:colOff>104775</xdr:colOff>
      <xdr:row>10</xdr:row>
      <xdr:rowOff>0</xdr:rowOff>
    </xdr:to>
    <xdr:sp>
      <xdr:nvSpPr>
        <xdr:cNvPr id="2" name="直線矢印コネクタ 2"/>
        <xdr:cNvSpPr>
          <a:spLocks/>
        </xdr:cNvSpPr>
      </xdr:nvSpPr>
      <xdr:spPr>
        <a:xfrm>
          <a:off x="3219450" y="1743075"/>
          <a:ext cx="104775" cy="266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8</xdr:row>
      <xdr:rowOff>76200</xdr:rowOff>
    </xdr:from>
    <xdr:to>
      <xdr:col>3</xdr:col>
      <xdr:colOff>66675</xdr:colOff>
      <xdr:row>11</xdr:row>
      <xdr:rowOff>0</xdr:rowOff>
    </xdr:to>
    <xdr:sp>
      <xdr:nvSpPr>
        <xdr:cNvPr id="3" name="直線矢印コネクタ 3"/>
        <xdr:cNvSpPr>
          <a:spLocks/>
        </xdr:cNvSpPr>
      </xdr:nvSpPr>
      <xdr:spPr>
        <a:xfrm>
          <a:off x="3219450" y="1743075"/>
          <a:ext cx="66675" cy="438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628650</xdr:colOff>
      <xdr:row>65</xdr:row>
      <xdr:rowOff>95250</xdr:rowOff>
    </xdr:from>
    <xdr:to>
      <xdr:col>2</xdr:col>
      <xdr:colOff>876300</xdr:colOff>
      <xdr:row>70</xdr:row>
      <xdr:rowOff>171450</xdr:rowOff>
    </xdr:to>
    <xdr:sp>
      <xdr:nvSpPr>
        <xdr:cNvPr id="4" name="角丸四角形 6"/>
        <xdr:cNvSpPr>
          <a:spLocks/>
        </xdr:cNvSpPr>
      </xdr:nvSpPr>
      <xdr:spPr>
        <a:xfrm>
          <a:off x="1533525" y="11315700"/>
          <a:ext cx="1200150" cy="923925"/>
        </a:xfrm>
        <a:prstGeom prst="roundRect">
          <a:avLst/>
        </a:prstGeom>
        <a:solidFill>
          <a:srgbClr val="FFFFFF"/>
        </a:solidFill>
        <a:ln w="9525"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この行は、各月の保育日数が月１５日以上となるもの</a:t>
          </a:r>
          <a:r>
            <a:rPr lang="en-US" cap="none" sz="900" b="0" i="0" u="none" baseline="0">
              <a:solidFill>
                <a:srgbClr val="000000"/>
              </a:solidFill>
            </a:rPr>
            <a:t>
</a:t>
          </a:r>
        </a:p>
      </xdr:txBody>
    </xdr:sp>
    <xdr:clientData/>
  </xdr:twoCellAnchor>
  <xdr:twoCellAnchor>
    <xdr:from>
      <xdr:col>2</xdr:col>
      <xdr:colOff>0</xdr:colOff>
      <xdr:row>63</xdr:row>
      <xdr:rowOff>190500</xdr:rowOff>
    </xdr:from>
    <xdr:to>
      <xdr:col>2</xdr:col>
      <xdr:colOff>647700</xdr:colOff>
      <xdr:row>65</xdr:row>
      <xdr:rowOff>171450</xdr:rowOff>
    </xdr:to>
    <xdr:sp>
      <xdr:nvSpPr>
        <xdr:cNvPr id="5" name="直線矢印コネクタ 7"/>
        <xdr:cNvSpPr>
          <a:spLocks/>
        </xdr:cNvSpPr>
      </xdr:nvSpPr>
      <xdr:spPr>
        <a:xfrm flipV="1">
          <a:off x="1857375" y="10887075"/>
          <a:ext cx="647700" cy="504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65</xdr:row>
      <xdr:rowOff>114300</xdr:rowOff>
    </xdr:from>
    <xdr:to>
      <xdr:col>20</xdr:col>
      <xdr:colOff>19050</xdr:colOff>
      <xdr:row>70</xdr:row>
      <xdr:rowOff>19050</xdr:rowOff>
    </xdr:to>
    <xdr:sp>
      <xdr:nvSpPr>
        <xdr:cNvPr id="6" name="角丸四角形 8"/>
        <xdr:cNvSpPr>
          <a:spLocks/>
        </xdr:cNvSpPr>
      </xdr:nvSpPr>
      <xdr:spPr>
        <a:xfrm>
          <a:off x="4686300" y="11334750"/>
          <a:ext cx="1952625" cy="752475"/>
        </a:xfrm>
        <a:prstGeom prst="roundRect">
          <a:avLst/>
        </a:prstGeom>
        <a:solidFill>
          <a:srgbClr val="FFFFFF"/>
        </a:solidFill>
        <a:ln w="9525"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この行は、別紙２の２「保育児童数（臨時保育を含む数）」の列に転記される。</a:t>
          </a:r>
        </a:p>
      </xdr:txBody>
    </xdr:sp>
    <xdr:clientData/>
  </xdr:twoCellAnchor>
  <xdr:twoCellAnchor>
    <xdr:from>
      <xdr:col>3</xdr:col>
      <xdr:colOff>0</xdr:colOff>
      <xdr:row>64</xdr:row>
      <xdr:rowOff>152400</xdr:rowOff>
    </xdr:from>
    <xdr:to>
      <xdr:col>11</xdr:col>
      <xdr:colOff>0</xdr:colOff>
      <xdr:row>67</xdr:row>
      <xdr:rowOff>9525</xdr:rowOff>
    </xdr:to>
    <xdr:sp>
      <xdr:nvSpPr>
        <xdr:cNvPr id="7" name="直線矢印コネクタ 9"/>
        <xdr:cNvSpPr>
          <a:spLocks/>
        </xdr:cNvSpPr>
      </xdr:nvSpPr>
      <xdr:spPr>
        <a:xfrm flipH="1" flipV="1">
          <a:off x="3219450" y="11134725"/>
          <a:ext cx="1600200" cy="428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895350</xdr:colOff>
      <xdr:row>66</xdr:row>
      <xdr:rowOff>0</xdr:rowOff>
    </xdr:from>
    <xdr:to>
      <xdr:col>8</xdr:col>
      <xdr:colOff>57150</xdr:colOff>
      <xdr:row>73</xdr:row>
      <xdr:rowOff>0</xdr:rowOff>
    </xdr:to>
    <xdr:sp>
      <xdr:nvSpPr>
        <xdr:cNvPr id="8" name="角丸四角形 10"/>
        <xdr:cNvSpPr>
          <a:spLocks/>
        </xdr:cNvSpPr>
      </xdr:nvSpPr>
      <xdr:spPr>
        <a:xfrm>
          <a:off x="2752725" y="11391900"/>
          <a:ext cx="1524000" cy="1190625"/>
        </a:xfrm>
        <a:prstGeom prst="roundRect">
          <a:avLst/>
        </a:prstGeom>
        <a:solidFill>
          <a:srgbClr val="FFFFFF"/>
        </a:solidFill>
        <a:ln w="9525" cmpd="sng">
          <a:solidFill>
            <a:srgbClr val="385D8A"/>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４月は、別紙２の２の下部「利用児童数」表の「計」に一致する。</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別紙２の３の令和４年４月　補助対象児童　計とも一致する。</a:t>
          </a:r>
        </a:p>
      </xdr:txBody>
    </xdr:sp>
    <xdr:clientData/>
  </xdr:twoCellAnchor>
  <xdr:twoCellAnchor>
    <xdr:from>
      <xdr:col>4</xdr:col>
      <xdr:colOff>0</xdr:colOff>
      <xdr:row>64</xdr:row>
      <xdr:rowOff>0</xdr:rowOff>
    </xdr:from>
    <xdr:to>
      <xdr:col>4</xdr:col>
      <xdr:colOff>0</xdr:colOff>
      <xdr:row>66</xdr:row>
      <xdr:rowOff>0</xdr:rowOff>
    </xdr:to>
    <xdr:sp>
      <xdr:nvSpPr>
        <xdr:cNvPr id="9" name="直線矢印コネクタ 11"/>
        <xdr:cNvSpPr>
          <a:spLocks/>
        </xdr:cNvSpPr>
      </xdr:nvSpPr>
      <xdr:spPr>
        <a:xfrm flipV="1">
          <a:off x="3419475" y="10982325"/>
          <a:ext cx="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61</xdr:row>
      <xdr:rowOff>76200</xdr:rowOff>
    </xdr:from>
    <xdr:to>
      <xdr:col>1</xdr:col>
      <xdr:colOff>609600</xdr:colOff>
      <xdr:row>70</xdr:row>
      <xdr:rowOff>95250</xdr:rowOff>
    </xdr:to>
    <xdr:sp>
      <xdr:nvSpPr>
        <xdr:cNvPr id="10" name="角丸四角形 12"/>
        <xdr:cNvSpPr>
          <a:spLocks/>
        </xdr:cNvSpPr>
      </xdr:nvSpPr>
      <xdr:spPr>
        <a:xfrm>
          <a:off x="247650" y="10353675"/>
          <a:ext cx="1266825" cy="18097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人数が多く欄が不足するときは、適宜、行を追加してください。</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その際、下表の「換算人数合計」の自動計算の式にも追加した行を挿入してください。</a:t>
          </a:r>
        </a:p>
      </xdr:txBody>
    </xdr:sp>
    <xdr:clientData/>
  </xdr:twoCellAnchor>
  <xdr:twoCellAnchor>
    <xdr:from>
      <xdr:col>0</xdr:col>
      <xdr:colOff>838200</xdr:colOff>
      <xdr:row>59</xdr:row>
      <xdr:rowOff>133350</xdr:rowOff>
    </xdr:from>
    <xdr:to>
      <xdr:col>0</xdr:col>
      <xdr:colOff>904875</xdr:colOff>
      <xdr:row>61</xdr:row>
      <xdr:rowOff>66675</xdr:rowOff>
    </xdr:to>
    <xdr:sp>
      <xdr:nvSpPr>
        <xdr:cNvPr id="11" name="直線矢印コネクタ 22"/>
        <xdr:cNvSpPr>
          <a:spLocks/>
        </xdr:cNvSpPr>
      </xdr:nvSpPr>
      <xdr:spPr>
        <a:xfrm flipV="1">
          <a:off x="838200" y="10086975"/>
          <a:ext cx="6667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69</xdr:row>
      <xdr:rowOff>0</xdr:rowOff>
    </xdr:from>
    <xdr:to>
      <xdr:col>25</xdr:col>
      <xdr:colOff>38100</xdr:colOff>
      <xdr:row>72</xdr:row>
      <xdr:rowOff>47625</xdr:rowOff>
    </xdr:to>
    <xdr:sp>
      <xdr:nvSpPr>
        <xdr:cNvPr id="12" name="角丸四角形 13"/>
        <xdr:cNvSpPr>
          <a:spLocks/>
        </xdr:cNvSpPr>
      </xdr:nvSpPr>
      <xdr:spPr>
        <a:xfrm>
          <a:off x="6219825" y="11896725"/>
          <a:ext cx="1438275" cy="561975"/>
        </a:xfrm>
        <a:prstGeom prst="roundRect">
          <a:avLst/>
        </a:prstGeom>
        <a:solidFill>
          <a:srgbClr val="FFFFFF"/>
        </a:solidFill>
        <a:ln w="9525"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別紙２の３の令和５年３月　補助対象児童　計と一致する。</a:t>
          </a:r>
        </a:p>
      </xdr:txBody>
    </xdr:sp>
    <xdr:clientData/>
  </xdr:twoCellAnchor>
  <xdr:twoCellAnchor>
    <xdr:from>
      <xdr:col>21</xdr:col>
      <xdr:colOff>133350</xdr:colOff>
      <xdr:row>63</xdr:row>
      <xdr:rowOff>190500</xdr:rowOff>
    </xdr:from>
    <xdr:to>
      <xdr:col>25</xdr:col>
      <xdr:colOff>200025</xdr:colOff>
      <xdr:row>68</xdr:row>
      <xdr:rowOff>171450</xdr:rowOff>
    </xdr:to>
    <xdr:sp>
      <xdr:nvSpPr>
        <xdr:cNvPr id="13" name="直線矢印コネクタ 14"/>
        <xdr:cNvSpPr>
          <a:spLocks/>
        </xdr:cNvSpPr>
      </xdr:nvSpPr>
      <xdr:spPr>
        <a:xfrm flipV="1">
          <a:off x="6953250" y="10887075"/>
          <a:ext cx="866775" cy="1009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57150</xdr:rowOff>
    </xdr:from>
    <xdr:to>
      <xdr:col>1</xdr:col>
      <xdr:colOff>257175</xdr:colOff>
      <xdr:row>9</xdr:row>
      <xdr:rowOff>19050</xdr:rowOff>
    </xdr:to>
    <xdr:sp>
      <xdr:nvSpPr>
        <xdr:cNvPr id="14" name="直線矢印コネクタ 16"/>
        <xdr:cNvSpPr>
          <a:spLocks/>
        </xdr:cNvSpPr>
      </xdr:nvSpPr>
      <xdr:spPr>
        <a:xfrm>
          <a:off x="904875" y="1590675"/>
          <a:ext cx="257175" cy="266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xdr:row>
      <xdr:rowOff>0</xdr:rowOff>
    </xdr:from>
    <xdr:to>
      <xdr:col>1</xdr:col>
      <xdr:colOff>38100</xdr:colOff>
      <xdr:row>8</xdr:row>
      <xdr:rowOff>0</xdr:rowOff>
    </xdr:to>
    <xdr:sp>
      <xdr:nvSpPr>
        <xdr:cNvPr id="15" name="角丸四角形 17"/>
        <xdr:cNvSpPr>
          <a:spLocks/>
        </xdr:cNvSpPr>
      </xdr:nvSpPr>
      <xdr:spPr>
        <a:xfrm>
          <a:off x="19050" y="847725"/>
          <a:ext cx="923925" cy="819150"/>
        </a:xfrm>
        <a:prstGeom prst="roundRect">
          <a:avLst/>
        </a:prstGeom>
        <a:solidFill>
          <a:srgbClr val="FFFFFF"/>
        </a:solidFill>
        <a:ln w="9525" cmpd="sng">
          <a:solidFill>
            <a:srgbClr val="385D8A"/>
          </a:solidFill>
          <a:headEnd type="none"/>
          <a:tailEnd type="none"/>
        </a:ln>
      </xdr:spPr>
      <xdr:txBody>
        <a:bodyPr vertOverflow="clip" wrap="square" anchor="ctr"/>
        <a:p>
          <a:pPr algn="ctr">
            <a:defRPr/>
          </a:pPr>
          <a:r>
            <a:rPr lang="en-US" cap="none" sz="900" b="0" i="0" u="none" baseline="0">
              <a:solidFill>
                <a:srgbClr val="FF0000"/>
              </a:solidFill>
            </a:rPr>
            <a:t>R5.4.1</a:t>
          </a:r>
          <a:r>
            <a:rPr lang="en-US" cap="none" sz="900" b="0" i="0" u="none" baseline="0">
              <a:solidFill>
                <a:srgbClr val="FF0000"/>
              </a:solidFill>
              <a:latin typeface="ＭＳ Ｐゴシック"/>
              <a:ea typeface="ＭＳ Ｐゴシック"/>
              <a:cs typeface="ＭＳ Ｐゴシック"/>
            </a:rPr>
            <a:t>現在、</a:t>
          </a:r>
          <a:r>
            <a:rPr lang="en-US" cap="none" sz="900" b="0" i="0" u="none" baseline="0">
              <a:solidFill>
                <a:srgbClr val="FF0000"/>
              </a:solidFill>
            </a:rPr>
            <a:t>6</a:t>
          </a:r>
          <a:r>
            <a:rPr lang="en-US" cap="none" sz="900" b="0" i="0" u="none" baseline="0">
              <a:solidFill>
                <a:srgbClr val="FF0000"/>
              </a:solidFill>
              <a:latin typeface="ＭＳ Ｐゴシック"/>
              <a:ea typeface="ＭＳ Ｐゴシック"/>
              <a:cs typeface="ＭＳ Ｐゴシック"/>
            </a:rPr>
            <a:t>才未満の児童が対象</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13</xdr:row>
      <xdr:rowOff>0</xdr:rowOff>
    </xdr:from>
    <xdr:to>
      <xdr:col>7</xdr:col>
      <xdr:colOff>333375</xdr:colOff>
      <xdr:row>14</xdr:row>
      <xdr:rowOff>57150</xdr:rowOff>
    </xdr:to>
    <xdr:sp>
      <xdr:nvSpPr>
        <xdr:cNvPr id="1" name="角丸四角形 1"/>
        <xdr:cNvSpPr>
          <a:spLocks/>
        </xdr:cNvSpPr>
      </xdr:nvSpPr>
      <xdr:spPr>
        <a:xfrm>
          <a:off x="1285875" y="5067300"/>
          <a:ext cx="2857500" cy="4381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この列は別紙２の２</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左下「病院内保育施設利用児童数（４月）」の行と一致</a:t>
          </a:r>
        </a:p>
      </xdr:txBody>
    </xdr:sp>
    <xdr:clientData/>
  </xdr:twoCellAnchor>
  <xdr:twoCellAnchor>
    <xdr:from>
      <xdr:col>5</xdr:col>
      <xdr:colOff>314325</xdr:colOff>
      <xdr:row>11</xdr:row>
      <xdr:rowOff>381000</xdr:rowOff>
    </xdr:from>
    <xdr:to>
      <xdr:col>5</xdr:col>
      <xdr:colOff>457200</xdr:colOff>
      <xdr:row>12</xdr:row>
      <xdr:rowOff>371475</xdr:rowOff>
    </xdr:to>
    <xdr:sp>
      <xdr:nvSpPr>
        <xdr:cNvPr id="2" name="直線矢印コネクタ 3"/>
        <xdr:cNvSpPr>
          <a:spLocks/>
        </xdr:cNvSpPr>
      </xdr:nvSpPr>
      <xdr:spPr>
        <a:xfrm flipV="1">
          <a:off x="3171825" y="4686300"/>
          <a:ext cx="142875"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2</xdr:row>
      <xdr:rowOff>0</xdr:rowOff>
    </xdr:from>
    <xdr:to>
      <xdr:col>10</xdr:col>
      <xdr:colOff>66675</xdr:colOff>
      <xdr:row>3</xdr:row>
      <xdr:rowOff>0</xdr:rowOff>
    </xdr:to>
    <xdr:sp>
      <xdr:nvSpPr>
        <xdr:cNvPr id="3" name="角丸四角形 3"/>
        <xdr:cNvSpPr>
          <a:spLocks/>
        </xdr:cNvSpPr>
      </xdr:nvSpPr>
      <xdr:spPr>
        <a:xfrm>
          <a:off x="2705100" y="762000"/>
          <a:ext cx="2600325" cy="3810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全て、換算人数ではなく実人数で記入</a:t>
          </a:r>
          <a:r>
            <a:rPr lang="en-US" cap="none" sz="900" b="0" i="0" u="none" baseline="0">
              <a:solidFill>
                <a:srgbClr val="000000"/>
              </a:solidFill>
            </a:rPr>
            <a:t>
</a:t>
          </a:r>
        </a:p>
      </xdr:txBody>
    </xdr:sp>
    <xdr:clientData/>
  </xdr:twoCellAnchor>
  <xdr:twoCellAnchor>
    <xdr:from>
      <xdr:col>12</xdr:col>
      <xdr:colOff>209550</xdr:colOff>
      <xdr:row>12</xdr:row>
      <xdr:rowOff>114300</xdr:rowOff>
    </xdr:from>
    <xdr:to>
      <xdr:col>15</xdr:col>
      <xdr:colOff>323850</xdr:colOff>
      <xdr:row>15</xdr:row>
      <xdr:rowOff>0</xdr:rowOff>
    </xdr:to>
    <xdr:sp>
      <xdr:nvSpPr>
        <xdr:cNvPr id="4" name="角丸四角形 13"/>
        <xdr:cNvSpPr>
          <a:spLocks/>
        </xdr:cNvSpPr>
      </xdr:nvSpPr>
      <xdr:spPr>
        <a:xfrm>
          <a:off x="6400800" y="4800600"/>
          <a:ext cx="1543050" cy="10287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別紙２の２「保育人員、職員配置状況」で臨時保育の換算を行っている場合は、同表「４年４月」とは一致しない（こちらは実人数）。</a:t>
          </a:r>
        </a:p>
      </xdr:txBody>
    </xdr:sp>
    <xdr:clientData/>
  </xdr:twoCellAnchor>
  <xdr:twoCellAnchor>
    <xdr:from>
      <xdr:col>15</xdr:col>
      <xdr:colOff>342900</xdr:colOff>
      <xdr:row>11</xdr:row>
      <xdr:rowOff>381000</xdr:rowOff>
    </xdr:from>
    <xdr:to>
      <xdr:col>15</xdr:col>
      <xdr:colOff>457200</xdr:colOff>
      <xdr:row>13</xdr:row>
      <xdr:rowOff>0</xdr:rowOff>
    </xdr:to>
    <xdr:sp>
      <xdr:nvSpPr>
        <xdr:cNvPr id="5" name="直線矢印コネクタ 15"/>
        <xdr:cNvSpPr>
          <a:spLocks/>
        </xdr:cNvSpPr>
      </xdr:nvSpPr>
      <xdr:spPr>
        <a:xfrm flipV="1">
          <a:off x="7962900" y="4686300"/>
          <a:ext cx="11430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23</xdr:row>
      <xdr:rowOff>114300</xdr:rowOff>
    </xdr:from>
    <xdr:to>
      <xdr:col>15</xdr:col>
      <xdr:colOff>323850</xdr:colOff>
      <xdr:row>28</xdr:row>
      <xdr:rowOff>19050</xdr:rowOff>
    </xdr:to>
    <xdr:sp>
      <xdr:nvSpPr>
        <xdr:cNvPr id="6" name="角丸四角形 16"/>
        <xdr:cNvSpPr>
          <a:spLocks/>
        </xdr:cNvSpPr>
      </xdr:nvSpPr>
      <xdr:spPr>
        <a:xfrm>
          <a:off x="6438900" y="9105900"/>
          <a:ext cx="1504950" cy="9525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latin typeface="ＭＳ Ｐゴシック"/>
              <a:ea typeface="ＭＳ Ｐゴシック"/>
              <a:cs typeface="ＭＳ Ｐゴシック"/>
            </a:rPr>
            <a:t>別紙２の２「保育人員、職員配置状況」で臨時保育の換算を行っている場合は、同表「令和４年３月」とは一致しない（こちらは実人数）。</a:t>
          </a:r>
        </a:p>
      </xdr:txBody>
    </xdr:sp>
    <xdr:clientData/>
  </xdr:twoCellAnchor>
  <xdr:twoCellAnchor>
    <xdr:from>
      <xdr:col>15</xdr:col>
      <xdr:colOff>457200</xdr:colOff>
      <xdr:row>22</xdr:row>
      <xdr:rowOff>381000</xdr:rowOff>
    </xdr:from>
    <xdr:to>
      <xdr:col>15</xdr:col>
      <xdr:colOff>466725</xdr:colOff>
      <xdr:row>25</xdr:row>
      <xdr:rowOff>0</xdr:rowOff>
    </xdr:to>
    <xdr:sp>
      <xdr:nvSpPr>
        <xdr:cNvPr id="7" name="直線矢印コネクタ 18"/>
        <xdr:cNvSpPr>
          <a:spLocks/>
        </xdr:cNvSpPr>
      </xdr:nvSpPr>
      <xdr:spPr>
        <a:xfrm flipV="1">
          <a:off x="8077200" y="8991600"/>
          <a:ext cx="9525"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333375</xdr:colOff>
      <xdr:row>3</xdr:row>
      <xdr:rowOff>0</xdr:rowOff>
    </xdr:from>
    <xdr:to>
      <xdr:col>7</xdr:col>
      <xdr:colOff>323850</xdr:colOff>
      <xdr:row>4</xdr:row>
      <xdr:rowOff>0</xdr:rowOff>
    </xdr:to>
    <xdr:sp>
      <xdr:nvSpPr>
        <xdr:cNvPr id="8" name="角丸四角形 8"/>
        <xdr:cNvSpPr>
          <a:spLocks/>
        </xdr:cNvSpPr>
      </xdr:nvSpPr>
      <xdr:spPr>
        <a:xfrm>
          <a:off x="1762125" y="1143000"/>
          <a:ext cx="2371725" cy="3810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医師、看護職員以外の全職種</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（看護助手は、この欄）</a:t>
          </a:r>
        </a:p>
      </xdr:txBody>
    </xdr:sp>
    <xdr:clientData/>
  </xdr:twoCellAnchor>
  <xdr:twoCellAnchor>
    <xdr:from>
      <xdr:col>4</xdr:col>
      <xdr:colOff>438150</xdr:colOff>
      <xdr:row>3</xdr:row>
      <xdr:rowOff>381000</xdr:rowOff>
    </xdr:from>
    <xdr:to>
      <xdr:col>6</xdr:col>
      <xdr:colOff>190500</xdr:colOff>
      <xdr:row>5</xdr:row>
      <xdr:rowOff>114300</xdr:rowOff>
    </xdr:to>
    <xdr:sp>
      <xdr:nvSpPr>
        <xdr:cNvPr id="9" name="直線矢印コネクタ 3"/>
        <xdr:cNvSpPr>
          <a:spLocks/>
        </xdr:cNvSpPr>
      </xdr:nvSpPr>
      <xdr:spPr>
        <a:xfrm flipH="1">
          <a:off x="2819400" y="1524000"/>
          <a:ext cx="70485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23</xdr:row>
      <xdr:rowOff>57150</xdr:rowOff>
    </xdr:from>
    <xdr:to>
      <xdr:col>12</xdr:col>
      <xdr:colOff>38100</xdr:colOff>
      <xdr:row>25</xdr:row>
      <xdr:rowOff>114300</xdr:rowOff>
    </xdr:to>
    <xdr:sp>
      <xdr:nvSpPr>
        <xdr:cNvPr id="10" name="角丸四角形 10"/>
        <xdr:cNvSpPr>
          <a:spLocks/>
        </xdr:cNvSpPr>
      </xdr:nvSpPr>
      <xdr:spPr>
        <a:xfrm>
          <a:off x="3667125" y="9048750"/>
          <a:ext cx="2562225" cy="476250"/>
        </a:xfrm>
        <a:prstGeom prst="roundRect">
          <a:avLst/>
        </a:prstGeom>
        <a:solidFill>
          <a:srgbClr val="FFFFFF"/>
        </a:solidFill>
        <a:ln w="9525"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別紙２の２の付表を作成した場合　下部の表　補助対象人数　３月と一致する。</a:t>
          </a:r>
        </a:p>
      </xdr:txBody>
    </xdr:sp>
    <xdr:clientData/>
  </xdr:twoCellAnchor>
  <xdr:twoCellAnchor>
    <xdr:from>
      <xdr:col>5</xdr:col>
      <xdr:colOff>371475</xdr:colOff>
      <xdr:row>23</xdr:row>
      <xdr:rowOff>0</xdr:rowOff>
    </xdr:from>
    <xdr:to>
      <xdr:col>6</xdr:col>
      <xdr:colOff>466725</xdr:colOff>
      <xdr:row>24</xdr:row>
      <xdr:rowOff>95250</xdr:rowOff>
    </xdr:to>
    <xdr:sp>
      <xdr:nvSpPr>
        <xdr:cNvPr id="11" name="直線矢印コネクタ 18"/>
        <xdr:cNvSpPr>
          <a:spLocks/>
        </xdr:cNvSpPr>
      </xdr:nvSpPr>
      <xdr:spPr>
        <a:xfrm flipH="1" flipV="1">
          <a:off x="3228975" y="8991600"/>
          <a:ext cx="57150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5</xdr:row>
      <xdr:rowOff>0</xdr:rowOff>
    </xdr:from>
    <xdr:to>
      <xdr:col>1</xdr:col>
      <xdr:colOff>161925</xdr:colOff>
      <xdr:row>6</xdr:row>
      <xdr:rowOff>0</xdr:rowOff>
    </xdr:to>
    <xdr:sp>
      <xdr:nvSpPr>
        <xdr:cNvPr id="12" name="角丸四角形 12"/>
        <xdr:cNvSpPr>
          <a:spLocks/>
        </xdr:cNvSpPr>
      </xdr:nvSpPr>
      <xdr:spPr>
        <a:xfrm>
          <a:off x="247650" y="2019300"/>
          <a:ext cx="866775" cy="3810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FF0000"/>
              </a:solidFill>
              <a:latin typeface="ＭＳ Ｐゴシック"/>
              <a:ea typeface="ＭＳ Ｐゴシック"/>
              <a:cs typeface="ＭＳ Ｐゴシック"/>
            </a:rPr>
            <a:t>４月１日時点</a:t>
          </a:r>
        </a:p>
      </xdr:txBody>
    </xdr:sp>
    <xdr:clientData/>
  </xdr:twoCellAnchor>
  <xdr:twoCellAnchor>
    <xdr:from>
      <xdr:col>0</xdr:col>
      <xdr:colOff>819150</xdr:colOff>
      <xdr:row>5</xdr:row>
      <xdr:rowOff>381000</xdr:rowOff>
    </xdr:from>
    <xdr:to>
      <xdr:col>0</xdr:col>
      <xdr:colOff>933450</xdr:colOff>
      <xdr:row>6</xdr:row>
      <xdr:rowOff>371475</xdr:rowOff>
    </xdr:to>
    <xdr:sp>
      <xdr:nvSpPr>
        <xdr:cNvPr id="13" name="直線矢印コネクタ 3"/>
        <xdr:cNvSpPr>
          <a:spLocks/>
        </xdr:cNvSpPr>
      </xdr:nvSpPr>
      <xdr:spPr>
        <a:xfrm flipH="1">
          <a:off x="819150" y="2400300"/>
          <a:ext cx="11430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1</xdr:col>
      <xdr:colOff>9525</xdr:colOff>
      <xdr:row>17</xdr:row>
      <xdr:rowOff>19050</xdr:rowOff>
    </xdr:to>
    <xdr:sp>
      <xdr:nvSpPr>
        <xdr:cNvPr id="14" name="角丸四角形 22"/>
        <xdr:cNvSpPr>
          <a:spLocks/>
        </xdr:cNvSpPr>
      </xdr:nvSpPr>
      <xdr:spPr>
        <a:xfrm>
          <a:off x="0" y="6324600"/>
          <a:ext cx="962025" cy="4000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FF0000"/>
              </a:solidFill>
              <a:latin typeface="ＭＳ Ｐゴシック"/>
              <a:ea typeface="ＭＳ Ｐゴシック"/>
              <a:cs typeface="ＭＳ Ｐゴシック"/>
            </a:rPr>
            <a:t>３月１日時点</a:t>
          </a:r>
        </a:p>
      </xdr:txBody>
    </xdr:sp>
    <xdr:clientData/>
  </xdr:twoCellAnchor>
  <xdr:twoCellAnchor>
    <xdr:from>
      <xdr:col>0</xdr:col>
      <xdr:colOff>933450</xdr:colOff>
      <xdr:row>17</xdr:row>
      <xdr:rowOff>9525</xdr:rowOff>
    </xdr:from>
    <xdr:to>
      <xdr:col>0</xdr:col>
      <xdr:colOff>419100</xdr:colOff>
      <xdr:row>17</xdr:row>
      <xdr:rowOff>381000</xdr:rowOff>
    </xdr:to>
    <xdr:sp>
      <xdr:nvSpPr>
        <xdr:cNvPr id="15" name="直線矢印コネクタ 3"/>
        <xdr:cNvSpPr>
          <a:spLocks/>
        </xdr:cNvSpPr>
      </xdr:nvSpPr>
      <xdr:spPr>
        <a:xfrm flipH="1">
          <a:off x="933450" y="6715125"/>
          <a:ext cx="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Line 1"/>
        <xdr:cNvSpPr>
          <a:spLocks/>
        </xdr:cNvSpPr>
      </xdr:nvSpPr>
      <xdr:spPr>
        <a:xfrm>
          <a:off x="0" y="790575"/>
          <a:ext cx="4857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19</xdr:row>
      <xdr:rowOff>19050</xdr:rowOff>
    </xdr:from>
    <xdr:to>
      <xdr:col>32</xdr:col>
      <xdr:colOff>333375</xdr:colOff>
      <xdr:row>23</xdr:row>
      <xdr:rowOff>95250</xdr:rowOff>
    </xdr:to>
    <xdr:sp>
      <xdr:nvSpPr>
        <xdr:cNvPr id="2" name="角丸四角形 2"/>
        <xdr:cNvSpPr>
          <a:spLocks/>
        </xdr:cNvSpPr>
      </xdr:nvSpPr>
      <xdr:spPr>
        <a:xfrm>
          <a:off x="7762875" y="5334000"/>
          <a:ext cx="2209800" cy="77152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交付申請書の</a:t>
          </a:r>
          <a:r>
            <a:rPr lang="en-US" cap="none" sz="900" b="0" i="0" u="none" baseline="0">
              <a:solidFill>
                <a:srgbClr val="000000"/>
              </a:solidFill>
              <a:latin typeface="ＭＳ Ｐゴシック"/>
              <a:ea typeface="ＭＳ Ｐゴシック"/>
              <a:cs typeface="ＭＳ Ｐゴシック"/>
            </a:rPr>
            <a:t>「申請金額算出内訳書」</a:t>
          </a:r>
          <a:r>
            <a:rPr lang="en-US" cap="none" sz="900" b="0" i="0" u="none" baseline="0">
              <a:solidFill>
                <a:srgbClr val="000000"/>
              </a:solidFill>
              <a:latin typeface="ＭＳ Ｐゴシック"/>
              <a:ea typeface="ＭＳ Ｐゴシック"/>
              <a:cs typeface="ＭＳ Ｐゴシック"/>
            </a:rPr>
            <a:t>に記載した</a:t>
          </a:r>
          <a:r>
            <a:rPr lang="en-US" cap="none" sz="900" b="0" i="0" u="none" baseline="0">
              <a:solidFill>
                <a:srgbClr val="000000"/>
              </a:solidFill>
              <a:latin typeface="ＭＳ Ｐゴシック"/>
              <a:ea typeface="ＭＳ Ｐゴシック"/>
              <a:cs typeface="ＭＳ Ｐゴシック"/>
            </a:rPr>
            <a:t>日数と比較し、</a:t>
          </a:r>
          <a:r>
            <a:rPr lang="en-US" cap="none" sz="900" b="1" i="0" u="none" baseline="0">
              <a:solidFill>
                <a:srgbClr val="FF0000"/>
              </a:solidFill>
              <a:latin typeface="ＭＳ Ｐゴシック"/>
              <a:ea typeface="ＭＳ Ｐゴシック"/>
              <a:cs typeface="ＭＳ Ｐゴシック"/>
            </a:rPr>
            <a:t>小さい方</a:t>
          </a:r>
          <a:r>
            <a:rPr lang="en-US" cap="none" sz="900" b="0" i="0" u="none" baseline="0">
              <a:solidFill>
                <a:srgbClr val="000000"/>
              </a:solidFill>
              <a:latin typeface="ＭＳ Ｐゴシック"/>
              <a:ea typeface="ＭＳ Ｐゴシック"/>
              <a:cs typeface="ＭＳ Ｐゴシック"/>
            </a:rPr>
            <a:t>を別紙１　「基準額」の「運営日数」に転記。</a:t>
          </a:r>
        </a:p>
      </xdr:txBody>
    </xdr:sp>
    <xdr:clientData/>
  </xdr:twoCellAnchor>
  <xdr:twoCellAnchor>
    <xdr:from>
      <xdr:col>29</xdr:col>
      <xdr:colOff>247650</xdr:colOff>
      <xdr:row>17</xdr:row>
      <xdr:rowOff>314325</xdr:rowOff>
    </xdr:from>
    <xdr:to>
      <xdr:col>32</xdr:col>
      <xdr:colOff>466725</xdr:colOff>
      <xdr:row>19</xdr:row>
      <xdr:rowOff>9525</xdr:rowOff>
    </xdr:to>
    <xdr:sp>
      <xdr:nvSpPr>
        <xdr:cNvPr id="3" name="直線矢印コネクタ 4"/>
        <xdr:cNvSpPr>
          <a:spLocks/>
        </xdr:cNvSpPr>
      </xdr:nvSpPr>
      <xdr:spPr>
        <a:xfrm flipH="1">
          <a:off x="9001125" y="5200650"/>
          <a:ext cx="1104900" cy="123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0</xdr:row>
      <xdr:rowOff>133350</xdr:rowOff>
    </xdr:from>
    <xdr:to>
      <xdr:col>11</xdr:col>
      <xdr:colOff>104775</xdr:colOff>
      <xdr:row>2</xdr:row>
      <xdr:rowOff>9525</xdr:rowOff>
    </xdr:to>
    <xdr:sp>
      <xdr:nvSpPr>
        <xdr:cNvPr id="4" name="角丸四角形 4"/>
        <xdr:cNvSpPr>
          <a:spLocks/>
        </xdr:cNvSpPr>
      </xdr:nvSpPr>
      <xdr:spPr>
        <a:xfrm>
          <a:off x="1752600" y="133350"/>
          <a:ext cx="1790700" cy="4000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「○」（マルで変換「丸印」）を入力すると「計」に日数が表示される</a:t>
          </a:r>
        </a:p>
      </xdr:txBody>
    </xdr:sp>
    <xdr:clientData/>
  </xdr:twoCellAnchor>
  <xdr:twoCellAnchor>
    <xdr:from>
      <xdr:col>21</xdr:col>
      <xdr:colOff>0</xdr:colOff>
      <xdr:row>0</xdr:row>
      <xdr:rowOff>133350</xdr:rowOff>
    </xdr:from>
    <xdr:to>
      <xdr:col>26</xdr:col>
      <xdr:colOff>123825</xdr:colOff>
      <xdr:row>2</xdr:row>
      <xdr:rowOff>19050</xdr:rowOff>
    </xdr:to>
    <xdr:sp>
      <xdr:nvSpPr>
        <xdr:cNvPr id="5" name="角丸四角形 5"/>
        <xdr:cNvSpPr>
          <a:spLocks/>
        </xdr:cNvSpPr>
      </xdr:nvSpPr>
      <xdr:spPr>
        <a:xfrm>
          <a:off x="6391275" y="133350"/>
          <a:ext cx="1600200" cy="40957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FF0000"/>
              </a:solidFill>
              <a:latin typeface="ＭＳ Ｐゴシック"/>
              <a:ea typeface="ＭＳ Ｐゴシック"/>
              <a:cs typeface="ＭＳ Ｐゴシック"/>
            </a:rPr>
            <a:t>夜間保育の入りの日に「○」を</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AD34"/>
  <sheetViews>
    <sheetView view="pageBreakPreview" zoomScaleSheetLayoutView="100" zoomScalePageLayoutView="0" workbookViewId="0" topLeftCell="A7">
      <selection activeCell="R12" sqref="R12"/>
    </sheetView>
  </sheetViews>
  <sheetFormatPr defaultColWidth="9.00390625" defaultRowHeight="13.5"/>
  <cols>
    <col min="1" max="29" width="3.75390625" style="221" customWidth="1"/>
    <col min="30" max="16384" width="9.00390625" style="221" customWidth="1"/>
  </cols>
  <sheetData>
    <row r="1" ht="21.75" customHeight="1">
      <c r="B1" s="237" t="s">
        <v>362</v>
      </c>
    </row>
    <row r="2" ht="21.75" customHeight="1">
      <c r="B2" s="237" t="s">
        <v>341</v>
      </c>
    </row>
    <row r="3" ht="21.75" customHeight="1">
      <c r="B3" s="237" t="s">
        <v>421</v>
      </c>
    </row>
    <row r="4" ht="21.75" customHeight="1">
      <c r="L4" s="236"/>
    </row>
    <row r="5" spans="2:5" ht="21.75" customHeight="1">
      <c r="B5" s="221" t="s">
        <v>326</v>
      </c>
      <c r="E5" s="225"/>
    </row>
    <row r="6" spans="2:5" ht="21.75" customHeight="1">
      <c r="B6" s="221" t="s">
        <v>491</v>
      </c>
      <c r="E6" s="225"/>
    </row>
    <row r="7" spans="2:6" ht="21.75" customHeight="1">
      <c r="B7" s="221" t="s">
        <v>327</v>
      </c>
      <c r="F7" s="221" t="s">
        <v>309</v>
      </c>
    </row>
    <row r="8" spans="2:6" ht="21.75" customHeight="1">
      <c r="B8" s="221" t="s">
        <v>328</v>
      </c>
      <c r="F8" s="221" t="s">
        <v>310</v>
      </c>
    </row>
    <row r="9" spans="2:6" ht="21.75" customHeight="1">
      <c r="B9" s="221" t="s">
        <v>329</v>
      </c>
      <c r="F9" s="221" t="s">
        <v>312</v>
      </c>
    </row>
    <row r="10" spans="2:6" ht="21.75" customHeight="1">
      <c r="B10" s="221" t="s">
        <v>330</v>
      </c>
      <c r="F10" s="221" t="s">
        <v>314</v>
      </c>
    </row>
    <row r="11" spans="2:6" ht="30.75" customHeight="1">
      <c r="B11" s="466" t="s">
        <v>336</v>
      </c>
      <c r="C11" s="467"/>
      <c r="D11" s="467"/>
      <c r="F11" s="221" t="s">
        <v>316</v>
      </c>
    </row>
    <row r="12" spans="2:6" ht="21.75" customHeight="1">
      <c r="B12" s="221" t="s">
        <v>331</v>
      </c>
      <c r="F12" s="221" t="s">
        <v>319</v>
      </c>
    </row>
    <row r="13" spans="2:6" ht="21.75" customHeight="1">
      <c r="B13" s="221" t="s">
        <v>332</v>
      </c>
      <c r="F13" s="221" t="s">
        <v>364</v>
      </c>
    </row>
    <row r="14" spans="2:6" ht="21.75" customHeight="1">
      <c r="B14" s="221" t="s">
        <v>333</v>
      </c>
      <c r="F14" s="221" t="s">
        <v>365</v>
      </c>
    </row>
    <row r="15" spans="2:6" ht="21.75" customHeight="1">
      <c r="B15" s="221" t="s">
        <v>334</v>
      </c>
      <c r="F15" s="221" t="s">
        <v>321</v>
      </c>
    </row>
    <row r="16" spans="2:6" ht="21.75" customHeight="1">
      <c r="B16" s="221" t="s">
        <v>335</v>
      </c>
      <c r="F16" s="221" t="s">
        <v>511</v>
      </c>
    </row>
    <row r="17" ht="18" customHeight="1">
      <c r="B17" s="221" t="s">
        <v>490</v>
      </c>
    </row>
    <row r="18" spans="2:30" ht="19.5" customHeight="1">
      <c r="B18" s="310" t="s">
        <v>494</v>
      </c>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row>
    <row r="19" spans="2:29" ht="19.5" customHeight="1">
      <c r="B19" s="463"/>
      <c r="C19" s="463" t="s">
        <v>495</v>
      </c>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row>
    <row r="20" spans="2:29" ht="19.5" customHeight="1">
      <c r="B20" s="310" t="s">
        <v>407</v>
      </c>
      <c r="C20" s="310"/>
      <c r="D20" s="310"/>
      <c r="E20" s="311"/>
      <c r="F20" s="310"/>
      <c r="G20" s="310"/>
      <c r="H20" s="310"/>
      <c r="I20" s="310"/>
      <c r="J20" s="310"/>
      <c r="K20" s="310"/>
      <c r="L20" s="310"/>
      <c r="M20" s="310"/>
      <c r="N20" s="310"/>
      <c r="O20" s="310"/>
      <c r="P20" s="310"/>
      <c r="Q20" s="310"/>
      <c r="R20" s="310"/>
      <c r="S20" s="309"/>
      <c r="T20" s="309"/>
      <c r="U20" s="309"/>
      <c r="V20" s="309"/>
      <c r="W20" s="309"/>
      <c r="X20" s="309"/>
      <c r="Y20" s="309"/>
      <c r="Z20" s="309"/>
      <c r="AA20" s="309"/>
      <c r="AB20" s="309"/>
      <c r="AC20" s="309"/>
    </row>
    <row r="21" spans="2:29" ht="18" customHeight="1">
      <c r="B21" s="309"/>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row>
    <row r="22" spans="2:29" ht="18" customHeight="1">
      <c r="B22" s="310" t="s">
        <v>408</v>
      </c>
      <c r="C22" s="310"/>
      <c r="D22" s="310"/>
      <c r="E22" s="311"/>
      <c r="F22" s="310"/>
      <c r="G22" s="310"/>
      <c r="H22" s="310"/>
      <c r="I22" s="310"/>
      <c r="J22" s="310"/>
      <c r="K22" s="310"/>
      <c r="L22" s="310"/>
      <c r="M22" s="310"/>
      <c r="N22" s="310"/>
      <c r="O22" s="310"/>
      <c r="P22" s="310"/>
      <c r="Q22" s="310"/>
      <c r="R22" s="310"/>
      <c r="S22" s="310"/>
      <c r="T22" s="310"/>
      <c r="U22" s="310"/>
      <c r="V22" s="310"/>
      <c r="W22" s="310"/>
      <c r="X22" s="312"/>
      <c r="Y22" s="312"/>
      <c r="Z22" s="309"/>
      <c r="AA22" s="309"/>
      <c r="AB22" s="309"/>
      <c r="AC22" s="309"/>
    </row>
    <row r="23" spans="2:29" ht="18" customHeight="1">
      <c r="B23" s="309"/>
      <c r="C23" s="309"/>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row>
    <row r="24" spans="2:29" ht="18" customHeight="1">
      <c r="B24" s="310" t="s">
        <v>496</v>
      </c>
      <c r="C24" s="310"/>
      <c r="D24" s="310"/>
      <c r="E24" s="310"/>
      <c r="F24" s="310"/>
      <c r="G24" s="310"/>
      <c r="H24" s="310"/>
      <c r="I24" s="310"/>
      <c r="J24" s="310"/>
      <c r="K24" s="310"/>
      <c r="L24" s="310"/>
      <c r="M24" s="312"/>
      <c r="N24" s="312"/>
      <c r="O24" s="312"/>
      <c r="P24" s="312"/>
      <c r="Q24" s="312"/>
      <c r="R24" s="312"/>
      <c r="S24" s="312"/>
      <c r="T24" s="312"/>
      <c r="U24" s="312"/>
      <c r="V24" s="312"/>
      <c r="W24" s="312"/>
      <c r="X24" s="312"/>
      <c r="Y24" s="312"/>
      <c r="Z24" s="312"/>
      <c r="AA24" s="312"/>
      <c r="AB24" s="312"/>
      <c r="AC24" s="312"/>
    </row>
    <row r="25" spans="2:6" ht="18" customHeight="1">
      <c r="B25" s="221" t="s">
        <v>402</v>
      </c>
      <c r="D25" s="221" t="s">
        <v>497</v>
      </c>
      <c r="F25" s="229"/>
    </row>
    <row r="26" ht="18" customHeight="1"/>
    <row r="27" ht="18" customHeight="1">
      <c r="F27" s="229"/>
    </row>
    <row r="28" ht="18" customHeight="1"/>
    <row r="32" ht="13.5">
      <c r="B32" s="227"/>
    </row>
    <row r="34" ht="13.5">
      <c r="B34" s="296"/>
    </row>
  </sheetData>
  <sheetProtection/>
  <mergeCells count="1">
    <mergeCell ref="B11:D11"/>
  </mergeCells>
  <printOptions horizontalCentered="1"/>
  <pageMargins left="0.7874015748031497" right="0.7874015748031497" top="0.86" bottom="0.6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G34"/>
  <sheetViews>
    <sheetView view="pageBreakPreview" zoomScaleSheetLayoutView="100" zoomScalePageLayoutView="0" workbookViewId="0" topLeftCell="A1">
      <selection activeCell="AD7" sqref="AD7"/>
    </sheetView>
  </sheetViews>
  <sheetFormatPr defaultColWidth="9.00390625" defaultRowHeight="13.5"/>
  <cols>
    <col min="1" max="1" width="6.375" style="94" customWidth="1"/>
    <col min="2" max="32" width="3.875" style="94" customWidth="1"/>
    <col min="33" max="33" width="6.50390625" style="94" customWidth="1"/>
    <col min="34" max="16384" width="9.00390625" style="94" customWidth="1"/>
  </cols>
  <sheetData>
    <row r="1" ht="19.5" customHeight="1">
      <c r="A1" s="93" t="s">
        <v>179</v>
      </c>
    </row>
    <row r="2" spans="2:33" ht="21.75" customHeight="1">
      <c r="B2" s="690" t="s">
        <v>345</v>
      </c>
      <c r="C2" s="691"/>
      <c r="D2" s="95"/>
      <c r="E2" s="95"/>
      <c r="F2" s="95"/>
      <c r="G2" s="95"/>
      <c r="H2" s="95"/>
      <c r="I2" s="95"/>
      <c r="J2" s="95"/>
      <c r="K2" s="695" t="s">
        <v>367</v>
      </c>
      <c r="L2" s="696"/>
      <c r="M2" s="696"/>
      <c r="N2" s="696"/>
      <c r="O2" s="696"/>
      <c r="P2" s="696"/>
      <c r="Q2" s="696"/>
      <c r="R2" s="696"/>
      <c r="S2" s="696"/>
      <c r="T2" s="696"/>
      <c r="U2" s="696"/>
      <c r="V2" s="696"/>
      <c r="W2" s="95"/>
      <c r="X2" s="95"/>
      <c r="Y2" s="95"/>
      <c r="Z2" s="95"/>
      <c r="AA2" s="95"/>
      <c r="AB2" s="95"/>
      <c r="AC2" s="95"/>
      <c r="AD2" s="95"/>
      <c r="AE2" s="95"/>
      <c r="AF2" s="95"/>
      <c r="AG2" s="342" t="s">
        <v>422</v>
      </c>
    </row>
    <row r="3" spans="1:33" ht="21" customHeight="1">
      <c r="A3" s="95"/>
      <c r="B3" s="275" t="s">
        <v>262</v>
      </c>
      <c r="C3" s="287"/>
      <c r="D3" s="287"/>
      <c r="E3" s="287"/>
      <c r="F3" s="287"/>
      <c r="X3" s="251" t="s">
        <v>358</v>
      </c>
      <c r="AA3" s="687">
        <f>'①かがみ文'!N12</f>
        <v>0</v>
      </c>
      <c r="AB3" s="688"/>
      <c r="AC3" s="688"/>
      <c r="AD3" s="688"/>
      <c r="AE3" s="688"/>
      <c r="AF3" s="688"/>
      <c r="AG3" s="689"/>
    </row>
    <row r="4" spans="1:33" s="97" customFormat="1" ht="12.75">
      <c r="A4" s="96" t="s">
        <v>136</v>
      </c>
      <c r="B4" s="692">
        <v>1</v>
      </c>
      <c r="C4" s="692">
        <v>2</v>
      </c>
      <c r="D4" s="692">
        <v>3</v>
      </c>
      <c r="E4" s="692">
        <v>4</v>
      </c>
      <c r="F4" s="692">
        <v>5</v>
      </c>
      <c r="G4" s="692">
        <v>6</v>
      </c>
      <c r="H4" s="692">
        <v>7</v>
      </c>
      <c r="I4" s="692">
        <v>8</v>
      </c>
      <c r="J4" s="692">
        <v>9</v>
      </c>
      <c r="K4" s="693">
        <v>10</v>
      </c>
      <c r="L4" s="694">
        <v>11</v>
      </c>
      <c r="M4" s="692">
        <v>12</v>
      </c>
      <c r="N4" s="692">
        <v>13</v>
      </c>
      <c r="O4" s="692">
        <v>14</v>
      </c>
      <c r="P4" s="692">
        <v>15</v>
      </c>
      <c r="Q4" s="692">
        <v>16</v>
      </c>
      <c r="R4" s="692">
        <v>17</v>
      </c>
      <c r="S4" s="692">
        <v>18</v>
      </c>
      <c r="T4" s="692">
        <v>19</v>
      </c>
      <c r="U4" s="693">
        <v>20</v>
      </c>
      <c r="V4" s="694">
        <v>21</v>
      </c>
      <c r="W4" s="692">
        <v>22</v>
      </c>
      <c r="X4" s="692">
        <v>23</v>
      </c>
      <c r="Y4" s="692">
        <v>24</v>
      </c>
      <c r="Z4" s="692">
        <v>25</v>
      </c>
      <c r="AA4" s="692">
        <v>26</v>
      </c>
      <c r="AB4" s="692">
        <v>27</v>
      </c>
      <c r="AC4" s="692">
        <v>28</v>
      </c>
      <c r="AD4" s="693">
        <v>29</v>
      </c>
      <c r="AE4" s="699">
        <v>30</v>
      </c>
      <c r="AF4" s="697">
        <v>31</v>
      </c>
      <c r="AG4" s="692" t="s">
        <v>178</v>
      </c>
    </row>
    <row r="5" spans="1:33" s="97" customFormat="1" ht="12.75">
      <c r="A5" s="98" t="s">
        <v>40</v>
      </c>
      <c r="B5" s="692"/>
      <c r="C5" s="692"/>
      <c r="D5" s="692"/>
      <c r="E5" s="692"/>
      <c r="F5" s="692"/>
      <c r="G5" s="692"/>
      <c r="H5" s="692"/>
      <c r="I5" s="692"/>
      <c r="J5" s="692"/>
      <c r="K5" s="693"/>
      <c r="L5" s="694"/>
      <c r="M5" s="692"/>
      <c r="N5" s="692"/>
      <c r="O5" s="692"/>
      <c r="P5" s="692"/>
      <c r="Q5" s="692"/>
      <c r="R5" s="692"/>
      <c r="S5" s="692"/>
      <c r="T5" s="692"/>
      <c r="U5" s="693"/>
      <c r="V5" s="694"/>
      <c r="W5" s="692"/>
      <c r="X5" s="692"/>
      <c r="Y5" s="692"/>
      <c r="Z5" s="692"/>
      <c r="AA5" s="692"/>
      <c r="AB5" s="692"/>
      <c r="AC5" s="692"/>
      <c r="AD5" s="693"/>
      <c r="AE5" s="699"/>
      <c r="AF5" s="697"/>
      <c r="AG5" s="692"/>
    </row>
    <row r="6" spans="1:33" ht="24.75" customHeight="1">
      <c r="A6" s="271" t="s">
        <v>513</v>
      </c>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272"/>
      <c r="AG6" s="288">
        <f>COUNTIF(B6:AF6,"○")</f>
        <v>0</v>
      </c>
    </row>
    <row r="7" spans="1:33" ht="24.75" customHeight="1">
      <c r="A7" s="273" t="s">
        <v>386</v>
      </c>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288">
        <f aca="true" t="shared" si="0" ref="AG7:AG17">COUNTIF(B7:AF7,"○")</f>
        <v>0</v>
      </c>
    </row>
    <row r="8" spans="1:33" ht="24.75" customHeight="1">
      <c r="A8" s="273" t="s">
        <v>387</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272"/>
      <c r="AG8" s="288">
        <f t="shared" si="0"/>
        <v>0</v>
      </c>
    </row>
    <row r="9" spans="1:33" ht="24.75" customHeight="1">
      <c r="A9" s="273" t="s">
        <v>388</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288">
        <f t="shared" si="0"/>
        <v>0</v>
      </c>
    </row>
    <row r="10" spans="1:33" ht="24.75" customHeight="1">
      <c r="A10" s="273" t="s">
        <v>389</v>
      </c>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288">
        <f t="shared" si="0"/>
        <v>0</v>
      </c>
    </row>
    <row r="11" spans="1:33" ht="24.75" customHeight="1">
      <c r="A11" s="273" t="s">
        <v>390</v>
      </c>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272"/>
      <c r="AG11" s="288">
        <f t="shared" si="0"/>
        <v>0</v>
      </c>
    </row>
    <row r="12" spans="1:33" ht="24.75" customHeight="1">
      <c r="A12" s="273" t="s">
        <v>391</v>
      </c>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288">
        <f t="shared" si="0"/>
        <v>0</v>
      </c>
    </row>
    <row r="13" spans="1:33" ht="24.75" customHeight="1">
      <c r="A13" s="273" t="s">
        <v>392</v>
      </c>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272"/>
      <c r="AG13" s="288">
        <f t="shared" si="0"/>
        <v>0</v>
      </c>
    </row>
    <row r="14" spans="1:33" ht="24.75" customHeight="1">
      <c r="A14" s="273" t="s">
        <v>393</v>
      </c>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288">
        <f t="shared" si="0"/>
        <v>0</v>
      </c>
    </row>
    <row r="15" spans="1:33" ht="24.75" customHeight="1">
      <c r="A15" s="273" t="s">
        <v>404</v>
      </c>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288">
        <f t="shared" si="0"/>
        <v>0</v>
      </c>
    </row>
    <row r="16" spans="1:33" ht="24.75" customHeight="1">
      <c r="A16" s="273" t="s">
        <v>394</v>
      </c>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274"/>
      <c r="AF16" s="272"/>
      <c r="AG16" s="288">
        <f t="shared" si="0"/>
        <v>0</v>
      </c>
    </row>
    <row r="17" spans="1:33" ht="24.75" customHeight="1">
      <c r="A17" s="273" t="s">
        <v>395</v>
      </c>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288">
        <f t="shared" si="0"/>
        <v>0</v>
      </c>
    </row>
    <row r="18" spans="1:33" ht="24.75" customHeight="1">
      <c r="A18" s="693" t="s">
        <v>0</v>
      </c>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7"/>
      <c r="AG18" s="289">
        <f>SUM(AG6:AG17)</f>
        <v>0</v>
      </c>
    </row>
    <row r="19" ht="9" customHeight="1"/>
    <row r="20" spans="1:27" ht="15.75" customHeight="1">
      <c r="A20" s="94" t="s">
        <v>384</v>
      </c>
      <c r="L20" s="202"/>
      <c r="M20" s="202"/>
      <c r="N20" s="202"/>
      <c r="O20" s="202"/>
      <c r="P20" s="202"/>
      <c r="Q20" s="202"/>
      <c r="R20" s="202"/>
      <c r="S20" s="202"/>
      <c r="T20" s="202"/>
      <c r="U20" s="202"/>
      <c r="V20" s="202"/>
      <c r="W20" s="202"/>
      <c r="X20" s="202"/>
      <c r="Y20" s="202"/>
      <c r="Z20" s="202"/>
      <c r="AA20" s="202"/>
    </row>
    <row r="21" spans="1:25" ht="12.75">
      <c r="A21" s="321" t="s">
        <v>416</v>
      </c>
      <c r="B21" s="321"/>
      <c r="C21" s="321"/>
      <c r="D21" s="321"/>
      <c r="E21" s="321"/>
      <c r="F21" s="321"/>
      <c r="G21" s="321"/>
      <c r="H21" s="321"/>
      <c r="I21" s="321"/>
      <c r="J21" s="321"/>
      <c r="K21" s="321"/>
      <c r="O21" s="297" t="s">
        <v>138</v>
      </c>
      <c r="P21" s="75"/>
      <c r="Q21" s="76"/>
      <c r="R21" s="673" t="s">
        <v>175</v>
      </c>
      <c r="S21" s="673"/>
      <c r="T21" s="673"/>
      <c r="U21" s="673"/>
      <c r="V21" s="673"/>
      <c r="W21" s="673"/>
      <c r="X21" s="673"/>
      <c r="Y21" s="673"/>
    </row>
    <row r="22" spans="15:25" ht="12.75">
      <c r="O22" s="298" t="s">
        <v>137</v>
      </c>
      <c r="P22" s="77"/>
      <c r="Q22" s="76"/>
      <c r="R22" s="674"/>
      <c r="S22" s="674"/>
      <c r="T22" s="674"/>
      <c r="U22" s="674"/>
      <c r="V22" s="674"/>
      <c r="W22" s="674"/>
      <c r="X22" s="497"/>
      <c r="Y22" s="497"/>
    </row>
    <row r="34" ht="12.75">
      <c r="B34" s="292"/>
    </row>
  </sheetData>
  <sheetProtection sheet="1"/>
  <mergeCells count="38">
    <mergeCell ref="AG4:AG5"/>
    <mergeCell ref="A18:AF18"/>
    <mergeCell ref="Z4:Z5"/>
    <mergeCell ref="AA4:AA5"/>
    <mergeCell ref="AB4:AB5"/>
    <mergeCell ref="AC4:AC5"/>
    <mergeCell ref="W4:W5"/>
    <mergeCell ref="X4:X5"/>
    <mergeCell ref="AE4:AE5"/>
    <mergeCell ref="Y4:Y5"/>
    <mergeCell ref="K2:V2"/>
    <mergeCell ref="AF4:AF5"/>
    <mergeCell ref="N4:N5"/>
    <mergeCell ref="O4:O5"/>
    <mergeCell ref="P4:P5"/>
    <mergeCell ref="Q4:Q5"/>
    <mergeCell ref="R4:R5"/>
    <mergeCell ref="AD4:AD5"/>
    <mergeCell ref="S4:S5"/>
    <mergeCell ref="T4:T5"/>
    <mergeCell ref="U4:U5"/>
    <mergeCell ref="V4:V5"/>
    <mergeCell ref="H4:H5"/>
    <mergeCell ref="I4:I5"/>
    <mergeCell ref="J4:J5"/>
    <mergeCell ref="K4:K5"/>
    <mergeCell ref="L4:L5"/>
    <mergeCell ref="M4:M5"/>
    <mergeCell ref="R21:Y21"/>
    <mergeCell ref="R22:Y22"/>
    <mergeCell ref="AA3:AG3"/>
    <mergeCell ref="B2:C2"/>
    <mergeCell ref="B4:B5"/>
    <mergeCell ref="C4:C5"/>
    <mergeCell ref="D4:D5"/>
    <mergeCell ref="E4:E5"/>
    <mergeCell ref="F4:F5"/>
    <mergeCell ref="G4:G5"/>
  </mergeCells>
  <dataValidations count="1">
    <dataValidation type="list" allowBlank="1" showDropDown="1" showInputMessage="1" showErrorMessage="1" sqref="B17:AF17 B16:AD16 B14:AF15 B13:AE13 B12:AF12 B11:AE11 B9:AF10 B8:AE8 B7:AF7 B6:AE6">
      <formula1>$AG$2</formula1>
    </dataValidation>
  </dataValidations>
  <printOptions horizontalCentered="1"/>
  <pageMargins left="0.7874015748031497" right="0.7874015748031497" top="0.86" bottom="0.67" header="0.5118110236220472" footer="0.5118110236220472"/>
  <pageSetup fitToHeight="1" fitToWidth="1"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G34"/>
  <sheetViews>
    <sheetView view="pageBreakPreview" zoomScaleSheetLayoutView="100" zoomScalePageLayoutView="0" workbookViewId="0" topLeftCell="A1">
      <selection activeCell="A15" sqref="A15"/>
    </sheetView>
  </sheetViews>
  <sheetFormatPr defaultColWidth="9.00390625" defaultRowHeight="13.5"/>
  <cols>
    <col min="1" max="1" width="5.25390625" style="94" customWidth="1"/>
    <col min="2" max="32" width="3.875" style="94" customWidth="1"/>
    <col min="33" max="33" width="6.50390625" style="94" customWidth="1"/>
    <col min="34" max="16384" width="9.00390625" style="94" customWidth="1"/>
  </cols>
  <sheetData>
    <row r="1" ht="19.5" customHeight="1" thickBot="1">
      <c r="A1" s="301" t="s">
        <v>180</v>
      </c>
    </row>
    <row r="2" spans="2:33" ht="21.75" customHeight="1" thickBot="1" thickTop="1">
      <c r="B2" s="703" t="s">
        <v>346</v>
      </c>
      <c r="C2" s="704"/>
      <c r="D2" s="95"/>
      <c r="E2" s="95"/>
      <c r="F2" s="95"/>
      <c r="G2" s="95"/>
      <c r="H2" s="95"/>
      <c r="I2" s="95"/>
      <c r="J2" s="95"/>
      <c r="K2" s="705" t="s">
        <v>368</v>
      </c>
      <c r="L2" s="705"/>
      <c r="M2" s="705"/>
      <c r="N2" s="705"/>
      <c r="O2" s="705"/>
      <c r="P2" s="705"/>
      <c r="Q2" s="705"/>
      <c r="R2" s="705"/>
      <c r="S2" s="705"/>
      <c r="T2" s="705"/>
      <c r="U2" s="705"/>
      <c r="V2" s="705"/>
      <c r="W2" s="95"/>
      <c r="X2" s="95"/>
      <c r="Y2" s="95"/>
      <c r="Z2" s="95"/>
      <c r="AA2" s="95"/>
      <c r="AB2" s="95"/>
      <c r="AC2" s="95"/>
      <c r="AD2" s="95"/>
      <c r="AE2" s="95"/>
      <c r="AF2" s="95"/>
      <c r="AG2" s="95" t="s">
        <v>422</v>
      </c>
    </row>
    <row r="3" spans="1:33" ht="21" customHeight="1" thickTop="1">
      <c r="A3" s="95"/>
      <c r="B3" s="275" t="s">
        <v>262</v>
      </c>
      <c r="C3" s="287"/>
      <c r="D3" s="287"/>
      <c r="E3" s="287"/>
      <c r="F3" s="287"/>
      <c r="G3" s="287"/>
      <c r="X3" s="251" t="s">
        <v>358</v>
      </c>
      <c r="AA3" s="687">
        <f>'①かがみ文'!N12</f>
        <v>0</v>
      </c>
      <c r="AB3" s="688"/>
      <c r="AC3" s="688"/>
      <c r="AD3" s="688"/>
      <c r="AE3" s="688"/>
      <c r="AF3" s="688"/>
      <c r="AG3" s="689"/>
    </row>
    <row r="4" spans="1:33" s="97" customFormat="1" ht="12.75">
      <c r="A4" s="96" t="s">
        <v>136</v>
      </c>
      <c r="B4" s="692">
        <v>1</v>
      </c>
      <c r="C4" s="692">
        <v>2</v>
      </c>
      <c r="D4" s="692">
        <v>3</v>
      </c>
      <c r="E4" s="692">
        <v>4</v>
      </c>
      <c r="F4" s="692">
        <v>5</v>
      </c>
      <c r="G4" s="692">
        <v>6</v>
      </c>
      <c r="H4" s="692">
        <v>7</v>
      </c>
      <c r="I4" s="692">
        <v>8</v>
      </c>
      <c r="J4" s="692">
        <v>9</v>
      </c>
      <c r="K4" s="693">
        <v>10</v>
      </c>
      <c r="L4" s="694">
        <v>11</v>
      </c>
      <c r="M4" s="692">
        <v>12</v>
      </c>
      <c r="N4" s="692">
        <v>13</v>
      </c>
      <c r="O4" s="692">
        <v>14</v>
      </c>
      <c r="P4" s="692">
        <v>15</v>
      </c>
      <c r="Q4" s="692">
        <v>16</v>
      </c>
      <c r="R4" s="692">
        <v>17</v>
      </c>
      <c r="S4" s="692">
        <v>18</v>
      </c>
      <c r="T4" s="692">
        <v>19</v>
      </c>
      <c r="U4" s="699">
        <v>20</v>
      </c>
      <c r="V4" s="697">
        <v>21</v>
      </c>
      <c r="W4" s="692">
        <v>22</v>
      </c>
      <c r="X4" s="692">
        <v>23</v>
      </c>
      <c r="Y4" s="692">
        <v>24</v>
      </c>
      <c r="Z4" s="692">
        <v>25</v>
      </c>
      <c r="AA4" s="692">
        <v>26</v>
      </c>
      <c r="AB4" s="692">
        <v>27</v>
      </c>
      <c r="AC4" s="692">
        <v>28</v>
      </c>
      <c r="AD4" s="692">
        <v>29</v>
      </c>
      <c r="AE4" s="699">
        <v>30</v>
      </c>
      <c r="AF4" s="697">
        <v>31</v>
      </c>
      <c r="AG4" s="692" t="s">
        <v>178</v>
      </c>
    </row>
    <row r="5" spans="1:33" s="97" customFormat="1" ht="12.75">
      <c r="A5" s="98" t="s">
        <v>40</v>
      </c>
      <c r="B5" s="692"/>
      <c r="C5" s="692"/>
      <c r="D5" s="692"/>
      <c r="E5" s="692"/>
      <c r="F5" s="692"/>
      <c r="G5" s="692"/>
      <c r="H5" s="692"/>
      <c r="I5" s="692"/>
      <c r="J5" s="692"/>
      <c r="K5" s="693"/>
      <c r="L5" s="694"/>
      <c r="M5" s="692"/>
      <c r="N5" s="692"/>
      <c r="O5" s="692"/>
      <c r="P5" s="692"/>
      <c r="Q5" s="692"/>
      <c r="R5" s="692"/>
      <c r="S5" s="692"/>
      <c r="T5" s="692"/>
      <c r="U5" s="699"/>
      <c r="V5" s="697"/>
      <c r="W5" s="692"/>
      <c r="X5" s="692"/>
      <c r="Y5" s="692"/>
      <c r="Z5" s="692"/>
      <c r="AA5" s="692"/>
      <c r="AB5" s="692"/>
      <c r="AC5" s="692"/>
      <c r="AD5" s="692"/>
      <c r="AE5" s="699"/>
      <c r="AF5" s="697"/>
      <c r="AG5" s="692"/>
    </row>
    <row r="6" spans="1:33" ht="24.75" customHeight="1">
      <c r="A6" s="271" t="s">
        <v>514</v>
      </c>
      <c r="B6" s="324"/>
      <c r="C6" s="325"/>
      <c r="D6" s="324"/>
      <c r="E6" s="324"/>
      <c r="F6" s="324"/>
      <c r="G6" s="324"/>
      <c r="H6" s="324"/>
      <c r="I6" s="324"/>
      <c r="J6" s="326"/>
      <c r="K6" s="331"/>
      <c r="L6" s="327"/>
      <c r="M6" s="324"/>
      <c r="N6" s="324"/>
      <c r="O6" s="324"/>
      <c r="P6" s="324"/>
      <c r="Q6" s="325"/>
      <c r="R6" s="324"/>
      <c r="S6" s="324"/>
      <c r="T6" s="324"/>
      <c r="U6" s="328"/>
      <c r="V6" s="329"/>
      <c r="W6" s="324"/>
      <c r="X6" s="325"/>
      <c r="Y6" s="324"/>
      <c r="Z6" s="324"/>
      <c r="AA6" s="324"/>
      <c r="AB6" s="324"/>
      <c r="AC6" s="324"/>
      <c r="AE6" s="325"/>
      <c r="AF6" s="330"/>
      <c r="AG6" s="302">
        <f>COUNTIF(B6:AF6,"○")</f>
        <v>0</v>
      </c>
    </row>
    <row r="7" spans="1:33" ht="24.75" customHeight="1">
      <c r="A7" s="273" t="s">
        <v>386</v>
      </c>
      <c r="B7" s="324"/>
      <c r="C7" s="324"/>
      <c r="D7" s="325"/>
      <c r="E7" s="325"/>
      <c r="F7" s="325"/>
      <c r="G7" s="324"/>
      <c r="H7" s="325"/>
      <c r="I7" s="324"/>
      <c r="J7" s="324"/>
      <c r="K7" s="331"/>
      <c r="L7" s="327"/>
      <c r="M7" s="324"/>
      <c r="N7" s="324"/>
      <c r="O7" s="325"/>
      <c r="P7" s="324"/>
      <c r="Q7" s="324"/>
      <c r="R7" s="324"/>
      <c r="S7" s="324"/>
      <c r="T7" s="324"/>
      <c r="U7" s="328"/>
      <c r="V7" s="332"/>
      <c r="W7" s="324"/>
      <c r="X7" s="324"/>
      <c r="Y7" s="324"/>
      <c r="Z7" s="324"/>
      <c r="AA7" s="324"/>
      <c r="AB7" s="324"/>
      <c r="AC7" s="325"/>
      <c r="AD7" s="324"/>
      <c r="AE7" s="328"/>
      <c r="AF7" s="329"/>
      <c r="AG7" s="302">
        <f aca="true" t="shared" si="0" ref="AG7:AG17">COUNTIF(B7:AF7,"○")</f>
        <v>0</v>
      </c>
    </row>
    <row r="8" spans="1:33" ht="24.75" customHeight="1">
      <c r="A8" s="273" t="s">
        <v>387</v>
      </c>
      <c r="B8" s="324"/>
      <c r="C8" s="324"/>
      <c r="D8" s="324"/>
      <c r="E8" s="325"/>
      <c r="F8" s="324"/>
      <c r="G8" s="324"/>
      <c r="H8" s="324"/>
      <c r="I8" s="324"/>
      <c r="J8" s="324"/>
      <c r="K8" s="331"/>
      <c r="L8" s="334"/>
      <c r="M8" s="324"/>
      <c r="N8" s="324"/>
      <c r="O8" s="324"/>
      <c r="P8" s="324"/>
      <c r="Q8" s="324"/>
      <c r="R8" s="324"/>
      <c r="S8" s="325"/>
      <c r="T8" s="324"/>
      <c r="U8" s="328"/>
      <c r="V8" s="329"/>
      <c r="W8" s="324"/>
      <c r="X8" s="324"/>
      <c r="Y8" s="324"/>
      <c r="Z8" s="325"/>
      <c r="AA8" s="324"/>
      <c r="AB8" s="324"/>
      <c r="AC8" s="324"/>
      <c r="AD8" s="324"/>
      <c r="AE8" s="328"/>
      <c r="AF8" s="330"/>
      <c r="AG8" s="302">
        <f t="shared" si="0"/>
        <v>0</v>
      </c>
    </row>
    <row r="9" spans="1:33" ht="24.75" customHeight="1">
      <c r="A9" s="273" t="s">
        <v>388</v>
      </c>
      <c r="B9" s="324"/>
      <c r="C9" s="325"/>
      <c r="D9" s="324"/>
      <c r="E9" s="324"/>
      <c r="F9" s="324"/>
      <c r="G9" s="324"/>
      <c r="H9" s="324"/>
      <c r="I9" s="324"/>
      <c r="J9" s="325"/>
      <c r="K9" s="331"/>
      <c r="L9" s="327"/>
      <c r="M9" s="324"/>
      <c r="N9" s="324"/>
      <c r="O9" s="324"/>
      <c r="P9" s="324"/>
      <c r="Q9" s="325"/>
      <c r="R9" s="325"/>
      <c r="S9" s="324"/>
      <c r="T9" s="324"/>
      <c r="U9" s="328"/>
      <c r="V9" s="329"/>
      <c r="W9" s="324"/>
      <c r="X9" s="325"/>
      <c r="Y9" s="324"/>
      <c r="Z9" s="324"/>
      <c r="AA9" s="324"/>
      <c r="AB9" s="324"/>
      <c r="AC9" s="324"/>
      <c r="AD9" s="324"/>
      <c r="AE9" s="335"/>
      <c r="AF9" s="329"/>
      <c r="AG9" s="302">
        <f t="shared" si="0"/>
        <v>0</v>
      </c>
    </row>
    <row r="10" spans="1:33" ht="24.75" customHeight="1">
      <c r="A10" s="273" t="s">
        <v>389</v>
      </c>
      <c r="B10" s="324"/>
      <c r="C10" s="324"/>
      <c r="D10" s="324"/>
      <c r="E10" s="324"/>
      <c r="F10" s="324"/>
      <c r="G10" s="325"/>
      <c r="H10" s="324"/>
      <c r="I10" s="324"/>
      <c r="J10" s="324"/>
      <c r="K10" s="333"/>
      <c r="L10" s="334"/>
      <c r="M10" s="324"/>
      <c r="N10" s="325"/>
      <c r="O10" s="324"/>
      <c r="P10" s="324"/>
      <c r="Q10" s="324"/>
      <c r="R10" s="324"/>
      <c r="S10" s="324"/>
      <c r="T10" s="324"/>
      <c r="U10" s="335"/>
      <c r="V10" s="329"/>
      <c r="W10" s="324"/>
      <c r="X10" s="324"/>
      <c r="Y10" s="324"/>
      <c r="Z10" s="324"/>
      <c r="AA10" s="324"/>
      <c r="AB10" s="325"/>
      <c r="AC10" s="324"/>
      <c r="AD10" s="324"/>
      <c r="AE10" s="328"/>
      <c r="AF10" s="329"/>
      <c r="AG10" s="302">
        <f t="shared" si="0"/>
        <v>0</v>
      </c>
    </row>
    <row r="11" spans="1:33" ht="24.75" customHeight="1">
      <c r="A11" s="273" t="s">
        <v>390</v>
      </c>
      <c r="B11" s="324"/>
      <c r="C11" s="324"/>
      <c r="D11" s="325"/>
      <c r="E11" s="324"/>
      <c r="F11" s="324"/>
      <c r="G11" s="324"/>
      <c r="H11" s="324"/>
      <c r="I11" s="324"/>
      <c r="J11" s="324"/>
      <c r="K11" s="326"/>
      <c r="L11" s="327"/>
      <c r="M11" s="324"/>
      <c r="N11" s="324"/>
      <c r="O11" s="324"/>
      <c r="P11" s="324"/>
      <c r="Q11" s="324"/>
      <c r="R11" s="325"/>
      <c r="S11" s="325"/>
      <c r="T11" s="324"/>
      <c r="U11" s="328"/>
      <c r="V11" s="329"/>
      <c r="W11" s="324"/>
      <c r="X11" s="325"/>
      <c r="Y11" s="325"/>
      <c r="Z11" s="324"/>
      <c r="AA11" s="324"/>
      <c r="AB11" s="324"/>
      <c r="AC11" s="324"/>
      <c r="AD11" s="324"/>
      <c r="AE11" s="328"/>
      <c r="AF11" s="330"/>
      <c r="AG11" s="302">
        <f t="shared" si="0"/>
        <v>0</v>
      </c>
    </row>
    <row r="12" spans="1:33" ht="24.75" customHeight="1">
      <c r="A12" s="273" t="s">
        <v>391</v>
      </c>
      <c r="B12" s="325"/>
      <c r="C12" s="324"/>
      <c r="D12" s="324"/>
      <c r="E12" s="324"/>
      <c r="F12" s="324"/>
      <c r="G12" s="324"/>
      <c r="H12" s="324"/>
      <c r="I12" s="325"/>
      <c r="J12" s="325"/>
      <c r="K12" s="331"/>
      <c r="L12" s="327"/>
      <c r="M12" s="324"/>
      <c r="N12" s="324"/>
      <c r="O12" s="324"/>
      <c r="P12" s="325"/>
      <c r="Q12" s="324"/>
      <c r="R12" s="324"/>
      <c r="S12" s="324"/>
      <c r="T12" s="324"/>
      <c r="U12" s="328"/>
      <c r="V12" s="329"/>
      <c r="W12" s="325"/>
      <c r="X12" s="324"/>
      <c r="Y12" s="324"/>
      <c r="Z12" s="324"/>
      <c r="AA12" s="324"/>
      <c r="AB12" s="324"/>
      <c r="AC12" s="324"/>
      <c r="AD12" s="325"/>
      <c r="AE12" s="328"/>
      <c r="AF12" s="329"/>
      <c r="AG12" s="302">
        <f t="shared" si="0"/>
        <v>0</v>
      </c>
    </row>
    <row r="13" spans="1:33" ht="24.75" customHeight="1">
      <c r="A13" s="273" t="s">
        <v>392</v>
      </c>
      <c r="B13" s="324"/>
      <c r="C13" s="324"/>
      <c r="D13" s="325"/>
      <c r="E13" s="324"/>
      <c r="F13" s="325"/>
      <c r="G13" s="324"/>
      <c r="H13" s="324"/>
      <c r="I13" s="324"/>
      <c r="J13" s="324"/>
      <c r="K13" s="331"/>
      <c r="L13" s="327"/>
      <c r="M13" s="325"/>
      <c r="N13" s="324"/>
      <c r="O13" s="324"/>
      <c r="P13" s="324"/>
      <c r="Q13" s="324"/>
      <c r="R13" s="324"/>
      <c r="S13" s="324"/>
      <c r="T13" s="325"/>
      <c r="U13" s="328"/>
      <c r="V13" s="329"/>
      <c r="W13" s="324"/>
      <c r="X13" s="325"/>
      <c r="Y13" s="324"/>
      <c r="Z13" s="324"/>
      <c r="AA13" s="325"/>
      <c r="AB13" s="324"/>
      <c r="AC13" s="324"/>
      <c r="AD13" s="324"/>
      <c r="AE13" s="328"/>
      <c r="AF13" s="330"/>
      <c r="AG13" s="302">
        <f t="shared" si="0"/>
        <v>0</v>
      </c>
    </row>
    <row r="14" spans="1:33" ht="24.75" customHeight="1">
      <c r="A14" s="273" t="s">
        <v>393</v>
      </c>
      <c r="B14" s="324"/>
      <c r="C14" s="324"/>
      <c r="D14" s="325"/>
      <c r="E14" s="324"/>
      <c r="F14" s="324"/>
      <c r="G14" s="324"/>
      <c r="H14" s="324"/>
      <c r="I14" s="324"/>
      <c r="J14" s="324"/>
      <c r="K14" s="326"/>
      <c r="L14" s="327"/>
      <c r="M14" s="324"/>
      <c r="N14" s="324"/>
      <c r="O14" s="324"/>
      <c r="P14" s="324"/>
      <c r="Q14" s="324"/>
      <c r="R14" s="325"/>
      <c r="S14" s="324"/>
      <c r="T14" s="324"/>
      <c r="U14" s="328"/>
      <c r="V14" s="329"/>
      <c r="W14" s="324"/>
      <c r="X14" s="324"/>
      <c r="Y14" s="325"/>
      <c r="Z14" s="324"/>
      <c r="AA14" s="324"/>
      <c r="AB14" s="324"/>
      <c r="AC14" s="324"/>
      <c r="AD14" s="325"/>
      <c r="AE14" s="335"/>
      <c r="AF14" s="325"/>
      <c r="AG14" s="302">
        <f t="shared" si="0"/>
        <v>0</v>
      </c>
    </row>
    <row r="15" spans="1:33" ht="24.75" customHeight="1">
      <c r="A15" s="271" t="s">
        <v>515</v>
      </c>
      <c r="B15" s="325"/>
      <c r="C15" s="325"/>
      <c r="D15" s="325"/>
      <c r="E15" s="324"/>
      <c r="F15" s="324"/>
      <c r="G15" s="324"/>
      <c r="H15" s="325"/>
      <c r="I15" s="325"/>
      <c r="J15" s="324"/>
      <c r="K15" s="331"/>
      <c r="L15" s="327"/>
      <c r="M15" s="324"/>
      <c r="N15" s="324"/>
      <c r="O15" s="325"/>
      <c r="P15" s="324"/>
      <c r="Q15" s="324"/>
      <c r="R15" s="324"/>
      <c r="S15" s="324"/>
      <c r="T15" s="324"/>
      <c r="U15" s="328"/>
      <c r="V15" s="332"/>
      <c r="W15" s="324"/>
      <c r="X15" s="324"/>
      <c r="Y15" s="324"/>
      <c r="Z15" s="324"/>
      <c r="AA15" s="324"/>
      <c r="AB15" s="324"/>
      <c r="AC15" s="325"/>
      <c r="AD15" s="324"/>
      <c r="AE15" s="328"/>
      <c r="AF15" s="329"/>
      <c r="AG15" s="302">
        <f t="shared" si="0"/>
        <v>0</v>
      </c>
    </row>
    <row r="16" spans="1:33" ht="24.75" customHeight="1">
      <c r="A16" s="273" t="s">
        <v>394</v>
      </c>
      <c r="B16" s="324"/>
      <c r="C16" s="324"/>
      <c r="D16" s="324"/>
      <c r="E16" s="325"/>
      <c r="F16" s="324"/>
      <c r="G16" s="324"/>
      <c r="H16" s="324"/>
      <c r="I16" s="324"/>
      <c r="J16" s="324"/>
      <c r="K16" s="331"/>
      <c r="L16" s="334"/>
      <c r="M16" s="325"/>
      <c r="N16" s="324"/>
      <c r="O16" s="324"/>
      <c r="P16" s="324"/>
      <c r="Q16" s="324"/>
      <c r="R16" s="324"/>
      <c r="S16" s="325"/>
      <c r="T16" s="324"/>
      <c r="U16" s="328"/>
      <c r="V16" s="329"/>
      <c r="W16" s="324"/>
      <c r="X16" s="325"/>
      <c r="Y16" s="324"/>
      <c r="Z16" s="325"/>
      <c r="AA16" s="324"/>
      <c r="AB16" s="324"/>
      <c r="AC16" s="324"/>
      <c r="AD16" s="324"/>
      <c r="AE16" s="336"/>
      <c r="AF16" s="330"/>
      <c r="AG16" s="302">
        <f t="shared" si="0"/>
        <v>0</v>
      </c>
    </row>
    <row r="17" spans="1:33" ht="24.75" customHeight="1">
      <c r="A17" s="273" t="s">
        <v>395</v>
      </c>
      <c r="B17" s="324"/>
      <c r="C17" s="324"/>
      <c r="D17" s="325"/>
      <c r="E17" s="324"/>
      <c r="F17" s="324"/>
      <c r="G17" s="324"/>
      <c r="H17" s="324"/>
      <c r="I17" s="324"/>
      <c r="J17" s="324"/>
      <c r="K17" s="326"/>
      <c r="L17" s="327"/>
      <c r="M17" s="324"/>
      <c r="N17" s="324"/>
      <c r="O17" s="324"/>
      <c r="P17" s="324"/>
      <c r="Q17" s="324"/>
      <c r="R17" s="325"/>
      <c r="S17" s="324"/>
      <c r="T17" s="324"/>
      <c r="U17" s="335"/>
      <c r="V17" s="329"/>
      <c r="W17" s="324"/>
      <c r="X17" s="324"/>
      <c r="Y17" s="325"/>
      <c r="Z17" s="324"/>
      <c r="AA17" s="324"/>
      <c r="AB17" s="324"/>
      <c r="AC17" s="324"/>
      <c r="AD17" s="324"/>
      <c r="AE17" s="328"/>
      <c r="AF17" s="325"/>
      <c r="AG17" s="302">
        <f t="shared" si="0"/>
        <v>0</v>
      </c>
    </row>
    <row r="18" spans="1:33" ht="24.75" customHeight="1">
      <c r="A18" s="706" t="s">
        <v>0</v>
      </c>
      <c r="B18" s="707"/>
      <c r="C18" s="707"/>
      <c r="D18" s="707"/>
      <c r="E18" s="707"/>
      <c r="F18" s="707"/>
      <c r="G18" s="707"/>
      <c r="H18" s="707"/>
      <c r="I18" s="707"/>
      <c r="J18" s="707"/>
      <c r="K18" s="707"/>
      <c r="L18" s="707"/>
      <c r="M18" s="707"/>
      <c r="N18" s="707"/>
      <c r="O18" s="707"/>
      <c r="P18" s="707"/>
      <c r="Q18" s="707"/>
      <c r="R18" s="707"/>
      <c r="S18" s="707"/>
      <c r="T18" s="707"/>
      <c r="U18" s="707"/>
      <c r="V18" s="707"/>
      <c r="W18" s="707"/>
      <c r="X18" s="707"/>
      <c r="Y18" s="707"/>
      <c r="Z18" s="707"/>
      <c r="AA18" s="707"/>
      <c r="AB18" s="707"/>
      <c r="AC18" s="707"/>
      <c r="AD18" s="707"/>
      <c r="AE18" s="707"/>
      <c r="AF18" s="708"/>
      <c r="AG18" s="303">
        <f>SUM(AG6:AG17)</f>
        <v>0</v>
      </c>
    </row>
    <row r="19" ht="9" customHeight="1"/>
    <row r="20" spans="1:26" ht="15.75" customHeight="1">
      <c r="A20" s="202" t="s">
        <v>417</v>
      </c>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row>
    <row r="21" spans="2:26" ht="15.75" customHeight="1">
      <c r="B21" s="94" t="s">
        <v>338</v>
      </c>
      <c r="P21" s="297" t="s">
        <v>138</v>
      </c>
      <c r="Q21" s="75"/>
      <c r="R21" s="76"/>
      <c r="S21" s="700" t="s">
        <v>175</v>
      </c>
      <c r="T21" s="700"/>
      <c r="U21" s="700"/>
      <c r="V21" s="700"/>
      <c r="W21" s="700"/>
      <c r="X21" s="700"/>
      <c r="Y21" s="700"/>
      <c r="Z21" s="700"/>
    </row>
    <row r="22" spans="2:26" ht="12.75">
      <c r="B22" s="94" t="s">
        <v>385</v>
      </c>
      <c r="P22" s="298" t="s">
        <v>137</v>
      </c>
      <c r="Q22" s="77"/>
      <c r="R22" s="76"/>
      <c r="S22" s="701"/>
      <c r="T22" s="701"/>
      <c r="U22" s="701"/>
      <c r="V22" s="701"/>
      <c r="W22" s="701"/>
      <c r="X22" s="701"/>
      <c r="Y22" s="702"/>
      <c r="Z22" s="702"/>
    </row>
    <row r="23" spans="2:12" ht="12.75">
      <c r="B23" s="321" t="s">
        <v>416</v>
      </c>
      <c r="C23" s="321"/>
      <c r="D23" s="321"/>
      <c r="E23" s="321"/>
      <c r="F23" s="321"/>
      <c r="G23" s="321"/>
      <c r="H23" s="321"/>
      <c r="I23" s="321"/>
      <c r="J23" s="321"/>
      <c r="K23" s="321"/>
      <c r="L23" s="321"/>
    </row>
    <row r="34" ht="12.75">
      <c r="B34" s="292"/>
    </row>
  </sheetData>
  <sheetProtection/>
  <mergeCells count="38">
    <mergeCell ref="AG4:AG5"/>
    <mergeCell ref="A18:AF18"/>
    <mergeCell ref="Z4:Z5"/>
    <mergeCell ref="AA4:AA5"/>
    <mergeCell ref="AB4:AB5"/>
    <mergeCell ref="AC4:AC5"/>
    <mergeCell ref="W4:W5"/>
    <mergeCell ref="X4:X5"/>
    <mergeCell ref="AE4:AE5"/>
    <mergeCell ref="Y4:Y5"/>
    <mergeCell ref="K2:V2"/>
    <mergeCell ref="AF4:AF5"/>
    <mergeCell ref="N4:N5"/>
    <mergeCell ref="O4:O5"/>
    <mergeCell ref="P4:P5"/>
    <mergeCell ref="Q4:Q5"/>
    <mergeCell ref="R4:R5"/>
    <mergeCell ref="AD4:AD5"/>
    <mergeCell ref="S4:S5"/>
    <mergeCell ref="T4:T5"/>
    <mergeCell ref="U4:U5"/>
    <mergeCell ref="V4:V5"/>
    <mergeCell ref="H4:H5"/>
    <mergeCell ref="I4:I5"/>
    <mergeCell ref="J4:J5"/>
    <mergeCell ref="K4:K5"/>
    <mergeCell ref="L4:L5"/>
    <mergeCell ref="M4:M5"/>
    <mergeCell ref="S21:Z21"/>
    <mergeCell ref="S22:Z22"/>
    <mergeCell ref="AA3:AG3"/>
    <mergeCell ref="B2:C2"/>
    <mergeCell ref="B4:B5"/>
    <mergeCell ref="C4:C5"/>
    <mergeCell ref="D4:D5"/>
    <mergeCell ref="E4:E5"/>
    <mergeCell ref="F4:F5"/>
    <mergeCell ref="G4:G5"/>
  </mergeCells>
  <dataValidations count="1">
    <dataValidation type="list" allowBlank="1" showDropDown="1" showInputMessage="1" showErrorMessage="1" sqref="B6:AC7 AE6:AF7 AD7 B8:AF17">
      <formula1>$AG$2</formula1>
    </dataValidation>
  </dataValidations>
  <printOptions horizontalCentered="1"/>
  <pageMargins left="0.7874015748031497" right="0.7874015748031497" top="0.86" bottom="0.67" header="0.5118110236220472" footer="0.5118110236220472"/>
  <pageSetup fitToHeight="1" fitToWidth="1" horizontalDpi="600" verticalDpi="600" orientation="landscape" paperSize="9" scale="9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Z34"/>
  <sheetViews>
    <sheetView view="pageBreakPreview" zoomScaleSheetLayoutView="100" zoomScalePageLayoutView="0" workbookViewId="0" topLeftCell="A1">
      <selection activeCell="A9" sqref="A9:C18"/>
    </sheetView>
  </sheetViews>
  <sheetFormatPr defaultColWidth="9.00390625" defaultRowHeight="13.5"/>
  <cols>
    <col min="1" max="48" width="3.00390625" style="382" customWidth="1"/>
    <col min="49" max="75" width="3.875" style="382" customWidth="1"/>
    <col min="76" max="107" width="2.625" style="382" customWidth="1"/>
    <col min="108" max="16384" width="9.00390625" style="382" customWidth="1"/>
  </cols>
  <sheetData>
    <row r="1" spans="1:39" ht="15">
      <c r="A1" s="381" t="s">
        <v>301</v>
      </c>
      <c r="S1" s="383"/>
      <c r="AD1" s="383"/>
      <c r="AM1" s="383"/>
    </row>
    <row r="2" spans="1:48" ht="25.5" customHeight="1">
      <c r="A2" s="866" t="s">
        <v>298</v>
      </c>
      <c r="B2" s="866"/>
      <c r="C2" s="866"/>
      <c r="D2" s="866"/>
      <c r="E2" s="866"/>
      <c r="F2" s="866"/>
      <c r="G2" s="866"/>
      <c r="H2" s="866"/>
      <c r="I2" s="866"/>
      <c r="J2" s="866"/>
      <c r="K2" s="866"/>
      <c r="L2" s="866"/>
      <c r="M2" s="866"/>
      <c r="N2" s="866"/>
      <c r="O2" s="866"/>
      <c r="P2" s="866"/>
      <c r="Q2" s="866"/>
      <c r="R2" s="866"/>
      <c r="S2" s="866"/>
      <c r="T2" s="866"/>
      <c r="U2" s="866"/>
      <c r="V2" s="866"/>
      <c r="W2" s="866"/>
      <c r="X2" s="866"/>
      <c r="Y2" s="866"/>
      <c r="Z2" s="866"/>
      <c r="AA2" s="866"/>
      <c r="AB2" s="866"/>
      <c r="AC2" s="866"/>
      <c r="AD2" s="866"/>
      <c r="AE2" s="866"/>
      <c r="AF2" s="866"/>
      <c r="AG2" s="866"/>
      <c r="AH2" s="866"/>
      <c r="AI2" s="866"/>
      <c r="AJ2" s="866"/>
      <c r="AK2" s="866"/>
      <c r="AL2" s="866"/>
      <c r="AM2" s="866"/>
      <c r="AN2" s="866"/>
      <c r="AO2" s="866"/>
      <c r="AP2" s="866"/>
      <c r="AQ2" s="866"/>
      <c r="AR2" s="866"/>
      <c r="AS2" s="866"/>
      <c r="AT2" s="866"/>
      <c r="AU2" s="866"/>
      <c r="AV2" s="866"/>
    </row>
    <row r="3" spans="28:31" ht="13.5" thickBot="1">
      <c r="AB3" s="383"/>
      <c r="AD3" s="383"/>
      <c r="AE3" s="383"/>
    </row>
    <row r="4" spans="25:52" ht="12.75">
      <c r="Y4" s="383"/>
      <c r="AB4" s="383"/>
      <c r="AD4" s="384"/>
      <c r="AE4" s="867" t="s">
        <v>297</v>
      </c>
      <c r="AF4" s="868"/>
      <c r="AG4" s="868"/>
      <c r="AH4" s="868"/>
      <c r="AI4" s="868"/>
      <c r="AJ4" s="868"/>
      <c r="AK4" s="868"/>
      <c r="AL4" s="868"/>
      <c r="AM4" s="869"/>
      <c r="AN4" s="873">
        <f>'①かがみ文'!N12</f>
        <v>0</v>
      </c>
      <c r="AO4" s="874"/>
      <c r="AP4" s="874"/>
      <c r="AQ4" s="874"/>
      <c r="AR4" s="874"/>
      <c r="AS4" s="874"/>
      <c r="AT4" s="874"/>
      <c r="AU4" s="874"/>
      <c r="AV4" s="875"/>
      <c r="AZ4" s="383"/>
    </row>
    <row r="5" spans="29:48" ht="13.5" thickBot="1">
      <c r="AC5" s="385"/>
      <c r="AD5" s="386"/>
      <c r="AE5" s="870"/>
      <c r="AF5" s="871"/>
      <c r="AG5" s="871"/>
      <c r="AH5" s="871"/>
      <c r="AI5" s="871"/>
      <c r="AJ5" s="871"/>
      <c r="AK5" s="871"/>
      <c r="AL5" s="871"/>
      <c r="AM5" s="872"/>
      <c r="AN5" s="876"/>
      <c r="AO5" s="877"/>
      <c r="AP5" s="877"/>
      <c r="AQ5" s="877"/>
      <c r="AR5" s="877"/>
      <c r="AS5" s="877"/>
      <c r="AT5" s="877"/>
      <c r="AU5" s="877"/>
      <c r="AV5" s="878"/>
    </row>
    <row r="6" spans="1:48" ht="13.5" customHeight="1">
      <c r="A6" s="879"/>
      <c r="B6" s="880"/>
      <c r="C6" s="881"/>
      <c r="D6" s="879"/>
      <c r="E6" s="880"/>
      <c r="F6" s="880"/>
      <c r="G6" s="880"/>
      <c r="H6" s="880"/>
      <c r="I6" s="881"/>
      <c r="J6" s="844" t="s">
        <v>267</v>
      </c>
      <c r="K6" s="838"/>
      <c r="L6" s="839"/>
      <c r="M6" s="837" t="s">
        <v>268</v>
      </c>
      <c r="N6" s="838"/>
      <c r="O6" s="839"/>
      <c r="P6" s="837" t="s">
        <v>10</v>
      </c>
      <c r="Q6" s="838"/>
      <c r="R6" s="839"/>
      <c r="S6" s="837" t="s">
        <v>11</v>
      </c>
      <c r="T6" s="838"/>
      <c r="U6" s="839"/>
      <c r="V6" s="837" t="s">
        <v>12</v>
      </c>
      <c r="W6" s="838"/>
      <c r="X6" s="839"/>
      <c r="Y6" s="837" t="s">
        <v>13</v>
      </c>
      <c r="Z6" s="838"/>
      <c r="AA6" s="839"/>
      <c r="AB6" s="837" t="s">
        <v>14</v>
      </c>
      <c r="AC6" s="838"/>
      <c r="AD6" s="839"/>
      <c r="AE6" s="837" t="s">
        <v>15</v>
      </c>
      <c r="AF6" s="838"/>
      <c r="AG6" s="839"/>
      <c r="AH6" s="837" t="s">
        <v>16</v>
      </c>
      <c r="AI6" s="838"/>
      <c r="AJ6" s="839"/>
      <c r="AK6" s="837" t="s">
        <v>296</v>
      </c>
      <c r="AL6" s="838"/>
      <c r="AM6" s="839"/>
      <c r="AN6" s="828" t="s">
        <v>17</v>
      </c>
      <c r="AO6" s="828"/>
      <c r="AP6" s="829"/>
      <c r="AQ6" s="841" t="s">
        <v>18</v>
      </c>
      <c r="AR6" s="828"/>
      <c r="AS6" s="828"/>
      <c r="AT6" s="844" t="s">
        <v>0</v>
      </c>
      <c r="AU6" s="838"/>
      <c r="AV6" s="840"/>
    </row>
    <row r="7" spans="1:48" ht="13.5" customHeight="1">
      <c r="A7" s="882"/>
      <c r="B7" s="883"/>
      <c r="C7" s="715"/>
      <c r="D7" s="882"/>
      <c r="E7" s="883"/>
      <c r="F7" s="883"/>
      <c r="G7" s="883"/>
      <c r="H7" s="883"/>
      <c r="I7" s="715"/>
      <c r="J7" s="827"/>
      <c r="K7" s="828"/>
      <c r="L7" s="829"/>
      <c r="M7" s="841"/>
      <c r="N7" s="828"/>
      <c r="O7" s="829"/>
      <c r="P7" s="841"/>
      <c r="Q7" s="828"/>
      <c r="R7" s="829"/>
      <c r="S7" s="841"/>
      <c r="T7" s="828"/>
      <c r="U7" s="829"/>
      <c r="V7" s="841"/>
      <c r="W7" s="828"/>
      <c r="X7" s="829"/>
      <c r="Y7" s="841"/>
      <c r="Z7" s="828"/>
      <c r="AA7" s="829"/>
      <c r="AB7" s="841"/>
      <c r="AC7" s="828"/>
      <c r="AD7" s="829"/>
      <c r="AE7" s="841"/>
      <c r="AF7" s="828"/>
      <c r="AG7" s="829"/>
      <c r="AH7" s="841"/>
      <c r="AI7" s="828"/>
      <c r="AJ7" s="829"/>
      <c r="AK7" s="841"/>
      <c r="AL7" s="828"/>
      <c r="AM7" s="829"/>
      <c r="AN7" s="828"/>
      <c r="AO7" s="828"/>
      <c r="AP7" s="829"/>
      <c r="AQ7" s="841"/>
      <c r="AR7" s="828"/>
      <c r="AS7" s="828"/>
      <c r="AT7" s="827"/>
      <c r="AU7" s="828"/>
      <c r="AV7" s="845"/>
    </row>
    <row r="8" spans="1:48" ht="13.5" customHeight="1" thickBot="1">
      <c r="A8" s="884"/>
      <c r="B8" s="885"/>
      <c r="C8" s="716"/>
      <c r="D8" s="884"/>
      <c r="E8" s="885"/>
      <c r="F8" s="885"/>
      <c r="G8" s="885"/>
      <c r="H8" s="885"/>
      <c r="I8" s="716"/>
      <c r="J8" s="846"/>
      <c r="K8" s="843"/>
      <c r="L8" s="865"/>
      <c r="M8" s="842"/>
      <c r="N8" s="843"/>
      <c r="O8" s="865"/>
      <c r="P8" s="842"/>
      <c r="Q8" s="843"/>
      <c r="R8" s="865"/>
      <c r="S8" s="842"/>
      <c r="T8" s="843"/>
      <c r="U8" s="865"/>
      <c r="V8" s="842"/>
      <c r="W8" s="843"/>
      <c r="X8" s="865"/>
      <c r="Y8" s="842"/>
      <c r="Z8" s="843"/>
      <c r="AA8" s="865"/>
      <c r="AB8" s="842"/>
      <c r="AC8" s="843"/>
      <c r="AD8" s="865"/>
      <c r="AE8" s="842"/>
      <c r="AF8" s="843"/>
      <c r="AG8" s="865"/>
      <c r="AH8" s="842"/>
      <c r="AI8" s="843"/>
      <c r="AJ8" s="865"/>
      <c r="AK8" s="842"/>
      <c r="AL8" s="843"/>
      <c r="AM8" s="865"/>
      <c r="AN8" s="843"/>
      <c r="AO8" s="843"/>
      <c r="AP8" s="865"/>
      <c r="AQ8" s="842"/>
      <c r="AR8" s="843"/>
      <c r="AS8" s="843"/>
      <c r="AT8" s="846"/>
      <c r="AU8" s="843"/>
      <c r="AV8" s="847"/>
    </row>
    <row r="9" spans="1:48" ht="18.75" customHeight="1">
      <c r="A9" s="848" t="s">
        <v>516</v>
      </c>
      <c r="B9" s="849"/>
      <c r="C9" s="850"/>
      <c r="D9" s="857" t="s">
        <v>413</v>
      </c>
      <c r="E9" s="858"/>
      <c r="F9" s="858"/>
      <c r="G9" s="858"/>
      <c r="H9" s="858"/>
      <c r="I9" s="859"/>
      <c r="J9" s="858"/>
      <c r="K9" s="858"/>
      <c r="L9" s="863"/>
      <c r="M9" s="837"/>
      <c r="N9" s="838"/>
      <c r="O9" s="839"/>
      <c r="P9" s="837"/>
      <c r="Q9" s="838"/>
      <c r="R9" s="839"/>
      <c r="S9" s="837"/>
      <c r="T9" s="838"/>
      <c r="U9" s="839"/>
      <c r="V9" s="837"/>
      <c r="W9" s="838"/>
      <c r="X9" s="839"/>
      <c r="Y9" s="837"/>
      <c r="Z9" s="838"/>
      <c r="AA9" s="839"/>
      <c r="AB9" s="837"/>
      <c r="AC9" s="838"/>
      <c r="AD9" s="839"/>
      <c r="AE9" s="837"/>
      <c r="AF9" s="838"/>
      <c r="AG9" s="839"/>
      <c r="AH9" s="837"/>
      <c r="AI9" s="838"/>
      <c r="AJ9" s="839"/>
      <c r="AK9" s="837"/>
      <c r="AL9" s="838"/>
      <c r="AM9" s="839"/>
      <c r="AN9" s="837"/>
      <c r="AO9" s="838"/>
      <c r="AP9" s="839"/>
      <c r="AQ9" s="837"/>
      <c r="AR9" s="838"/>
      <c r="AS9" s="840"/>
      <c r="AT9" s="830">
        <f>SUM(J9:AS10)</f>
        <v>0</v>
      </c>
      <c r="AU9" s="831"/>
      <c r="AV9" s="832"/>
    </row>
    <row r="10" spans="1:48" ht="18.75" customHeight="1">
      <c r="A10" s="851"/>
      <c r="B10" s="852"/>
      <c r="C10" s="853"/>
      <c r="D10" s="860"/>
      <c r="E10" s="861"/>
      <c r="F10" s="861"/>
      <c r="G10" s="861"/>
      <c r="H10" s="861"/>
      <c r="I10" s="862"/>
      <c r="J10" s="861"/>
      <c r="K10" s="861"/>
      <c r="L10" s="864"/>
      <c r="M10" s="797"/>
      <c r="N10" s="798"/>
      <c r="O10" s="799"/>
      <c r="P10" s="797"/>
      <c r="Q10" s="798"/>
      <c r="R10" s="799"/>
      <c r="S10" s="797"/>
      <c r="T10" s="798"/>
      <c r="U10" s="799"/>
      <c r="V10" s="797"/>
      <c r="W10" s="798"/>
      <c r="X10" s="799"/>
      <c r="Y10" s="797"/>
      <c r="Z10" s="798"/>
      <c r="AA10" s="799"/>
      <c r="AB10" s="797"/>
      <c r="AC10" s="798"/>
      <c r="AD10" s="799"/>
      <c r="AE10" s="797"/>
      <c r="AF10" s="798"/>
      <c r="AG10" s="799"/>
      <c r="AH10" s="797"/>
      <c r="AI10" s="798"/>
      <c r="AJ10" s="799"/>
      <c r="AK10" s="797"/>
      <c r="AL10" s="798"/>
      <c r="AM10" s="799"/>
      <c r="AN10" s="797"/>
      <c r="AO10" s="798"/>
      <c r="AP10" s="799"/>
      <c r="AQ10" s="797"/>
      <c r="AR10" s="798"/>
      <c r="AS10" s="801"/>
      <c r="AT10" s="833"/>
      <c r="AU10" s="834"/>
      <c r="AV10" s="835"/>
    </row>
    <row r="11" spans="1:48" ht="18.75" customHeight="1">
      <c r="A11" s="851"/>
      <c r="B11" s="852"/>
      <c r="C11" s="853"/>
      <c r="D11" s="823" t="s">
        <v>414</v>
      </c>
      <c r="E11" s="795"/>
      <c r="F11" s="795"/>
      <c r="G11" s="795"/>
      <c r="H11" s="795"/>
      <c r="I11" s="800"/>
      <c r="J11" s="823"/>
      <c r="K11" s="795"/>
      <c r="L11" s="796"/>
      <c r="M11" s="794"/>
      <c r="N11" s="795"/>
      <c r="O11" s="796"/>
      <c r="P11" s="794"/>
      <c r="Q11" s="795"/>
      <c r="R11" s="796"/>
      <c r="S11" s="794"/>
      <c r="T11" s="795"/>
      <c r="U11" s="796"/>
      <c r="V11" s="794"/>
      <c r="W11" s="795"/>
      <c r="X11" s="796"/>
      <c r="Y11" s="794"/>
      <c r="Z11" s="795"/>
      <c r="AA11" s="796"/>
      <c r="AB11" s="794"/>
      <c r="AC11" s="795"/>
      <c r="AD11" s="796"/>
      <c r="AE11" s="794"/>
      <c r="AF11" s="795"/>
      <c r="AG11" s="796"/>
      <c r="AH11" s="794"/>
      <c r="AI11" s="795"/>
      <c r="AJ11" s="796"/>
      <c r="AK11" s="794"/>
      <c r="AL11" s="795"/>
      <c r="AM11" s="796"/>
      <c r="AN11" s="794"/>
      <c r="AO11" s="795"/>
      <c r="AP11" s="796"/>
      <c r="AQ11" s="794"/>
      <c r="AR11" s="795"/>
      <c r="AS11" s="800"/>
      <c r="AT11" s="817">
        <f>SUM(J11:AS12)</f>
        <v>0</v>
      </c>
      <c r="AU11" s="818"/>
      <c r="AV11" s="819"/>
    </row>
    <row r="12" spans="1:48" ht="18.75" customHeight="1">
      <c r="A12" s="851"/>
      <c r="B12" s="852"/>
      <c r="C12" s="853"/>
      <c r="D12" s="824"/>
      <c r="E12" s="825"/>
      <c r="F12" s="825"/>
      <c r="G12" s="825"/>
      <c r="H12" s="825"/>
      <c r="I12" s="826"/>
      <c r="J12" s="836"/>
      <c r="K12" s="798"/>
      <c r="L12" s="799"/>
      <c r="M12" s="797"/>
      <c r="N12" s="798"/>
      <c r="O12" s="799"/>
      <c r="P12" s="797"/>
      <c r="Q12" s="798"/>
      <c r="R12" s="799"/>
      <c r="S12" s="797"/>
      <c r="T12" s="798"/>
      <c r="U12" s="799"/>
      <c r="V12" s="797"/>
      <c r="W12" s="798"/>
      <c r="X12" s="799"/>
      <c r="Y12" s="797"/>
      <c r="Z12" s="798"/>
      <c r="AA12" s="799"/>
      <c r="AB12" s="797"/>
      <c r="AC12" s="798"/>
      <c r="AD12" s="799"/>
      <c r="AE12" s="797"/>
      <c r="AF12" s="798"/>
      <c r="AG12" s="799"/>
      <c r="AH12" s="797"/>
      <c r="AI12" s="798"/>
      <c r="AJ12" s="799"/>
      <c r="AK12" s="797"/>
      <c r="AL12" s="798"/>
      <c r="AM12" s="799"/>
      <c r="AN12" s="797"/>
      <c r="AO12" s="798"/>
      <c r="AP12" s="799"/>
      <c r="AQ12" s="797"/>
      <c r="AR12" s="798"/>
      <c r="AS12" s="801"/>
      <c r="AT12" s="820"/>
      <c r="AU12" s="821"/>
      <c r="AV12" s="822"/>
    </row>
    <row r="13" spans="1:48" ht="18.75" customHeight="1">
      <c r="A13" s="851"/>
      <c r="B13" s="852"/>
      <c r="C13" s="853"/>
      <c r="D13" s="823" t="s">
        <v>415</v>
      </c>
      <c r="E13" s="795"/>
      <c r="F13" s="795"/>
      <c r="G13" s="795"/>
      <c r="H13" s="795"/>
      <c r="I13" s="800"/>
      <c r="J13" s="823"/>
      <c r="K13" s="795"/>
      <c r="L13" s="796"/>
      <c r="M13" s="794"/>
      <c r="N13" s="795"/>
      <c r="O13" s="796"/>
      <c r="P13" s="794"/>
      <c r="Q13" s="795"/>
      <c r="R13" s="796"/>
      <c r="S13" s="794"/>
      <c r="T13" s="795"/>
      <c r="U13" s="796"/>
      <c r="V13" s="794"/>
      <c r="W13" s="795"/>
      <c r="X13" s="796"/>
      <c r="Y13" s="794"/>
      <c r="Z13" s="795"/>
      <c r="AA13" s="796"/>
      <c r="AB13" s="794"/>
      <c r="AC13" s="795"/>
      <c r="AD13" s="796"/>
      <c r="AE13" s="794"/>
      <c r="AF13" s="795"/>
      <c r="AG13" s="796"/>
      <c r="AH13" s="794"/>
      <c r="AI13" s="795"/>
      <c r="AJ13" s="796"/>
      <c r="AK13" s="794"/>
      <c r="AL13" s="795"/>
      <c r="AM13" s="796"/>
      <c r="AN13" s="794"/>
      <c r="AO13" s="795"/>
      <c r="AP13" s="796"/>
      <c r="AQ13" s="794"/>
      <c r="AR13" s="795"/>
      <c r="AS13" s="800"/>
      <c r="AT13" s="802">
        <f>SUM(J13:AS14)</f>
        <v>0</v>
      </c>
      <c r="AU13" s="803"/>
      <c r="AV13" s="804"/>
    </row>
    <row r="14" spans="1:48" ht="18.75" customHeight="1">
      <c r="A14" s="851"/>
      <c r="B14" s="852"/>
      <c r="C14" s="853"/>
      <c r="D14" s="824"/>
      <c r="E14" s="825"/>
      <c r="F14" s="825"/>
      <c r="G14" s="825"/>
      <c r="H14" s="825"/>
      <c r="I14" s="826"/>
      <c r="J14" s="827"/>
      <c r="K14" s="828"/>
      <c r="L14" s="829"/>
      <c r="M14" s="797"/>
      <c r="N14" s="798"/>
      <c r="O14" s="799"/>
      <c r="P14" s="797"/>
      <c r="Q14" s="798"/>
      <c r="R14" s="799"/>
      <c r="S14" s="797"/>
      <c r="T14" s="798"/>
      <c r="U14" s="799"/>
      <c r="V14" s="797"/>
      <c r="W14" s="798"/>
      <c r="X14" s="799"/>
      <c r="Y14" s="797"/>
      <c r="Z14" s="798"/>
      <c r="AA14" s="799"/>
      <c r="AB14" s="797"/>
      <c r="AC14" s="798"/>
      <c r="AD14" s="799"/>
      <c r="AE14" s="797"/>
      <c r="AF14" s="798"/>
      <c r="AG14" s="799"/>
      <c r="AH14" s="797"/>
      <c r="AI14" s="798"/>
      <c r="AJ14" s="799"/>
      <c r="AK14" s="797"/>
      <c r="AL14" s="798"/>
      <c r="AM14" s="799"/>
      <c r="AN14" s="797"/>
      <c r="AO14" s="798"/>
      <c r="AP14" s="799"/>
      <c r="AQ14" s="797"/>
      <c r="AR14" s="798"/>
      <c r="AS14" s="801"/>
      <c r="AT14" s="805"/>
      <c r="AU14" s="806"/>
      <c r="AV14" s="807"/>
    </row>
    <row r="15" spans="1:48" ht="12.75">
      <c r="A15" s="851"/>
      <c r="B15" s="852"/>
      <c r="C15" s="853"/>
      <c r="D15" s="808" t="s">
        <v>295</v>
      </c>
      <c r="E15" s="809"/>
      <c r="F15" s="809"/>
      <c r="G15" s="809"/>
      <c r="H15" s="809"/>
      <c r="I15" s="810"/>
      <c r="J15" s="811"/>
      <c r="K15" s="814"/>
      <c r="L15" s="788"/>
      <c r="M15" s="782"/>
      <c r="N15" s="785"/>
      <c r="O15" s="788"/>
      <c r="P15" s="782"/>
      <c r="Q15" s="785"/>
      <c r="R15" s="788"/>
      <c r="S15" s="782"/>
      <c r="T15" s="785"/>
      <c r="U15" s="788"/>
      <c r="V15" s="782"/>
      <c r="W15" s="785"/>
      <c r="X15" s="788"/>
      <c r="Y15" s="782"/>
      <c r="Z15" s="785"/>
      <c r="AA15" s="788"/>
      <c r="AB15" s="782"/>
      <c r="AC15" s="785"/>
      <c r="AD15" s="788"/>
      <c r="AE15" s="782"/>
      <c r="AF15" s="785"/>
      <c r="AG15" s="788"/>
      <c r="AH15" s="782"/>
      <c r="AI15" s="785"/>
      <c r="AJ15" s="788"/>
      <c r="AK15" s="782"/>
      <c r="AL15" s="785"/>
      <c r="AM15" s="788"/>
      <c r="AN15" s="782"/>
      <c r="AO15" s="785"/>
      <c r="AP15" s="788"/>
      <c r="AQ15" s="782"/>
      <c r="AR15" s="785"/>
      <c r="AS15" s="791"/>
      <c r="AT15" s="757">
        <f>+J15+M15+P15+S15+V15+Y15+AB15+AE15+AH15+AK15+AN15+AQ15</f>
        <v>0</v>
      </c>
      <c r="AU15" s="760">
        <f>+K15+N15+Q15+T15+W15+Z15+AC15+AF15+AI15+AL15+AO15+AR15</f>
        <v>0</v>
      </c>
      <c r="AV15" s="763">
        <f>+L15+O15+R15+U15+X15+AA15+AD15+AG15+AJ15+AM15+AP15+AS15</f>
        <v>0</v>
      </c>
    </row>
    <row r="16" spans="1:49" ht="13.5" customHeight="1">
      <c r="A16" s="851"/>
      <c r="B16" s="852"/>
      <c r="C16" s="853"/>
      <c r="D16" s="766" t="s">
        <v>294</v>
      </c>
      <c r="E16" s="767"/>
      <c r="F16" s="772" t="s">
        <v>293</v>
      </c>
      <c r="G16" s="773"/>
      <c r="H16" s="778" t="s">
        <v>292</v>
      </c>
      <c r="I16" s="779"/>
      <c r="J16" s="812"/>
      <c r="K16" s="815"/>
      <c r="L16" s="789"/>
      <c r="M16" s="783"/>
      <c r="N16" s="786"/>
      <c r="O16" s="789"/>
      <c r="P16" s="783"/>
      <c r="Q16" s="786"/>
      <c r="R16" s="789"/>
      <c r="S16" s="783"/>
      <c r="T16" s="786"/>
      <c r="U16" s="789"/>
      <c r="V16" s="783"/>
      <c r="W16" s="786"/>
      <c r="X16" s="789"/>
      <c r="Y16" s="783"/>
      <c r="Z16" s="786"/>
      <c r="AA16" s="789"/>
      <c r="AB16" s="783"/>
      <c r="AC16" s="786"/>
      <c r="AD16" s="789"/>
      <c r="AE16" s="783"/>
      <c r="AF16" s="786"/>
      <c r="AG16" s="789"/>
      <c r="AH16" s="783"/>
      <c r="AI16" s="786"/>
      <c r="AJ16" s="789"/>
      <c r="AK16" s="783"/>
      <c r="AL16" s="786"/>
      <c r="AM16" s="789"/>
      <c r="AN16" s="783"/>
      <c r="AO16" s="786"/>
      <c r="AP16" s="789"/>
      <c r="AQ16" s="783"/>
      <c r="AR16" s="786"/>
      <c r="AS16" s="792"/>
      <c r="AT16" s="758"/>
      <c r="AU16" s="761"/>
      <c r="AV16" s="764"/>
      <c r="AW16" s="383"/>
    </row>
    <row r="17" spans="1:48" ht="13.5" customHeight="1">
      <c r="A17" s="851"/>
      <c r="B17" s="852"/>
      <c r="C17" s="853"/>
      <c r="D17" s="768"/>
      <c r="E17" s="769"/>
      <c r="F17" s="774"/>
      <c r="G17" s="775"/>
      <c r="H17" s="769"/>
      <c r="I17" s="780"/>
      <c r="J17" s="812"/>
      <c r="K17" s="815"/>
      <c r="L17" s="789"/>
      <c r="M17" s="783"/>
      <c r="N17" s="786"/>
      <c r="O17" s="789"/>
      <c r="P17" s="783"/>
      <c r="Q17" s="786"/>
      <c r="R17" s="789"/>
      <c r="S17" s="783"/>
      <c r="T17" s="786"/>
      <c r="U17" s="789"/>
      <c r="V17" s="783"/>
      <c r="W17" s="786"/>
      <c r="X17" s="789"/>
      <c r="Y17" s="783"/>
      <c r="Z17" s="786"/>
      <c r="AA17" s="789"/>
      <c r="AB17" s="783"/>
      <c r="AC17" s="786"/>
      <c r="AD17" s="789"/>
      <c r="AE17" s="783"/>
      <c r="AF17" s="786"/>
      <c r="AG17" s="789"/>
      <c r="AH17" s="783"/>
      <c r="AI17" s="786"/>
      <c r="AJ17" s="789"/>
      <c r="AK17" s="783"/>
      <c r="AL17" s="786"/>
      <c r="AM17" s="789"/>
      <c r="AN17" s="783"/>
      <c r="AO17" s="786"/>
      <c r="AP17" s="789"/>
      <c r="AQ17" s="783"/>
      <c r="AR17" s="786"/>
      <c r="AS17" s="792"/>
      <c r="AT17" s="758"/>
      <c r="AU17" s="761"/>
      <c r="AV17" s="764"/>
    </row>
    <row r="18" spans="1:48" ht="13.5" customHeight="1" thickBot="1">
      <c r="A18" s="854"/>
      <c r="B18" s="855"/>
      <c r="C18" s="856"/>
      <c r="D18" s="770"/>
      <c r="E18" s="771"/>
      <c r="F18" s="776"/>
      <c r="G18" s="777"/>
      <c r="H18" s="771"/>
      <c r="I18" s="781"/>
      <c r="J18" s="813"/>
      <c r="K18" s="816"/>
      <c r="L18" s="790"/>
      <c r="M18" s="784"/>
      <c r="N18" s="787"/>
      <c r="O18" s="790"/>
      <c r="P18" s="784"/>
      <c r="Q18" s="787"/>
      <c r="R18" s="790"/>
      <c r="S18" s="784"/>
      <c r="T18" s="787"/>
      <c r="U18" s="790"/>
      <c r="V18" s="784"/>
      <c r="W18" s="787"/>
      <c r="X18" s="790"/>
      <c r="Y18" s="784"/>
      <c r="Z18" s="787"/>
      <c r="AA18" s="790"/>
      <c r="AB18" s="784"/>
      <c r="AC18" s="787"/>
      <c r="AD18" s="790"/>
      <c r="AE18" s="784"/>
      <c r="AF18" s="787"/>
      <c r="AG18" s="790"/>
      <c r="AH18" s="784"/>
      <c r="AI18" s="787"/>
      <c r="AJ18" s="790"/>
      <c r="AK18" s="784"/>
      <c r="AL18" s="787"/>
      <c r="AM18" s="790"/>
      <c r="AN18" s="784"/>
      <c r="AO18" s="787"/>
      <c r="AP18" s="790"/>
      <c r="AQ18" s="784"/>
      <c r="AR18" s="787"/>
      <c r="AS18" s="793"/>
      <c r="AT18" s="759"/>
      <c r="AU18" s="762"/>
      <c r="AV18" s="765"/>
    </row>
    <row r="19" spans="1:48" ht="13.5" customHeight="1">
      <c r="A19" s="343"/>
      <c r="B19" s="343"/>
      <c r="C19" s="343"/>
      <c r="D19" s="388"/>
      <c r="E19" s="388"/>
      <c r="F19" s="388"/>
      <c r="G19" s="388"/>
      <c r="H19" s="388"/>
      <c r="I19" s="388"/>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row>
    <row r="20" spans="1:47" ht="19.5" customHeight="1">
      <c r="A20" s="389" t="s">
        <v>291</v>
      </c>
      <c r="B20" s="389"/>
      <c r="C20" s="389"/>
      <c r="D20" s="389"/>
      <c r="E20" s="389"/>
      <c r="F20" s="389"/>
      <c r="G20" s="389"/>
      <c r="H20" s="389"/>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1"/>
      <c r="AN20" s="392" t="s">
        <v>290</v>
      </c>
      <c r="AO20" s="392"/>
      <c r="AP20" s="392"/>
      <c r="AQ20" s="392"/>
      <c r="AR20" s="392"/>
      <c r="AS20" s="392"/>
      <c r="AT20" s="392"/>
      <c r="AU20" s="392"/>
    </row>
    <row r="21" spans="23:36" ht="3.75" customHeight="1" thickBot="1">
      <c r="W21" s="385"/>
      <c r="X21" s="385"/>
      <c r="Y21" s="385"/>
      <c r="Z21" s="385"/>
      <c r="AA21" s="385"/>
      <c r="AJ21" s="383"/>
    </row>
    <row r="22" spans="1:32" ht="24.75" customHeight="1">
      <c r="A22" s="729" t="s">
        <v>289</v>
      </c>
      <c r="B22" s="730"/>
      <c r="C22" s="730"/>
      <c r="D22" s="730"/>
      <c r="E22" s="730"/>
      <c r="F22" s="731"/>
      <c r="G22" s="738" t="s">
        <v>288</v>
      </c>
      <c r="H22" s="738"/>
      <c r="I22" s="738"/>
      <c r="J22" s="738"/>
      <c r="K22" s="738"/>
      <c r="L22" s="738"/>
      <c r="M22" s="738"/>
      <c r="N22" s="738"/>
      <c r="O22" s="738"/>
      <c r="P22" s="739"/>
      <c r="Q22" s="740" t="s">
        <v>287</v>
      </c>
      <c r="R22" s="730"/>
      <c r="S22" s="730"/>
      <c r="T22" s="730"/>
      <c r="U22" s="730"/>
      <c r="V22" s="731"/>
      <c r="W22" s="733" t="s">
        <v>286</v>
      </c>
      <c r="X22" s="733"/>
      <c r="Y22" s="733"/>
      <c r="Z22" s="733"/>
      <c r="AA22" s="743"/>
      <c r="AB22" s="393"/>
      <c r="AC22" s="393"/>
      <c r="AD22" s="393"/>
      <c r="AE22" s="393"/>
      <c r="AF22" s="393"/>
    </row>
    <row r="23" spans="1:32" ht="13.5" customHeight="1">
      <c r="A23" s="732"/>
      <c r="B23" s="733"/>
      <c r="C23" s="733"/>
      <c r="D23" s="733"/>
      <c r="E23" s="733"/>
      <c r="F23" s="734"/>
      <c r="G23" s="745" t="s">
        <v>285</v>
      </c>
      <c r="H23" s="746"/>
      <c r="I23" s="746"/>
      <c r="J23" s="747"/>
      <c r="K23" s="751" t="s">
        <v>284</v>
      </c>
      <c r="L23" s="752"/>
      <c r="M23" s="752"/>
      <c r="N23" s="752"/>
      <c r="O23" s="752"/>
      <c r="P23" s="753"/>
      <c r="Q23" s="741"/>
      <c r="R23" s="733"/>
      <c r="S23" s="733"/>
      <c r="T23" s="733"/>
      <c r="U23" s="733"/>
      <c r="V23" s="734"/>
      <c r="W23" s="733"/>
      <c r="X23" s="733"/>
      <c r="Y23" s="733"/>
      <c r="Z23" s="733"/>
      <c r="AA23" s="743"/>
      <c r="AB23" s="393"/>
      <c r="AC23" s="393"/>
      <c r="AD23" s="393"/>
      <c r="AE23" s="393"/>
      <c r="AF23" s="393"/>
    </row>
    <row r="24" spans="1:32" ht="12.75">
      <c r="A24" s="735"/>
      <c r="B24" s="736"/>
      <c r="C24" s="736"/>
      <c r="D24" s="736"/>
      <c r="E24" s="736"/>
      <c r="F24" s="737"/>
      <c r="G24" s="748"/>
      <c r="H24" s="749"/>
      <c r="I24" s="749"/>
      <c r="J24" s="750"/>
      <c r="K24" s="754"/>
      <c r="L24" s="755"/>
      <c r="M24" s="755"/>
      <c r="N24" s="755"/>
      <c r="O24" s="755"/>
      <c r="P24" s="756"/>
      <c r="Q24" s="742"/>
      <c r="R24" s="736"/>
      <c r="S24" s="736"/>
      <c r="T24" s="736"/>
      <c r="U24" s="736"/>
      <c r="V24" s="737"/>
      <c r="W24" s="736"/>
      <c r="X24" s="736"/>
      <c r="Y24" s="736"/>
      <c r="Z24" s="736"/>
      <c r="AA24" s="744"/>
      <c r="AB24" s="393"/>
      <c r="AC24" s="393"/>
      <c r="AD24" s="393"/>
      <c r="AE24" s="393"/>
      <c r="AF24" s="393"/>
    </row>
    <row r="25" spans="1:39" ht="12.75">
      <c r="A25" s="719"/>
      <c r="B25" s="720"/>
      <c r="C25" s="720"/>
      <c r="D25" s="720"/>
      <c r="E25" s="720"/>
      <c r="F25" s="721"/>
      <c r="G25" s="725"/>
      <c r="H25" s="726"/>
      <c r="I25" s="726"/>
      <c r="J25" s="709" t="s">
        <v>282</v>
      </c>
      <c r="K25" s="725"/>
      <c r="L25" s="726"/>
      <c r="M25" s="726"/>
      <c r="N25" s="726"/>
      <c r="O25" s="726"/>
      <c r="P25" s="709" t="s">
        <v>283</v>
      </c>
      <c r="Q25" s="725"/>
      <c r="R25" s="726"/>
      <c r="S25" s="726"/>
      <c r="T25" s="726"/>
      <c r="U25" s="726"/>
      <c r="V25" s="709" t="s">
        <v>282</v>
      </c>
      <c r="W25" s="711"/>
      <c r="X25" s="712"/>
      <c r="Y25" s="712"/>
      <c r="Z25" s="712"/>
      <c r="AA25" s="715" t="s">
        <v>38</v>
      </c>
      <c r="AB25" s="395"/>
      <c r="AC25" s="395"/>
      <c r="AD25" s="395"/>
      <c r="AE25" s="395"/>
      <c r="AF25" s="391"/>
      <c r="AH25" s="383"/>
      <c r="AM25" s="383"/>
    </row>
    <row r="26" spans="1:32" ht="24.75" customHeight="1" thickBot="1">
      <c r="A26" s="722"/>
      <c r="B26" s="723"/>
      <c r="C26" s="723"/>
      <c r="D26" s="723"/>
      <c r="E26" s="723"/>
      <c r="F26" s="724"/>
      <c r="G26" s="727"/>
      <c r="H26" s="728"/>
      <c r="I26" s="728"/>
      <c r="J26" s="710"/>
      <c r="K26" s="727"/>
      <c r="L26" s="728"/>
      <c r="M26" s="728"/>
      <c r="N26" s="728"/>
      <c r="O26" s="728"/>
      <c r="P26" s="710"/>
      <c r="Q26" s="727"/>
      <c r="R26" s="728"/>
      <c r="S26" s="728"/>
      <c r="T26" s="728"/>
      <c r="U26" s="728"/>
      <c r="V26" s="710"/>
      <c r="W26" s="713"/>
      <c r="X26" s="714"/>
      <c r="Y26" s="714"/>
      <c r="Z26" s="714"/>
      <c r="AA26" s="716"/>
      <c r="AB26" s="395"/>
      <c r="AC26" s="395"/>
      <c r="AD26" s="395"/>
      <c r="AE26" s="395"/>
      <c r="AF26" s="391"/>
    </row>
    <row r="27" ht="12.75">
      <c r="AQ27" s="383"/>
    </row>
    <row r="28" spans="2:4" ht="12.75">
      <c r="B28" s="396" t="s">
        <v>281</v>
      </c>
      <c r="C28" s="397">
        <v>1</v>
      </c>
      <c r="D28" s="382" t="s">
        <v>280</v>
      </c>
    </row>
    <row r="29" spans="3:4" ht="12.75">
      <c r="C29" s="397">
        <v>2</v>
      </c>
      <c r="D29" s="382" t="s">
        <v>279</v>
      </c>
    </row>
    <row r="30" spans="3:4" ht="12.75">
      <c r="C30" s="397">
        <v>3</v>
      </c>
      <c r="D30" s="382" t="s">
        <v>278</v>
      </c>
    </row>
    <row r="31" spans="3:13" ht="12.75">
      <c r="C31" s="398" t="s">
        <v>416</v>
      </c>
      <c r="D31" s="398"/>
      <c r="E31" s="398"/>
      <c r="F31" s="398"/>
      <c r="G31" s="398"/>
      <c r="H31" s="398"/>
      <c r="I31" s="398"/>
      <c r="J31" s="398"/>
      <c r="K31" s="398"/>
      <c r="L31" s="398"/>
      <c r="M31" s="398"/>
    </row>
    <row r="32" spans="3:47" ht="12.75">
      <c r="C32" s="397"/>
      <c r="AD32" s="382" t="s">
        <v>277</v>
      </c>
      <c r="AJ32" s="717"/>
      <c r="AK32" s="717"/>
      <c r="AL32" s="717"/>
      <c r="AM32" s="717"/>
      <c r="AN32" s="220" t="s">
        <v>176</v>
      </c>
      <c r="AO32" s="718"/>
      <c r="AP32" s="718"/>
      <c r="AQ32" s="718"/>
      <c r="AR32" s="718"/>
      <c r="AS32" s="718"/>
      <c r="AT32" s="718"/>
      <c r="AU32" s="718"/>
    </row>
    <row r="33" spans="36:47" ht="12.75">
      <c r="AJ33" s="394"/>
      <c r="AK33" s="394"/>
      <c r="AL33" s="394"/>
      <c r="AM33" s="394"/>
      <c r="AN33" s="394"/>
      <c r="AO33" s="394"/>
      <c r="AP33" s="394"/>
      <c r="AQ33" s="394"/>
      <c r="AR33" s="394"/>
      <c r="AS33" s="394"/>
      <c r="AT33" s="394"/>
      <c r="AU33" s="394"/>
    </row>
    <row r="34" spans="2:47" ht="12.75">
      <c r="B34" s="399"/>
      <c r="AD34" s="382" t="s">
        <v>137</v>
      </c>
      <c r="AJ34" s="718"/>
      <c r="AK34" s="718"/>
      <c r="AL34" s="718"/>
      <c r="AM34" s="718"/>
      <c r="AN34" s="718"/>
      <c r="AO34" s="718"/>
      <c r="AP34" s="718"/>
      <c r="AQ34" s="718"/>
      <c r="AR34" s="718"/>
      <c r="AS34" s="718"/>
      <c r="AT34" s="718"/>
      <c r="AU34" s="718"/>
    </row>
  </sheetData>
  <sheetProtection sheet="1"/>
  <mergeCells count="122">
    <mergeCell ref="A2:AV2"/>
    <mergeCell ref="AE4:AM5"/>
    <mergeCell ref="AN4:AV5"/>
    <mergeCell ref="A6:C8"/>
    <mergeCell ref="D6:I8"/>
    <mergeCell ref="J6:L8"/>
    <mergeCell ref="M6:O8"/>
    <mergeCell ref="P6:R8"/>
    <mergeCell ref="S6:U8"/>
    <mergeCell ref="V6:X8"/>
    <mergeCell ref="Y6:AA8"/>
    <mergeCell ref="AB6:AD8"/>
    <mergeCell ref="AE6:AG8"/>
    <mergeCell ref="AH6:AJ8"/>
    <mergeCell ref="AK6:AM8"/>
    <mergeCell ref="AN6:AP8"/>
    <mergeCell ref="AQ6:AS8"/>
    <mergeCell ref="AT6:AV8"/>
    <mergeCell ref="A9:C18"/>
    <mergeCell ref="D9:I10"/>
    <mergeCell ref="J9:L10"/>
    <mergeCell ref="M9:O10"/>
    <mergeCell ref="P9:R10"/>
    <mergeCell ref="S9:U10"/>
    <mergeCell ref="V9:X10"/>
    <mergeCell ref="Y9:AA10"/>
    <mergeCell ref="AB9:AD10"/>
    <mergeCell ref="AE9:AG10"/>
    <mergeCell ref="AH9:AJ10"/>
    <mergeCell ref="AK9:AM10"/>
    <mergeCell ref="AN9:AP10"/>
    <mergeCell ref="AQ9:AS10"/>
    <mergeCell ref="AT9:AV10"/>
    <mergeCell ref="D11:I12"/>
    <mergeCell ref="J11:L12"/>
    <mergeCell ref="M11:O12"/>
    <mergeCell ref="P11:R12"/>
    <mergeCell ref="S11:U12"/>
    <mergeCell ref="V11:X12"/>
    <mergeCell ref="Y11:AA12"/>
    <mergeCell ref="AB11:AD12"/>
    <mergeCell ref="AE11:AG12"/>
    <mergeCell ref="AH11:AJ12"/>
    <mergeCell ref="AK11:AM12"/>
    <mergeCell ref="AN11:AP12"/>
    <mergeCell ref="AQ11:AS12"/>
    <mergeCell ref="AT11:AV12"/>
    <mergeCell ref="D13:I14"/>
    <mergeCell ref="J13:L14"/>
    <mergeCell ref="M13:O14"/>
    <mergeCell ref="P13:R14"/>
    <mergeCell ref="S13:U14"/>
    <mergeCell ref="V13:X14"/>
    <mergeCell ref="Y13:AA14"/>
    <mergeCell ref="AB13:AD14"/>
    <mergeCell ref="AE13:AG14"/>
    <mergeCell ref="AH13:AJ14"/>
    <mergeCell ref="AK13:AM14"/>
    <mergeCell ref="AN13:AP14"/>
    <mergeCell ref="AQ13:AS14"/>
    <mergeCell ref="AT13:AV14"/>
    <mergeCell ref="D15:I15"/>
    <mergeCell ref="J15:J18"/>
    <mergeCell ref="K15:K18"/>
    <mergeCell ref="L15:L18"/>
    <mergeCell ref="M15:M18"/>
    <mergeCell ref="N15:N18"/>
    <mergeCell ref="O15:O18"/>
    <mergeCell ref="P15:P18"/>
    <mergeCell ref="Q15:Q18"/>
    <mergeCell ref="R15:R18"/>
    <mergeCell ref="S15:S18"/>
    <mergeCell ref="T15:T18"/>
    <mergeCell ref="U15:U18"/>
    <mergeCell ref="V15:V18"/>
    <mergeCell ref="W15:W18"/>
    <mergeCell ref="X15:X18"/>
    <mergeCell ref="Y15:Y18"/>
    <mergeCell ref="Z15:Z18"/>
    <mergeCell ref="AA15:AA18"/>
    <mergeCell ref="AB15:AB18"/>
    <mergeCell ref="AC15:AC18"/>
    <mergeCell ref="AD15:AD18"/>
    <mergeCell ref="AE15:AE18"/>
    <mergeCell ref="AF15:AF18"/>
    <mergeCell ref="AG15:AG18"/>
    <mergeCell ref="AR15:AR18"/>
    <mergeCell ref="AS15:AS18"/>
    <mergeCell ref="AH15:AH18"/>
    <mergeCell ref="AI15:AI18"/>
    <mergeCell ref="AJ15:AJ18"/>
    <mergeCell ref="AK15:AK18"/>
    <mergeCell ref="AL15:AL18"/>
    <mergeCell ref="AM15:AM18"/>
    <mergeCell ref="AT15:AT18"/>
    <mergeCell ref="AU15:AU18"/>
    <mergeCell ref="AV15:AV18"/>
    <mergeCell ref="D16:E18"/>
    <mergeCell ref="F16:G18"/>
    <mergeCell ref="H16:I18"/>
    <mergeCell ref="AN15:AN18"/>
    <mergeCell ref="AO15:AO18"/>
    <mergeCell ref="AP15:AP18"/>
    <mergeCell ref="AQ15:AQ18"/>
    <mergeCell ref="A22:F24"/>
    <mergeCell ref="G22:P22"/>
    <mergeCell ref="Q22:V24"/>
    <mergeCell ref="W22:AA24"/>
    <mergeCell ref="G23:J24"/>
    <mergeCell ref="K23:P24"/>
    <mergeCell ref="A25:F26"/>
    <mergeCell ref="G25:I26"/>
    <mergeCell ref="J25:J26"/>
    <mergeCell ref="K25:O26"/>
    <mergeCell ref="P25:P26"/>
    <mergeCell ref="Q25:U26"/>
    <mergeCell ref="V25:V26"/>
    <mergeCell ref="W25:Z26"/>
    <mergeCell ref="AA25:AA26"/>
    <mergeCell ref="AJ32:AM32"/>
    <mergeCell ref="AO32:AU32"/>
    <mergeCell ref="AJ34:AU34"/>
  </mergeCells>
  <dataValidations count="1">
    <dataValidation type="list" allowBlank="1" showInputMessage="1" showErrorMessage="1" sqref="A25">
      <formula1>"有,無"</formula1>
    </dataValidation>
  </dataValidations>
  <printOptions horizontalCentered="1"/>
  <pageMargins left="0.7874015748031497" right="0.7874015748031497" top="0.86" bottom="0.67" header="0.5118110236220472" footer="0.5118110236220472"/>
  <pageSetup fitToHeight="1" fitToWidth="1" horizontalDpi="600" verticalDpi="600" orientation="landscape" paperSize="9" scale="91" r:id="rId1"/>
  <rowBreaks count="1" manualBreakCount="1">
    <brk id="35" max="47" man="1"/>
  </rowBreaks>
</worksheet>
</file>

<file path=xl/worksheets/sheet13.xml><?xml version="1.0" encoding="utf-8"?>
<worksheet xmlns="http://schemas.openxmlformats.org/spreadsheetml/2006/main" xmlns:r="http://schemas.openxmlformats.org/officeDocument/2006/relationships">
  <sheetPr>
    <pageSetUpPr fitToPage="1"/>
  </sheetPr>
  <dimension ref="A1:H31"/>
  <sheetViews>
    <sheetView view="pageBreakPreview" zoomScaleSheetLayoutView="100" zoomScalePageLayoutView="0" workbookViewId="0" topLeftCell="A1">
      <selection activeCell="K22" sqref="K22"/>
    </sheetView>
  </sheetViews>
  <sheetFormatPr defaultColWidth="9.00390625" defaultRowHeight="13.5"/>
  <cols>
    <col min="1" max="7" width="16.25390625" style="400" customWidth="1"/>
    <col min="8" max="8" width="18.75390625" style="400" customWidth="1"/>
    <col min="9" max="16384" width="9.00390625" style="400" customWidth="1"/>
  </cols>
  <sheetData>
    <row r="1" spans="6:8" ht="12.75">
      <c r="F1" s="401" t="s">
        <v>361</v>
      </c>
      <c r="G1" s="886">
        <f>'①かがみ文'!N12</f>
        <v>0</v>
      </c>
      <c r="H1" s="887"/>
    </row>
    <row r="2" spans="6:8" ht="12.75">
      <c r="F2" s="402" t="s">
        <v>359</v>
      </c>
      <c r="G2" s="894" t="s">
        <v>493</v>
      </c>
      <c r="H2" s="497"/>
    </row>
    <row r="3" spans="6:8" ht="12.75">
      <c r="F3" s="403" t="s">
        <v>360</v>
      </c>
      <c r="G3" s="893"/>
      <c r="H3" s="674"/>
    </row>
    <row r="4" spans="1:6" s="406" customFormat="1" ht="18.75">
      <c r="A4" s="404" t="s">
        <v>115</v>
      </c>
      <c r="B4" s="895" t="s">
        <v>504</v>
      </c>
      <c r="C4" s="676"/>
      <c r="D4" s="676"/>
      <c r="E4" s="676"/>
      <c r="F4" s="405"/>
    </row>
    <row r="5" spans="7:8" ht="15" customHeight="1">
      <c r="G5" s="351" t="s">
        <v>262</v>
      </c>
      <c r="H5" s="407"/>
    </row>
    <row r="6" spans="1:8" ht="22.5" customHeight="1">
      <c r="A6" s="888" t="s">
        <v>58</v>
      </c>
      <c r="B6" s="889"/>
      <c r="C6" s="889"/>
      <c r="D6" s="890"/>
      <c r="E6" s="888" t="s">
        <v>59</v>
      </c>
      <c r="F6" s="889"/>
      <c r="G6" s="889"/>
      <c r="H6" s="890"/>
    </row>
    <row r="7" spans="1:8" ht="18" customHeight="1">
      <c r="A7" s="888" t="s">
        <v>60</v>
      </c>
      <c r="B7" s="890"/>
      <c r="C7" s="408" t="s">
        <v>31</v>
      </c>
      <c r="D7" s="408" t="s">
        <v>48</v>
      </c>
      <c r="E7" s="888" t="s">
        <v>60</v>
      </c>
      <c r="F7" s="890"/>
      <c r="G7" s="408" t="s">
        <v>31</v>
      </c>
      <c r="H7" s="408" t="s">
        <v>48</v>
      </c>
    </row>
    <row r="8" spans="1:8" ht="18" customHeight="1">
      <c r="A8" s="409" t="s">
        <v>61</v>
      </c>
      <c r="B8" s="410"/>
      <c r="C8" s="439">
        <f>SUM(C9:C11)</f>
        <v>0</v>
      </c>
      <c r="D8" s="411"/>
      <c r="E8" s="409" t="s">
        <v>30</v>
      </c>
      <c r="F8" s="410"/>
      <c r="G8" s="439">
        <f>SUM(G9:G13)</f>
        <v>0</v>
      </c>
      <c r="H8" s="412"/>
    </row>
    <row r="9" spans="1:8" ht="18" customHeight="1">
      <c r="A9" s="413"/>
      <c r="B9" s="414" t="s">
        <v>62</v>
      </c>
      <c r="C9" s="415"/>
      <c r="D9" s="416"/>
      <c r="E9" s="413"/>
      <c r="F9" s="414" t="s">
        <v>63</v>
      </c>
      <c r="G9" s="440">
        <f>'③別紙１の２給与費明細'!E39</f>
        <v>0</v>
      </c>
      <c r="H9" s="416"/>
    </row>
    <row r="10" spans="1:8" ht="18" customHeight="1">
      <c r="A10" s="413"/>
      <c r="B10" s="417" t="s">
        <v>261</v>
      </c>
      <c r="C10" s="415"/>
      <c r="D10" s="416"/>
      <c r="E10" s="413"/>
      <c r="F10" s="418" t="s">
        <v>339</v>
      </c>
      <c r="G10" s="440">
        <f>'③別紙１の２給与費明細'!L39</f>
        <v>0</v>
      </c>
      <c r="H10" s="416"/>
    </row>
    <row r="11" spans="1:8" ht="18" customHeight="1">
      <c r="A11" s="419"/>
      <c r="B11" s="414"/>
      <c r="C11" s="415"/>
      <c r="D11" s="416"/>
      <c r="E11" s="413"/>
      <c r="F11" s="414" t="s">
        <v>99</v>
      </c>
      <c r="G11" s="440">
        <f>'③別紙１の２給与費明細'!M39</f>
        <v>0</v>
      </c>
      <c r="H11" s="416"/>
    </row>
    <row r="12" spans="1:8" ht="18" customHeight="1">
      <c r="A12" s="409" t="s">
        <v>64</v>
      </c>
      <c r="B12" s="410"/>
      <c r="C12" s="439">
        <f>SUM(C13:C15)</f>
        <v>0</v>
      </c>
      <c r="D12" s="416"/>
      <c r="E12" s="413"/>
      <c r="F12" s="414" t="s">
        <v>65</v>
      </c>
      <c r="G12" s="440">
        <f>'③別紙１の２給与費明細'!N39</f>
        <v>0</v>
      </c>
      <c r="H12" s="416"/>
    </row>
    <row r="13" spans="1:8" ht="18" customHeight="1">
      <c r="A13" s="413"/>
      <c r="B13" s="420" t="s">
        <v>352</v>
      </c>
      <c r="C13" s="415"/>
      <c r="D13" s="416"/>
      <c r="E13" s="419"/>
      <c r="F13" s="414"/>
      <c r="G13" s="415"/>
      <c r="H13" s="416"/>
    </row>
    <row r="14" spans="1:8" ht="18" customHeight="1">
      <c r="A14" s="413"/>
      <c r="B14" s="418" t="s">
        <v>120</v>
      </c>
      <c r="C14" s="415"/>
      <c r="D14" s="416"/>
      <c r="E14" s="409" t="s">
        <v>66</v>
      </c>
      <c r="F14" s="410"/>
      <c r="G14" s="439">
        <f>SUM(G15,G16,G17,G18,G19,G20,G22,G23)</f>
        <v>0</v>
      </c>
      <c r="H14" s="416"/>
    </row>
    <row r="15" spans="1:8" ht="18" customHeight="1">
      <c r="A15" s="421"/>
      <c r="B15" s="422"/>
      <c r="C15" s="422"/>
      <c r="D15" s="416"/>
      <c r="E15" s="423"/>
      <c r="F15" s="414" t="s">
        <v>68</v>
      </c>
      <c r="G15" s="415"/>
      <c r="H15" s="416"/>
    </row>
    <row r="16" spans="1:8" ht="18" customHeight="1">
      <c r="A16" s="409" t="s">
        <v>67</v>
      </c>
      <c r="B16" s="410"/>
      <c r="C16" s="439">
        <f>SUM(C17:C19)</f>
        <v>0</v>
      </c>
      <c r="D16" s="416"/>
      <c r="E16" s="424"/>
      <c r="F16" s="414" t="s">
        <v>70</v>
      </c>
      <c r="G16" s="415"/>
      <c r="H16" s="416"/>
    </row>
    <row r="17" spans="1:8" ht="18" customHeight="1">
      <c r="A17" s="413"/>
      <c r="B17" s="414" t="s">
        <v>69</v>
      </c>
      <c r="C17" s="415"/>
      <c r="D17" s="416"/>
      <c r="E17" s="424"/>
      <c r="F17" s="414" t="s">
        <v>72</v>
      </c>
      <c r="G17" s="415"/>
      <c r="H17" s="416"/>
    </row>
    <row r="18" spans="1:8" ht="18" customHeight="1">
      <c r="A18" s="413"/>
      <c r="B18" s="414" t="s">
        <v>71</v>
      </c>
      <c r="C18" s="415"/>
      <c r="D18" s="416"/>
      <c r="E18" s="424"/>
      <c r="F18" s="414" t="s">
        <v>73</v>
      </c>
      <c r="G18" s="415"/>
      <c r="H18" s="416"/>
    </row>
    <row r="19" spans="1:8" ht="18" customHeight="1">
      <c r="A19" s="419"/>
      <c r="B19" s="414"/>
      <c r="C19" s="415"/>
      <c r="D19" s="416"/>
      <c r="E19" s="424"/>
      <c r="F19" s="414" t="s">
        <v>75</v>
      </c>
      <c r="G19" s="415"/>
      <c r="H19" s="416"/>
    </row>
    <row r="20" spans="1:8" ht="18" customHeight="1">
      <c r="A20" s="409" t="s">
        <v>74</v>
      </c>
      <c r="B20" s="425"/>
      <c r="C20" s="439">
        <f>C21</f>
        <v>0</v>
      </c>
      <c r="D20" s="416"/>
      <c r="E20" s="424"/>
      <c r="F20" s="426" t="s">
        <v>76</v>
      </c>
      <c r="G20" s="427"/>
      <c r="H20" s="416"/>
    </row>
    <row r="21" spans="1:8" ht="18" customHeight="1">
      <c r="A21" s="413"/>
      <c r="B21" s="428" t="s">
        <v>119</v>
      </c>
      <c r="C21" s="429"/>
      <c r="D21" s="416"/>
      <c r="E21" s="424"/>
      <c r="F21" s="430" t="s">
        <v>105</v>
      </c>
      <c r="G21" s="441">
        <f>'③別紙１の２給与費明細'!O39</f>
        <v>0</v>
      </c>
      <c r="H21" s="416"/>
    </row>
    <row r="22" spans="1:8" ht="18" customHeight="1">
      <c r="A22" s="409" t="s">
        <v>78</v>
      </c>
      <c r="B22" s="410"/>
      <c r="C22" s="439">
        <f>C23</f>
        <v>0</v>
      </c>
      <c r="D22" s="416"/>
      <c r="E22" s="424"/>
      <c r="F22" s="414" t="s">
        <v>77</v>
      </c>
      <c r="G22" s="431"/>
      <c r="H22" s="416"/>
    </row>
    <row r="23" spans="1:8" ht="18" customHeight="1">
      <c r="A23" s="419"/>
      <c r="B23" s="432"/>
      <c r="C23" s="431"/>
      <c r="D23" s="416"/>
      <c r="E23" s="424"/>
      <c r="F23" s="414" t="s">
        <v>78</v>
      </c>
      <c r="G23" s="415"/>
      <c r="H23" s="416"/>
    </row>
    <row r="24" spans="1:8" ht="18" customHeight="1">
      <c r="A24" s="891" t="s">
        <v>0</v>
      </c>
      <c r="B24" s="892"/>
      <c r="C24" s="439">
        <f>SUM(C8,C12,C16,C20,C22)</f>
        <v>0</v>
      </c>
      <c r="D24" s="433"/>
      <c r="E24" s="891" t="s">
        <v>0</v>
      </c>
      <c r="F24" s="892"/>
      <c r="G24" s="439">
        <f>SUM(G8,G14)</f>
        <v>0</v>
      </c>
      <c r="H24" s="433"/>
    </row>
    <row r="25" spans="6:8" ht="12.75">
      <c r="F25" s="434"/>
      <c r="G25" s="442">
        <f>C24-G24</f>
        <v>0</v>
      </c>
      <c r="H25" s="435" t="s">
        <v>412</v>
      </c>
    </row>
    <row r="26" ht="12.75">
      <c r="B26" s="436" t="s">
        <v>79</v>
      </c>
    </row>
    <row r="27" ht="12.75">
      <c r="B27" s="462">
        <v>45382</v>
      </c>
    </row>
    <row r="28" ht="12.75">
      <c r="B28" s="437"/>
    </row>
    <row r="29" ht="12.75">
      <c r="F29" s="436" t="s">
        <v>80</v>
      </c>
    </row>
    <row r="31" spans="6:8" ht="12.75">
      <c r="F31" s="437" t="s">
        <v>81</v>
      </c>
      <c r="H31" s="438"/>
    </row>
  </sheetData>
  <sheetProtection sheet="1"/>
  <mergeCells count="10">
    <mergeCell ref="G1:H1"/>
    <mergeCell ref="A6:D6"/>
    <mergeCell ref="E6:H6"/>
    <mergeCell ref="E24:F24"/>
    <mergeCell ref="A7:B7"/>
    <mergeCell ref="E7:F7"/>
    <mergeCell ref="A24:B24"/>
    <mergeCell ref="G3:H3"/>
    <mergeCell ref="G2:H2"/>
    <mergeCell ref="B4:E4"/>
  </mergeCells>
  <printOptions horizontalCentered="1"/>
  <pageMargins left="0.7874015748031497" right="0.7874015748031497" top="0.86" bottom="0.67" header="0.5118110236220472" footer="0.5118110236220472"/>
  <pageSetup fitToHeight="1" fitToWidth="1" horizontalDpi="600" verticalDpi="600" orientation="landscape" paperSize="9" scale="98" r:id="rId2"/>
  <drawing r:id="rId1"/>
</worksheet>
</file>

<file path=xl/worksheets/sheet14.xml><?xml version="1.0" encoding="utf-8"?>
<worksheet xmlns="http://schemas.openxmlformats.org/spreadsheetml/2006/main" xmlns:r="http://schemas.openxmlformats.org/officeDocument/2006/relationships">
  <dimension ref="A1:K113"/>
  <sheetViews>
    <sheetView view="pageBreakPreview" zoomScale="115" zoomScaleSheetLayoutView="115" zoomScalePageLayoutView="0" workbookViewId="0" topLeftCell="A10">
      <selection activeCell="E27" sqref="E27"/>
    </sheetView>
  </sheetViews>
  <sheetFormatPr defaultColWidth="9.00390625" defaultRowHeight="13.5"/>
  <cols>
    <col min="1" max="1" width="4.00390625" style="0" customWidth="1"/>
    <col min="5" max="5" width="14.00390625" style="0" customWidth="1"/>
    <col min="9" max="9" width="18.50390625" style="0" customWidth="1"/>
  </cols>
  <sheetData>
    <row r="1" ht="15.75" customHeight="1">
      <c r="J1" s="141"/>
    </row>
    <row r="2" spans="1:10" ht="18" customHeight="1">
      <c r="A2" s="443" t="s">
        <v>424</v>
      </c>
      <c r="B2" s="219"/>
      <c r="C2" s="219"/>
      <c r="D2" s="219"/>
      <c r="J2" s="141"/>
    </row>
    <row r="3" ht="18" customHeight="1">
      <c r="J3" s="141"/>
    </row>
    <row r="4" spans="3:10" ht="15.75" customHeight="1">
      <c r="C4" s="443" t="s">
        <v>425</v>
      </c>
      <c r="D4" s="219"/>
      <c r="E4" s="219"/>
      <c r="F4" s="219"/>
      <c r="H4" s="141"/>
      <c r="J4" s="141"/>
    </row>
    <row r="5" spans="3:10" ht="15.75" customHeight="1" thickBot="1">
      <c r="C5" s="219"/>
      <c r="D5" s="219"/>
      <c r="E5" s="219"/>
      <c r="F5" s="219"/>
      <c r="I5" s="141"/>
      <c r="J5" s="141"/>
    </row>
    <row r="6" spans="2:10" ht="15.75" customHeight="1">
      <c r="B6" s="896" t="s">
        <v>426</v>
      </c>
      <c r="C6" s="898" t="s">
        <v>427</v>
      </c>
      <c r="D6" s="899"/>
      <c r="E6" s="898" t="s">
        <v>428</v>
      </c>
      <c r="F6" s="902"/>
      <c r="G6" s="902"/>
      <c r="H6" s="902"/>
      <c r="I6" s="899"/>
      <c r="J6" s="84"/>
    </row>
    <row r="7" spans="2:10" ht="15.75" customHeight="1" thickBot="1">
      <c r="B7" s="897"/>
      <c r="C7" s="900"/>
      <c r="D7" s="901"/>
      <c r="E7" s="900"/>
      <c r="F7" s="903"/>
      <c r="G7" s="903"/>
      <c r="H7" s="903"/>
      <c r="I7" s="901"/>
      <c r="J7" s="84"/>
    </row>
    <row r="8" spans="2:10" ht="19.5" customHeight="1">
      <c r="B8" s="444"/>
      <c r="C8" s="141"/>
      <c r="D8" s="445"/>
      <c r="E8" s="141"/>
      <c r="F8" s="141"/>
      <c r="G8" s="141"/>
      <c r="H8" s="141"/>
      <c r="I8" s="445"/>
      <c r="J8" s="141"/>
    </row>
    <row r="9" spans="2:10" ht="19.5" customHeight="1">
      <c r="B9" s="904" t="s">
        <v>429</v>
      </c>
      <c r="C9" s="905" t="s">
        <v>430</v>
      </c>
      <c r="D9" s="906"/>
      <c r="E9" s="907" t="s">
        <v>431</v>
      </c>
      <c r="F9" s="908"/>
      <c r="G9" s="908"/>
      <c r="H9" s="908"/>
      <c r="I9" s="909"/>
      <c r="J9" s="447"/>
    </row>
    <row r="10" spans="2:10" ht="19.5" customHeight="1">
      <c r="B10" s="904"/>
      <c r="C10" s="141"/>
      <c r="D10" s="445"/>
      <c r="E10" s="907"/>
      <c r="F10" s="908"/>
      <c r="G10" s="908"/>
      <c r="H10" s="908"/>
      <c r="I10" s="909"/>
      <c r="J10" s="447"/>
    </row>
    <row r="11" spans="2:10" ht="19.5" customHeight="1">
      <c r="B11" s="904"/>
      <c r="C11" s="141"/>
      <c r="D11" s="445"/>
      <c r="E11" s="141"/>
      <c r="F11" s="141"/>
      <c r="G11" s="141"/>
      <c r="H11" s="141"/>
      <c r="I11" s="445"/>
      <c r="J11" s="141"/>
    </row>
    <row r="12" spans="2:10" ht="19.5" customHeight="1">
      <c r="B12" s="904"/>
      <c r="C12" s="905" t="s">
        <v>432</v>
      </c>
      <c r="D12" s="906"/>
      <c r="E12" s="141"/>
      <c r="F12" s="141"/>
      <c r="G12" s="141"/>
      <c r="H12" s="141"/>
      <c r="I12" s="445"/>
      <c r="J12" s="141"/>
    </row>
    <row r="13" spans="2:10" ht="19.5" customHeight="1">
      <c r="B13" s="444"/>
      <c r="C13" s="910" t="s">
        <v>433</v>
      </c>
      <c r="D13" s="911"/>
      <c r="E13" s="84" t="s">
        <v>434</v>
      </c>
      <c r="F13" s="84"/>
      <c r="G13" s="84"/>
      <c r="H13" s="84"/>
      <c r="I13" s="449"/>
      <c r="J13" s="84"/>
    </row>
    <row r="14" spans="2:10" ht="19.5" customHeight="1">
      <c r="B14" s="444"/>
      <c r="C14" s="910" t="s">
        <v>435</v>
      </c>
      <c r="D14" s="911"/>
      <c r="E14" s="84" t="s">
        <v>436</v>
      </c>
      <c r="F14" s="84"/>
      <c r="G14" s="84"/>
      <c r="H14" s="84"/>
      <c r="I14" s="449"/>
      <c r="J14" s="84"/>
    </row>
    <row r="15" spans="2:10" ht="19.5" customHeight="1">
      <c r="B15" s="444"/>
      <c r="C15" s="905" t="s">
        <v>437</v>
      </c>
      <c r="D15" s="906"/>
      <c r="E15" s="84" t="s">
        <v>438</v>
      </c>
      <c r="F15" s="84"/>
      <c r="G15" s="84"/>
      <c r="H15" s="84"/>
      <c r="I15" s="449"/>
      <c r="J15" s="84"/>
    </row>
    <row r="16" spans="2:10" ht="19.5" customHeight="1">
      <c r="B16" s="444"/>
      <c r="C16" s="905" t="s">
        <v>439</v>
      </c>
      <c r="D16" s="906"/>
      <c r="E16" s="450" t="s">
        <v>440</v>
      </c>
      <c r="F16" s="84"/>
      <c r="G16" s="84"/>
      <c r="H16" s="84"/>
      <c r="I16" s="449"/>
      <c r="J16" s="84"/>
    </row>
    <row r="17" spans="2:10" ht="19.5" customHeight="1">
      <c r="B17" s="444"/>
      <c r="C17" s="905" t="s">
        <v>441</v>
      </c>
      <c r="D17" s="906"/>
      <c r="E17" s="907" t="s">
        <v>442</v>
      </c>
      <c r="F17" s="908"/>
      <c r="G17" s="908"/>
      <c r="H17" s="908"/>
      <c r="I17" s="909"/>
      <c r="J17" s="447"/>
    </row>
    <row r="18" spans="2:10" ht="19.5" customHeight="1">
      <c r="B18" s="444"/>
      <c r="C18" s="84"/>
      <c r="D18" s="449"/>
      <c r="E18" s="907"/>
      <c r="F18" s="908"/>
      <c r="G18" s="908"/>
      <c r="H18" s="908"/>
      <c r="I18" s="909"/>
      <c r="J18" s="447"/>
    </row>
    <row r="19" spans="2:11" ht="19.5" customHeight="1">
      <c r="B19" s="451"/>
      <c r="C19" s="452"/>
      <c r="D19" s="453"/>
      <c r="E19" s="454"/>
      <c r="F19" s="454"/>
      <c r="G19" s="454"/>
      <c r="H19" s="454"/>
      <c r="I19" s="455"/>
      <c r="J19" s="446"/>
      <c r="K19" s="141"/>
    </row>
    <row r="20" spans="2:10" ht="19.5" customHeight="1">
      <c r="B20" s="904" t="s">
        <v>443</v>
      </c>
      <c r="C20" s="905" t="s">
        <v>444</v>
      </c>
      <c r="D20" s="906"/>
      <c r="E20" s="141"/>
      <c r="F20" s="141"/>
      <c r="G20" s="141"/>
      <c r="H20" s="141"/>
      <c r="I20" s="445"/>
      <c r="J20" s="141"/>
    </row>
    <row r="21" spans="2:10" ht="19.5" customHeight="1">
      <c r="B21" s="904"/>
      <c r="C21" s="910" t="s">
        <v>445</v>
      </c>
      <c r="D21" s="911"/>
      <c r="E21" s="141"/>
      <c r="F21" s="141"/>
      <c r="G21" s="141"/>
      <c r="H21" s="141"/>
      <c r="I21" s="445"/>
      <c r="J21" s="141"/>
    </row>
    <row r="22" spans="2:10" ht="19.5" customHeight="1">
      <c r="B22" s="904"/>
      <c r="C22" s="910" t="s">
        <v>446</v>
      </c>
      <c r="D22" s="911"/>
      <c r="E22" s="84" t="s">
        <v>447</v>
      </c>
      <c r="F22" s="141"/>
      <c r="G22" s="141"/>
      <c r="H22" s="141"/>
      <c r="I22" s="445"/>
      <c r="J22" s="141"/>
    </row>
    <row r="23" spans="2:10" ht="19.5" customHeight="1">
      <c r="B23" s="904"/>
      <c r="C23" s="910" t="s">
        <v>448</v>
      </c>
      <c r="D23" s="911"/>
      <c r="E23" s="84" t="s">
        <v>449</v>
      </c>
      <c r="F23" s="141"/>
      <c r="G23" s="141"/>
      <c r="H23" s="141"/>
      <c r="I23" s="445"/>
      <c r="J23" s="141"/>
    </row>
    <row r="24" spans="2:10" ht="19.5" customHeight="1">
      <c r="B24" s="444"/>
      <c r="C24" s="910" t="s">
        <v>450</v>
      </c>
      <c r="D24" s="911"/>
      <c r="E24" s="84" t="s">
        <v>451</v>
      </c>
      <c r="F24" s="141"/>
      <c r="G24" s="141"/>
      <c r="H24" s="141"/>
      <c r="I24" s="445"/>
      <c r="J24" s="141"/>
    </row>
    <row r="25" spans="2:10" ht="19.5" customHeight="1">
      <c r="B25" s="444"/>
      <c r="C25" s="910" t="s">
        <v>452</v>
      </c>
      <c r="D25" s="911"/>
      <c r="E25" s="907" t="s">
        <v>453</v>
      </c>
      <c r="F25" s="908"/>
      <c r="G25" s="908"/>
      <c r="H25" s="908"/>
      <c r="I25" s="909"/>
      <c r="J25" s="447"/>
    </row>
    <row r="26" spans="2:10" ht="19.5" customHeight="1">
      <c r="B26" s="444"/>
      <c r="C26" s="141"/>
      <c r="D26" s="445"/>
      <c r="E26" s="907"/>
      <c r="F26" s="908"/>
      <c r="G26" s="908"/>
      <c r="H26" s="908"/>
      <c r="I26" s="909"/>
      <c r="J26" s="447"/>
    </row>
    <row r="27" spans="2:10" ht="19.5" customHeight="1">
      <c r="B27" s="444"/>
      <c r="C27" s="141"/>
      <c r="D27" s="445"/>
      <c r="E27" s="141"/>
      <c r="F27" s="141"/>
      <c r="G27" s="141"/>
      <c r="H27" s="141"/>
      <c r="I27" s="445"/>
      <c r="J27" s="141"/>
    </row>
    <row r="28" spans="2:10" ht="19.5" customHeight="1">
      <c r="B28" s="444"/>
      <c r="C28" s="905" t="s">
        <v>454</v>
      </c>
      <c r="D28" s="906"/>
      <c r="E28" s="141"/>
      <c r="F28" s="141"/>
      <c r="G28" s="141"/>
      <c r="H28" s="141"/>
      <c r="I28" s="445"/>
      <c r="J28" s="141"/>
    </row>
    <row r="29" spans="2:10" ht="19.5" customHeight="1">
      <c r="B29" s="444"/>
      <c r="C29" s="910" t="s">
        <v>455</v>
      </c>
      <c r="D29" s="911"/>
      <c r="E29" s="141" t="s">
        <v>456</v>
      </c>
      <c r="F29" s="141"/>
      <c r="G29" s="141"/>
      <c r="H29" s="141"/>
      <c r="I29" s="445"/>
      <c r="J29" s="141"/>
    </row>
    <row r="30" spans="2:10" ht="19.5" customHeight="1">
      <c r="B30" s="444"/>
      <c r="C30" s="912" t="s">
        <v>457</v>
      </c>
      <c r="D30" s="913"/>
      <c r="E30" s="907" t="s">
        <v>458</v>
      </c>
      <c r="F30" s="908"/>
      <c r="G30" s="908"/>
      <c r="H30" s="908"/>
      <c r="I30" s="909"/>
      <c r="J30" s="447"/>
    </row>
    <row r="31" spans="2:10" ht="19.5" customHeight="1">
      <c r="B31" s="444"/>
      <c r="C31" s="141"/>
      <c r="D31" s="445"/>
      <c r="E31" s="907"/>
      <c r="F31" s="908"/>
      <c r="G31" s="908"/>
      <c r="H31" s="908"/>
      <c r="I31" s="909"/>
      <c r="J31" s="447"/>
    </row>
    <row r="32" spans="2:10" ht="19.5" customHeight="1">
      <c r="B32" s="444"/>
      <c r="C32" s="141"/>
      <c r="D32" s="445"/>
      <c r="E32" s="907"/>
      <c r="F32" s="908"/>
      <c r="G32" s="908"/>
      <c r="H32" s="908"/>
      <c r="I32" s="909"/>
      <c r="J32" s="447"/>
    </row>
    <row r="33" spans="2:10" ht="19.5" customHeight="1">
      <c r="B33" s="444"/>
      <c r="C33" s="910" t="s">
        <v>459</v>
      </c>
      <c r="D33" s="911"/>
      <c r="E33" s="456" t="s">
        <v>460</v>
      </c>
      <c r="F33" s="447"/>
      <c r="G33" s="447"/>
      <c r="H33" s="447"/>
      <c r="I33" s="457"/>
      <c r="J33" s="447"/>
    </row>
    <row r="34" spans="2:10" ht="19.5" customHeight="1">
      <c r="B34" s="444"/>
      <c r="C34" s="141"/>
      <c r="D34" s="445"/>
      <c r="E34" s="141"/>
      <c r="F34" s="141"/>
      <c r="G34" s="141"/>
      <c r="H34" s="141"/>
      <c r="I34" s="445"/>
      <c r="J34" s="141"/>
    </row>
    <row r="35" spans="2:10" ht="19.5" customHeight="1">
      <c r="B35" s="444"/>
      <c r="C35" s="905" t="s">
        <v>461</v>
      </c>
      <c r="D35" s="906"/>
      <c r="E35" s="141"/>
      <c r="F35" s="141"/>
      <c r="G35" s="141"/>
      <c r="H35" s="141"/>
      <c r="I35" s="445"/>
      <c r="J35" s="141"/>
    </row>
    <row r="36" spans="2:10" ht="19.5" customHeight="1">
      <c r="B36" s="444"/>
      <c r="C36" s="912" t="s">
        <v>462</v>
      </c>
      <c r="D36" s="913"/>
      <c r="E36" s="907" t="s">
        <v>463</v>
      </c>
      <c r="F36" s="908"/>
      <c r="G36" s="908"/>
      <c r="H36" s="908"/>
      <c r="I36" s="909"/>
      <c r="J36" s="447"/>
    </row>
    <row r="37" spans="2:10" ht="19.5" customHeight="1">
      <c r="B37" s="444"/>
      <c r="C37" s="141"/>
      <c r="D37" s="445"/>
      <c r="E37" s="907"/>
      <c r="F37" s="908"/>
      <c r="G37" s="908"/>
      <c r="H37" s="908"/>
      <c r="I37" s="909"/>
      <c r="J37" s="447"/>
    </row>
    <row r="38" spans="2:10" ht="19.5" customHeight="1">
      <c r="B38" s="444"/>
      <c r="C38" s="912" t="s">
        <v>464</v>
      </c>
      <c r="D38" s="913"/>
      <c r="E38" s="907" t="s">
        <v>465</v>
      </c>
      <c r="F38" s="908"/>
      <c r="G38" s="908"/>
      <c r="H38" s="908"/>
      <c r="I38" s="909"/>
      <c r="J38" s="447"/>
    </row>
    <row r="39" spans="2:10" ht="19.5" customHeight="1">
      <c r="B39" s="444"/>
      <c r="C39" s="141"/>
      <c r="D39" s="445"/>
      <c r="E39" s="907"/>
      <c r="F39" s="908"/>
      <c r="G39" s="908"/>
      <c r="H39" s="908"/>
      <c r="I39" s="909"/>
      <c r="J39" s="447"/>
    </row>
    <row r="40" spans="2:10" ht="19.5" customHeight="1">
      <c r="B40" s="444"/>
      <c r="C40" s="912" t="s">
        <v>466</v>
      </c>
      <c r="D40" s="913"/>
      <c r="E40" s="907" t="s">
        <v>467</v>
      </c>
      <c r="F40" s="908"/>
      <c r="G40" s="908"/>
      <c r="H40" s="908"/>
      <c r="I40" s="909"/>
      <c r="J40" s="447"/>
    </row>
    <row r="41" spans="2:10" ht="19.5" customHeight="1">
      <c r="B41" s="444"/>
      <c r="C41" s="141"/>
      <c r="D41" s="445"/>
      <c r="E41" s="907"/>
      <c r="F41" s="908"/>
      <c r="G41" s="908"/>
      <c r="H41" s="908"/>
      <c r="I41" s="909"/>
      <c r="J41" s="447"/>
    </row>
    <row r="42" spans="2:10" ht="19.5" customHeight="1">
      <c r="B42" s="444"/>
      <c r="C42" s="141"/>
      <c r="D42" s="445"/>
      <c r="E42" s="458"/>
      <c r="F42" s="141"/>
      <c r="G42" s="141"/>
      <c r="H42" s="141"/>
      <c r="I42" s="445"/>
      <c r="J42" s="141"/>
    </row>
    <row r="43" spans="2:10" ht="19.5" customHeight="1">
      <c r="B43" s="444"/>
      <c r="C43" s="912" t="s">
        <v>468</v>
      </c>
      <c r="D43" s="913"/>
      <c r="E43" s="907" t="s">
        <v>469</v>
      </c>
      <c r="F43" s="908"/>
      <c r="G43" s="908"/>
      <c r="H43" s="908"/>
      <c r="I43" s="909"/>
      <c r="J43" s="447"/>
    </row>
    <row r="44" spans="2:10" ht="19.5" customHeight="1">
      <c r="B44" s="444"/>
      <c r="C44" s="141"/>
      <c r="D44" s="445"/>
      <c r="E44" s="907"/>
      <c r="F44" s="908"/>
      <c r="G44" s="908"/>
      <c r="H44" s="908"/>
      <c r="I44" s="909"/>
      <c r="J44" s="447"/>
    </row>
    <row r="45" spans="2:10" ht="19.5" customHeight="1">
      <c r="B45" s="444"/>
      <c r="C45" s="141"/>
      <c r="D45" s="445"/>
      <c r="E45" s="907"/>
      <c r="F45" s="908"/>
      <c r="G45" s="908"/>
      <c r="H45" s="908"/>
      <c r="I45" s="909"/>
      <c r="J45" s="447"/>
    </row>
    <row r="46" spans="2:10" ht="19.5" customHeight="1">
      <c r="B46" s="444"/>
      <c r="C46" s="910" t="s">
        <v>470</v>
      </c>
      <c r="D46" s="911"/>
      <c r="E46" s="84" t="s">
        <v>471</v>
      </c>
      <c r="F46" s="84"/>
      <c r="G46" s="141"/>
      <c r="H46" s="141"/>
      <c r="I46" s="445"/>
      <c r="J46" s="141"/>
    </row>
    <row r="47" spans="2:10" ht="19.5" customHeight="1">
      <c r="B47" s="444"/>
      <c r="C47" s="912" t="s">
        <v>472</v>
      </c>
      <c r="D47" s="913"/>
      <c r="E47" s="907" t="s">
        <v>473</v>
      </c>
      <c r="F47" s="908"/>
      <c r="G47" s="908"/>
      <c r="H47" s="908"/>
      <c r="I47" s="909"/>
      <c r="J47" s="447"/>
    </row>
    <row r="48" spans="2:10" ht="19.5" customHeight="1">
      <c r="B48" s="444"/>
      <c r="C48" s="141"/>
      <c r="D48" s="445"/>
      <c r="E48" s="907"/>
      <c r="F48" s="908"/>
      <c r="G48" s="908"/>
      <c r="H48" s="908"/>
      <c r="I48" s="909"/>
      <c r="J48" s="447"/>
    </row>
    <row r="49" spans="2:10" ht="19.5" customHeight="1">
      <c r="B49" s="444"/>
      <c r="C49" s="912" t="s">
        <v>474</v>
      </c>
      <c r="D49" s="913"/>
      <c r="E49" s="907" t="s">
        <v>475</v>
      </c>
      <c r="F49" s="908"/>
      <c r="G49" s="908"/>
      <c r="H49" s="908"/>
      <c r="I49" s="909"/>
      <c r="J49" s="447"/>
    </row>
    <row r="50" spans="2:11" ht="19.5" customHeight="1">
      <c r="B50" s="444"/>
      <c r="C50" s="141"/>
      <c r="D50" s="445"/>
      <c r="E50" s="907"/>
      <c r="F50" s="908"/>
      <c r="G50" s="908"/>
      <c r="H50" s="908"/>
      <c r="I50" s="909"/>
      <c r="J50" s="447"/>
      <c r="K50" s="141"/>
    </row>
    <row r="51" spans="2:11" ht="19.5" customHeight="1">
      <c r="B51" s="444"/>
      <c r="C51" s="141"/>
      <c r="D51" s="445"/>
      <c r="E51" s="907"/>
      <c r="F51" s="908"/>
      <c r="G51" s="908"/>
      <c r="H51" s="908"/>
      <c r="I51" s="909"/>
      <c r="J51" s="447"/>
      <c r="K51" s="141"/>
    </row>
    <row r="52" spans="1:11" ht="19.5" customHeight="1">
      <c r="A52" s="445"/>
      <c r="B52" s="444"/>
      <c r="C52" s="912" t="s">
        <v>476</v>
      </c>
      <c r="D52" s="913"/>
      <c r="E52" s="907" t="s">
        <v>477</v>
      </c>
      <c r="F52" s="908"/>
      <c r="G52" s="908"/>
      <c r="H52" s="908"/>
      <c r="I52" s="909"/>
      <c r="J52" s="447"/>
      <c r="K52" s="141"/>
    </row>
    <row r="53" spans="1:11" ht="19.5" customHeight="1">
      <c r="A53" s="445"/>
      <c r="B53" s="444"/>
      <c r="C53" s="141"/>
      <c r="D53" s="445"/>
      <c r="E53" s="907"/>
      <c r="F53" s="908"/>
      <c r="G53" s="908"/>
      <c r="H53" s="908"/>
      <c r="I53" s="909"/>
      <c r="J53" s="447"/>
      <c r="K53" s="141"/>
    </row>
    <row r="54" spans="1:11" ht="19.5" customHeight="1">
      <c r="A54" s="445"/>
      <c r="B54" s="444"/>
      <c r="C54" s="910" t="s">
        <v>478</v>
      </c>
      <c r="D54" s="911"/>
      <c r="E54" s="84" t="s">
        <v>479</v>
      </c>
      <c r="F54" s="141"/>
      <c r="G54" s="141"/>
      <c r="H54" s="141"/>
      <c r="I54" s="445"/>
      <c r="J54" s="141"/>
      <c r="K54" s="141"/>
    </row>
    <row r="55" spans="1:11" ht="19.5" customHeight="1">
      <c r="A55" s="445"/>
      <c r="B55" s="444"/>
      <c r="C55" s="910" t="s">
        <v>480</v>
      </c>
      <c r="D55" s="911"/>
      <c r="E55" s="141" t="s">
        <v>481</v>
      </c>
      <c r="F55" s="84"/>
      <c r="G55" s="141"/>
      <c r="H55" s="141"/>
      <c r="I55" s="445"/>
      <c r="J55" s="141"/>
      <c r="K55" s="141"/>
    </row>
    <row r="56" spans="1:11" ht="19.5" customHeight="1">
      <c r="A56" s="445"/>
      <c r="B56" s="444"/>
      <c r="C56" s="912" t="s">
        <v>482</v>
      </c>
      <c r="D56" s="913"/>
      <c r="E56" s="914" t="s">
        <v>483</v>
      </c>
      <c r="F56" s="915"/>
      <c r="G56" s="915"/>
      <c r="H56" s="915"/>
      <c r="I56" s="916"/>
      <c r="J56" s="141"/>
      <c r="K56" s="141"/>
    </row>
    <row r="57" spans="1:11" ht="19.5" customHeight="1">
      <c r="A57" s="445"/>
      <c r="B57" s="444"/>
      <c r="C57" s="345"/>
      <c r="D57" s="448"/>
      <c r="E57" s="914"/>
      <c r="F57" s="915"/>
      <c r="G57" s="915"/>
      <c r="H57" s="915"/>
      <c r="I57" s="916"/>
      <c r="J57" s="141"/>
      <c r="K57" s="141"/>
    </row>
    <row r="58" spans="1:11" ht="19.5" customHeight="1">
      <c r="A58" s="445"/>
      <c r="B58" s="444"/>
      <c r="C58" s="141"/>
      <c r="D58" s="445"/>
      <c r="E58" s="141"/>
      <c r="F58" s="141"/>
      <c r="G58" s="141"/>
      <c r="H58" s="141"/>
      <c r="I58" s="445"/>
      <c r="J58" s="141"/>
      <c r="K58" s="141"/>
    </row>
    <row r="59" spans="2:11" ht="19.5" customHeight="1">
      <c r="B59" s="444"/>
      <c r="C59" s="914" t="s">
        <v>484</v>
      </c>
      <c r="D59" s="916"/>
      <c r="E59" s="907" t="s">
        <v>485</v>
      </c>
      <c r="F59" s="908"/>
      <c r="G59" s="908"/>
      <c r="H59" s="908"/>
      <c r="I59" s="909"/>
      <c r="J59" s="447"/>
      <c r="K59" s="141"/>
    </row>
    <row r="60" spans="2:11" ht="19.5" customHeight="1">
      <c r="B60" s="444"/>
      <c r="C60" s="141"/>
      <c r="D60" s="445"/>
      <c r="E60" s="907"/>
      <c r="F60" s="908"/>
      <c r="G60" s="908"/>
      <c r="H60" s="908"/>
      <c r="I60" s="909"/>
      <c r="J60" s="447"/>
      <c r="K60" s="141"/>
    </row>
    <row r="61" spans="2:11" ht="19.5" customHeight="1">
      <c r="B61" s="444"/>
      <c r="C61" s="141"/>
      <c r="D61" s="445"/>
      <c r="E61" s="141"/>
      <c r="F61" s="141"/>
      <c r="G61" s="141"/>
      <c r="H61" s="141"/>
      <c r="I61" s="445"/>
      <c r="J61" s="141"/>
      <c r="K61" s="141"/>
    </row>
    <row r="62" spans="2:11" ht="19.5" customHeight="1">
      <c r="B62" s="444"/>
      <c r="C62" s="917" t="s">
        <v>486</v>
      </c>
      <c r="D62" s="918"/>
      <c r="E62" s="84" t="s">
        <v>487</v>
      </c>
      <c r="F62" s="141"/>
      <c r="G62" s="141"/>
      <c r="H62" s="141"/>
      <c r="I62" s="445"/>
      <c r="J62" s="141"/>
      <c r="K62" s="141"/>
    </row>
    <row r="63" spans="2:10" ht="19.5" customHeight="1">
      <c r="B63" s="444"/>
      <c r="C63" s="141"/>
      <c r="D63" s="445"/>
      <c r="E63" s="141"/>
      <c r="F63" s="141"/>
      <c r="G63" s="141"/>
      <c r="H63" s="141"/>
      <c r="I63" s="445"/>
      <c r="J63" s="141"/>
    </row>
    <row r="64" spans="2:10" ht="19.5" customHeight="1">
      <c r="B64" s="444"/>
      <c r="C64" s="905" t="s">
        <v>76</v>
      </c>
      <c r="D64" s="906"/>
      <c r="E64" s="907" t="s">
        <v>488</v>
      </c>
      <c r="F64" s="908"/>
      <c r="G64" s="908"/>
      <c r="H64" s="908"/>
      <c r="I64" s="909"/>
      <c r="J64" s="447"/>
    </row>
    <row r="65" spans="2:11" ht="19.5" customHeight="1">
      <c r="B65" s="444"/>
      <c r="C65" s="141"/>
      <c r="D65" s="445"/>
      <c r="E65" s="907"/>
      <c r="F65" s="908"/>
      <c r="G65" s="908"/>
      <c r="H65" s="908"/>
      <c r="I65" s="909"/>
      <c r="J65" s="447"/>
      <c r="K65" s="141"/>
    </row>
    <row r="66" spans="2:11" ht="19.5" customHeight="1" thickBot="1">
      <c r="B66" s="459"/>
      <c r="C66" s="460"/>
      <c r="D66" s="461"/>
      <c r="E66" s="460"/>
      <c r="F66" s="460"/>
      <c r="G66" s="460"/>
      <c r="H66" s="460"/>
      <c r="I66" s="461"/>
      <c r="J66" s="141"/>
      <c r="K66" s="141"/>
    </row>
    <row r="67" spans="1:11" ht="19.5" customHeight="1">
      <c r="A67" s="141"/>
      <c r="B67" s="141"/>
      <c r="C67" s="141"/>
      <c r="D67" s="141"/>
      <c r="E67" s="141"/>
      <c r="F67" s="141"/>
      <c r="G67" s="141"/>
      <c r="H67" s="141"/>
      <c r="J67" s="141"/>
      <c r="K67" s="141"/>
    </row>
    <row r="68" spans="1:8" ht="19.5" customHeight="1">
      <c r="A68" s="141"/>
      <c r="B68" s="141"/>
      <c r="C68" s="141"/>
      <c r="D68" s="141"/>
      <c r="E68" s="141"/>
      <c r="F68" s="141"/>
      <c r="G68" s="141"/>
      <c r="H68" s="141"/>
    </row>
    <row r="69" spans="1:8" ht="19.5" customHeight="1">
      <c r="A69" s="141"/>
      <c r="B69" s="141"/>
      <c r="C69" s="141"/>
      <c r="D69" s="141"/>
      <c r="E69" s="141"/>
      <c r="F69" s="141"/>
      <c r="G69" s="141"/>
      <c r="H69" s="141"/>
    </row>
    <row r="70" spans="1:8" ht="19.5" customHeight="1">
      <c r="A70" s="141"/>
      <c r="B70" s="141"/>
      <c r="C70" s="141"/>
      <c r="D70" s="141"/>
      <c r="E70" s="141"/>
      <c r="F70" s="141"/>
      <c r="G70" s="141"/>
      <c r="H70" s="141"/>
    </row>
    <row r="71" spans="1:8" ht="19.5" customHeight="1">
      <c r="A71" s="141"/>
      <c r="B71" s="141"/>
      <c r="C71" s="141"/>
      <c r="D71" s="141"/>
      <c r="E71" s="141"/>
      <c r="F71" s="141"/>
      <c r="G71" s="141"/>
      <c r="H71" s="141"/>
    </row>
    <row r="72" spans="1:8" ht="19.5" customHeight="1">
      <c r="A72" s="141"/>
      <c r="B72" s="141"/>
      <c r="C72" s="141"/>
      <c r="D72" s="141"/>
      <c r="E72" s="141"/>
      <c r="F72" s="141"/>
      <c r="G72" s="141"/>
      <c r="H72" s="141"/>
    </row>
    <row r="73" spans="1:8" ht="19.5" customHeight="1">
      <c r="A73" s="141"/>
      <c r="B73" s="141"/>
      <c r="C73" s="141"/>
      <c r="D73" s="141"/>
      <c r="E73" s="141"/>
      <c r="F73" s="141"/>
      <c r="G73" s="141"/>
      <c r="H73" s="141"/>
    </row>
    <row r="74" spans="1:8" ht="19.5" customHeight="1">
      <c r="A74" s="141"/>
      <c r="B74" s="141"/>
      <c r="C74" s="141"/>
      <c r="D74" s="141"/>
      <c r="E74" s="141"/>
      <c r="F74" s="141"/>
      <c r="G74" s="141"/>
      <c r="H74" s="141"/>
    </row>
    <row r="75" spans="1:8" ht="19.5" customHeight="1">
      <c r="A75" s="141"/>
      <c r="B75" s="141"/>
      <c r="C75" s="141"/>
      <c r="D75" s="141"/>
      <c r="E75" s="141"/>
      <c r="F75" s="141"/>
      <c r="G75" s="141"/>
      <c r="H75" s="141"/>
    </row>
    <row r="76" spans="1:8" ht="12.75">
      <c r="A76" s="141"/>
      <c r="B76" s="141"/>
      <c r="C76" s="141"/>
      <c r="D76" s="141"/>
      <c r="E76" s="141"/>
      <c r="F76" s="141"/>
      <c r="G76" s="141"/>
      <c r="H76" s="141"/>
    </row>
    <row r="77" spans="1:8" ht="12.75">
      <c r="A77" s="141"/>
      <c r="B77" s="141"/>
      <c r="C77" s="141"/>
      <c r="D77" s="141"/>
      <c r="E77" s="141"/>
      <c r="F77" s="141"/>
      <c r="G77" s="141"/>
      <c r="H77" s="141"/>
    </row>
    <row r="78" spans="1:8" ht="12.75">
      <c r="A78" s="141"/>
      <c r="B78" s="141"/>
      <c r="C78" s="141"/>
      <c r="D78" s="141"/>
      <c r="E78" s="141"/>
      <c r="F78" s="141"/>
      <c r="G78" s="141"/>
      <c r="H78" s="141"/>
    </row>
    <row r="79" spans="1:8" ht="12.75">
      <c r="A79" s="141"/>
      <c r="B79" s="141"/>
      <c r="C79" s="141"/>
      <c r="D79" s="141"/>
      <c r="E79" s="141"/>
      <c r="F79" s="141"/>
      <c r="G79" s="141"/>
      <c r="H79" s="141"/>
    </row>
    <row r="80" spans="1:8" ht="12.75">
      <c r="A80" s="141"/>
      <c r="B80" s="141"/>
      <c r="C80" s="141"/>
      <c r="D80" s="141"/>
      <c r="E80" s="141"/>
      <c r="F80" s="141"/>
      <c r="G80" s="141"/>
      <c r="H80" s="141"/>
    </row>
    <row r="81" spans="1:8" ht="12.75">
      <c r="A81" s="141"/>
      <c r="B81" s="141"/>
      <c r="C81" s="141"/>
      <c r="D81" s="141"/>
      <c r="E81" s="141"/>
      <c r="F81" s="141"/>
      <c r="G81" s="141"/>
      <c r="H81" s="141"/>
    </row>
    <row r="82" spans="1:8" ht="12.75">
      <c r="A82" s="141"/>
      <c r="B82" s="141"/>
      <c r="C82" s="141"/>
      <c r="D82" s="141"/>
      <c r="E82" s="141"/>
      <c r="F82" s="141"/>
      <c r="G82" s="141"/>
      <c r="H82" s="141"/>
    </row>
    <row r="83" spans="1:8" ht="12.75">
      <c r="A83" s="141"/>
      <c r="B83" s="141"/>
      <c r="C83" s="141"/>
      <c r="D83" s="141"/>
      <c r="E83" s="141"/>
      <c r="F83" s="141"/>
      <c r="G83" s="141"/>
      <c r="H83" s="141"/>
    </row>
    <row r="84" spans="1:8" ht="12.75">
      <c r="A84" s="141"/>
      <c r="B84" s="141"/>
      <c r="C84" s="141"/>
      <c r="D84" s="141"/>
      <c r="E84" s="141"/>
      <c r="F84" s="141"/>
      <c r="G84" s="141"/>
      <c r="H84" s="141"/>
    </row>
    <row r="85" spans="1:8" ht="12.75">
      <c r="A85" s="141"/>
      <c r="B85" s="141"/>
      <c r="C85" s="141"/>
      <c r="D85" s="141"/>
      <c r="E85" s="141"/>
      <c r="F85" s="141"/>
      <c r="G85" s="141"/>
      <c r="H85" s="141"/>
    </row>
    <row r="86" spans="1:8" ht="12.75">
      <c r="A86" s="141"/>
      <c r="B86" s="141"/>
      <c r="C86" s="141"/>
      <c r="D86" s="141"/>
      <c r="E86" s="141"/>
      <c r="F86" s="141"/>
      <c r="G86" s="141"/>
      <c r="H86" s="141"/>
    </row>
    <row r="87" spans="1:8" ht="12.75">
      <c r="A87" s="141"/>
      <c r="B87" s="141"/>
      <c r="C87" s="141"/>
      <c r="D87" s="141"/>
      <c r="E87" s="141"/>
      <c r="F87" s="141"/>
      <c r="G87" s="141"/>
      <c r="H87" s="141"/>
    </row>
    <row r="88" spans="1:8" ht="12.75">
      <c r="A88" s="141"/>
      <c r="B88" s="141"/>
      <c r="C88" s="141"/>
      <c r="D88" s="141"/>
      <c r="E88" s="141"/>
      <c r="F88" s="141"/>
      <c r="G88" s="141"/>
      <c r="H88" s="141"/>
    </row>
    <row r="89" spans="1:8" ht="12.75">
      <c r="A89" s="141"/>
      <c r="B89" s="141"/>
      <c r="C89" s="141"/>
      <c r="D89" s="141"/>
      <c r="E89" s="141"/>
      <c r="F89" s="141"/>
      <c r="G89" s="141"/>
      <c r="H89" s="141"/>
    </row>
    <row r="90" spans="1:8" ht="12.75">
      <c r="A90" s="141"/>
      <c r="B90" s="141"/>
      <c r="C90" s="141"/>
      <c r="D90" s="141"/>
      <c r="E90" s="141"/>
      <c r="F90" s="141"/>
      <c r="G90" s="141"/>
      <c r="H90" s="141"/>
    </row>
    <row r="91" spans="1:8" ht="12.75">
      <c r="A91" s="141"/>
      <c r="B91" s="141"/>
      <c r="C91" s="141"/>
      <c r="D91" s="141"/>
      <c r="E91" s="141"/>
      <c r="F91" s="141"/>
      <c r="G91" s="141"/>
      <c r="H91" s="141"/>
    </row>
    <row r="92" spans="1:8" ht="12.75">
      <c r="A92" s="141"/>
      <c r="B92" s="141"/>
      <c r="C92" s="141"/>
      <c r="D92" s="141"/>
      <c r="E92" s="141"/>
      <c r="F92" s="141"/>
      <c r="G92" s="141"/>
      <c r="H92" s="141"/>
    </row>
    <row r="93" spans="1:8" ht="12.75">
      <c r="A93" s="141"/>
      <c r="B93" s="141"/>
      <c r="C93" s="141"/>
      <c r="D93" s="141"/>
      <c r="E93" s="141"/>
      <c r="F93" s="141"/>
      <c r="G93" s="141"/>
      <c r="H93" s="141"/>
    </row>
    <row r="94" spans="1:8" ht="12.75">
      <c r="A94" s="141"/>
      <c r="B94" s="141"/>
      <c r="C94" s="141"/>
      <c r="D94" s="141"/>
      <c r="E94" s="141"/>
      <c r="F94" s="141"/>
      <c r="G94" s="141"/>
      <c r="H94" s="141"/>
    </row>
    <row r="95" spans="1:8" ht="12.75">
      <c r="A95" s="141"/>
      <c r="B95" s="141"/>
      <c r="C95" s="141"/>
      <c r="D95" s="141"/>
      <c r="E95" s="141"/>
      <c r="F95" s="141"/>
      <c r="G95" s="141"/>
      <c r="H95" s="141"/>
    </row>
    <row r="96" spans="1:8" ht="12.75">
      <c r="A96" s="141"/>
      <c r="B96" s="141"/>
      <c r="C96" s="141"/>
      <c r="D96" s="141"/>
      <c r="E96" s="141"/>
      <c r="F96" s="141"/>
      <c r="G96" s="141"/>
      <c r="H96" s="141"/>
    </row>
    <row r="97" spans="1:8" ht="12.75">
      <c r="A97" s="141"/>
      <c r="B97" s="141"/>
      <c r="C97" s="141"/>
      <c r="D97" s="141"/>
      <c r="E97" s="141"/>
      <c r="F97" s="141"/>
      <c r="G97" s="141"/>
      <c r="H97" s="141"/>
    </row>
    <row r="98" spans="1:8" ht="12.75">
      <c r="A98" s="141"/>
      <c r="B98" s="141"/>
      <c r="C98" s="141"/>
      <c r="D98" s="141"/>
      <c r="E98" s="141"/>
      <c r="F98" s="141"/>
      <c r="G98" s="141"/>
      <c r="H98" s="141"/>
    </row>
    <row r="99" spans="1:8" ht="12.75">
      <c r="A99" s="141"/>
      <c r="B99" s="141"/>
      <c r="C99" s="141"/>
      <c r="D99" s="141"/>
      <c r="E99" s="141"/>
      <c r="F99" s="141"/>
      <c r="G99" s="141"/>
      <c r="H99" s="141"/>
    </row>
    <row r="100" spans="1:8" ht="12.75">
      <c r="A100" s="141"/>
      <c r="B100" s="141"/>
      <c r="C100" s="141"/>
      <c r="D100" s="141"/>
      <c r="E100" s="141"/>
      <c r="F100" s="141"/>
      <c r="G100" s="141"/>
      <c r="H100" s="141"/>
    </row>
    <row r="101" spans="1:8" ht="12.75">
      <c r="A101" s="141"/>
      <c r="B101" s="141"/>
      <c r="C101" s="141"/>
      <c r="D101" s="141"/>
      <c r="E101" s="141"/>
      <c r="F101" s="141"/>
      <c r="G101" s="141"/>
      <c r="H101" s="141"/>
    </row>
    <row r="102" spans="1:8" ht="12.75">
      <c r="A102" s="141"/>
      <c r="B102" s="141"/>
      <c r="C102" s="141"/>
      <c r="D102" s="141"/>
      <c r="E102" s="141"/>
      <c r="F102" s="141"/>
      <c r="G102" s="141"/>
      <c r="H102" s="141"/>
    </row>
    <row r="103" spans="1:8" ht="12.75">
      <c r="A103" s="141"/>
      <c r="B103" s="141"/>
      <c r="C103" s="141"/>
      <c r="D103" s="141"/>
      <c r="E103" s="141"/>
      <c r="F103" s="141"/>
      <c r="G103" s="141"/>
      <c r="H103" s="141"/>
    </row>
    <row r="104" spans="1:8" ht="12.75">
      <c r="A104" s="141"/>
      <c r="B104" s="141"/>
      <c r="C104" s="141"/>
      <c r="D104" s="141"/>
      <c r="E104" s="141"/>
      <c r="F104" s="141"/>
      <c r="G104" s="141"/>
      <c r="H104" s="141"/>
    </row>
    <row r="105" spans="1:8" ht="12.75">
      <c r="A105" s="141"/>
      <c r="B105" s="141"/>
      <c r="C105" s="141"/>
      <c r="D105" s="141"/>
      <c r="E105" s="141"/>
      <c r="F105" s="141"/>
      <c r="G105" s="141"/>
      <c r="H105" s="141"/>
    </row>
    <row r="106" spans="1:8" ht="12.75">
      <c r="A106" s="141"/>
      <c r="B106" s="141"/>
      <c r="C106" s="141"/>
      <c r="D106" s="141"/>
      <c r="E106" s="141"/>
      <c r="F106" s="141"/>
      <c r="G106" s="141"/>
      <c r="H106" s="141"/>
    </row>
    <row r="107" spans="1:8" ht="12.75">
      <c r="A107" s="141"/>
      <c r="B107" s="141"/>
      <c r="C107" s="141"/>
      <c r="D107" s="141"/>
      <c r="E107" s="141"/>
      <c r="F107" s="141"/>
      <c r="G107" s="141"/>
      <c r="H107" s="141"/>
    </row>
    <row r="108" spans="1:8" ht="12.75">
      <c r="A108" s="141"/>
      <c r="B108" s="141"/>
      <c r="C108" s="141"/>
      <c r="D108" s="141"/>
      <c r="E108" s="141"/>
      <c r="F108" s="141"/>
      <c r="G108" s="141"/>
      <c r="H108" s="141"/>
    </row>
    <row r="109" spans="1:8" ht="12.75">
      <c r="A109" s="141"/>
      <c r="B109" s="141"/>
      <c r="C109" s="141"/>
      <c r="D109" s="141"/>
      <c r="E109" s="141"/>
      <c r="F109" s="141"/>
      <c r="G109" s="141"/>
      <c r="H109" s="141"/>
    </row>
    <row r="110" spans="1:8" ht="12.75">
      <c r="A110" s="141"/>
      <c r="B110" s="141"/>
      <c r="C110" s="141"/>
      <c r="D110" s="141"/>
      <c r="E110" s="141"/>
      <c r="F110" s="141"/>
      <c r="G110" s="141"/>
      <c r="H110" s="141"/>
    </row>
    <row r="111" spans="1:8" ht="12.75">
      <c r="A111" s="141"/>
      <c r="B111" s="141"/>
      <c r="C111" s="141"/>
      <c r="D111" s="141"/>
      <c r="E111" s="141"/>
      <c r="F111" s="141"/>
      <c r="G111" s="141"/>
      <c r="H111" s="141"/>
    </row>
    <row r="112" spans="1:8" ht="12.75">
      <c r="A112" s="141"/>
      <c r="B112" s="141"/>
      <c r="C112" s="141"/>
      <c r="D112" s="141"/>
      <c r="E112" s="141"/>
      <c r="F112" s="141"/>
      <c r="G112" s="141"/>
      <c r="H112" s="141"/>
    </row>
    <row r="113" ht="12.75">
      <c r="H113" s="141"/>
    </row>
  </sheetData>
  <sheetProtection/>
  <mergeCells count="51">
    <mergeCell ref="C56:D56"/>
    <mergeCell ref="E56:I57"/>
    <mergeCell ref="C59:D59"/>
    <mergeCell ref="E59:I60"/>
    <mergeCell ref="C62:D62"/>
    <mergeCell ref="C64:D64"/>
    <mergeCell ref="E64:I65"/>
    <mergeCell ref="C49:D49"/>
    <mergeCell ref="E49:I51"/>
    <mergeCell ref="C52:D52"/>
    <mergeCell ref="E52:I53"/>
    <mergeCell ref="C54:D54"/>
    <mergeCell ref="C55:D55"/>
    <mergeCell ref="C40:D40"/>
    <mergeCell ref="E40:I41"/>
    <mergeCell ref="C43:D43"/>
    <mergeCell ref="E43:I45"/>
    <mergeCell ref="C46:D46"/>
    <mergeCell ref="C47:D47"/>
    <mergeCell ref="E47:I48"/>
    <mergeCell ref="C33:D33"/>
    <mergeCell ref="C35:D35"/>
    <mergeCell ref="C36:D36"/>
    <mergeCell ref="E36:I37"/>
    <mergeCell ref="C38:D38"/>
    <mergeCell ref="E38:I39"/>
    <mergeCell ref="C25:D25"/>
    <mergeCell ref="E25:I26"/>
    <mergeCell ref="C28:D28"/>
    <mergeCell ref="C29:D29"/>
    <mergeCell ref="C30:D30"/>
    <mergeCell ref="E30:I32"/>
    <mergeCell ref="B20:B23"/>
    <mergeCell ref="C20:D20"/>
    <mergeCell ref="C21:D21"/>
    <mergeCell ref="C22:D22"/>
    <mergeCell ref="C23:D23"/>
    <mergeCell ref="C24:D24"/>
    <mergeCell ref="C13:D13"/>
    <mergeCell ref="C14:D14"/>
    <mergeCell ref="C15:D15"/>
    <mergeCell ref="C16:D16"/>
    <mergeCell ref="C17:D17"/>
    <mergeCell ref="E17:I18"/>
    <mergeCell ref="B6:B7"/>
    <mergeCell ref="C6:D7"/>
    <mergeCell ref="E6:I7"/>
    <mergeCell ref="B9:B12"/>
    <mergeCell ref="C9:D9"/>
    <mergeCell ref="E9:I10"/>
    <mergeCell ref="C12:D1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EE42"/>
  <sheetViews>
    <sheetView tabSelected="1" zoomScalePageLayoutView="0" workbookViewId="0" topLeftCell="A1">
      <selection activeCell="E27" sqref="E27"/>
    </sheetView>
  </sheetViews>
  <sheetFormatPr defaultColWidth="9.00390625" defaultRowHeight="13.5"/>
  <cols>
    <col min="2" max="2" width="11.75390625" style="0" customWidth="1"/>
    <col min="4" max="4" width="10.50390625" style="0" bestFit="1" customWidth="1"/>
    <col min="32" max="32" width="13.875" style="0" customWidth="1"/>
  </cols>
  <sheetData>
    <row r="1" spans="1:35" ht="13.5" customHeight="1">
      <c r="A1" s="919" t="s">
        <v>193</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504"/>
      <c r="AB1" s="504"/>
      <c r="AC1" s="504"/>
      <c r="AD1" s="504"/>
      <c r="AE1" s="504"/>
      <c r="AF1" s="504"/>
      <c r="AG1" s="504"/>
      <c r="AH1" s="504"/>
      <c r="AI1" s="921"/>
    </row>
    <row r="2" spans="1:35" ht="13.5" customHeight="1">
      <c r="A2" s="920"/>
      <c r="B2" s="920"/>
      <c r="C2" s="920"/>
      <c r="D2" s="920"/>
      <c r="E2" s="920"/>
      <c r="F2" s="920"/>
      <c r="G2" s="920"/>
      <c r="H2" s="920"/>
      <c r="I2" s="920"/>
      <c r="J2" s="920"/>
      <c r="K2" s="920"/>
      <c r="L2" s="920"/>
      <c r="M2" s="920"/>
      <c r="N2" s="920"/>
      <c r="O2" s="920"/>
      <c r="P2" s="920"/>
      <c r="Q2" s="920"/>
      <c r="R2" s="920"/>
      <c r="S2" s="920"/>
      <c r="T2" s="920"/>
      <c r="U2" s="920"/>
      <c r="V2" s="920"/>
      <c r="W2" s="920"/>
      <c r="X2" s="920"/>
      <c r="Y2" s="920"/>
      <c r="Z2" s="920"/>
      <c r="AA2" s="504"/>
      <c r="AB2" s="504"/>
      <c r="AC2" s="504"/>
      <c r="AD2" s="504"/>
      <c r="AE2" s="504"/>
      <c r="AF2" s="504"/>
      <c r="AG2" s="504"/>
      <c r="AH2" s="504"/>
      <c r="AI2" s="921"/>
    </row>
    <row r="3" spans="1:35" ht="13.5" customHeight="1">
      <c r="A3" s="920"/>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504"/>
      <c r="AB3" s="504"/>
      <c r="AC3" s="504"/>
      <c r="AD3" s="504"/>
      <c r="AE3" s="504"/>
      <c r="AF3" s="504"/>
      <c r="AG3" s="504"/>
      <c r="AH3" s="504"/>
      <c r="AI3" s="921"/>
    </row>
    <row r="4" spans="1:35" ht="14.25" customHeight="1" thickBot="1">
      <c r="A4" s="920"/>
      <c r="B4" s="920"/>
      <c r="C4" s="920"/>
      <c r="D4" s="920"/>
      <c r="E4" s="920"/>
      <c r="F4" s="920"/>
      <c r="G4" s="920"/>
      <c r="H4" s="920"/>
      <c r="I4" s="920"/>
      <c r="J4" s="920"/>
      <c r="K4" s="920"/>
      <c r="L4" s="920"/>
      <c r="M4" s="920"/>
      <c r="N4" s="920"/>
      <c r="O4" s="920"/>
      <c r="P4" s="920"/>
      <c r="Q4" s="920"/>
      <c r="R4" s="920"/>
      <c r="S4" s="920"/>
      <c r="T4" s="920"/>
      <c r="U4" s="920"/>
      <c r="V4" s="920"/>
      <c r="W4" s="920"/>
      <c r="X4" s="920"/>
      <c r="Y4" s="920"/>
      <c r="Z4" s="920"/>
      <c r="AA4" s="504"/>
      <c r="AB4" s="504"/>
      <c r="AC4" s="504"/>
      <c r="AD4" s="504"/>
      <c r="AE4" s="504"/>
      <c r="AF4" s="504"/>
      <c r="AG4" s="504"/>
      <c r="AH4" s="504"/>
      <c r="AI4" s="921"/>
    </row>
    <row r="5" spans="1:35" ht="43.5" customHeight="1">
      <c r="A5" s="977" t="s">
        <v>198</v>
      </c>
      <c r="B5" s="980" t="s">
        <v>199</v>
      </c>
      <c r="C5" s="983" t="s">
        <v>1</v>
      </c>
      <c r="D5" s="985" t="s">
        <v>200</v>
      </c>
      <c r="E5" s="987" t="s">
        <v>201</v>
      </c>
      <c r="F5" s="988"/>
      <c r="G5" s="988"/>
      <c r="H5" s="988"/>
      <c r="I5" s="988"/>
      <c r="J5" s="988"/>
      <c r="K5" s="988"/>
      <c r="L5" s="988"/>
      <c r="M5" s="988"/>
      <c r="N5" s="988"/>
      <c r="O5" s="988"/>
      <c r="P5" s="988"/>
      <c r="Q5" s="988"/>
      <c r="R5" s="988"/>
      <c r="S5" s="988"/>
      <c r="T5" s="988"/>
      <c r="U5" s="988"/>
      <c r="V5" s="988"/>
      <c r="W5" s="988"/>
      <c r="X5" s="988"/>
      <c r="Y5" s="988"/>
      <c r="Z5" s="989"/>
      <c r="AI5" s="921"/>
    </row>
    <row r="6" spans="1:35" ht="12.75">
      <c r="A6" s="978"/>
      <c r="B6" s="981"/>
      <c r="C6" s="984"/>
      <c r="D6" s="986"/>
      <c r="E6" s="966" t="s">
        <v>202</v>
      </c>
      <c r="F6" s="967"/>
      <c r="G6" s="967"/>
      <c r="H6" s="967"/>
      <c r="I6" s="968"/>
      <c r="J6" s="966" t="s">
        <v>203</v>
      </c>
      <c r="K6" s="967"/>
      <c r="L6" s="967"/>
      <c r="M6" s="967"/>
      <c r="N6" s="967"/>
      <c r="O6" s="967"/>
      <c r="P6" s="967"/>
      <c r="Q6" s="967"/>
      <c r="R6" s="967"/>
      <c r="S6" s="967"/>
      <c r="T6" s="967"/>
      <c r="U6" s="967"/>
      <c r="V6" s="967"/>
      <c r="W6" s="967"/>
      <c r="X6" s="967"/>
      <c r="Y6" s="968"/>
      <c r="Z6" s="990" t="s">
        <v>204</v>
      </c>
      <c r="AI6" s="921"/>
    </row>
    <row r="7" spans="1:35" ht="12.75">
      <c r="A7" s="978"/>
      <c r="B7" s="981"/>
      <c r="C7" s="969"/>
      <c r="D7" s="986"/>
      <c r="E7" s="992" t="s">
        <v>205</v>
      </c>
      <c r="F7" s="997" t="s">
        <v>206</v>
      </c>
      <c r="G7" s="999" t="s">
        <v>207</v>
      </c>
      <c r="H7" s="1000" t="s">
        <v>208</v>
      </c>
      <c r="I7" s="969" t="s">
        <v>0</v>
      </c>
      <c r="J7" s="966" t="s">
        <v>209</v>
      </c>
      <c r="K7" s="967"/>
      <c r="L7" s="968"/>
      <c r="M7" s="966" t="s">
        <v>210</v>
      </c>
      <c r="N7" s="967"/>
      <c r="O7" s="968"/>
      <c r="P7" s="966" t="s">
        <v>211</v>
      </c>
      <c r="Q7" s="967"/>
      <c r="R7" s="968"/>
      <c r="S7" s="966" t="s">
        <v>212</v>
      </c>
      <c r="T7" s="967"/>
      <c r="U7" s="968"/>
      <c r="V7" s="966" t="s">
        <v>213</v>
      </c>
      <c r="W7" s="967"/>
      <c r="X7" s="968"/>
      <c r="Y7" s="969" t="s">
        <v>0</v>
      </c>
      <c r="Z7" s="991"/>
      <c r="AI7" s="921"/>
    </row>
    <row r="8" spans="1:35" ht="24" thickBot="1">
      <c r="A8" s="979"/>
      <c r="B8" s="982"/>
      <c r="C8" s="150" t="s">
        <v>214</v>
      </c>
      <c r="D8" s="150" t="s">
        <v>215</v>
      </c>
      <c r="E8" s="993"/>
      <c r="F8" s="998"/>
      <c r="G8" s="986"/>
      <c r="H8" s="1001"/>
      <c r="I8" s="970"/>
      <c r="J8" s="142" t="s">
        <v>206</v>
      </c>
      <c r="K8" s="143" t="s">
        <v>216</v>
      </c>
      <c r="L8" s="151" t="s">
        <v>217</v>
      </c>
      <c r="M8" s="142" t="s">
        <v>206</v>
      </c>
      <c r="N8" s="143" t="s">
        <v>218</v>
      </c>
      <c r="O8" s="151" t="s">
        <v>217</v>
      </c>
      <c r="P8" s="142" t="s">
        <v>206</v>
      </c>
      <c r="Q8" s="143" t="s">
        <v>216</v>
      </c>
      <c r="R8" s="151" t="s">
        <v>217</v>
      </c>
      <c r="S8" s="152" t="s">
        <v>206</v>
      </c>
      <c r="T8" s="152" t="s">
        <v>216</v>
      </c>
      <c r="U8" s="150" t="s">
        <v>217</v>
      </c>
      <c r="V8" s="152" t="s">
        <v>206</v>
      </c>
      <c r="W8" s="152" t="s">
        <v>216</v>
      </c>
      <c r="X8" s="150" t="s">
        <v>217</v>
      </c>
      <c r="Y8" s="970"/>
      <c r="Z8" s="153" t="s">
        <v>219</v>
      </c>
      <c r="AI8" s="921"/>
    </row>
    <row r="9" spans="1:35" s="23" customFormat="1" ht="13.5" thickBot="1">
      <c r="A9" s="167">
        <f>'④別紙２施設名称等'!H7</f>
        <v>0</v>
      </c>
      <c r="B9" s="168">
        <f>'④別紙２施設名称等'!G7</f>
        <v>0</v>
      </c>
      <c r="C9" s="169">
        <f>'②別紙１精算書'!D8</f>
        <v>0</v>
      </c>
      <c r="D9" s="169">
        <f>'②別紙１精算書'!U8</f>
        <v>0</v>
      </c>
      <c r="E9" s="178">
        <f>'②別紙１精算書'!E8</f>
        <v>0</v>
      </c>
      <c r="F9" s="171">
        <f>'②別紙１精算書'!F8</f>
        <v>180800</v>
      </c>
      <c r="G9" s="173">
        <f>'②別紙１精算書'!H8</f>
        <v>0</v>
      </c>
      <c r="H9" s="172">
        <f>'②別紙１精算書'!I8</f>
        <v>0</v>
      </c>
      <c r="I9" s="169">
        <f>(E9*F9-G9)*H9</f>
        <v>0</v>
      </c>
      <c r="J9" s="173">
        <f>'②別紙１精算書'!K8</f>
        <v>23410</v>
      </c>
      <c r="K9" s="179">
        <f>'②別紙１精算書'!L8</f>
        <v>0</v>
      </c>
      <c r="L9" s="169">
        <f>J9*K9</f>
        <v>0</v>
      </c>
      <c r="M9" s="173">
        <f>'②別紙１精算書'!N8</f>
        <v>187560</v>
      </c>
      <c r="N9" s="179">
        <f>'②別紙１精算書'!O8</f>
        <v>0</v>
      </c>
      <c r="O9" s="169">
        <f>M9*N9</f>
        <v>0</v>
      </c>
      <c r="P9" s="173">
        <v>0</v>
      </c>
      <c r="Q9" s="172">
        <v>0</v>
      </c>
      <c r="R9" s="169">
        <f>P9*Q9</f>
        <v>0</v>
      </c>
      <c r="S9" s="171">
        <v>0</v>
      </c>
      <c r="T9" s="171">
        <v>0</v>
      </c>
      <c r="U9" s="169">
        <f>S9*T9</f>
        <v>0</v>
      </c>
      <c r="V9" s="171">
        <f>'②別紙１精算書'!Q8</f>
        <v>11630</v>
      </c>
      <c r="W9" s="171">
        <f>'②別紙１精算書'!R8</f>
        <v>0</v>
      </c>
      <c r="X9" s="169">
        <f>V9*W9</f>
        <v>0</v>
      </c>
      <c r="Y9" s="169">
        <f>U9+R9+O9+L9+X9</f>
        <v>0</v>
      </c>
      <c r="Z9" s="180">
        <f>Y9+I9</f>
        <v>0</v>
      </c>
      <c r="AI9" s="921"/>
    </row>
    <row r="10" spans="1:35" ht="13.5" thickBot="1">
      <c r="A10" s="144"/>
      <c r="B10" s="145"/>
      <c r="C10" s="146"/>
      <c r="D10" s="146"/>
      <c r="E10" s="144"/>
      <c r="F10" s="147"/>
      <c r="G10" s="148"/>
      <c r="H10" s="149"/>
      <c r="I10" s="146"/>
      <c r="J10" s="148"/>
      <c r="K10" s="149"/>
      <c r="L10" s="146"/>
      <c r="M10" s="148"/>
      <c r="N10" s="149"/>
      <c r="O10" s="146"/>
      <c r="P10" s="148"/>
      <c r="Q10" s="149"/>
      <c r="R10" s="146"/>
      <c r="S10" s="147"/>
      <c r="T10" s="147"/>
      <c r="U10" s="146"/>
      <c r="V10" s="147"/>
      <c r="W10" s="147"/>
      <c r="X10" s="146"/>
      <c r="Y10" s="146"/>
      <c r="Z10" s="146"/>
      <c r="AI10" s="921"/>
    </row>
    <row r="11" spans="1:135" s="157" customFormat="1" ht="27" customHeight="1">
      <c r="A11" s="971" t="s">
        <v>220</v>
      </c>
      <c r="B11" s="973" t="s">
        <v>221</v>
      </c>
      <c r="C11" s="974"/>
      <c r="D11" s="975" t="s">
        <v>222</v>
      </c>
      <c r="E11" s="957" t="s">
        <v>223</v>
      </c>
      <c r="F11" s="943"/>
      <c r="G11" s="943"/>
      <c r="H11" s="943"/>
      <c r="I11" s="943"/>
      <c r="J11" s="943"/>
      <c r="K11" s="943"/>
      <c r="L11" s="943"/>
      <c r="M11" s="944"/>
      <c r="N11" s="957" t="s">
        <v>224</v>
      </c>
      <c r="O11" s="958"/>
      <c r="P11" s="958"/>
      <c r="Q11" s="958"/>
      <c r="R11" s="959"/>
      <c r="S11" s="942" t="s">
        <v>225</v>
      </c>
      <c r="T11" s="943"/>
      <c r="U11" s="943"/>
      <c r="V11" s="943"/>
      <c r="W11" s="944"/>
      <c r="X11" s="957" t="s">
        <v>226</v>
      </c>
      <c r="Y11" s="958"/>
      <c r="Z11" s="958"/>
      <c r="AA11" s="959"/>
      <c r="AB11" s="960" t="s">
        <v>227</v>
      </c>
      <c r="AC11" s="963" t="s">
        <v>228</v>
      </c>
      <c r="AD11" s="964"/>
      <c r="AE11" s="964"/>
      <c r="AF11" s="965"/>
      <c r="AG11" s="950" t="s">
        <v>229</v>
      </c>
      <c r="AH11" s="929" t="s">
        <v>230</v>
      </c>
      <c r="AI11" s="921"/>
      <c r="AJ11" s="154"/>
      <c r="AK11" s="154"/>
      <c r="AL11" s="154"/>
      <c r="AM11" s="154"/>
      <c r="AN11" s="154"/>
      <c r="AO11" s="154"/>
      <c r="AP11" s="154"/>
      <c r="AQ11" s="154"/>
      <c r="AR11" s="154"/>
      <c r="AS11" s="154"/>
      <c r="AT11" s="154"/>
      <c r="AU11" s="154"/>
      <c r="AV11" s="154"/>
      <c r="AW11" s="154"/>
      <c r="AX11" s="154"/>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155"/>
      <c r="CO11" s="155"/>
      <c r="CP11" s="155"/>
      <c r="CQ11" s="155"/>
      <c r="CR11" s="155"/>
      <c r="CS11" s="155"/>
      <c r="CT11" s="155"/>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row>
    <row r="12" spans="1:135" s="157" customFormat="1" ht="15" customHeight="1">
      <c r="A12" s="972"/>
      <c r="B12" s="932" t="s">
        <v>231</v>
      </c>
      <c r="C12" s="932" t="s">
        <v>232</v>
      </c>
      <c r="D12" s="976"/>
      <c r="E12" s="158"/>
      <c r="F12" s="934" t="s">
        <v>233</v>
      </c>
      <c r="G12" s="935"/>
      <c r="H12" s="935"/>
      <c r="I12" s="935"/>
      <c r="J12" s="935"/>
      <c r="K12" s="935"/>
      <c r="L12" s="935"/>
      <c r="M12" s="936"/>
      <c r="N12" s="159"/>
      <c r="O12" s="937" t="s">
        <v>234</v>
      </c>
      <c r="P12" s="939" t="s">
        <v>235</v>
      </c>
      <c r="Q12" s="937" t="s">
        <v>236</v>
      </c>
      <c r="R12" s="945" t="s">
        <v>237</v>
      </c>
      <c r="S12" s="947" t="s">
        <v>151</v>
      </c>
      <c r="T12" s="948"/>
      <c r="U12" s="925" t="s">
        <v>238</v>
      </c>
      <c r="V12" s="949" t="s">
        <v>172</v>
      </c>
      <c r="W12" s="941" t="s">
        <v>0</v>
      </c>
      <c r="X12" s="160"/>
      <c r="Y12" s="941" t="s">
        <v>239</v>
      </c>
      <c r="Z12" s="941" t="s">
        <v>240</v>
      </c>
      <c r="AA12" s="941" t="s">
        <v>172</v>
      </c>
      <c r="AB12" s="961"/>
      <c r="AC12" s="951" t="s">
        <v>241</v>
      </c>
      <c r="AD12" s="952"/>
      <c r="AE12" s="953"/>
      <c r="AF12" s="922" t="s">
        <v>242</v>
      </c>
      <c r="AG12" s="938"/>
      <c r="AH12" s="930"/>
      <c r="AI12" s="921"/>
      <c r="AJ12" s="154"/>
      <c r="AK12" s="154"/>
      <c r="AL12" s="154"/>
      <c r="AM12" s="154"/>
      <c r="AN12" s="154"/>
      <c r="AO12" s="154"/>
      <c r="AP12" s="154"/>
      <c r="AQ12" s="154"/>
      <c r="AR12" s="154"/>
      <c r="AS12" s="154"/>
      <c r="AT12" s="154"/>
      <c r="AU12" s="154"/>
      <c r="AV12" s="154"/>
      <c r="AW12" s="154"/>
      <c r="AX12" s="154"/>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155"/>
      <c r="CO12" s="155"/>
      <c r="CP12" s="155"/>
      <c r="CQ12" s="155"/>
      <c r="CR12" s="155"/>
      <c r="CS12" s="155"/>
      <c r="CT12" s="155"/>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row>
    <row r="13" spans="1:135" s="157" customFormat="1" ht="15" customHeight="1">
      <c r="A13" s="972"/>
      <c r="B13" s="933"/>
      <c r="C13" s="933"/>
      <c r="D13" s="976"/>
      <c r="E13" s="158"/>
      <c r="F13" s="925" t="s">
        <v>167</v>
      </c>
      <c r="G13" s="925" t="s">
        <v>168</v>
      </c>
      <c r="H13" s="925" t="s">
        <v>169</v>
      </c>
      <c r="I13" s="925" t="s">
        <v>170</v>
      </c>
      <c r="J13" s="995" t="s">
        <v>171</v>
      </c>
      <c r="K13" s="995" t="s">
        <v>173</v>
      </c>
      <c r="L13" s="925" t="s">
        <v>243</v>
      </c>
      <c r="M13" s="925" t="s">
        <v>172</v>
      </c>
      <c r="N13" s="159"/>
      <c r="O13" s="938"/>
      <c r="P13" s="940"/>
      <c r="Q13" s="938"/>
      <c r="R13" s="946"/>
      <c r="S13" s="161"/>
      <c r="T13" s="941" t="s">
        <v>244</v>
      </c>
      <c r="U13" s="925"/>
      <c r="V13" s="949"/>
      <c r="W13" s="925"/>
      <c r="X13" s="160"/>
      <c r="Y13" s="925"/>
      <c r="Z13" s="925"/>
      <c r="AA13" s="925"/>
      <c r="AB13" s="961"/>
      <c r="AC13" s="954"/>
      <c r="AD13" s="955"/>
      <c r="AE13" s="956"/>
      <c r="AF13" s="923"/>
      <c r="AG13" s="938"/>
      <c r="AH13" s="930"/>
      <c r="AI13" s="921"/>
      <c r="AJ13" s="154"/>
      <c r="AK13" s="154"/>
      <c r="AL13" s="154"/>
      <c r="AM13" s="154"/>
      <c r="AN13" s="154"/>
      <c r="AO13" s="154"/>
      <c r="AP13" s="154"/>
      <c r="AQ13" s="154"/>
      <c r="AR13" s="154"/>
      <c r="AS13" s="154"/>
      <c r="AT13" s="154"/>
      <c r="AU13" s="154"/>
      <c r="AV13" s="154"/>
      <c r="AW13" s="154"/>
      <c r="AX13" s="154"/>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6"/>
      <c r="CV13" s="156"/>
      <c r="CW13" s="156"/>
      <c r="CX13" s="156"/>
      <c r="CY13" s="156"/>
      <c r="CZ13" s="156"/>
      <c r="DA13" s="156"/>
      <c r="DB13" s="156"/>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row>
    <row r="14" spans="1:135" s="157" customFormat="1" ht="15" customHeight="1" thickBot="1">
      <c r="A14" s="972"/>
      <c r="B14" s="933"/>
      <c r="C14" s="933"/>
      <c r="D14" s="941"/>
      <c r="E14" s="158"/>
      <c r="F14" s="925"/>
      <c r="G14" s="925"/>
      <c r="H14" s="925"/>
      <c r="I14" s="925"/>
      <c r="J14" s="995"/>
      <c r="K14" s="995"/>
      <c r="L14" s="925"/>
      <c r="M14" s="925"/>
      <c r="N14" s="159"/>
      <c r="O14" s="938"/>
      <c r="P14" s="940"/>
      <c r="Q14" s="938"/>
      <c r="R14" s="946"/>
      <c r="S14" s="161"/>
      <c r="T14" s="925"/>
      <c r="U14" s="925"/>
      <c r="V14" s="949"/>
      <c r="W14" s="925"/>
      <c r="X14" s="160"/>
      <c r="Y14" s="925"/>
      <c r="Z14" s="925"/>
      <c r="AA14" s="925"/>
      <c r="AB14" s="962"/>
      <c r="AC14" s="166" t="s">
        <v>245</v>
      </c>
      <c r="AD14" s="165" t="s">
        <v>247</v>
      </c>
      <c r="AE14" s="164" t="s">
        <v>246</v>
      </c>
      <c r="AF14" s="924"/>
      <c r="AG14" s="938"/>
      <c r="AH14" s="931"/>
      <c r="AI14" s="921"/>
      <c r="AJ14" s="154"/>
      <c r="AK14" s="154"/>
      <c r="AL14" s="154"/>
      <c r="AM14" s="154"/>
      <c r="AN14" s="154"/>
      <c r="AO14" s="154"/>
      <c r="AP14" s="154"/>
      <c r="AQ14" s="154"/>
      <c r="AR14" s="154"/>
      <c r="AS14" s="154"/>
      <c r="AT14" s="154"/>
      <c r="AU14" s="154"/>
      <c r="AV14" s="154"/>
      <c r="AW14" s="154"/>
      <c r="AX14" s="154"/>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6"/>
      <c r="CV14" s="156"/>
      <c r="CW14" s="156"/>
      <c r="CX14" s="156"/>
      <c r="CY14" s="156"/>
      <c r="CZ14" s="156"/>
      <c r="DA14" s="156"/>
      <c r="DB14" s="156"/>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row>
    <row r="15" spans="1:35" s="23" customFormat="1" ht="13.5" thickBot="1">
      <c r="A15" s="167">
        <f>'④別紙２施設名称等'!H7</f>
        <v>0</v>
      </c>
      <c r="B15" s="168">
        <f>'④別紙２施設名称等'!B7:C7</f>
        <v>0</v>
      </c>
      <c r="C15" s="169">
        <f>'④別紙２施設名称等'!D7</f>
        <v>0</v>
      </c>
      <c r="D15" s="169">
        <f>'④別紙２施設名称等'!L7</f>
        <v>0</v>
      </c>
      <c r="E15" s="170"/>
      <c r="F15" s="171">
        <f>'④別紙２施設名称等'!B18</f>
        <v>0</v>
      </c>
      <c r="G15" s="171">
        <f>'④別紙２施設名称等'!C18</f>
        <v>0</v>
      </c>
      <c r="H15" s="171">
        <f>'④別紙２施設名称等'!D18</f>
        <v>0</v>
      </c>
      <c r="I15" s="171">
        <f>'④別紙２施設名称等'!E18</f>
        <v>0</v>
      </c>
      <c r="J15" s="171">
        <f>'④別紙２施設名称等'!F18</f>
        <v>0</v>
      </c>
      <c r="K15" s="171">
        <f>'④別紙２施設名称等'!G18</f>
        <v>0</v>
      </c>
      <c r="L15" s="171">
        <f>'④別紙２施設名称等'!H18</f>
        <v>0</v>
      </c>
      <c r="M15" s="171">
        <f>'④別紙２施設名称等'!I18</f>
        <v>0</v>
      </c>
      <c r="N15" s="172"/>
      <c r="O15" s="169">
        <f>'⑦別紙２の３保護者状況'!F8</f>
        <v>0</v>
      </c>
      <c r="P15" s="173">
        <f>'⑦別紙２の３保護者状況'!F9</f>
        <v>0</v>
      </c>
      <c r="Q15" s="172">
        <f>'⑦別紙２の３保護者状況'!F10</f>
        <v>0</v>
      </c>
      <c r="R15" s="169">
        <f>'⑦別紙２の３保護者状況'!F11</f>
        <v>0</v>
      </c>
      <c r="S15" s="171">
        <f>'⑦別紙２の３保護者状況'!B12</f>
        <v>0</v>
      </c>
      <c r="T15" s="171">
        <f>'⑦別紙２の３保護者状況'!C12</f>
        <v>0</v>
      </c>
      <c r="U15" s="169">
        <f>'⑦別紙２の３保護者状況'!D12</f>
        <v>0</v>
      </c>
      <c r="V15" s="171">
        <f>'⑦別紙２の３保護者状況'!E12</f>
        <v>0</v>
      </c>
      <c r="W15" s="171">
        <f>'⑦別紙２の３保護者状況'!F12</f>
        <v>0</v>
      </c>
      <c r="X15" s="169"/>
      <c r="Y15" s="169">
        <f>'⑤別紙２の２保育人員職員配置'!F20+'⑤別紙２の２保育人員職員配置'!H21</f>
        <v>0</v>
      </c>
      <c r="Z15" s="169">
        <f>'⑤別紙２の２保育人員職員配置'!L20</f>
        <v>0</v>
      </c>
      <c r="AA15" s="174">
        <f>'⑤別紙２の２保育人員職員配置'!H20+'⑤別紙２の２保育人員職員配置'!I21</f>
        <v>0</v>
      </c>
      <c r="AB15" s="174">
        <f>'⑤別紙２の２保育人員職員配置'!E20</f>
        <v>0</v>
      </c>
      <c r="AC15" s="175">
        <f>'④別紙２施設名称等'!G13</f>
        <v>0</v>
      </c>
      <c r="AD15" s="175"/>
      <c r="AE15" s="175">
        <f>'④別紙２施設名称等'!J13</f>
        <v>0</v>
      </c>
      <c r="AF15" s="174">
        <f>'④別紙２施設名称等'!L12</f>
        <v>1</v>
      </c>
      <c r="AG15" s="176">
        <f>'④別紙２施設名称等'!B13</f>
        <v>0</v>
      </c>
      <c r="AH15" s="177"/>
      <c r="AI15" s="921"/>
    </row>
    <row r="16" spans="1:35" ht="13.5" thickBot="1">
      <c r="A16" s="144"/>
      <c r="B16" s="145"/>
      <c r="C16" s="146"/>
      <c r="D16" s="146"/>
      <c r="E16" s="144"/>
      <c r="F16" s="147"/>
      <c r="G16" s="148"/>
      <c r="H16" s="149"/>
      <c r="I16" s="146"/>
      <c r="J16" s="148"/>
      <c r="K16" s="149"/>
      <c r="L16" s="146"/>
      <c r="M16" s="148"/>
      <c r="N16" s="149"/>
      <c r="O16" s="146"/>
      <c r="P16" s="148"/>
      <c r="Q16" s="149"/>
      <c r="R16" s="146"/>
      <c r="S16" s="147"/>
      <c r="T16" s="147"/>
      <c r="U16" s="146"/>
      <c r="V16" s="147"/>
      <c r="W16" s="147"/>
      <c r="X16" s="146"/>
      <c r="Y16" s="146"/>
      <c r="Z16" s="146"/>
      <c r="AI16" s="921"/>
    </row>
    <row r="17" spans="1:35" ht="13.5">
      <c r="A17" s="926" t="s">
        <v>220</v>
      </c>
      <c r="B17" s="1002" t="s">
        <v>44</v>
      </c>
      <c r="C17" s="525" t="s">
        <v>45</v>
      </c>
      <c r="D17" s="526"/>
      <c r="E17" s="526"/>
      <c r="F17" s="526"/>
      <c r="G17" s="526"/>
      <c r="H17" s="526"/>
      <c r="I17" s="527"/>
      <c r="J17" s="1004" t="s">
        <v>122</v>
      </c>
      <c r="K17" s="516" t="s">
        <v>46</v>
      </c>
      <c r="L17" s="516" t="s">
        <v>47</v>
      </c>
      <c r="M17" s="1006" t="s">
        <v>0</v>
      </c>
      <c r="N17" s="101"/>
      <c r="O17" s="100"/>
      <c r="P17" s="100"/>
      <c r="Q17" s="100"/>
      <c r="R17" s="100"/>
      <c r="S17" s="100"/>
      <c r="T17" s="100"/>
      <c r="U17" s="100"/>
      <c r="V17" s="100"/>
      <c r="W17" s="100"/>
      <c r="AI17" s="921"/>
    </row>
    <row r="18" spans="1:35" ht="21.75">
      <c r="A18" s="927"/>
      <c r="B18" s="1003"/>
      <c r="C18" s="24" t="s">
        <v>49</v>
      </c>
      <c r="D18" s="25" t="s">
        <v>50</v>
      </c>
      <c r="E18" s="26" t="s">
        <v>51</v>
      </c>
      <c r="F18" s="26" t="s">
        <v>52</v>
      </c>
      <c r="G18" s="26" t="s">
        <v>53</v>
      </c>
      <c r="H18" s="26" t="s">
        <v>54</v>
      </c>
      <c r="I18" s="25" t="s">
        <v>55</v>
      </c>
      <c r="J18" s="1005"/>
      <c r="K18" s="515"/>
      <c r="L18" s="515"/>
      <c r="M18" s="1007"/>
      <c r="N18" s="100"/>
      <c r="O18" s="100"/>
      <c r="P18" s="100"/>
      <c r="Q18" s="100"/>
      <c r="R18" s="100"/>
      <c r="S18" s="100"/>
      <c r="T18" s="100"/>
      <c r="U18" s="100"/>
      <c r="V18" s="100"/>
      <c r="W18" s="100"/>
      <c r="AI18" s="921"/>
    </row>
    <row r="19" spans="1:35" ht="13.5" thickBot="1">
      <c r="A19" s="928"/>
      <c r="B19" s="162" t="s">
        <v>57</v>
      </c>
      <c r="C19" s="28" t="s">
        <v>125</v>
      </c>
      <c r="D19" s="29" t="s">
        <v>126</v>
      </c>
      <c r="E19" s="30" t="s">
        <v>127</v>
      </c>
      <c r="F19" s="30" t="s">
        <v>128</v>
      </c>
      <c r="G19" s="30" t="s">
        <v>129</v>
      </c>
      <c r="H19" s="29" t="s">
        <v>130</v>
      </c>
      <c r="I19" s="31" t="s">
        <v>56</v>
      </c>
      <c r="J19" s="32" t="s">
        <v>96</v>
      </c>
      <c r="K19" s="32" t="s">
        <v>97</v>
      </c>
      <c r="L19" s="32" t="s">
        <v>98</v>
      </c>
      <c r="M19" s="103" t="s">
        <v>134</v>
      </c>
      <c r="N19" s="102"/>
      <c r="O19" s="102"/>
      <c r="P19" s="102"/>
      <c r="Q19" s="102"/>
      <c r="R19" s="102"/>
      <c r="S19" s="102"/>
      <c r="T19" s="102"/>
      <c r="U19" s="102"/>
      <c r="V19" s="102"/>
      <c r="W19" s="102"/>
      <c r="AI19" s="921"/>
    </row>
    <row r="20" spans="1:35" s="23" customFormat="1" ht="13.5" thickBot="1">
      <c r="A20" s="181">
        <f>A15</f>
        <v>0</v>
      </c>
      <c r="B20" s="182">
        <f>'③別紙１の２給与費明細'!E39</f>
        <v>0</v>
      </c>
      <c r="C20" s="183">
        <f>'③別紙１の２給与費明細'!F39</f>
        <v>0</v>
      </c>
      <c r="D20" s="183">
        <f>'③別紙１の２給与費明細'!G39</f>
        <v>0</v>
      </c>
      <c r="E20" s="183">
        <f>'③別紙１の２給与費明細'!H39</f>
        <v>0</v>
      </c>
      <c r="F20" s="183">
        <f>'③別紙１の２給与費明細'!I39</f>
        <v>0</v>
      </c>
      <c r="G20" s="183">
        <f>'③別紙１の２給与費明細'!J39</f>
        <v>0</v>
      </c>
      <c r="H20" s="183">
        <f>'③別紙１の２給与費明細'!K39</f>
        <v>0</v>
      </c>
      <c r="I20" s="183">
        <f>'③別紙１の２給与費明細'!L39</f>
        <v>0</v>
      </c>
      <c r="J20" s="183">
        <f>'③別紙１の２給与費明細'!M39</f>
        <v>0</v>
      </c>
      <c r="K20" s="183">
        <f>'③別紙１の２給与費明細'!N39</f>
        <v>0</v>
      </c>
      <c r="L20" s="183">
        <f>'③別紙１の２給与費明細'!O39</f>
        <v>0</v>
      </c>
      <c r="M20" s="183">
        <f>'③別紙１の２給与費明細'!P39</f>
        <v>0</v>
      </c>
      <c r="AI20" s="921"/>
    </row>
    <row r="21" ht="13.5" thickBot="1">
      <c r="AI21" s="921"/>
    </row>
    <row r="22" spans="1:35" ht="13.5">
      <c r="A22" s="926" t="s">
        <v>220</v>
      </c>
      <c r="B22" s="622" t="s">
        <v>8</v>
      </c>
      <c r="C22" s="623"/>
      <c r="D22" s="623"/>
      <c r="E22" s="624"/>
      <c r="F22" s="625" t="s">
        <v>22</v>
      </c>
      <c r="G22" s="623"/>
      <c r="H22" s="623"/>
      <c r="I22" s="623"/>
      <c r="J22" s="623"/>
      <c r="K22" s="626"/>
      <c r="L22" s="614" t="s">
        <v>159</v>
      </c>
      <c r="AI22" s="921"/>
    </row>
    <row r="23" spans="1:35" s="141" customFormat="1" ht="13.5">
      <c r="A23" s="927"/>
      <c r="B23" s="633" t="s">
        <v>20</v>
      </c>
      <c r="C23" s="618" t="s">
        <v>24</v>
      </c>
      <c r="D23" s="619"/>
      <c r="E23" s="620"/>
      <c r="F23" s="630" t="s">
        <v>21</v>
      </c>
      <c r="G23" s="630"/>
      <c r="H23" s="630" t="s">
        <v>7</v>
      </c>
      <c r="I23" s="630"/>
      <c r="J23" s="631" t="s">
        <v>2</v>
      </c>
      <c r="K23" s="632"/>
      <c r="L23" s="615"/>
      <c r="M23"/>
      <c r="N23"/>
      <c r="O23"/>
      <c r="P23"/>
      <c r="Q23"/>
      <c r="R23"/>
      <c r="S23"/>
      <c r="T23"/>
      <c r="U23"/>
      <c r="V23"/>
      <c r="W23"/>
      <c r="X23"/>
      <c r="Y23"/>
      <c r="Z23"/>
      <c r="AI23" s="921"/>
    </row>
    <row r="24" spans="1:35" s="141" customFormat="1" ht="38.25" thickBot="1">
      <c r="A24" s="928"/>
      <c r="B24" s="996"/>
      <c r="C24" s="105"/>
      <c r="D24" s="106" t="s">
        <v>104</v>
      </c>
      <c r="E24" s="106" t="s">
        <v>162</v>
      </c>
      <c r="F24" s="107" t="s">
        <v>5</v>
      </c>
      <c r="G24" s="107" t="s">
        <v>6</v>
      </c>
      <c r="H24" s="107" t="s">
        <v>5</v>
      </c>
      <c r="I24" s="107" t="s">
        <v>6</v>
      </c>
      <c r="J24" s="107" t="s">
        <v>5</v>
      </c>
      <c r="K24" s="107" t="s">
        <v>6</v>
      </c>
      <c r="L24" s="994"/>
      <c r="M24"/>
      <c r="N24"/>
      <c r="O24"/>
      <c r="P24"/>
      <c r="Q24"/>
      <c r="R24"/>
      <c r="S24"/>
      <c r="T24"/>
      <c r="U24"/>
      <c r="V24"/>
      <c r="W24"/>
      <c r="X24"/>
      <c r="Y24"/>
      <c r="Z24"/>
      <c r="AI24" s="921"/>
    </row>
    <row r="25" spans="1:35" s="23" customFormat="1" ht="13.5" thickBot="1">
      <c r="A25" s="184">
        <f>A15</f>
        <v>0</v>
      </c>
      <c r="B25" s="185" t="str">
        <f>'⑤別紙２の２保育人員職員配置'!B20</f>
        <v>年間平均</v>
      </c>
      <c r="C25" s="186" t="e">
        <f>'⑤別紙２の２保育人員職員配置'!C20</f>
        <v>#DIV/0!</v>
      </c>
      <c r="D25" s="186">
        <f>'⑤別紙２の２保育人員職員配置'!D20</f>
        <v>0</v>
      </c>
      <c r="E25" s="186">
        <f>'⑤別紙２の２保育人員職員配置'!E20</f>
        <v>0</v>
      </c>
      <c r="F25" s="186">
        <f>'⑤別紙２の２保育人員職員配置'!F20</f>
        <v>0</v>
      </c>
      <c r="G25" s="186">
        <f>'⑤別紙２の２保育人員職員配置'!G20</f>
        <v>0</v>
      </c>
      <c r="H25" s="186">
        <f>'⑤別紙２の２保育人員職員配置'!H20</f>
        <v>0</v>
      </c>
      <c r="I25" s="186">
        <f>'⑤別紙２の２保育人員職員配置'!I20</f>
        <v>0</v>
      </c>
      <c r="J25" s="186">
        <f>'⑤別紙２の２保育人員職員配置'!J20</f>
        <v>0</v>
      </c>
      <c r="K25" s="186">
        <f>'⑤別紙２の２保育人員職員配置'!K20</f>
        <v>0</v>
      </c>
      <c r="L25" s="187">
        <f>'⑤別紙２の２保育人員職員配置'!L20</f>
        <v>0</v>
      </c>
      <c r="AI25" s="921"/>
    </row>
    <row r="26" ht="13.5" thickBot="1">
      <c r="AI26" s="921"/>
    </row>
    <row r="27" spans="1:35" ht="13.5" thickBot="1">
      <c r="A27" s="99" t="s">
        <v>194</v>
      </c>
      <c r="B27" s="109" t="s">
        <v>146</v>
      </c>
      <c r="C27" s="110" t="s">
        <v>147</v>
      </c>
      <c r="D27" s="110" t="s">
        <v>148</v>
      </c>
      <c r="E27" s="111" t="s">
        <v>149</v>
      </c>
      <c r="F27" s="115" t="s">
        <v>0</v>
      </c>
      <c r="I27" s="109" t="s">
        <v>146</v>
      </c>
      <c r="J27" s="110" t="s">
        <v>147</v>
      </c>
      <c r="K27" s="110" t="s">
        <v>148</v>
      </c>
      <c r="L27" s="111" t="s">
        <v>149</v>
      </c>
      <c r="M27" s="140" t="s">
        <v>0</v>
      </c>
      <c r="AI27" s="921"/>
    </row>
    <row r="28" spans="1:35" ht="13.5" thickBot="1">
      <c r="A28" s="127">
        <f>A9</f>
        <v>0</v>
      </c>
      <c r="B28" s="129">
        <f>'⑦別紙２の３保護者状況'!P8</f>
        <v>0</v>
      </c>
      <c r="C28" s="128">
        <f>'⑦別紙２の３保護者状況'!Q8</f>
        <v>0</v>
      </c>
      <c r="D28" s="128">
        <f>'⑦別紙２の３保護者状況'!R8</f>
        <v>0</v>
      </c>
      <c r="E28" s="130">
        <f>'⑦別紙２の３保護者状況'!S8</f>
        <v>0</v>
      </c>
      <c r="F28" s="131">
        <f>SUM(B28:E28)</f>
        <v>0</v>
      </c>
      <c r="G28" s="132"/>
      <c r="H28" s="132"/>
      <c r="I28" s="129">
        <f>'⑦別紙２の３保護者状況'!P19</f>
        <v>0</v>
      </c>
      <c r="J28" s="128">
        <f>'⑦別紙２の３保護者状況'!P20</f>
        <v>0</v>
      </c>
      <c r="K28" s="129">
        <f>'⑦別紙２の３保護者状況'!P21</f>
        <v>0</v>
      </c>
      <c r="L28" s="130">
        <f>'⑦別紙２の３保護者状況'!P22</f>
        <v>0</v>
      </c>
      <c r="M28" s="131">
        <f>SUM(I28:L28)</f>
        <v>0</v>
      </c>
      <c r="N28" s="132"/>
      <c r="AI28" s="921"/>
    </row>
    <row r="29" ht="13.5" thickBot="1">
      <c r="AI29" s="921"/>
    </row>
    <row r="30" spans="1:35" ht="13.5" thickBot="1">
      <c r="A30" s="99" t="s">
        <v>194</v>
      </c>
      <c r="B30" s="108" t="s">
        <v>181</v>
      </c>
      <c r="C30" s="113" t="s">
        <v>182</v>
      </c>
      <c r="D30" s="113" t="s">
        <v>183</v>
      </c>
      <c r="E30" s="114" t="s">
        <v>184</v>
      </c>
      <c r="F30" s="136" t="s">
        <v>0</v>
      </c>
      <c r="G30" s="112"/>
      <c r="I30" s="138" t="s">
        <v>151</v>
      </c>
      <c r="J30" s="139" t="s">
        <v>182</v>
      </c>
      <c r="K30" s="139" t="s">
        <v>183</v>
      </c>
      <c r="L30" s="115" t="s">
        <v>184</v>
      </c>
      <c r="M30" s="140" t="s">
        <v>0</v>
      </c>
      <c r="AI30" s="921"/>
    </row>
    <row r="31" spans="1:35" ht="13.5" thickBot="1">
      <c r="A31" s="127">
        <f>A9</f>
        <v>0</v>
      </c>
      <c r="B31" s="133">
        <f>'⑦別紙２の３保護者状況'!L12</f>
        <v>0</v>
      </c>
      <c r="C31" s="134">
        <f>'⑦別紙２の３保護者状況'!M12</f>
        <v>0</v>
      </c>
      <c r="D31" s="134">
        <f>'⑦別紙２の３保護者状況'!N12</f>
        <v>0</v>
      </c>
      <c r="E31" s="135">
        <f>'⑦別紙２の３保護者状況'!O12</f>
        <v>0</v>
      </c>
      <c r="F31" s="137">
        <f>'⑦別紙２の３保護者状況'!P12</f>
        <v>0</v>
      </c>
      <c r="G31" s="132"/>
      <c r="H31" s="132"/>
      <c r="I31" s="129">
        <f>'⑦別紙２の３保護者状況'!L23</f>
        <v>0</v>
      </c>
      <c r="J31" s="129">
        <f>'⑦別紙２の３保護者状況'!M23</f>
        <v>0</v>
      </c>
      <c r="K31" s="129">
        <f>'⑦別紙２の３保護者状況'!N23</f>
        <v>0</v>
      </c>
      <c r="L31" s="127">
        <f>'⑦別紙２の３保護者状況'!O23</f>
        <v>0</v>
      </c>
      <c r="M31" s="131">
        <f>SUM(I31:L31)</f>
        <v>0</v>
      </c>
      <c r="AI31" s="921"/>
    </row>
    <row r="32" ht="13.5" thickBot="1">
      <c r="AI32" s="921"/>
    </row>
    <row r="33" spans="1:35" ht="13.5" customHeight="1" thickBot="1">
      <c r="A33" s="99" t="s">
        <v>194</v>
      </c>
      <c r="B33" s="116" t="s">
        <v>192</v>
      </c>
      <c r="C33" s="117" t="s">
        <v>185</v>
      </c>
      <c r="D33" s="117" t="s">
        <v>186</v>
      </c>
      <c r="E33" s="118"/>
      <c r="F33" s="119" t="s">
        <v>187</v>
      </c>
      <c r="G33" s="117" t="s">
        <v>188</v>
      </c>
      <c r="H33" s="117" t="s">
        <v>120</v>
      </c>
      <c r="I33" s="120"/>
      <c r="J33" s="119" t="s">
        <v>189</v>
      </c>
      <c r="K33" s="117" t="s">
        <v>190</v>
      </c>
      <c r="L33" s="118" t="s">
        <v>71</v>
      </c>
      <c r="M33" s="121"/>
      <c r="N33" s="122" t="s">
        <v>191</v>
      </c>
      <c r="O33" s="123" t="s">
        <v>119</v>
      </c>
      <c r="P33" s="119" t="s">
        <v>172</v>
      </c>
      <c r="Q33" s="118"/>
      <c r="R33" s="124" t="s">
        <v>0</v>
      </c>
      <c r="AI33" s="921"/>
    </row>
    <row r="34" spans="1:35" s="23" customFormat="1" ht="13.5" customHeight="1" thickBot="1">
      <c r="A34" s="167">
        <f>A9</f>
        <v>0</v>
      </c>
      <c r="B34" s="188">
        <f>'⑪別紙３'!$C$8</f>
        <v>0</v>
      </c>
      <c r="C34" s="125">
        <f>'⑪別紙３'!$C$9</f>
        <v>0</v>
      </c>
      <c r="D34" s="125">
        <f>'⑪別紙３'!$C$10</f>
        <v>0</v>
      </c>
      <c r="E34" s="125">
        <f>'⑪別紙３'!$C$11</f>
        <v>0</v>
      </c>
      <c r="F34" s="125">
        <f>'⑪別紙３'!$C$12</f>
        <v>0</v>
      </c>
      <c r="G34" s="125">
        <f>'⑪別紙３'!$C$13</f>
        <v>0</v>
      </c>
      <c r="H34" s="125">
        <f>'⑪別紙３'!$C$14</f>
        <v>0</v>
      </c>
      <c r="I34" s="125">
        <f>'⑪別紙３'!$C$15</f>
        <v>0</v>
      </c>
      <c r="J34" s="125">
        <f>'⑪別紙３'!$C$16</f>
        <v>0</v>
      </c>
      <c r="K34" s="125">
        <f>'⑪別紙３'!$C$17</f>
        <v>0</v>
      </c>
      <c r="L34" s="125">
        <f>'⑪別紙３'!$C$18</f>
        <v>0</v>
      </c>
      <c r="M34" s="125">
        <f>'⑪別紙３'!$C$19</f>
        <v>0</v>
      </c>
      <c r="N34" s="125">
        <f>'⑪別紙３'!$C$20</f>
        <v>0</v>
      </c>
      <c r="O34" s="125">
        <f>'⑪別紙３'!$C$21</f>
        <v>0</v>
      </c>
      <c r="P34" s="125">
        <f>'⑪別紙３'!$C$22</f>
        <v>0</v>
      </c>
      <c r="Q34" s="125">
        <f>'⑪別紙３'!$C$23</f>
        <v>0</v>
      </c>
      <c r="R34" s="126">
        <f>'⑪別紙３'!$C$24</f>
        <v>0</v>
      </c>
      <c r="AI34" s="921"/>
    </row>
    <row r="35" spans="1:35" s="23" customFormat="1" ht="13.5" customHeight="1" thickBot="1">
      <c r="A35" s="167">
        <f>A9</f>
        <v>0</v>
      </c>
      <c r="B35" s="188">
        <f>'⑪別紙３'!$G$8</f>
        <v>0</v>
      </c>
      <c r="C35" s="125">
        <f>'⑪別紙３'!$G$9</f>
        <v>0</v>
      </c>
      <c r="D35" s="125">
        <f>'⑪別紙３'!$G$10</f>
        <v>0</v>
      </c>
      <c r="E35" s="125">
        <f>'⑪別紙３'!$G$11</f>
        <v>0</v>
      </c>
      <c r="F35" s="125">
        <f>'⑪別紙３'!$G$12</f>
        <v>0</v>
      </c>
      <c r="G35" s="125">
        <f>'⑪別紙３'!$G$13</f>
        <v>0</v>
      </c>
      <c r="H35" s="125">
        <f>'⑪別紙３'!$G$14</f>
        <v>0</v>
      </c>
      <c r="I35" s="125">
        <f>'⑪別紙３'!$G$15</f>
        <v>0</v>
      </c>
      <c r="J35" s="125">
        <f>'⑪別紙３'!$G$16</f>
        <v>0</v>
      </c>
      <c r="K35" s="125">
        <f>'⑪別紙３'!$G$17</f>
        <v>0</v>
      </c>
      <c r="L35" s="125">
        <f>'⑪別紙３'!$G$18</f>
        <v>0</v>
      </c>
      <c r="M35" s="125">
        <f>'⑪別紙３'!$G$19</f>
        <v>0</v>
      </c>
      <c r="N35" s="125">
        <f>'⑪別紙３'!$G$20</f>
        <v>0</v>
      </c>
      <c r="O35" s="125">
        <f>'⑪別紙３'!$G$21</f>
        <v>0</v>
      </c>
      <c r="P35" s="125">
        <f>'⑪別紙３'!$G$22</f>
        <v>0</v>
      </c>
      <c r="Q35" s="125">
        <f>'⑪別紙３'!$G$23</f>
        <v>0</v>
      </c>
      <c r="R35" s="126">
        <f>'⑪別紙３'!$G$24</f>
        <v>0</v>
      </c>
      <c r="AI35" s="921"/>
    </row>
    <row r="36" spans="1:35" s="23" customFormat="1" ht="13.5" customHeight="1" thickBot="1">
      <c r="A36" s="192"/>
      <c r="B36" s="192"/>
      <c r="C36" s="192"/>
      <c r="D36" s="192"/>
      <c r="E36" s="192"/>
      <c r="F36" s="192"/>
      <c r="G36" s="192"/>
      <c r="H36" s="192"/>
      <c r="I36" s="192"/>
      <c r="J36" s="192"/>
      <c r="K36" s="192"/>
      <c r="L36" s="192"/>
      <c r="M36" s="192"/>
      <c r="N36" s="192"/>
      <c r="O36" s="192"/>
      <c r="P36" s="192"/>
      <c r="Q36" s="192"/>
      <c r="R36" s="192"/>
      <c r="AI36" s="921"/>
    </row>
    <row r="37" spans="1:35" s="23" customFormat="1" ht="13.5" customHeight="1">
      <c r="A37" s="197" t="s">
        <v>194</v>
      </c>
      <c r="B37" s="198" t="s">
        <v>253</v>
      </c>
      <c r="C37" s="198" t="s">
        <v>255</v>
      </c>
      <c r="D37" s="199" t="s">
        <v>252</v>
      </c>
      <c r="E37" s="192"/>
      <c r="F37" s="192"/>
      <c r="G37" s="192"/>
      <c r="H37" s="192"/>
      <c r="I37" s="192"/>
      <c r="J37" s="192"/>
      <c r="K37" s="192"/>
      <c r="L37" s="192"/>
      <c r="M37" s="192"/>
      <c r="N37" s="192"/>
      <c r="O37" s="192"/>
      <c r="P37" s="192"/>
      <c r="Q37" s="192"/>
      <c r="R37" s="192"/>
      <c r="AI37" s="921"/>
    </row>
    <row r="38" spans="1:35" s="23" customFormat="1" ht="13.5" customHeight="1" thickBot="1">
      <c r="A38" s="194">
        <f>'②別紙１精算書'!V22</f>
        <v>0</v>
      </c>
      <c r="B38" s="195">
        <f>'②別紙１精算書'!V23</f>
        <v>0</v>
      </c>
      <c r="C38" s="195">
        <f>'②別紙１精算書'!V24</f>
        <v>0</v>
      </c>
      <c r="D38" s="196">
        <f>'②別紙１精算書'!V25</f>
        <v>0</v>
      </c>
      <c r="E38" s="192"/>
      <c r="F38" s="192"/>
      <c r="G38" s="192"/>
      <c r="H38" s="192"/>
      <c r="I38" s="192"/>
      <c r="J38" s="192"/>
      <c r="K38" s="192"/>
      <c r="L38" s="192"/>
      <c r="M38" s="192"/>
      <c r="N38" s="192"/>
      <c r="O38" s="192"/>
      <c r="P38" s="192"/>
      <c r="Q38" s="192"/>
      <c r="R38" s="192"/>
      <c r="AI38" s="921"/>
    </row>
    <row r="39" spans="1:35" ht="12.75">
      <c r="A39" s="919" t="s">
        <v>193</v>
      </c>
      <c r="B39" s="920"/>
      <c r="C39" s="920"/>
      <c r="D39" s="920"/>
      <c r="E39" s="920"/>
      <c r="F39" s="920"/>
      <c r="G39" s="920"/>
      <c r="H39" s="920"/>
      <c r="I39" s="920"/>
      <c r="J39" s="920"/>
      <c r="K39" s="920"/>
      <c r="L39" s="920"/>
      <c r="M39" s="920"/>
      <c r="N39" s="920"/>
      <c r="O39" s="920"/>
      <c r="P39" s="920"/>
      <c r="Q39" s="920"/>
      <c r="R39" s="920"/>
      <c r="S39" s="920"/>
      <c r="T39" s="920"/>
      <c r="U39" s="920"/>
      <c r="V39" s="920"/>
      <c r="W39" s="920"/>
      <c r="X39" s="920"/>
      <c r="Y39" s="920"/>
      <c r="Z39" s="920"/>
      <c r="AA39" s="504"/>
      <c r="AB39" s="504"/>
      <c r="AC39" s="504"/>
      <c r="AD39" s="504"/>
      <c r="AE39" s="504"/>
      <c r="AF39" s="504"/>
      <c r="AG39" s="504"/>
      <c r="AH39" s="504"/>
      <c r="AI39" s="921"/>
    </row>
    <row r="40" spans="1:35" ht="12.75">
      <c r="A40" s="920"/>
      <c r="B40" s="920"/>
      <c r="C40" s="920"/>
      <c r="D40" s="920"/>
      <c r="E40" s="920"/>
      <c r="F40" s="920"/>
      <c r="G40" s="920"/>
      <c r="H40" s="920"/>
      <c r="I40" s="920"/>
      <c r="J40" s="920"/>
      <c r="K40" s="920"/>
      <c r="L40" s="920"/>
      <c r="M40" s="920"/>
      <c r="N40" s="920"/>
      <c r="O40" s="920"/>
      <c r="P40" s="920"/>
      <c r="Q40" s="920"/>
      <c r="R40" s="920"/>
      <c r="S40" s="920"/>
      <c r="T40" s="920"/>
      <c r="U40" s="920"/>
      <c r="V40" s="920"/>
      <c r="W40" s="920"/>
      <c r="X40" s="920"/>
      <c r="Y40" s="920"/>
      <c r="Z40" s="920"/>
      <c r="AA40" s="504"/>
      <c r="AB40" s="504"/>
      <c r="AC40" s="504"/>
      <c r="AD40" s="504"/>
      <c r="AE40" s="504"/>
      <c r="AF40" s="504"/>
      <c r="AG40" s="504"/>
      <c r="AH40" s="504"/>
      <c r="AI40" s="921"/>
    </row>
    <row r="41" spans="1:35" ht="12.75">
      <c r="A41" s="920"/>
      <c r="B41" s="920"/>
      <c r="C41" s="920"/>
      <c r="D41" s="920"/>
      <c r="E41" s="920"/>
      <c r="F41" s="920"/>
      <c r="G41" s="920"/>
      <c r="H41" s="920"/>
      <c r="I41" s="920"/>
      <c r="J41" s="920"/>
      <c r="K41" s="920"/>
      <c r="L41" s="920"/>
      <c r="M41" s="920"/>
      <c r="N41" s="920"/>
      <c r="O41" s="920"/>
      <c r="P41" s="920"/>
      <c r="Q41" s="920"/>
      <c r="R41" s="920"/>
      <c r="S41" s="920"/>
      <c r="T41" s="920"/>
      <c r="U41" s="920"/>
      <c r="V41" s="920"/>
      <c r="W41" s="920"/>
      <c r="X41" s="920"/>
      <c r="Y41" s="920"/>
      <c r="Z41" s="920"/>
      <c r="AA41" s="504"/>
      <c r="AB41" s="504"/>
      <c r="AC41" s="504"/>
      <c r="AD41" s="504"/>
      <c r="AE41" s="504"/>
      <c r="AF41" s="504"/>
      <c r="AG41" s="504"/>
      <c r="AH41" s="504"/>
      <c r="AI41" s="921"/>
    </row>
    <row r="42" spans="1:35" ht="12.75">
      <c r="A42" s="920"/>
      <c r="B42" s="920"/>
      <c r="C42" s="920"/>
      <c r="D42" s="920"/>
      <c r="E42" s="920"/>
      <c r="F42" s="920"/>
      <c r="G42" s="920"/>
      <c r="H42" s="920"/>
      <c r="I42" s="920"/>
      <c r="J42" s="920"/>
      <c r="K42" s="920"/>
      <c r="L42" s="920"/>
      <c r="M42" s="920"/>
      <c r="N42" s="920"/>
      <c r="O42" s="920"/>
      <c r="P42" s="920"/>
      <c r="Q42" s="920"/>
      <c r="R42" s="920"/>
      <c r="S42" s="920"/>
      <c r="T42" s="920"/>
      <c r="U42" s="920"/>
      <c r="V42" s="920"/>
      <c r="W42" s="920"/>
      <c r="X42" s="920"/>
      <c r="Y42" s="920"/>
      <c r="Z42" s="920"/>
      <c r="AA42" s="504"/>
      <c r="AB42" s="504"/>
      <c r="AC42" s="504"/>
      <c r="AD42" s="504"/>
      <c r="AE42" s="504"/>
      <c r="AF42" s="504"/>
      <c r="AG42" s="504"/>
      <c r="AH42" s="504"/>
      <c r="AI42" s="921"/>
    </row>
  </sheetData>
  <sheetProtection password="C47A" sheet="1"/>
  <mergeCells count="74">
    <mergeCell ref="B17:B18"/>
    <mergeCell ref="C17:I17"/>
    <mergeCell ref="J17:J18"/>
    <mergeCell ref="K17:K18"/>
    <mergeCell ref="L17:L18"/>
    <mergeCell ref="M17:M18"/>
    <mergeCell ref="B23:B24"/>
    <mergeCell ref="C23:E23"/>
    <mergeCell ref="F23:G23"/>
    <mergeCell ref="H23:I23"/>
    <mergeCell ref="J23:K23"/>
    <mergeCell ref="F7:F8"/>
    <mergeCell ref="G7:G8"/>
    <mergeCell ref="H7:H8"/>
    <mergeCell ref="I7:I8"/>
    <mergeCell ref="B22:E22"/>
    <mergeCell ref="E6:I6"/>
    <mergeCell ref="J6:Y6"/>
    <mergeCell ref="Z6:Z7"/>
    <mergeCell ref="E7:E8"/>
    <mergeCell ref="J7:L7"/>
    <mergeCell ref="L22:L24"/>
    <mergeCell ref="F22:K22"/>
    <mergeCell ref="J13:J14"/>
    <mergeCell ref="K13:K14"/>
    <mergeCell ref="W12:W14"/>
    <mergeCell ref="A11:A14"/>
    <mergeCell ref="B11:C11"/>
    <mergeCell ref="D11:D14"/>
    <mergeCell ref="E11:M11"/>
    <mergeCell ref="N11:R11"/>
    <mergeCell ref="A5:A8"/>
    <mergeCell ref="B5:B8"/>
    <mergeCell ref="C5:C7"/>
    <mergeCell ref="D5:D7"/>
    <mergeCell ref="E5:Z5"/>
    <mergeCell ref="AG11:AG14"/>
    <mergeCell ref="AC12:AE13"/>
    <mergeCell ref="X11:AA11"/>
    <mergeCell ref="AB11:AB14"/>
    <mergeCell ref="AC11:AF11"/>
    <mergeCell ref="M7:O7"/>
    <mergeCell ref="P7:R7"/>
    <mergeCell ref="S7:U7"/>
    <mergeCell ref="V7:X7"/>
    <mergeCell ref="Y7:Y8"/>
    <mergeCell ref="AA12:AA14"/>
    <mergeCell ref="S11:W11"/>
    <mergeCell ref="Q12:Q14"/>
    <mergeCell ref="R12:R14"/>
    <mergeCell ref="S12:T12"/>
    <mergeCell ref="U12:U14"/>
    <mergeCell ref="T13:T14"/>
    <mergeCell ref="V12:V14"/>
    <mergeCell ref="A17:A19"/>
    <mergeCell ref="A22:A24"/>
    <mergeCell ref="AH11:AH14"/>
    <mergeCell ref="B12:B14"/>
    <mergeCell ref="C12:C14"/>
    <mergeCell ref="F12:M12"/>
    <mergeCell ref="O12:O14"/>
    <mergeCell ref="P12:P14"/>
    <mergeCell ref="Y12:Y14"/>
    <mergeCell ref="Z12:Z14"/>
    <mergeCell ref="A1:AH4"/>
    <mergeCell ref="A39:AH42"/>
    <mergeCell ref="AI1:AI42"/>
    <mergeCell ref="AF12:AF14"/>
    <mergeCell ref="F13:F14"/>
    <mergeCell ref="G13:G14"/>
    <mergeCell ref="H13:H14"/>
    <mergeCell ref="I13:I14"/>
    <mergeCell ref="L13:L14"/>
    <mergeCell ref="M13:M14"/>
  </mergeCells>
  <printOptions horizontalCentered="1"/>
  <pageMargins left="0.7874015748031497" right="0.7874015748031497" top="0.86" bottom="0.6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C69"/>
  <sheetViews>
    <sheetView view="pageBreakPreview" zoomScaleSheetLayoutView="100" zoomScalePageLayoutView="0" workbookViewId="0" topLeftCell="A22">
      <selection activeCell="F44" sqref="F44"/>
    </sheetView>
  </sheetViews>
  <sheetFormatPr defaultColWidth="9.00390625" defaultRowHeight="13.5" outlineLevelCol="1"/>
  <cols>
    <col min="1" max="4" width="3.75390625" style="221" customWidth="1"/>
    <col min="5" max="5" width="5.50390625" style="308" customWidth="1"/>
    <col min="6" max="24" width="3.75390625" style="221" customWidth="1"/>
    <col min="25" max="25" width="8.25390625" style="221" customWidth="1"/>
    <col min="26" max="26" width="7.50390625" style="319" hidden="1" customWidth="1" outlineLevel="1"/>
    <col min="27" max="27" width="3.75390625" style="221" customWidth="1" collapsed="1"/>
    <col min="28" max="30" width="3.75390625" style="221" customWidth="1"/>
    <col min="31" max="16384" width="9.00390625" style="221" customWidth="1"/>
  </cols>
  <sheetData>
    <row r="1" ht="18" customHeight="1">
      <c r="A1" s="221" t="s">
        <v>302</v>
      </c>
    </row>
    <row r="2" ht="18" customHeight="1"/>
    <row r="3" spans="15:22" ht="18" customHeight="1">
      <c r="O3" s="468" t="s">
        <v>399</v>
      </c>
      <c r="P3" s="468"/>
      <c r="Q3" s="464">
        <v>6</v>
      </c>
      <c r="R3" s="223" t="s">
        <v>135</v>
      </c>
      <c r="S3" s="222"/>
      <c r="T3" s="223" t="s">
        <v>40</v>
      </c>
      <c r="U3" s="222"/>
      <c r="V3" s="223" t="s">
        <v>136</v>
      </c>
    </row>
    <row r="4" spans="15:22" ht="18" customHeight="1">
      <c r="O4" s="224"/>
      <c r="P4" s="224"/>
      <c r="Q4" s="222"/>
      <c r="R4" s="223"/>
      <c r="S4" s="222"/>
      <c r="T4" s="223"/>
      <c r="U4" s="222"/>
      <c r="V4" s="223"/>
    </row>
    <row r="5" ht="18" customHeight="1">
      <c r="B5" s="221" t="s">
        <v>396</v>
      </c>
    </row>
    <row r="6" ht="18" customHeight="1">
      <c r="B6" s="221" t="s">
        <v>303</v>
      </c>
    </row>
    <row r="7" ht="18" customHeight="1"/>
    <row r="8" ht="18" customHeight="1"/>
    <row r="9" spans="1:23" ht="18" customHeight="1">
      <c r="A9" s="469" t="s">
        <v>505</v>
      </c>
      <c r="B9" s="469"/>
      <c r="C9" s="469"/>
      <c r="D9" s="469"/>
      <c r="E9" s="469"/>
      <c r="F9" s="469"/>
      <c r="G9" s="469"/>
      <c r="H9" s="469"/>
      <c r="I9" s="469"/>
      <c r="J9" s="469"/>
      <c r="K9" s="469"/>
      <c r="L9" s="469"/>
      <c r="M9" s="469"/>
      <c r="N9" s="469"/>
      <c r="O9" s="469"/>
      <c r="P9" s="469"/>
      <c r="Q9" s="469"/>
      <c r="R9" s="469"/>
      <c r="S9" s="469"/>
      <c r="T9" s="469"/>
      <c r="U9" s="469"/>
      <c r="V9" s="469"/>
      <c r="W9" s="469"/>
    </row>
    <row r="10" ht="18" customHeight="1"/>
    <row r="11" spans="10:22" ht="18" customHeight="1">
      <c r="J11" s="221" t="s">
        <v>342</v>
      </c>
      <c r="M11" s="245" t="s">
        <v>305</v>
      </c>
      <c r="N11" s="476"/>
      <c r="O11" s="477"/>
      <c r="P11" s="477"/>
      <c r="Q11" s="477"/>
      <c r="R11" s="477"/>
      <c r="S11" s="477"/>
      <c r="T11" s="477"/>
      <c r="U11" s="477"/>
      <c r="V11" s="477"/>
    </row>
    <row r="12" spans="10:22" ht="18" customHeight="1">
      <c r="J12" s="221" t="s">
        <v>304</v>
      </c>
      <c r="M12" s="223" t="s">
        <v>305</v>
      </c>
      <c r="N12" s="470"/>
      <c r="O12" s="471"/>
      <c r="P12" s="471"/>
      <c r="Q12" s="471"/>
      <c r="R12" s="471"/>
      <c r="S12" s="471"/>
      <c r="T12" s="471"/>
      <c r="U12" s="471"/>
      <c r="V12" s="471"/>
    </row>
    <row r="13" spans="10:22" ht="18" customHeight="1">
      <c r="J13" s="221" t="s">
        <v>353</v>
      </c>
      <c r="M13" s="246" t="s">
        <v>305</v>
      </c>
      <c r="N13" s="472"/>
      <c r="O13" s="478"/>
      <c r="P13" s="478"/>
      <c r="Q13" s="478"/>
      <c r="R13" s="478"/>
      <c r="S13" s="478"/>
      <c r="T13" s="478"/>
      <c r="U13" s="478"/>
      <c r="V13" s="478"/>
    </row>
    <row r="14" spans="10:22" ht="18" customHeight="1">
      <c r="J14" s="221" t="s">
        <v>306</v>
      </c>
      <c r="M14" s="223" t="s">
        <v>305</v>
      </c>
      <c r="N14" s="472"/>
      <c r="O14" s="473"/>
      <c r="P14" s="473"/>
      <c r="Q14" s="473"/>
      <c r="R14" s="473"/>
      <c r="S14" s="473"/>
      <c r="T14" s="473"/>
      <c r="U14" s="473"/>
      <c r="V14" s="473"/>
    </row>
    <row r="15" spans="10:22" ht="18" customHeight="1">
      <c r="J15" s="221" t="s">
        <v>252</v>
      </c>
      <c r="M15" s="223" t="s">
        <v>305</v>
      </c>
      <c r="N15" s="472"/>
      <c r="O15" s="473"/>
      <c r="P15" s="473"/>
      <c r="Q15" s="473"/>
      <c r="R15" s="473"/>
      <c r="S15" s="473"/>
      <c r="T15" s="473"/>
      <c r="U15" s="473"/>
      <c r="V15" s="473"/>
    </row>
    <row r="16" ht="18" customHeight="1"/>
    <row r="17" ht="18" customHeight="1">
      <c r="B17" s="221" t="s">
        <v>343</v>
      </c>
    </row>
    <row r="18" ht="18" customHeight="1"/>
    <row r="19" ht="18" customHeight="1">
      <c r="L19" s="223" t="s">
        <v>307</v>
      </c>
    </row>
    <row r="20" ht="18" customHeight="1">
      <c r="E20" s="316"/>
    </row>
    <row r="21" spans="2:26" ht="18.75" customHeight="1">
      <c r="B21" s="221" t="s">
        <v>308</v>
      </c>
      <c r="F21" s="221" t="s">
        <v>506</v>
      </c>
      <c r="U21" s="230" t="s">
        <v>418</v>
      </c>
      <c r="Z21" s="319" t="b">
        <v>0</v>
      </c>
    </row>
    <row r="22" spans="2:26" ht="18.75" customHeight="1">
      <c r="B22" s="221" t="s">
        <v>27</v>
      </c>
      <c r="F22" s="221" t="s">
        <v>309</v>
      </c>
      <c r="Z22" s="319" t="b">
        <v>0</v>
      </c>
    </row>
    <row r="23" spans="2:26" ht="18.75" customHeight="1">
      <c r="B23" s="221" t="s">
        <v>100</v>
      </c>
      <c r="F23" s="221" t="s">
        <v>310</v>
      </c>
      <c r="Z23" s="319" t="b">
        <v>0</v>
      </c>
    </row>
    <row r="24" spans="2:26" ht="18.75" customHeight="1">
      <c r="B24" s="221" t="s">
        <v>311</v>
      </c>
      <c r="F24" s="221" t="s">
        <v>312</v>
      </c>
      <c r="Z24" s="319" t="b">
        <v>0</v>
      </c>
    </row>
    <row r="25" spans="2:26" ht="18.75" customHeight="1">
      <c r="B25" s="221" t="s">
        <v>313</v>
      </c>
      <c r="F25" s="221" t="s">
        <v>314</v>
      </c>
      <c r="Z25" s="319" t="b">
        <v>0</v>
      </c>
    </row>
    <row r="26" ht="7.5" customHeight="1"/>
    <row r="27" spans="2:55" ht="18.75" customHeight="1">
      <c r="B27" s="474" t="s">
        <v>315</v>
      </c>
      <c r="C27" s="475"/>
      <c r="D27" s="475"/>
      <c r="F27" s="221" t="s">
        <v>366</v>
      </c>
      <c r="Z27" s="319" t="b">
        <v>0</v>
      </c>
      <c r="AA27" s="310" t="s">
        <v>406</v>
      </c>
      <c r="AB27" s="310"/>
      <c r="AC27" s="310"/>
      <c r="AD27" s="310"/>
      <c r="AE27" s="310"/>
      <c r="AF27" s="310"/>
      <c r="AG27" s="310"/>
      <c r="AH27" s="310"/>
      <c r="AI27" s="310"/>
      <c r="AJ27" s="310"/>
      <c r="AK27" s="310"/>
      <c r="AL27" s="310"/>
      <c r="AM27" s="310"/>
      <c r="AN27" s="310"/>
      <c r="AO27" s="310"/>
      <c r="AP27" s="313"/>
      <c r="AQ27" s="313"/>
      <c r="AR27" s="313"/>
      <c r="AS27" s="313"/>
      <c r="AT27" s="313"/>
      <c r="AU27" s="313"/>
      <c r="AV27" s="313"/>
      <c r="AW27" s="313"/>
      <c r="AX27" s="313"/>
      <c r="AY27" s="313"/>
      <c r="AZ27" s="313"/>
      <c r="BA27" s="313"/>
      <c r="BB27" s="313"/>
      <c r="BC27" s="313"/>
    </row>
    <row r="28" spans="2:55" ht="18.75" customHeight="1">
      <c r="B28" s="226"/>
      <c r="C28" s="227"/>
      <c r="D28" s="227" t="s">
        <v>317</v>
      </c>
      <c r="F28" s="221" t="s">
        <v>318</v>
      </c>
      <c r="Z28" s="319" t="b">
        <v>0</v>
      </c>
      <c r="AA28" s="310" t="s">
        <v>407</v>
      </c>
      <c r="AB28" s="310"/>
      <c r="AC28" s="310"/>
      <c r="AD28" s="311"/>
      <c r="AE28" s="310"/>
      <c r="AF28" s="310"/>
      <c r="AG28" s="310"/>
      <c r="AH28" s="310"/>
      <c r="AI28" s="310"/>
      <c r="AJ28" s="310"/>
      <c r="AK28" s="313"/>
      <c r="AL28" s="313"/>
      <c r="AM28" s="313"/>
      <c r="AN28" s="313"/>
      <c r="AO28" s="313"/>
      <c r="AP28" s="309"/>
      <c r="AQ28" s="309"/>
      <c r="AR28" s="309"/>
      <c r="AS28" s="309"/>
      <c r="AT28" s="309"/>
      <c r="AU28" s="309"/>
      <c r="AV28" s="309"/>
      <c r="AW28" s="309"/>
      <c r="AX28" s="309"/>
      <c r="AY28" s="309"/>
      <c r="AZ28" s="309"/>
      <c r="BA28" s="309"/>
      <c r="BB28" s="309"/>
      <c r="BC28" s="313"/>
    </row>
    <row r="29" spans="2:55" ht="7.5" customHeight="1">
      <c r="B29" s="243"/>
      <c r="C29" s="244"/>
      <c r="D29" s="244"/>
      <c r="AA29" s="309"/>
      <c r="AB29" s="309"/>
      <c r="AC29" s="309"/>
      <c r="AD29" s="309"/>
      <c r="AE29" s="309"/>
      <c r="AF29" s="309"/>
      <c r="AG29" s="309"/>
      <c r="AH29" s="309"/>
      <c r="AI29" s="309"/>
      <c r="AJ29" s="309"/>
      <c r="AK29" s="309"/>
      <c r="AL29" s="309"/>
      <c r="AM29" s="309"/>
      <c r="AN29" s="309"/>
      <c r="AO29" s="309"/>
      <c r="AP29" s="313"/>
      <c r="AQ29" s="313"/>
      <c r="AR29" s="309"/>
      <c r="AS29" s="309"/>
      <c r="AT29" s="309"/>
      <c r="AU29" s="309"/>
      <c r="AV29" s="309"/>
      <c r="AW29" s="309"/>
      <c r="AX29" s="309"/>
      <c r="AY29" s="309"/>
      <c r="AZ29" s="309"/>
      <c r="BA29" s="309"/>
      <c r="BB29" s="309"/>
      <c r="BC29" s="313"/>
    </row>
    <row r="30" spans="2:55" ht="18.75" customHeight="1">
      <c r="B30" s="221" t="s">
        <v>101</v>
      </c>
      <c r="F30" s="221" t="s">
        <v>319</v>
      </c>
      <c r="Z30" s="319" t="b">
        <v>0</v>
      </c>
      <c r="AA30" s="310" t="s">
        <v>408</v>
      </c>
      <c r="AB30" s="310"/>
      <c r="AC30" s="310"/>
      <c r="AD30" s="311"/>
      <c r="AE30" s="310"/>
      <c r="AF30" s="310"/>
      <c r="AG30" s="310"/>
      <c r="AH30" s="310"/>
      <c r="AI30" s="310"/>
      <c r="AJ30" s="310"/>
      <c r="AK30" s="310"/>
      <c r="AL30" s="310"/>
      <c r="AM30" s="310"/>
      <c r="AN30" s="313"/>
      <c r="AO30" s="313"/>
      <c r="AP30" s="309"/>
      <c r="AQ30" s="309"/>
      <c r="AR30" s="309"/>
      <c r="AS30" s="309"/>
      <c r="AT30" s="309"/>
      <c r="AU30" s="309"/>
      <c r="AV30" s="309"/>
      <c r="AW30" s="309"/>
      <c r="AX30" s="309"/>
      <c r="AY30" s="309"/>
      <c r="AZ30" s="309"/>
      <c r="BA30" s="309"/>
      <c r="BB30" s="309"/>
      <c r="BC30" s="313"/>
    </row>
    <row r="31" spans="27:55" ht="7.5" customHeight="1">
      <c r="AA31" s="309"/>
      <c r="AB31" s="309"/>
      <c r="AC31" s="309"/>
      <c r="AD31" s="309"/>
      <c r="AE31" s="309"/>
      <c r="AF31" s="309"/>
      <c r="AG31" s="309"/>
      <c r="AH31" s="309"/>
      <c r="AI31" s="309"/>
      <c r="AJ31" s="309"/>
      <c r="AK31" s="309"/>
      <c r="AL31" s="309"/>
      <c r="AM31" s="309"/>
      <c r="AN31" s="309"/>
      <c r="AO31" s="309"/>
      <c r="AP31" s="313"/>
      <c r="AQ31" s="313"/>
      <c r="AR31" s="313"/>
      <c r="AS31" s="313"/>
      <c r="AT31" s="313"/>
      <c r="AU31" s="313"/>
      <c r="AV31" s="313"/>
      <c r="AW31" s="309"/>
      <c r="AX31" s="309"/>
      <c r="AY31" s="309"/>
      <c r="AZ31" s="309"/>
      <c r="BA31" s="309"/>
      <c r="BB31" s="309"/>
      <c r="BC31" s="313"/>
    </row>
    <row r="32" spans="2:55" ht="18.75" customHeight="1">
      <c r="B32" s="228" t="s">
        <v>179</v>
      </c>
      <c r="C32" s="228"/>
      <c r="D32" s="228"/>
      <c r="F32" s="221" t="s">
        <v>364</v>
      </c>
      <c r="Z32" s="319" t="b">
        <v>0</v>
      </c>
      <c r="AA32" s="310" t="s">
        <v>409</v>
      </c>
      <c r="AB32" s="310"/>
      <c r="AC32" s="310"/>
      <c r="AD32" s="310"/>
      <c r="AE32" s="310"/>
      <c r="AF32" s="310"/>
      <c r="AG32" s="310"/>
      <c r="AH32" s="310"/>
      <c r="AI32" s="310"/>
      <c r="AJ32" s="310"/>
      <c r="AK32" s="310"/>
      <c r="AL32" s="312"/>
      <c r="AM32" s="312"/>
      <c r="AN32" s="312"/>
      <c r="AO32" s="309"/>
      <c r="AP32" s="309"/>
      <c r="AQ32" s="309"/>
      <c r="AR32" s="309"/>
      <c r="AS32" s="309"/>
      <c r="AT32" s="309"/>
      <c r="AU32" s="309"/>
      <c r="AV32" s="309"/>
      <c r="AW32" s="309"/>
      <c r="AX32" s="309"/>
      <c r="AY32" s="309"/>
      <c r="AZ32" s="309"/>
      <c r="BA32" s="309"/>
      <c r="BB32" s="309"/>
      <c r="BC32" s="313"/>
    </row>
    <row r="33" spans="6:55" ht="18.75" customHeight="1">
      <c r="F33" s="229" t="s">
        <v>410</v>
      </c>
      <c r="T33" s="315" t="s">
        <v>411</v>
      </c>
      <c r="U33" s="310"/>
      <c r="V33" s="310"/>
      <c r="W33" s="310"/>
      <c r="X33" s="310"/>
      <c r="Y33" s="310"/>
      <c r="Z33" s="320" t="b">
        <v>0</v>
      </c>
      <c r="AA33" s="313" t="s">
        <v>402</v>
      </c>
      <c r="AB33" s="313"/>
      <c r="AC33" s="313"/>
      <c r="AD33" s="313"/>
      <c r="AE33" s="314"/>
      <c r="AF33" s="313"/>
      <c r="AG33" s="313"/>
      <c r="AH33" s="313"/>
      <c r="AI33" s="313"/>
      <c r="AJ33" s="313"/>
      <c r="AK33" s="313"/>
      <c r="AL33" s="313"/>
      <c r="AM33" s="313"/>
      <c r="AN33" s="313"/>
      <c r="AO33" s="313"/>
      <c r="AP33" s="309"/>
      <c r="AQ33" s="309"/>
      <c r="AR33" s="309"/>
      <c r="AS33" s="309"/>
      <c r="AT33" s="309"/>
      <c r="AU33" s="309"/>
      <c r="AV33" s="309"/>
      <c r="AW33" s="309"/>
      <c r="AX33" s="309"/>
      <c r="AY33" s="309"/>
      <c r="AZ33" s="309"/>
      <c r="BA33" s="309"/>
      <c r="BB33" s="309"/>
      <c r="BC33" s="313"/>
    </row>
    <row r="34" spans="2:26" ht="18.75" customHeight="1">
      <c r="B34" s="226"/>
      <c r="C34" s="227"/>
      <c r="D34" s="227" t="s">
        <v>317</v>
      </c>
      <c r="F34" s="221" t="s">
        <v>318</v>
      </c>
      <c r="Z34" s="319" t="b">
        <v>0</v>
      </c>
    </row>
    <row r="35" spans="2:4" ht="7.5" customHeight="1">
      <c r="B35" s="243"/>
      <c r="C35" s="244"/>
      <c r="D35" s="244"/>
    </row>
    <row r="36" spans="2:26" ht="18.75" customHeight="1">
      <c r="B36" s="228" t="s">
        <v>180</v>
      </c>
      <c r="C36" s="228"/>
      <c r="D36" s="228"/>
      <c r="F36" s="221" t="s">
        <v>365</v>
      </c>
      <c r="Z36" s="319" t="b">
        <v>0</v>
      </c>
    </row>
    <row r="37" spans="6:26" ht="18.75" customHeight="1">
      <c r="F37" s="229" t="s">
        <v>320</v>
      </c>
      <c r="T37" s="315" t="s">
        <v>411</v>
      </c>
      <c r="U37" s="310"/>
      <c r="V37" s="310"/>
      <c r="W37" s="310"/>
      <c r="X37" s="310"/>
      <c r="Y37" s="310"/>
      <c r="Z37" s="320" t="b">
        <v>0</v>
      </c>
    </row>
    <row r="38" spans="2:26" ht="18.75" customHeight="1">
      <c r="B38" s="226"/>
      <c r="C38" s="227"/>
      <c r="D38" s="227" t="s">
        <v>317</v>
      </c>
      <c r="F38" s="221" t="s">
        <v>318</v>
      </c>
      <c r="Z38" s="319" t="b">
        <v>0</v>
      </c>
    </row>
    <row r="39" spans="2:4" ht="7.5" customHeight="1">
      <c r="B39" s="243"/>
      <c r="C39" s="244"/>
      <c r="D39" s="244"/>
    </row>
    <row r="40" spans="2:26" ht="18.75" customHeight="1">
      <c r="B40" s="228" t="s">
        <v>301</v>
      </c>
      <c r="C40" s="228"/>
      <c r="D40" s="228"/>
      <c r="F40" s="221" t="s">
        <v>321</v>
      </c>
      <c r="Z40" s="319" t="b">
        <v>0</v>
      </c>
    </row>
    <row r="41" spans="6:26" ht="18.75" customHeight="1">
      <c r="F41" s="229" t="s">
        <v>322</v>
      </c>
      <c r="T41" s="315" t="s">
        <v>411</v>
      </c>
      <c r="U41" s="310"/>
      <c r="V41" s="310"/>
      <c r="W41" s="310"/>
      <c r="X41" s="310"/>
      <c r="Y41" s="310"/>
      <c r="Z41" s="320" t="b">
        <v>0</v>
      </c>
    </row>
    <row r="42" spans="2:26" ht="18.75" customHeight="1">
      <c r="B42" s="226"/>
      <c r="C42" s="227"/>
      <c r="D42" s="227" t="s">
        <v>317</v>
      </c>
      <c r="F42" s="221" t="s">
        <v>318</v>
      </c>
      <c r="Z42" s="319" t="b">
        <v>0</v>
      </c>
    </row>
    <row r="43" spans="2:4" ht="7.5" customHeight="1">
      <c r="B43" s="243"/>
      <c r="C43" s="244"/>
      <c r="D43" s="244"/>
    </row>
    <row r="44" spans="2:26" ht="18.75" customHeight="1">
      <c r="B44" s="221" t="s">
        <v>115</v>
      </c>
      <c r="F44" s="221" t="s">
        <v>507</v>
      </c>
      <c r="Z44" s="319" t="b">
        <v>0</v>
      </c>
    </row>
    <row r="45" ht="8.25" customHeight="1"/>
    <row r="46" spans="2:26" ht="18.75" customHeight="1">
      <c r="B46" s="221" t="s">
        <v>423</v>
      </c>
      <c r="F46" s="221" t="s">
        <v>380</v>
      </c>
      <c r="Z46" s="319" t="b">
        <v>0</v>
      </c>
    </row>
    <row r="47" ht="18" customHeight="1"/>
    <row r="48" spans="2:26" ht="18.75" customHeight="1">
      <c r="B48" s="221" t="s">
        <v>347</v>
      </c>
      <c r="F48" s="221" t="s">
        <v>348</v>
      </c>
      <c r="Z48" s="319" t="b">
        <v>0</v>
      </c>
    </row>
    <row r="49" ht="18" customHeight="1"/>
    <row r="51" spans="1:22" ht="18" customHeight="1">
      <c r="A51" s="230"/>
      <c r="B51" s="230" t="s">
        <v>489</v>
      </c>
      <c r="C51" s="230"/>
      <c r="D51" s="230"/>
      <c r="E51" s="317"/>
      <c r="F51" s="229"/>
      <c r="G51" s="230"/>
      <c r="H51" s="230"/>
      <c r="I51" s="230"/>
      <c r="J51" s="230"/>
      <c r="K51" s="230"/>
      <c r="L51" s="230"/>
      <c r="M51" s="230"/>
      <c r="N51" s="230"/>
      <c r="O51" s="230"/>
      <c r="P51" s="230"/>
      <c r="Q51" s="230"/>
      <c r="R51" s="230"/>
      <c r="S51" s="230"/>
      <c r="T51" s="230"/>
      <c r="U51" s="230"/>
      <c r="V51" s="230"/>
    </row>
    <row r="52" spans="1:22" ht="18" customHeight="1">
      <c r="A52" s="230"/>
      <c r="B52" s="230" t="s">
        <v>325</v>
      </c>
      <c r="C52" s="230"/>
      <c r="D52" s="230"/>
      <c r="E52" s="317"/>
      <c r="F52" s="229"/>
      <c r="G52" s="230"/>
      <c r="H52" s="230"/>
      <c r="I52" s="230"/>
      <c r="J52" s="230"/>
      <c r="K52" s="230"/>
      <c r="L52" s="230"/>
      <c r="M52" s="230"/>
      <c r="N52" s="230"/>
      <c r="O52" s="230"/>
      <c r="P52" s="230"/>
      <c r="Q52" s="230"/>
      <c r="R52" s="230"/>
      <c r="S52" s="230"/>
      <c r="T52" s="230"/>
      <c r="U52" s="230"/>
      <c r="V52" s="230"/>
    </row>
    <row r="53" spans="1:22" ht="18" customHeight="1">
      <c r="A53" s="230"/>
      <c r="B53" s="230" t="s">
        <v>354</v>
      </c>
      <c r="C53" s="230"/>
      <c r="D53" s="230"/>
      <c r="E53" s="317"/>
      <c r="F53" s="229"/>
      <c r="G53" s="230"/>
      <c r="H53" s="230"/>
      <c r="I53" s="230"/>
      <c r="J53" s="230"/>
      <c r="K53" s="230"/>
      <c r="L53" s="230"/>
      <c r="M53" s="230"/>
      <c r="N53" s="230"/>
      <c r="O53" s="230"/>
      <c r="P53" s="230"/>
      <c r="Q53" s="230"/>
      <c r="R53" s="230"/>
      <c r="S53" s="230"/>
      <c r="T53" s="230"/>
      <c r="U53" s="230"/>
      <c r="V53" s="230"/>
    </row>
    <row r="54" ht="18" customHeight="1">
      <c r="F54" s="229"/>
    </row>
    <row r="55" ht="18" customHeight="1">
      <c r="F55" s="229"/>
    </row>
    <row r="56" ht="18" customHeight="1">
      <c r="F56" s="229"/>
    </row>
    <row r="57" ht="18" customHeight="1">
      <c r="F57" s="229"/>
    </row>
    <row r="58" ht="18" customHeight="1">
      <c r="F58" s="229"/>
    </row>
    <row r="59" ht="18" customHeight="1">
      <c r="F59" s="229"/>
    </row>
    <row r="60" ht="18" customHeight="1">
      <c r="F60" s="229"/>
    </row>
    <row r="61" ht="18" customHeight="1">
      <c r="F61" s="229"/>
    </row>
    <row r="62" ht="18" customHeight="1">
      <c r="F62" s="229"/>
    </row>
    <row r="63" ht="18" customHeight="1">
      <c r="F63" s="229"/>
    </row>
    <row r="64" ht="18" customHeight="1">
      <c r="F64" s="229"/>
    </row>
    <row r="68" spans="2:22" ht="13.5">
      <c r="B68" s="227"/>
      <c r="C68" s="231"/>
      <c r="D68" s="231"/>
      <c r="E68" s="318"/>
      <c r="F68" s="231"/>
      <c r="G68" s="231"/>
      <c r="H68" s="231"/>
      <c r="I68" s="231"/>
      <c r="J68" s="231"/>
      <c r="K68" s="231"/>
      <c r="L68" s="231"/>
      <c r="M68" s="231"/>
      <c r="N68" s="231"/>
      <c r="O68" s="231"/>
      <c r="P68" s="231"/>
      <c r="Q68" s="231"/>
      <c r="R68" s="231"/>
      <c r="S68" s="231"/>
      <c r="T68" s="231"/>
      <c r="U68" s="231"/>
      <c r="V68" s="231"/>
    </row>
    <row r="69" ht="13.5">
      <c r="B69" s="227"/>
    </row>
  </sheetData>
  <sheetProtection/>
  <mergeCells count="8">
    <mergeCell ref="O3:P3"/>
    <mergeCell ref="A9:W9"/>
    <mergeCell ref="N12:V12"/>
    <mergeCell ref="N14:V14"/>
    <mergeCell ref="N15:V15"/>
    <mergeCell ref="B27:D27"/>
    <mergeCell ref="N11:V11"/>
    <mergeCell ref="N13:V13"/>
  </mergeCells>
  <conditionalFormatting sqref="F22:S25">
    <cfRule type="expression" priority="14" dxfId="3" stopIfTrue="1">
      <formula>$Z22=TRUE</formula>
    </cfRule>
  </conditionalFormatting>
  <conditionalFormatting sqref="F30:S30">
    <cfRule type="expression" priority="11" dxfId="3" stopIfTrue="1">
      <formula>$Z30=TRUE</formula>
    </cfRule>
  </conditionalFormatting>
  <conditionalFormatting sqref="F32:S33">
    <cfRule type="expression" priority="10" dxfId="3" stopIfTrue="1">
      <formula>$Z32=TRUE</formula>
    </cfRule>
  </conditionalFormatting>
  <conditionalFormatting sqref="F36:S37">
    <cfRule type="expression" priority="9" dxfId="3" stopIfTrue="1">
      <formula>$Z36=TRUE</formula>
    </cfRule>
  </conditionalFormatting>
  <conditionalFormatting sqref="F40:S41">
    <cfRule type="expression" priority="7" dxfId="3" stopIfTrue="1">
      <formula>$Z40=TRUE</formula>
    </cfRule>
  </conditionalFormatting>
  <conditionalFormatting sqref="F44:S46">
    <cfRule type="expression" priority="6" dxfId="3" stopIfTrue="1">
      <formula>$Z44=TRUE</formula>
    </cfRule>
  </conditionalFormatting>
  <conditionalFormatting sqref="F48:Y48">
    <cfRule type="expression" priority="5" dxfId="4" stopIfTrue="1">
      <formula>$Z$48=TRUE</formula>
    </cfRule>
  </conditionalFormatting>
  <conditionalFormatting sqref="F27:S27">
    <cfRule type="expression" priority="4" dxfId="3" stopIfTrue="1">
      <formula>$Z$27=TRUE</formula>
    </cfRule>
  </conditionalFormatting>
  <conditionalFormatting sqref="F28:S28">
    <cfRule type="expression" priority="3" dxfId="1" stopIfTrue="1">
      <formula>$Z$28=TRUE</formula>
    </cfRule>
  </conditionalFormatting>
  <conditionalFormatting sqref="F34:S34 F38:S38 F42:S42">
    <cfRule type="expression" priority="2" dxfId="1" stopIfTrue="1">
      <formula>$Z34=TRUE</formula>
    </cfRule>
  </conditionalFormatting>
  <conditionalFormatting sqref="F21:T21">
    <cfRule type="expression" priority="1" dxfId="0" stopIfTrue="1">
      <formula>$Z$21=TRUE</formula>
    </cfRule>
  </conditionalFormatting>
  <printOptions horizontalCentered="1"/>
  <pageMargins left="0.7874015748031497" right="0.7874015748031497" top="0.86" bottom="0.67" header="0.5118110236220472" footer="0.5118110236220472"/>
  <pageSetup fitToHeight="1" fitToWidth="1" horizontalDpi="600" verticalDpi="600" orientation="landscape" paperSize="9" scale="5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H34"/>
  <sheetViews>
    <sheetView view="pageBreakPreview" zoomScaleSheetLayoutView="100" zoomScalePageLayoutView="0" workbookViewId="0" topLeftCell="A1">
      <selection activeCell="B4" sqref="B4:H4"/>
    </sheetView>
  </sheetViews>
  <sheetFormatPr defaultColWidth="9.00390625" defaultRowHeight="13.5"/>
  <cols>
    <col min="1" max="1" width="1.625" style="264" customWidth="1"/>
    <col min="2" max="2" width="16.25390625" style="264" customWidth="1"/>
    <col min="3" max="3" width="12.875" style="264" customWidth="1"/>
    <col min="4" max="4" width="13.50390625" style="264" customWidth="1"/>
    <col min="5" max="5" width="15.875" style="264" customWidth="1"/>
    <col min="6" max="6" width="17.00390625" style="264" customWidth="1"/>
    <col min="7" max="7" width="26.50390625" style="264" customWidth="1"/>
    <col min="8" max="8" width="27.125" style="264" customWidth="1"/>
    <col min="9" max="16384" width="9.00390625" style="264" customWidth="1"/>
  </cols>
  <sheetData>
    <row r="1" ht="53.25" customHeight="1"/>
    <row r="2" ht="21" customHeight="1">
      <c r="H2" s="465" t="s">
        <v>498</v>
      </c>
    </row>
    <row r="3" ht="21" customHeight="1"/>
    <row r="4" spans="2:8" ht="25.5" customHeight="1">
      <c r="B4" s="479" t="s">
        <v>508</v>
      </c>
      <c r="C4" s="479"/>
      <c r="D4" s="479"/>
      <c r="E4" s="479"/>
      <c r="F4" s="479"/>
      <c r="G4" s="479"/>
      <c r="H4" s="479"/>
    </row>
    <row r="5" spans="2:8" ht="16.5" customHeight="1">
      <c r="B5" s="299"/>
      <c r="C5" s="300"/>
      <c r="D5" s="300"/>
      <c r="E5" s="300"/>
      <c r="F5" s="300"/>
      <c r="G5" s="300"/>
      <c r="H5" s="300"/>
    </row>
    <row r="6" spans="2:8" ht="22.5" customHeight="1">
      <c r="B6" s="480" t="s">
        <v>369</v>
      </c>
      <c r="C6" s="481"/>
      <c r="D6" s="482"/>
      <c r="E6" s="300"/>
      <c r="F6" s="300"/>
      <c r="G6" s="300"/>
      <c r="H6" s="300"/>
    </row>
    <row r="7" spans="2:8" ht="27.75" customHeight="1">
      <c r="B7" s="483">
        <f>'①かがみ文'!N11</f>
        <v>0</v>
      </c>
      <c r="C7" s="484"/>
      <c r="D7" s="485"/>
      <c r="E7" s="300"/>
      <c r="F7" s="300"/>
      <c r="G7" s="300"/>
      <c r="H7" s="300"/>
    </row>
    <row r="9" spans="2:8" ht="22.5" customHeight="1">
      <c r="B9" s="265" t="s">
        <v>370</v>
      </c>
      <c r="C9" s="265" t="s">
        <v>371</v>
      </c>
      <c r="D9" s="265" t="s">
        <v>372</v>
      </c>
      <c r="E9" s="265" t="s">
        <v>373</v>
      </c>
      <c r="F9" s="265" t="s">
        <v>374</v>
      </c>
      <c r="G9" s="265" t="s">
        <v>375</v>
      </c>
      <c r="H9" s="265" t="s">
        <v>230</v>
      </c>
    </row>
    <row r="10" spans="2:8" ht="81" customHeight="1">
      <c r="B10" s="266">
        <f>'①かがみ文'!N12</f>
        <v>0</v>
      </c>
      <c r="C10" s="266">
        <f>'①かがみ文'!N13</f>
        <v>0</v>
      </c>
      <c r="D10" s="266">
        <f>'①かがみ文'!N14</f>
        <v>0</v>
      </c>
      <c r="E10" s="266">
        <f>'①かがみ文'!N15</f>
        <v>0</v>
      </c>
      <c r="F10" s="340"/>
      <c r="G10" s="341"/>
      <c r="H10" s="340"/>
    </row>
    <row r="12" spans="2:4" ht="12.75" customHeight="1">
      <c r="B12" s="267" t="s">
        <v>376</v>
      </c>
      <c r="C12" s="267"/>
      <c r="D12" s="267"/>
    </row>
    <row r="14" ht="19.5" customHeight="1">
      <c r="B14" s="268" t="s">
        <v>377</v>
      </c>
    </row>
    <row r="15" ht="19.5" customHeight="1">
      <c r="B15" s="268" t="s">
        <v>378</v>
      </c>
    </row>
    <row r="16" ht="19.5" customHeight="1">
      <c r="B16" s="269" t="s">
        <v>379</v>
      </c>
    </row>
    <row r="34" ht="12.75">
      <c r="B34" s="295"/>
    </row>
  </sheetData>
  <sheetProtection sheet="1"/>
  <mergeCells count="3">
    <mergeCell ref="B4:H4"/>
    <mergeCell ref="B6:D6"/>
    <mergeCell ref="B7:D7"/>
  </mergeCells>
  <printOptions horizontalCentered="1"/>
  <pageMargins left="0.7874015748031497" right="0.7874015748031497" top="0.86" bottom="0.67" header="0.5118110236220472" footer="0.5118110236220472"/>
  <pageSetup fitToHeight="1" fitToWidth="1" horizontalDpi="600" verticalDpi="600" orientation="landscape"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C36"/>
  <sheetViews>
    <sheetView view="pageBreakPreview" zoomScaleSheetLayoutView="100" zoomScalePageLayoutView="0" workbookViewId="0" topLeftCell="D4">
      <selection activeCell="W8" sqref="W8"/>
    </sheetView>
  </sheetViews>
  <sheetFormatPr defaultColWidth="9.00390625" defaultRowHeight="13.5"/>
  <cols>
    <col min="1" max="1" width="2.75390625" style="0" customWidth="1"/>
    <col min="2" max="2" width="11.625" style="0" customWidth="1"/>
    <col min="3" max="3" width="4.875" style="0" customWidth="1"/>
    <col min="4" max="4" width="17.75390625" style="0" customWidth="1"/>
    <col min="5" max="5" width="3.75390625" style="0" customWidth="1"/>
    <col min="6" max="6" width="9.00390625" style="0" customWidth="1"/>
    <col min="7" max="7" width="4.625" style="0" customWidth="1"/>
    <col min="8" max="8" width="9.00390625" style="0" customWidth="1"/>
    <col min="9" max="9" width="7.125" style="0" customWidth="1"/>
    <col min="10" max="10" width="13.50390625" style="0" customWidth="1"/>
    <col min="12" max="12" width="6.00390625" style="0" customWidth="1"/>
    <col min="13" max="13" width="12.00390625" style="0" customWidth="1"/>
    <col min="15" max="15" width="5.375" style="0" customWidth="1"/>
    <col min="16" max="16" width="11.375" style="0" customWidth="1"/>
    <col min="18" max="18" width="5.25390625" style="0" customWidth="1"/>
    <col min="19" max="19" width="12.125" style="0" customWidth="1"/>
    <col min="20" max="20" width="14.875" style="0" customWidth="1"/>
    <col min="21" max="21" width="13.25390625" style="0" customWidth="1"/>
    <col min="22" max="22" width="12.50390625" style="0" customWidth="1"/>
    <col min="23" max="23" width="12.625" style="0" customWidth="1"/>
    <col min="24" max="24" width="13.25390625" style="0" customWidth="1"/>
    <col min="25" max="25" width="11.125" style="0" customWidth="1"/>
    <col min="26" max="26" width="11.875" style="0" customWidth="1"/>
    <col min="27" max="27" width="2.50390625" style="0" customWidth="1"/>
  </cols>
  <sheetData>
    <row r="1" ht="18.75" customHeight="1">
      <c r="B1" t="s">
        <v>27</v>
      </c>
    </row>
    <row r="2" spans="2:26" ht="23.25" customHeight="1">
      <c r="B2" s="488" t="s">
        <v>499</v>
      </c>
      <c r="C2" s="488"/>
      <c r="D2" s="488"/>
      <c r="E2" s="488"/>
      <c r="F2" s="488"/>
      <c r="G2" s="488"/>
      <c r="H2" s="488"/>
      <c r="I2" s="488"/>
      <c r="J2" s="488"/>
      <c r="K2" s="488"/>
      <c r="L2" s="488"/>
      <c r="M2" s="488"/>
      <c r="N2" s="488"/>
      <c r="O2" s="488"/>
      <c r="P2" s="488"/>
      <c r="Q2" s="488"/>
      <c r="R2" s="488"/>
      <c r="S2" s="488"/>
      <c r="T2" s="488"/>
      <c r="U2" s="488"/>
      <c r="V2" s="488"/>
      <c r="W2" s="488"/>
      <c r="X2" s="488"/>
      <c r="Y2" s="488"/>
      <c r="Z2" s="488"/>
    </row>
    <row r="3" spans="4:6" ht="12.75">
      <c r="D3" s="275" t="s">
        <v>262</v>
      </c>
      <c r="E3" s="276"/>
      <c r="F3" s="276"/>
    </row>
    <row r="4" spans="2:26" s="20" customFormat="1" ht="18" customHeight="1">
      <c r="B4" s="495" t="s">
        <v>363</v>
      </c>
      <c r="C4" s="498" t="s">
        <v>139</v>
      </c>
      <c r="D4" s="501" t="s">
        <v>1</v>
      </c>
      <c r="E4" s="492" t="s">
        <v>28</v>
      </c>
      <c r="F4" s="493"/>
      <c r="G4" s="493"/>
      <c r="H4" s="493"/>
      <c r="I4" s="493"/>
      <c r="J4" s="493"/>
      <c r="K4" s="493"/>
      <c r="L4" s="493"/>
      <c r="M4" s="493"/>
      <c r="N4" s="493"/>
      <c r="O4" s="493"/>
      <c r="P4" s="493"/>
      <c r="Q4" s="493"/>
      <c r="R4" s="493"/>
      <c r="S4" s="493"/>
      <c r="T4" s="494"/>
      <c r="U4" s="486" t="s">
        <v>90</v>
      </c>
      <c r="V4" s="486" t="s">
        <v>29</v>
      </c>
      <c r="W4" s="486" t="s">
        <v>263</v>
      </c>
      <c r="X4" s="486" t="s">
        <v>91</v>
      </c>
      <c r="Y4" s="486" t="s">
        <v>92</v>
      </c>
      <c r="Z4" s="486" t="s">
        <v>93</v>
      </c>
    </row>
    <row r="5" spans="2:26" s="21" customFormat="1" ht="27.75" customHeight="1">
      <c r="B5" s="496"/>
      <c r="C5" s="499"/>
      <c r="D5" s="502"/>
      <c r="E5" s="489" t="s">
        <v>30</v>
      </c>
      <c r="F5" s="490"/>
      <c r="G5" s="490"/>
      <c r="H5" s="490"/>
      <c r="I5" s="490"/>
      <c r="J5" s="491"/>
      <c r="K5" s="489" t="s">
        <v>351</v>
      </c>
      <c r="L5" s="490"/>
      <c r="M5" s="491"/>
      <c r="N5" s="489" t="s">
        <v>349</v>
      </c>
      <c r="O5" s="490"/>
      <c r="P5" s="491"/>
      <c r="Q5" s="489" t="s">
        <v>350</v>
      </c>
      <c r="R5" s="490"/>
      <c r="S5" s="491"/>
      <c r="T5" s="46" t="s">
        <v>31</v>
      </c>
      <c r="U5" s="487"/>
      <c r="V5" s="487"/>
      <c r="W5" s="487"/>
      <c r="X5" s="487"/>
      <c r="Y5" s="487"/>
      <c r="Z5" s="487"/>
    </row>
    <row r="6" spans="2:26" s="20" customFormat="1" ht="27.75" customHeight="1">
      <c r="B6" s="496"/>
      <c r="C6" s="500"/>
      <c r="D6" s="47" t="s">
        <v>107</v>
      </c>
      <c r="E6" s="44" t="s">
        <v>32</v>
      </c>
      <c r="F6" s="44" t="s">
        <v>33</v>
      </c>
      <c r="G6" s="45" t="s">
        <v>34</v>
      </c>
      <c r="H6" s="45" t="s">
        <v>35</v>
      </c>
      <c r="I6" s="48" t="s">
        <v>36</v>
      </c>
      <c r="J6" s="44" t="s">
        <v>0</v>
      </c>
      <c r="K6" s="44" t="s">
        <v>33</v>
      </c>
      <c r="L6" s="45" t="s">
        <v>37</v>
      </c>
      <c r="M6" s="44" t="s">
        <v>0</v>
      </c>
      <c r="N6" s="51" t="s">
        <v>117</v>
      </c>
      <c r="O6" s="52" t="s">
        <v>34</v>
      </c>
      <c r="P6" s="51" t="s">
        <v>0</v>
      </c>
      <c r="Q6" s="44" t="s">
        <v>33</v>
      </c>
      <c r="R6" s="45" t="s">
        <v>37</v>
      </c>
      <c r="S6" s="44" t="s">
        <v>0</v>
      </c>
      <c r="T6" s="47" t="s">
        <v>108</v>
      </c>
      <c r="U6" s="47" t="s">
        <v>109</v>
      </c>
      <c r="V6" s="47" t="s">
        <v>110</v>
      </c>
      <c r="W6" s="47" t="s">
        <v>111</v>
      </c>
      <c r="X6" s="47" t="s">
        <v>112</v>
      </c>
      <c r="Y6" s="47" t="s">
        <v>113</v>
      </c>
      <c r="Z6" s="47" t="s">
        <v>114</v>
      </c>
    </row>
    <row r="7" spans="2:26" s="23" customFormat="1" ht="12.75">
      <c r="B7" s="22"/>
      <c r="C7" s="22"/>
      <c r="D7" s="22" t="s">
        <v>38</v>
      </c>
      <c r="E7" s="201" t="s">
        <v>39</v>
      </c>
      <c r="F7" s="201" t="s">
        <v>38</v>
      </c>
      <c r="G7" s="201" t="s">
        <v>40</v>
      </c>
      <c r="H7" s="201" t="s">
        <v>38</v>
      </c>
      <c r="I7" s="201"/>
      <c r="J7" s="201" t="s">
        <v>38</v>
      </c>
      <c r="K7" s="201" t="s">
        <v>38</v>
      </c>
      <c r="L7" s="201" t="s">
        <v>41</v>
      </c>
      <c r="M7" s="201" t="s">
        <v>38</v>
      </c>
      <c r="N7" s="201"/>
      <c r="O7" s="201"/>
      <c r="P7" s="201"/>
      <c r="Q7" s="201"/>
      <c r="R7" s="201"/>
      <c r="S7" s="201"/>
      <c r="T7" s="22" t="s">
        <v>38</v>
      </c>
      <c r="U7" s="22" t="s">
        <v>38</v>
      </c>
      <c r="V7" s="22" t="s">
        <v>38</v>
      </c>
      <c r="W7" s="22" t="s">
        <v>38</v>
      </c>
      <c r="X7" s="22" t="s">
        <v>38</v>
      </c>
      <c r="Y7" s="22" t="s">
        <v>38</v>
      </c>
      <c r="Z7" s="22" t="s">
        <v>38</v>
      </c>
    </row>
    <row r="8" spans="2:26" s="41" customFormat="1" ht="118.5" customHeight="1">
      <c r="B8" s="304">
        <f>'①かがみ文'!N12</f>
        <v>0</v>
      </c>
      <c r="C8" s="339"/>
      <c r="D8" s="305">
        <f>'⑪別紙３'!C24</f>
        <v>0</v>
      </c>
      <c r="E8" s="337"/>
      <c r="F8" s="306">
        <v>180800</v>
      </c>
      <c r="G8" s="307">
        <v>12</v>
      </c>
      <c r="H8" s="337"/>
      <c r="I8" s="338"/>
      <c r="J8" s="305">
        <f>(+E8*F8*G8-H8)*I8</f>
        <v>0</v>
      </c>
      <c r="K8" s="306">
        <v>23410</v>
      </c>
      <c r="L8" s="337"/>
      <c r="M8" s="305">
        <f>+K8*L8</f>
        <v>0</v>
      </c>
      <c r="N8" s="306">
        <v>187560</v>
      </c>
      <c r="O8" s="337"/>
      <c r="P8" s="305">
        <f>+N8*O8</f>
        <v>0</v>
      </c>
      <c r="Q8" s="306">
        <v>11630</v>
      </c>
      <c r="R8" s="337"/>
      <c r="S8" s="305">
        <f>+Q8*R8</f>
        <v>0</v>
      </c>
      <c r="T8" s="305">
        <f>J8+M8+P8+S8</f>
        <v>0</v>
      </c>
      <c r="U8" s="305">
        <f>'③別紙１の２給与費明細'!P39</f>
        <v>0</v>
      </c>
      <c r="V8" s="344">
        <f>MIN(T8,U8)</f>
        <v>0</v>
      </c>
      <c r="W8" s="305">
        <f>ROUNDDOWN(V8*2/3,-3)</f>
        <v>0</v>
      </c>
      <c r="X8" s="305">
        <f>'⑪別紙３'!C13</f>
        <v>0</v>
      </c>
      <c r="Y8" s="305">
        <f>X8</f>
        <v>0</v>
      </c>
      <c r="Z8" s="305">
        <f>+Y8-W8</f>
        <v>0</v>
      </c>
    </row>
    <row r="9" ht="23.25" customHeight="1"/>
    <row r="10" ht="23.25" customHeight="1"/>
    <row r="11" ht="23.25" customHeight="1"/>
    <row r="12" ht="23.25" customHeight="1"/>
    <row r="13" ht="23.25" customHeight="1"/>
    <row r="14" ht="23.25" customHeight="1">
      <c r="B14" t="s">
        <v>143</v>
      </c>
    </row>
    <row r="15" ht="23.25" customHeight="1">
      <c r="B15" s="217" t="s">
        <v>144</v>
      </c>
    </row>
    <row r="16" ht="23.25" customHeight="1">
      <c r="B16" t="s">
        <v>140</v>
      </c>
    </row>
    <row r="17" ht="23.25" customHeight="1">
      <c r="B17" t="s">
        <v>118</v>
      </c>
    </row>
    <row r="18" ht="23.25" customHeight="1">
      <c r="B18" t="s">
        <v>141</v>
      </c>
    </row>
    <row r="19" ht="23.25" customHeight="1">
      <c r="B19" t="s">
        <v>142</v>
      </c>
    </row>
    <row r="20" ht="23.25" customHeight="1"/>
    <row r="21" ht="23.25" customHeight="1">
      <c r="B21" s="217"/>
    </row>
    <row r="22" spans="20:25" ht="24.75" customHeight="1">
      <c r="T22" s="504" t="s">
        <v>355</v>
      </c>
      <c r="U22" s="504"/>
      <c r="V22" s="506">
        <f>'①かがみ文'!N12</f>
        <v>0</v>
      </c>
      <c r="W22" s="506"/>
      <c r="X22" s="506"/>
      <c r="Y22" s="506"/>
    </row>
    <row r="23" spans="20:25" ht="24.75" customHeight="1">
      <c r="T23" s="505" t="s">
        <v>254</v>
      </c>
      <c r="U23" s="505"/>
      <c r="V23" s="497"/>
      <c r="W23" s="497"/>
      <c r="X23" s="497"/>
      <c r="Y23" s="497"/>
    </row>
    <row r="24" spans="20:25" ht="24.75" customHeight="1">
      <c r="T24" s="200" t="s">
        <v>138</v>
      </c>
      <c r="U24" s="193"/>
      <c r="V24" s="497"/>
      <c r="W24" s="497"/>
      <c r="X24" s="497"/>
      <c r="Y24" s="497"/>
    </row>
    <row r="25" spans="20:25" ht="24.75" customHeight="1">
      <c r="T25" s="507" t="s">
        <v>256</v>
      </c>
      <c r="U25" s="507"/>
      <c r="V25" s="497"/>
      <c r="W25" s="497"/>
      <c r="X25" s="497"/>
      <c r="Y25" s="497"/>
    </row>
    <row r="28" spans="2:29" ht="12.75" customHeight="1">
      <c r="B28" s="503" t="s">
        <v>403</v>
      </c>
      <c r="C28" s="503"/>
      <c r="D28" s="503"/>
      <c r="E28" s="503"/>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row>
    <row r="29" spans="2:29" ht="12.75" customHeight="1">
      <c r="B29" s="503"/>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row>
    <row r="30" spans="2:29" ht="12.75" customHeight="1">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row>
    <row r="31" spans="2:29" ht="12.75" customHeight="1">
      <c r="B31" s="503"/>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row>
    <row r="32" spans="2:29" ht="12.75" customHeight="1">
      <c r="B32" s="503"/>
      <c r="C32" s="503"/>
      <c r="D32" s="503"/>
      <c r="E32" s="503"/>
      <c r="F32" s="503"/>
      <c r="G32" s="503"/>
      <c r="H32" s="503"/>
      <c r="I32" s="503"/>
      <c r="J32" s="503"/>
      <c r="K32" s="503"/>
      <c r="L32" s="503"/>
      <c r="M32" s="503"/>
      <c r="N32" s="503"/>
      <c r="O32" s="503"/>
      <c r="P32" s="503"/>
      <c r="Q32" s="503"/>
      <c r="R32" s="503"/>
      <c r="S32" s="503"/>
      <c r="T32" s="503"/>
      <c r="U32" s="503"/>
      <c r="V32" s="503"/>
      <c r="W32" s="503"/>
      <c r="X32" s="503"/>
      <c r="Y32" s="503"/>
      <c r="Z32" s="503"/>
      <c r="AA32" s="503"/>
      <c r="AB32" s="503"/>
      <c r="AC32" s="503"/>
    </row>
    <row r="33" spans="2:29" ht="12.75" customHeight="1">
      <c r="B33" s="503"/>
      <c r="C33" s="503"/>
      <c r="D33" s="503"/>
      <c r="E33" s="503"/>
      <c r="F33" s="503"/>
      <c r="G33" s="503"/>
      <c r="H33" s="503"/>
      <c r="I33" s="503"/>
      <c r="J33" s="503"/>
      <c r="K33" s="503"/>
      <c r="L33" s="503"/>
      <c r="M33" s="503"/>
      <c r="N33" s="503"/>
      <c r="O33" s="503"/>
      <c r="P33" s="503"/>
      <c r="Q33" s="503"/>
      <c r="R33" s="503"/>
      <c r="S33" s="503"/>
      <c r="T33" s="503"/>
      <c r="U33" s="503"/>
      <c r="V33" s="503"/>
      <c r="W33" s="503"/>
      <c r="X33" s="503"/>
      <c r="Y33" s="503"/>
      <c r="Z33" s="503"/>
      <c r="AA33" s="503"/>
      <c r="AB33" s="503"/>
      <c r="AC33" s="503"/>
    </row>
    <row r="34" spans="2:29" ht="12.75" customHeight="1">
      <c r="B34" s="503"/>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row>
    <row r="35" spans="2:29" ht="12.75">
      <c r="B35" s="503"/>
      <c r="C35" s="503"/>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3"/>
    </row>
    <row r="36" spans="2:29" ht="12.75">
      <c r="B36" s="503"/>
      <c r="C36" s="503"/>
      <c r="D36" s="503"/>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row>
  </sheetData>
  <sheetProtection sheet="1"/>
  <mergeCells count="23">
    <mergeCell ref="B28:AC36"/>
    <mergeCell ref="V25:Y25"/>
    <mergeCell ref="T22:U22"/>
    <mergeCell ref="T23:U23"/>
    <mergeCell ref="V22:Y22"/>
    <mergeCell ref="V23:Y23"/>
    <mergeCell ref="T25:U25"/>
    <mergeCell ref="B4:B6"/>
    <mergeCell ref="V24:Y24"/>
    <mergeCell ref="Q5:S5"/>
    <mergeCell ref="C4:C6"/>
    <mergeCell ref="D4:D5"/>
    <mergeCell ref="Y4:Y5"/>
    <mergeCell ref="Z4:Z5"/>
    <mergeCell ref="B2:Z2"/>
    <mergeCell ref="U4:U5"/>
    <mergeCell ref="V4:V5"/>
    <mergeCell ref="W4:W5"/>
    <mergeCell ref="X4:X5"/>
    <mergeCell ref="K5:M5"/>
    <mergeCell ref="E5:J5"/>
    <mergeCell ref="E4:T4"/>
    <mergeCell ref="N5:P5"/>
  </mergeCells>
  <dataValidations count="2">
    <dataValidation type="list" allowBlank="1" showInputMessage="1" showErrorMessage="1" sqref="C8">
      <formula1>"共済,健保,国保,学校,社福,医療法人,社団,財団,医師会,その他,個人,会社"</formula1>
    </dataValidation>
    <dataValidation type="list" allowBlank="1" showInputMessage="1" showErrorMessage="1" sqref="E8">
      <formula1>"1,2"</formula1>
    </dataValidation>
  </dataValidations>
  <printOptions horizontalCentered="1"/>
  <pageMargins left="0.7874015748031497" right="0.7874015748031497" top="0.86" bottom="0.67" header="0.5118110236220472" footer="0.5118110236220472"/>
  <pageSetup fitToHeight="1" fitToWidth="1" horizontalDpi="600" verticalDpi="600" orientation="landscape" paperSize="9" scale="5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A44"/>
  <sheetViews>
    <sheetView view="pageBreakPreview" zoomScaleSheetLayoutView="100" zoomScalePageLayoutView="0" workbookViewId="0" topLeftCell="A22">
      <selection activeCell="W11" sqref="W11"/>
    </sheetView>
  </sheetViews>
  <sheetFormatPr defaultColWidth="9.00390625" defaultRowHeight="13.5"/>
  <cols>
    <col min="1" max="1" width="3.375" style="112" customWidth="1"/>
    <col min="2" max="2" width="12.625" style="0" customWidth="1"/>
    <col min="3" max="4" width="8.625" style="0" customWidth="1"/>
    <col min="5" max="5" width="9.625" style="0" customWidth="1"/>
    <col min="6" max="12" width="7.75390625" style="0" customWidth="1"/>
    <col min="13" max="15" width="9.625" style="0" customWidth="1"/>
    <col min="16" max="16" width="12.875" style="0" customWidth="1"/>
    <col min="17" max="26" width="3.125" style="0" customWidth="1"/>
    <col min="27" max="27" width="16.875" style="0" customWidth="1"/>
  </cols>
  <sheetData>
    <row r="1" spans="1:3" ht="14.25">
      <c r="A1" s="74" t="s">
        <v>100</v>
      </c>
      <c r="C1" s="53"/>
    </row>
    <row r="2" spans="1:26" ht="24" customHeight="1">
      <c r="A2" s="552" t="s">
        <v>324</v>
      </c>
      <c r="B2" s="504"/>
      <c r="C2" s="504"/>
      <c r="D2" s="504"/>
      <c r="E2" s="504"/>
      <c r="F2" s="504"/>
      <c r="G2" s="504"/>
      <c r="H2" s="504"/>
      <c r="I2" s="504"/>
      <c r="J2" s="504"/>
      <c r="K2" s="504"/>
      <c r="L2" s="504"/>
      <c r="M2" s="504"/>
      <c r="N2" s="504"/>
      <c r="O2" s="504"/>
      <c r="P2" s="504"/>
      <c r="Q2" s="504"/>
      <c r="R2" s="504"/>
      <c r="S2" s="504"/>
      <c r="T2" s="504"/>
      <c r="U2" s="504"/>
      <c r="V2" s="504"/>
      <c r="W2" s="504"/>
      <c r="X2" s="504"/>
      <c r="Y2" s="504"/>
      <c r="Z2" s="504"/>
    </row>
    <row r="3" spans="2:26" ht="24" customHeight="1">
      <c r="B3" s="203" t="s">
        <v>262</v>
      </c>
      <c r="C3" s="204"/>
      <c r="D3" s="54"/>
      <c r="E3" s="54"/>
      <c r="F3" s="54"/>
      <c r="G3" s="54"/>
      <c r="H3" s="54"/>
      <c r="I3" s="54"/>
      <c r="J3" s="54"/>
      <c r="K3" s="54"/>
      <c r="L3" s="54"/>
      <c r="M3" s="54"/>
      <c r="N3" s="250" t="s">
        <v>356</v>
      </c>
      <c r="O3" s="551">
        <f>'①かがみ文'!N12</f>
        <v>0</v>
      </c>
      <c r="P3" s="551"/>
      <c r="Q3" s="551"/>
      <c r="R3" s="551"/>
      <c r="S3" s="551"/>
      <c r="T3" s="551"/>
      <c r="U3" s="551"/>
      <c r="V3" s="247"/>
      <c r="W3" s="247"/>
      <c r="X3" s="247"/>
      <c r="Y3" s="247"/>
      <c r="Z3" s="247"/>
    </row>
    <row r="4" ht="9.75" customHeight="1" thickBot="1"/>
    <row r="5" spans="1:26" s="20" customFormat="1" ht="15" customHeight="1">
      <c r="A5" s="517" t="s">
        <v>121</v>
      </c>
      <c r="B5" s="519" t="s">
        <v>43</v>
      </c>
      <c r="C5" s="519" t="s">
        <v>94</v>
      </c>
      <c r="D5" s="521" t="s">
        <v>95</v>
      </c>
      <c r="E5" s="524" t="s">
        <v>44</v>
      </c>
      <c r="F5" s="525" t="s">
        <v>45</v>
      </c>
      <c r="G5" s="526"/>
      <c r="H5" s="526"/>
      <c r="I5" s="526"/>
      <c r="J5" s="526"/>
      <c r="K5" s="526"/>
      <c r="L5" s="527"/>
      <c r="M5" s="514" t="s">
        <v>122</v>
      </c>
      <c r="N5" s="516" t="s">
        <v>46</v>
      </c>
      <c r="O5" s="516" t="s">
        <v>47</v>
      </c>
      <c r="P5" s="524" t="s">
        <v>0</v>
      </c>
      <c r="Q5" s="529" t="s">
        <v>123</v>
      </c>
      <c r="R5" s="530"/>
      <c r="S5" s="530"/>
      <c r="T5" s="530"/>
      <c r="U5" s="530"/>
      <c r="V5" s="530"/>
      <c r="W5" s="530"/>
      <c r="X5" s="530"/>
      <c r="Y5" s="530"/>
      <c r="Z5" s="531"/>
    </row>
    <row r="6" spans="1:26" s="21" customFormat="1" ht="24" customHeight="1">
      <c r="A6" s="518"/>
      <c r="B6" s="520"/>
      <c r="C6" s="520"/>
      <c r="D6" s="522"/>
      <c r="E6" s="515"/>
      <c r="F6" s="24" t="s">
        <v>49</v>
      </c>
      <c r="G6" s="25" t="s">
        <v>50</v>
      </c>
      <c r="H6" s="26" t="s">
        <v>51</v>
      </c>
      <c r="I6" s="26" t="s">
        <v>52</v>
      </c>
      <c r="J6" s="26" t="s">
        <v>53</v>
      </c>
      <c r="K6" s="26" t="s">
        <v>54</v>
      </c>
      <c r="L6" s="25" t="s">
        <v>55</v>
      </c>
      <c r="M6" s="515"/>
      <c r="N6" s="515"/>
      <c r="O6" s="515"/>
      <c r="P6" s="528"/>
      <c r="Q6" s="532"/>
      <c r="R6" s="533"/>
      <c r="S6" s="533"/>
      <c r="T6" s="533"/>
      <c r="U6" s="533"/>
      <c r="V6" s="533"/>
      <c r="W6" s="533"/>
      <c r="X6" s="533"/>
      <c r="Y6" s="533"/>
      <c r="Z6" s="534"/>
    </row>
    <row r="7" spans="1:26" s="33" customFormat="1" ht="19.5" customHeight="1">
      <c r="A7" s="518"/>
      <c r="B7" s="520"/>
      <c r="C7" s="520"/>
      <c r="D7" s="523"/>
      <c r="E7" s="27" t="s">
        <v>124</v>
      </c>
      <c r="F7" s="28" t="s">
        <v>125</v>
      </c>
      <c r="G7" s="29" t="s">
        <v>126</v>
      </c>
      <c r="H7" s="30" t="s">
        <v>127</v>
      </c>
      <c r="I7" s="30" t="s">
        <v>128</v>
      </c>
      <c r="J7" s="30" t="s">
        <v>129</v>
      </c>
      <c r="K7" s="29" t="s">
        <v>130</v>
      </c>
      <c r="L7" s="31" t="s">
        <v>56</v>
      </c>
      <c r="M7" s="32" t="s">
        <v>131</v>
      </c>
      <c r="N7" s="32" t="s">
        <v>132</v>
      </c>
      <c r="O7" s="32" t="s">
        <v>133</v>
      </c>
      <c r="P7" s="55" t="s">
        <v>134</v>
      </c>
      <c r="Q7" s="535"/>
      <c r="R7" s="536"/>
      <c r="S7" s="536"/>
      <c r="T7" s="536"/>
      <c r="U7" s="536"/>
      <c r="V7" s="536"/>
      <c r="W7" s="536"/>
      <c r="X7" s="536"/>
      <c r="Y7" s="536"/>
      <c r="Z7" s="537"/>
    </row>
    <row r="8" spans="1:26" s="33" customFormat="1" ht="17.25" customHeight="1">
      <c r="A8" s="189"/>
      <c r="B8" s="22"/>
      <c r="C8" s="22"/>
      <c r="D8" s="22"/>
      <c r="E8" s="22" t="s">
        <v>38</v>
      </c>
      <c r="F8" s="22" t="s">
        <v>38</v>
      </c>
      <c r="G8" s="22" t="s">
        <v>38</v>
      </c>
      <c r="H8" s="22" t="s">
        <v>38</v>
      </c>
      <c r="I8" s="22" t="s">
        <v>38</v>
      </c>
      <c r="J8" s="22" t="s">
        <v>38</v>
      </c>
      <c r="K8" s="22" t="s">
        <v>38</v>
      </c>
      <c r="L8" s="22" t="s">
        <v>38</v>
      </c>
      <c r="M8" s="22" t="s">
        <v>38</v>
      </c>
      <c r="N8" s="22" t="s">
        <v>38</v>
      </c>
      <c r="O8" s="22" t="s">
        <v>38</v>
      </c>
      <c r="P8" s="56" t="s">
        <v>38</v>
      </c>
      <c r="Q8" s="56"/>
      <c r="R8" s="57"/>
      <c r="S8" s="57"/>
      <c r="T8" s="57"/>
      <c r="U8" s="57"/>
      <c r="V8" s="57"/>
      <c r="W8" s="57"/>
      <c r="X8" s="57"/>
      <c r="Y8" s="57"/>
      <c r="Z8" s="58"/>
    </row>
    <row r="9" spans="1:26" s="33" customFormat="1" ht="21" customHeight="1">
      <c r="A9" s="510">
        <v>1</v>
      </c>
      <c r="B9" s="538"/>
      <c r="C9" s="538"/>
      <c r="D9" s="538"/>
      <c r="E9" s="540"/>
      <c r="F9" s="542"/>
      <c r="G9" s="542"/>
      <c r="H9" s="542"/>
      <c r="I9" s="542"/>
      <c r="J9" s="542"/>
      <c r="K9" s="542"/>
      <c r="L9" s="544">
        <f>SUM(F9:K10)</f>
        <v>0</v>
      </c>
      <c r="M9" s="542"/>
      <c r="N9" s="542"/>
      <c r="O9" s="542"/>
      <c r="P9" s="546">
        <f>SUM(E9,L9:O9)</f>
        <v>0</v>
      </c>
      <c r="Q9" s="59"/>
      <c r="R9" s="60" t="s">
        <v>399</v>
      </c>
      <c r="S9" s="87"/>
      <c r="T9" s="61" t="s">
        <v>135</v>
      </c>
      <c r="U9" s="87"/>
      <c r="V9" s="61" t="s">
        <v>40</v>
      </c>
      <c r="W9" s="87"/>
      <c r="X9" s="60" t="s">
        <v>136</v>
      </c>
      <c r="Y9" s="62"/>
      <c r="Z9" s="63"/>
    </row>
    <row r="10" spans="1:26" s="23" customFormat="1" ht="21" customHeight="1">
      <c r="A10" s="511"/>
      <c r="B10" s="539"/>
      <c r="C10" s="539"/>
      <c r="D10" s="539"/>
      <c r="E10" s="541"/>
      <c r="F10" s="543"/>
      <c r="G10" s="543"/>
      <c r="H10" s="543"/>
      <c r="I10" s="543"/>
      <c r="J10" s="543"/>
      <c r="K10" s="543"/>
      <c r="L10" s="545"/>
      <c r="M10" s="543"/>
      <c r="N10" s="543"/>
      <c r="O10" s="543"/>
      <c r="P10" s="547"/>
      <c r="Q10" s="64"/>
      <c r="R10" s="65"/>
      <c r="S10" s="66" t="s">
        <v>400</v>
      </c>
      <c r="T10" s="88"/>
      <c r="U10" s="67" t="s">
        <v>135</v>
      </c>
      <c r="V10" s="88"/>
      <c r="W10" s="67" t="s">
        <v>40</v>
      </c>
      <c r="X10" s="89"/>
      <c r="Y10" s="66" t="s">
        <v>136</v>
      </c>
      <c r="Z10" s="68"/>
    </row>
    <row r="11" spans="1:26" s="33" customFormat="1" ht="21" customHeight="1">
      <c r="A11" s="513">
        <v>2</v>
      </c>
      <c r="B11" s="512"/>
      <c r="C11" s="512"/>
      <c r="D11" s="512"/>
      <c r="E11" s="508"/>
      <c r="F11" s="508"/>
      <c r="G11" s="508"/>
      <c r="H11" s="508"/>
      <c r="I11" s="508"/>
      <c r="J11" s="508"/>
      <c r="K11" s="508"/>
      <c r="L11" s="509">
        <f>SUM(F11:K12)</f>
        <v>0</v>
      </c>
      <c r="M11" s="508"/>
      <c r="N11" s="508"/>
      <c r="O11" s="508"/>
      <c r="P11" s="509">
        <f>SUM(E11,L11:O11)</f>
        <v>0</v>
      </c>
      <c r="Q11" s="59"/>
      <c r="R11" s="60" t="s">
        <v>399</v>
      </c>
      <c r="S11" s="87"/>
      <c r="T11" s="61" t="s">
        <v>135</v>
      </c>
      <c r="U11" s="87"/>
      <c r="V11" s="61" t="s">
        <v>40</v>
      </c>
      <c r="W11" s="87"/>
      <c r="X11" s="60" t="s">
        <v>136</v>
      </c>
      <c r="Y11" s="62"/>
      <c r="Z11" s="63"/>
    </row>
    <row r="12" spans="1:26" s="23" customFormat="1" ht="21" customHeight="1">
      <c r="A12" s="513"/>
      <c r="B12" s="512"/>
      <c r="C12" s="512"/>
      <c r="D12" s="512"/>
      <c r="E12" s="508"/>
      <c r="F12" s="508"/>
      <c r="G12" s="508"/>
      <c r="H12" s="508"/>
      <c r="I12" s="508"/>
      <c r="J12" s="508"/>
      <c r="K12" s="508"/>
      <c r="L12" s="509"/>
      <c r="M12" s="508"/>
      <c r="N12" s="508"/>
      <c r="O12" s="508"/>
      <c r="P12" s="509"/>
      <c r="Q12" s="64"/>
      <c r="R12" s="65"/>
      <c r="S12" s="66" t="s">
        <v>400</v>
      </c>
      <c r="T12" s="88"/>
      <c r="U12" s="67" t="s">
        <v>135</v>
      </c>
      <c r="V12" s="88"/>
      <c r="W12" s="67" t="s">
        <v>40</v>
      </c>
      <c r="X12" s="89"/>
      <c r="Y12" s="66" t="s">
        <v>136</v>
      </c>
      <c r="Z12" s="68"/>
    </row>
    <row r="13" spans="1:26" s="23" customFormat="1" ht="21" customHeight="1">
      <c r="A13" s="510">
        <v>3</v>
      </c>
      <c r="B13" s="512"/>
      <c r="C13" s="512"/>
      <c r="D13" s="512"/>
      <c r="E13" s="508"/>
      <c r="F13" s="508"/>
      <c r="G13" s="508"/>
      <c r="H13" s="508"/>
      <c r="I13" s="508"/>
      <c r="J13" s="508"/>
      <c r="K13" s="508"/>
      <c r="L13" s="509">
        <f>SUM(F13:K14)</f>
        <v>0</v>
      </c>
      <c r="M13" s="508"/>
      <c r="N13" s="508"/>
      <c r="O13" s="508"/>
      <c r="P13" s="509">
        <f>SUM(E13,L13:O13)</f>
        <v>0</v>
      </c>
      <c r="Q13" s="59"/>
      <c r="R13" s="60" t="s">
        <v>399</v>
      </c>
      <c r="S13" s="87"/>
      <c r="T13" s="61" t="s">
        <v>135</v>
      </c>
      <c r="U13" s="87"/>
      <c r="V13" s="61" t="s">
        <v>40</v>
      </c>
      <c r="W13" s="87"/>
      <c r="X13" s="60" t="s">
        <v>136</v>
      </c>
      <c r="Y13" s="62"/>
      <c r="Z13" s="63"/>
    </row>
    <row r="14" spans="1:26" s="23" customFormat="1" ht="21" customHeight="1">
      <c r="A14" s="511"/>
      <c r="B14" s="512"/>
      <c r="C14" s="512"/>
      <c r="D14" s="512"/>
      <c r="E14" s="508"/>
      <c r="F14" s="508"/>
      <c r="G14" s="508"/>
      <c r="H14" s="508"/>
      <c r="I14" s="508"/>
      <c r="J14" s="508"/>
      <c r="K14" s="508"/>
      <c r="L14" s="509"/>
      <c r="M14" s="508"/>
      <c r="N14" s="508"/>
      <c r="O14" s="508"/>
      <c r="P14" s="509"/>
      <c r="Q14" s="64"/>
      <c r="R14" s="65"/>
      <c r="S14" s="66" t="s">
        <v>400</v>
      </c>
      <c r="T14" s="88"/>
      <c r="U14" s="67" t="s">
        <v>135</v>
      </c>
      <c r="V14" s="88"/>
      <c r="W14" s="67" t="s">
        <v>40</v>
      </c>
      <c r="X14" s="89"/>
      <c r="Y14" s="66" t="s">
        <v>136</v>
      </c>
      <c r="Z14" s="68"/>
    </row>
    <row r="15" spans="1:26" s="23" customFormat="1" ht="21" customHeight="1">
      <c r="A15" s="510">
        <v>4</v>
      </c>
      <c r="B15" s="512"/>
      <c r="C15" s="512"/>
      <c r="D15" s="512"/>
      <c r="E15" s="508"/>
      <c r="F15" s="508"/>
      <c r="G15" s="508"/>
      <c r="H15" s="508"/>
      <c r="I15" s="508"/>
      <c r="J15" s="508"/>
      <c r="K15" s="508"/>
      <c r="L15" s="509">
        <f>SUM(F15:K16)</f>
        <v>0</v>
      </c>
      <c r="M15" s="508"/>
      <c r="N15" s="508"/>
      <c r="O15" s="508"/>
      <c r="P15" s="509">
        <f>SUM(E15,L15:O15)</f>
        <v>0</v>
      </c>
      <c r="Q15" s="59"/>
      <c r="R15" s="60" t="s">
        <v>399</v>
      </c>
      <c r="S15" s="87"/>
      <c r="T15" s="61" t="s">
        <v>135</v>
      </c>
      <c r="U15" s="87"/>
      <c r="V15" s="61" t="s">
        <v>40</v>
      </c>
      <c r="W15" s="87"/>
      <c r="X15" s="60" t="s">
        <v>136</v>
      </c>
      <c r="Y15" s="62"/>
      <c r="Z15" s="63"/>
    </row>
    <row r="16" spans="1:26" s="23" customFormat="1" ht="21" customHeight="1">
      <c r="A16" s="511"/>
      <c r="B16" s="512"/>
      <c r="C16" s="512"/>
      <c r="D16" s="512"/>
      <c r="E16" s="508"/>
      <c r="F16" s="508"/>
      <c r="G16" s="508"/>
      <c r="H16" s="508"/>
      <c r="I16" s="508"/>
      <c r="J16" s="508"/>
      <c r="K16" s="508"/>
      <c r="L16" s="509"/>
      <c r="M16" s="508"/>
      <c r="N16" s="508"/>
      <c r="O16" s="508"/>
      <c r="P16" s="509"/>
      <c r="Q16" s="64"/>
      <c r="R16" s="65"/>
      <c r="S16" s="66" t="s">
        <v>400</v>
      </c>
      <c r="T16" s="88"/>
      <c r="U16" s="67" t="s">
        <v>135</v>
      </c>
      <c r="V16" s="88"/>
      <c r="W16" s="67" t="s">
        <v>40</v>
      </c>
      <c r="X16" s="89"/>
      <c r="Y16" s="66" t="s">
        <v>136</v>
      </c>
      <c r="Z16" s="68"/>
    </row>
    <row r="17" spans="1:26" s="23" customFormat="1" ht="21" customHeight="1">
      <c r="A17" s="513">
        <v>5</v>
      </c>
      <c r="B17" s="512"/>
      <c r="C17" s="512"/>
      <c r="D17" s="512"/>
      <c r="E17" s="508"/>
      <c r="F17" s="508"/>
      <c r="G17" s="508"/>
      <c r="H17" s="508"/>
      <c r="I17" s="508"/>
      <c r="J17" s="508"/>
      <c r="K17" s="508"/>
      <c r="L17" s="509">
        <f>SUM(F17:K18)</f>
        <v>0</v>
      </c>
      <c r="M17" s="508"/>
      <c r="N17" s="508"/>
      <c r="O17" s="508"/>
      <c r="P17" s="509">
        <f>SUM(E17,L17:O17)</f>
        <v>0</v>
      </c>
      <c r="Q17" s="59"/>
      <c r="R17" s="60" t="s">
        <v>399</v>
      </c>
      <c r="S17" s="87"/>
      <c r="T17" s="61" t="s">
        <v>135</v>
      </c>
      <c r="U17" s="87"/>
      <c r="V17" s="61" t="s">
        <v>40</v>
      </c>
      <c r="W17" s="87"/>
      <c r="X17" s="60" t="s">
        <v>136</v>
      </c>
      <c r="Y17" s="62"/>
      <c r="Z17" s="63"/>
    </row>
    <row r="18" spans="1:26" s="23" customFormat="1" ht="21" customHeight="1">
      <c r="A18" s="513"/>
      <c r="B18" s="512"/>
      <c r="C18" s="512"/>
      <c r="D18" s="512"/>
      <c r="E18" s="508"/>
      <c r="F18" s="508"/>
      <c r="G18" s="508"/>
      <c r="H18" s="508"/>
      <c r="I18" s="508"/>
      <c r="J18" s="508"/>
      <c r="K18" s="508"/>
      <c r="L18" s="509"/>
      <c r="M18" s="508"/>
      <c r="N18" s="508"/>
      <c r="O18" s="508"/>
      <c r="P18" s="509"/>
      <c r="Q18" s="64"/>
      <c r="R18" s="65"/>
      <c r="S18" s="66" t="s">
        <v>400</v>
      </c>
      <c r="T18" s="88"/>
      <c r="U18" s="67" t="s">
        <v>135</v>
      </c>
      <c r="V18" s="88"/>
      <c r="W18" s="67" t="s">
        <v>40</v>
      </c>
      <c r="X18" s="89"/>
      <c r="Y18" s="66" t="s">
        <v>136</v>
      </c>
      <c r="Z18" s="68"/>
    </row>
    <row r="19" spans="1:26" s="23" customFormat="1" ht="21" customHeight="1">
      <c r="A19" s="510">
        <v>6</v>
      </c>
      <c r="B19" s="512"/>
      <c r="C19" s="512"/>
      <c r="D19" s="512"/>
      <c r="E19" s="508"/>
      <c r="F19" s="508"/>
      <c r="G19" s="508"/>
      <c r="H19" s="508"/>
      <c r="I19" s="508"/>
      <c r="J19" s="508"/>
      <c r="K19" s="508"/>
      <c r="L19" s="509">
        <f>SUM(F19:K20)</f>
        <v>0</v>
      </c>
      <c r="M19" s="508"/>
      <c r="N19" s="508"/>
      <c r="O19" s="508"/>
      <c r="P19" s="509">
        <f>SUM(E19,L19:O19)</f>
        <v>0</v>
      </c>
      <c r="Q19" s="59"/>
      <c r="R19" s="60" t="s">
        <v>399</v>
      </c>
      <c r="S19" s="87"/>
      <c r="T19" s="61" t="s">
        <v>135</v>
      </c>
      <c r="U19" s="87"/>
      <c r="V19" s="61" t="s">
        <v>40</v>
      </c>
      <c r="W19" s="87"/>
      <c r="X19" s="60" t="s">
        <v>136</v>
      </c>
      <c r="Y19" s="62"/>
      <c r="Z19" s="63"/>
    </row>
    <row r="20" spans="1:26" s="23" customFormat="1" ht="21" customHeight="1">
      <c r="A20" s="511"/>
      <c r="B20" s="512"/>
      <c r="C20" s="512"/>
      <c r="D20" s="512"/>
      <c r="E20" s="508"/>
      <c r="F20" s="508"/>
      <c r="G20" s="508"/>
      <c r="H20" s="508"/>
      <c r="I20" s="508"/>
      <c r="J20" s="508"/>
      <c r="K20" s="508"/>
      <c r="L20" s="509"/>
      <c r="M20" s="508"/>
      <c r="N20" s="508"/>
      <c r="O20" s="508"/>
      <c r="P20" s="509"/>
      <c r="Q20" s="64"/>
      <c r="R20" s="65"/>
      <c r="S20" s="66" t="s">
        <v>400</v>
      </c>
      <c r="T20" s="88"/>
      <c r="U20" s="67" t="s">
        <v>135</v>
      </c>
      <c r="V20" s="88"/>
      <c r="W20" s="67" t="s">
        <v>40</v>
      </c>
      <c r="X20" s="89"/>
      <c r="Y20" s="66" t="s">
        <v>136</v>
      </c>
      <c r="Z20" s="68"/>
    </row>
    <row r="21" spans="1:26" s="23" customFormat="1" ht="21" customHeight="1">
      <c r="A21" s="510">
        <v>7</v>
      </c>
      <c r="B21" s="512"/>
      <c r="C21" s="512"/>
      <c r="D21" s="512"/>
      <c r="E21" s="508"/>
      <c r="F21" s="508"/>
      <c r="G21" s="508"/>
      <c r="H21" s="508"/>
      <c r="I21" s="508"/>
      <c r="J21" s="508"/>
      <c r="K21" s="508"/>
      <c r="L21" s="509">
        <f>SUM(F21:K22)</f>
        <v>0</v>
      </c>
      <c r="M21" s="508"/>
      <c r="N21" s="508"/>
      <c r="O21" s="508"/>
      <c r="P21" s="509">
        <f>SUM(E21,L21:O21)</f>
        <v>0</v>
      </c>
      <c r="Q21" s="59"/>
      <c r="R21" s="60" t="s">
        <v>399</v>
      </c>
      <c r="S21" s="87"/>
      <c r="T21" s="61" t="s">
        <v>135</v>
      </c>
      <c r="U21" s="87"/>
      <c r="V21" s="61" t="s">
        <v>40</v>
      </c>
      <c r="W21" s="87"/>
      <c r="X21" s="60" t="s">
        <v>136</v>
      </c>
      <c r="Y21" s="62"/>
      <c r="Z21" s="63"/>
    </row>
    <row r="22" spans="1:26" s="23" customFormat="1" ht="21" customHeight="1">
      <c r="A22" s="511"/>
      <c r="B22" s="512"/>
      <c r="C22" s="512"/>
      <c r="D22" s="512"/>
      <c r="E22" s="508"/>
      <c r="F22" s="508"/>
      <c r="G22" s="508"/>
      <c r="H22" s="508"/>
      <c r="I22" s="508"/>
      <c r="J22" s="508"/>
      <c r="K22" s="508"/>
      <c r="L22" s="509"/>
      <c r="M22" s="508"/>
      <c r="N22" s="508"/>
      <c r="O22" s="508"/>
      <c r="P22" s="509"/>
      <c r="Q22" s="64"/>
      <c r="R22" s="65"/>
      <c r="S22" s="66" t="s">
        <v>400</v>
      </c>
      <c r="T22" s="88"/>
      <c r="U22" s="67" t="s">
        <v>135</v>
      </c>
      <c r="V22" s="88"/>
      <c r="W22" s="67" t="s">
        <v>40</v>
      </c>
      <c r="X22" s="89"/>
      <c r="Y22" s="66" t="s">
        <v>136</v>
      </c>
      <c r="Z22" s="68"/>
    </row>
    <row r="23" spans="1:26" s="23" customFormat="1" ht="21" customHeight="1">
      <c r="A23" s="513">
        <v>8</v>
      </c>
      <c r="B23" s="512"/>
      <c r="C23" s="512"/>
      <c r="D23" s="512"/>
      <c r="E23" s="508"/>
      <c r="F23" s="508"/>
      <c r="G23" s="508"/>
      <c r="H23" s="508"/>
      <c r="I23" s="508"/>
      <c r="J23" s="508"/>
      <c r="K23" s="508"/>
      <c r="L23" s="509">
        <f>SUM(F23:K24)</f>
        <v>0</v>
      </c>
      <c r="M23" s="508"/>
      <c r="N23" s="508"/>
      <c r="O23" s="508"/>
      <c r="P23" s="509">
        <f>SUM(E23,L23:O23)</f>
        <v>0</v>
      </c>
      <c r="Q23" s="59"/>
      <c r="R23" s="60" t="s">
        <v>399</v>
      </c>
      <c r="S23" s="87"/>
      <c r="T23" s="61" t="s">
        <v>135</v>
      </c>
      <c r="U23" s="87"/>
      <c r="V23" s="61" t="s">
        <v>40</v>
      </c>
      <c r="W23" s="87"/>
      <c r="X23" s="60" t="s">
        <v>136</v>
      </c>
      <c r="Y23" s="62"/>
      <c r="Z23" s="63"/>
    </row>
    <row r="24" spans="1:26" s="23" customFormat="1" ht="21" customHeight="1">
      <c r="A24" s="513"/>
      <c r="B24" s="512"/>
      <c r="C24" s="512"/>
      <c r="D24" s="512"/>
      <c r="E24" s="508"/>
      <c r="F24" s="508"/>
      <c r="G24" s="508"/>
      <c r="H24" s="508"/>
      <c r="I24" s="508"/>
      <c r="J24" s="508"/>
      <c r="K24" s="508"/>
      <c r="L24" s="509"/>
      <c r="M24" s="508"/>
      <c r="N24" s="508"/>
      <c r="O24" s="508"/>
      <c r="P24" s="509"/>
      <c r="Q24" s="64"/>
      <c r="R24" s="65"/>
      <c r="S24" s="66" t="s">
        <v>400</v>
      </c>
      <c r="T24" s="88"/>
      <c r="U24" s="67" t="s">
        <v>135</v>
      </c>
      <c r="V24" s="88"/>
      <c r="W24" s="67" t="s">
        <v>40</v>
      </c>
      <c r="X24" s="89"/>
      <c r="Y24" s="66" t="s">
        <v>136</v>
      </c>
      <c r="Z24" s="68"/>
    </row>
    <row r="25" spans="1:26" s="23" customFormat="1" ht="21" customHeight="1">
      <c r="A25" s="510">
        <v>9</v>
      </c>
      <c r="B25" s="512"/>
      <c r="C25" s="512"/>
      <c r="D25" s="512"/>
      <c r="E25" s="508"/>
      <c r="F25" s="508"/>
      <c r="G25" s="508"/>
      <c r="H25" s="508"/>
      <c r="I25" s="508"/>
      <c r="J25" s="508"/>
      <c r="K25" s="508"/>
      <c r="L25" s="509">
        <f>SUM(F25:K26)</f>
        <v>0</v>
      </c>
      <c r="M25" s="508"/>
      <c r="N25" s="508"/>
      <c r="O25" s="553"/>
      <c r="P25" s="509">
        <f>SUM(E25,L25:O25)</f>
        <v>0</v>
      </c>
      <c r="Q25" s="59"/>
      <c r="R25" s="60" t="s">
        <v>399</v>
      </c>
      <c r="S25" s="87"/>
      <c r="T25" s="61" t="s">
        <v>135</v>
      </c>
      <c r="U25" s="87"/>
      <c r="V25" s="61" t="s">
        <v>40</v>
      </c>
      <c r="W25" s="87"/>
      <c r="X25" s="60" t="s">
        <v>136</v>
      </c>
      <c r="Y25" s="62"/>
      <c r="Z25" s="63"/>
    </row>
    <row r="26" spans="1:26" s="23" customFormat="1" ht="21" customHeight="1">
      <c r="A26" s="511"/>
      <c r="B26" s="512"/>
      <c r="C26" s="512"/>
      <c r="D26" s="512"/>
      <c r="E26" s="508"/>
      <c r="F26" s="508"/>
      <c r="G26" s="508"/>
      <c r="H26" s="508"/>
      <c r="I26" s="508"/>
      <c r="J26" s="508"/>
      <c r="K26" s="508"/>
      <c r="L26" s="509"/>
      <c r="M26" s="508"/>
      <c r="N26" s="508"/>
      <c r="O26" s="553"/>
      <c r="P26" s="509"/>
      <c r="Q26" s="64"/>
      <c r="R26" s="65"/>
      <c r="S26" s="66" t="s">
        <v>400</v>
      </c>
      <c r="T26" s="88"/>
      <c r="U26" s="67" t="s">
        <v>135</v>
      </c>
      <c r="V26" s="88"/>
      <c r="W26" s="67" t="s">
        <v>40</v>
      </c>
      <c r="X26" s="89"/>
      <c r="Y26" s="66" t="s">
        <v>136</v>
      </c>
      <c r="Z26" s="68"/>
    </row>
    <row r="27" spans="1:26" s="33" customFormat="1" ht="21" customHeight="1">
      <c r="A27" s="510">
        <v>10</v>
      </c>
      <c r="B27" s="512"/>
      <c r="C27" s="512"/>
      <c r="D27" s="512"/>
      <c r="E27" s="508"/>
      <c r="F27" s="508"/>
      <c r="G27" s="508"/>
      <c r="H27" s="508"/>
      <c r="I27" s="508"/>
      <c r="J27" s="508"/>
      <c r="K27" s="508"/>
      <c r="L27" s="509">
        <f>SUM(F27:K28)</f>
        <v>0</v>
      </c>
      <c r="M27" s="508"/>
      <c r="N27" s="508"/>
      <c r="O27" s="508"/>
      <c r="P27" s="509">
        <f>SUM(E27,L27:O27)</f>
        <v>0</v>
      </c>
      <c r="Q27" s="59"/>
      <c r="R27" s="60" t="s">
        <v>399</v>
      </c>
      <c r="S27" s="87"/>
      <c r="T27" s="61" t="s">
        <v>135</v>
      </c>
      <c r="U27" s="87"/>
      <c r="V27" s="61" t="s">
        <v>40</v>
      </c>
      <c r="W27" s="87"/>
      <c r="X27" s="60" t="s">
        <v>136</v>
      </c>
      <c r="Y27" s="62"/>
      <c r="Z27" s="63"/>
    </row>
    <row r="28" spans="1:26" s="23" customFormat="1" ht="21" customHeight="1">
      <c r="A28" s="511"/>
      <c r="B28" s="512"/>
      <c r="C28" s="512"/>
      <c r="D28" s="512"/>
      <c r="E28" s="508"/>
      <c r="F28" s="508"/>
      <c r="G28" s="508"/>
      <c r="H28" s="508"/>
      <c r="I28" s="508"/>
      <c r="J28" s="508"/>
      <c r="K28" s="508"/>
      <c r="L28" s="509"/>
      <c r="M28" s="508"/>
      <c r="N28" s="508"/>
      <c r="O28" s="508"/>
      <c r="P28" s="509"/>
      <c r="Q28" s="64"/>
      <c r="R28" s="65"/>
      <c r="S28" s="66" t="s">
        <v>400</v>
      </c>
      <c r="T28" s="88"/>
      <c r="U28" s="67" t="s">
        <v>135</v>
      </c>
      <c r="V28" s="88"/>
      <c r="W28" s="67" t="s">
        <v>40</v>
      </c>
      <c r="X28" s="89"/>
      <c r="Y28" s="66" t="s">
        <v>136</v>
      </c>
      <c r="Z28" s="68"/>
    </row>
    <row r="29" spans="1:26" s="23" customFormat="1" ht="21" customHeight="1">
      <c r="A29" s="513">
        <v>11</v>
      </c>
      <c r="B29" s="512"/>
      <c r="C29" s="512"/>
      <c r="D29" s="512"/>
      <c r="E29" s="508"/>
      <c r="F29" s="508"/>
      <c r="G29" s="508"/>
      <c r="H29" s="508"/>
      <c r="I29" s="508"/>
      <c r="J29" s="508"/>
      <c r="K29" s="508"/>
      <c r="L29" s="509">
        <f>SUM(F29:K30)</f>
        <v>0</v>
      </c>
      <c r="M29" s="508"/>
      <c r="N29" s="508"/>
      <c r="O29" s="508"/>
      <c r="P29" s="509">
        <f>SUM(E29,L29:O29)</f>
        <v>0</v>
      </c>
      <c r="Q29" s="59"/>
      <c r="R29" s="60" t="s">
        <v>399</v>
      </c>
      <c r="S29" s="87"/>
      <c r="T29" s="61" t="s">
        <v>135</v>
      </c>
      <c r="U29" s="87"/>
      <c r="V29" s="61" t="s">
        <v>40</v>
      </c>
      <c r="W29" s="87"/>
      <c r="X29" s="60" t="s">
        <v>136</v>
      </c>
      <c r="Y29" s="62"/>
      <c r="Z29" s="63"/>
    </row>
    <row r="30" spans="1:26" s="23" customFormat="1" ht="21" customHeight="1">
      <c r="A30" s="513"/>
      <c r="B30" s="512"/>
      <c r="C30" s="512"/>
      <c r="D30" s="512"/>
      <c r="E30" s="508"/>
      <c r="F30" s="508"/>
      <c r="G30" s="508"/>
      <c r="H30" s="508"/>
      <c r="I30" s="508"/>
      <c r="J30" s="508"/>
      <c r="K30" s="508"/>
      <c r="L30" s="509"/>
      <c r="M30" s="508"/>
      <c r="N30" s="508"/>
      <c r="O30" s="508"/>
      <c r="P30" s="509"/>
      <c r="Q30" s="64"/>
      <c r="R30" s="65"/>
      <c r="S30" s="66" t="s">
        <v>400</v>
      </c>
      <c r="T30" s="88"/>
      <c r="U30" s="67" t="s">
        <v>135</v>
      </c>
      <c r="V30" s="88"/>
      <c r="W30" s="67" t="s">
        <v>40</v>
      </c>
      <c r="X30" s="89"/>
      <c r="Y30" s="66" t="s">
        <v>136</v>
      </c>
      <c r="Z30" s="68"/>
    </row>
    <row r="31" spans="1:26" s="23" customFormat="1" ht="21" customHeight="1">
      <c r="A31" s="510">
        <v>12</v>
      </c>
      <c r="B31" s="512"/>
      <c r="C31" s="512"/>
      <c r="D31" s="512"/>
      <c r="E31" s="508"/>
      <c r="F31" s="508"/>
      <c r="G31" s="508"/>
      <c r="H31" s="508"/>
      <c r="I31" s="508"/>
      <c r="J31" s="508"/>
      <c r="K31" s="508"/>
      <c r="L31" s="509">
        <f>SUM(F31:K32)</f>
        <v>0</v>
      </c>
      <c r="M31" s="508"/>
      <c r="N31" s="508"/>
      <c r="O31" s="508"/>
      <c r="P31" s="509">
        <f>SUM(E31,L31:O31)</f>
        <v>0</v>
      </c>
      <c r="Q31" s="59"/>
      <c r="R31" s="60" t="s">
        <v>399</v>
      </c>
      <c r="S31" s="87"/>
      <c r="T31" s="61" t="s">
        <v>135</v>
      </c>
      <c r="U31" s="87"/>
      <c r="V31" s="61" t="s">
        <v>40</v>
      </c>
      <c r="W31" s="87"/>
      <c r="X31" s="60" t="s">
        <v>136</v>
      </c>
      <c r="Y31" s="62"/>
      <c r="Z31" s="63"/>
    </row>
    <row r="32" spans="1:26" s="23" customFormat="1" ht="21" customHeight="1">
      <c r="A32" s="511"/>
      <c r="B32" s="512"/>
      <c r="C32" s="512"/>
      <c r="D32" s="512"/>
      <c r="E32" s="508"/>
      <c r="F32" s="508"/>
      <c r="G32" s="508"/>
      <c r="H32" s="508"/>
      <c r="I32" s="508"/>
      <c r="J32" s="508"/>
      <c r="K32" s="508"/>
      <c r="L32" s="509"/>
      <c r="M32" s="508"/>
      <c r="N32" s="508"/>
      <c r="O32" s="508"/>
      <c r="P32" s="509"/>
      <c r="Q32" s="64"/>
      <c r="R32" s="65"/>
      <c r="S32" s="66" t="s">
        <v>400</v>
      </c>
      <c r="T32" s="88"/>
      <c r="U32" s="67" t="s">
        <v>135</v>
      </c>
      <c r="V32" s="88"/>
      <c r="W32" s="67" t="s">
        <v>40</v>
      </c>
      <c r="X32" s="89"/>
      <c r="Y32" s="66" t="s">
        <v>136</v>
      </c>
      <c r="Z32" s="68"/>
    </row>
    <row r="33" spans="1:26" s="23" customFormat="1" ht="21" customHeight="1">
      <c r="A33" s="510">
        <v>13</v>
      </c>
      <c r="B33" s="512"/>
      <c r="C33" s="512"/>
      <c r="D33" s="512"/>
      <c r="E33" s="508"/>
      <c r="F33" s="508"/>
      <c r="G33" s="508"/>
      <c r="H33" s="508"/>
      <c r="I33" s="508"/>
      <c r="J33" s="508"/>
      <c r="K33" s="508"/>
      <c r="L33" s="509">
        <f>SUM(F33:K34)</f>
        <v>0</v>
      </c>
      <c r="M33" s="508"/>
      <c r="N33" s="508"/>
      <c r="O33" s="508"/>
      <c r="P33" s="509">
        <f>SUM(E33,L33:O33)</f>
        <v>0</v>
      </c>
      <c r="Q33" s="59"/>
      <c r="R33" s="60" t="s">
        <v>399</v>
      </c>
      <c r="S33" s="87"/>
      <c r="T33" s="61" t="s">
        <v>135</v>
      </c>
      <c r="U33" s="87"/>
      <c r="V33" s="61" t="s">
        <v>40</v>
      </c>
      <c r="W33" s="87"/>
      <c r="X33" s="60" t="s">
        <v>136</v>
      </c>
      <c r="Y33" s="62"/>
      <c r="Z33" s="63"/>
    </row>
    <row r="34" spans="1:26" s="23" customFormat="1" ht="21" customHeight="1">
      <c r="A34" s="511"/>
      <c r="B34" s="512"/>
      <c r="C34" s="512"/>
      <c r="D34" s="512"/>
      <c r="E34" s="508"/>
      <c r="F34" s="508"/>
      <c r="G34" s="508"/>
      <c r="H34" s="508"/>
      <c r="I34" s="508"/>
      <c r="J34" s="508"/>
      <c r="K34" s="508"/>
      <c r="L34" s="509"/>
      <c r="M34" s="508"/>
      <c r="N34" s="508"/>
      <c r="O34" s="508"/>
      <c r="P34" s="509"/>
      <c r="Q34" s="64"/>
      <c r="R34" s="65"/>
      <c r="S34" s="66" t="s">
        <v>400</v>
      </c>
      <c r="T34" s="88"/>
      <c r="U34" s="67" t="s">
        <v>135</v>
      </c>
      <c r="V34" s="88"/>
      <c r="W34" s="67" t="s">
        <v>40</v>
      </c>
      <c r="X34" s="89"/>
      <c r="Y34" s="66" t="s">
        <v>136</v>
      </c>
      <c r="Z34" s="68"/>
    </row>
    <row r="35" spans="1:26" s="23" customFormat="1" ht="21" customHeight="1">
      <c r="A35" s="513">
        <v>14</v>
      </c>
      <c r="B35" s="512"/>
      <c r="C35" s="512"/>
      <c r="D35" s="512"/>
      <c r="E35" s="508"/>
      <c r="F35" s="508"/>
      <c r="G35" s="508"/>
      <c r="H35" s="508"/>
      <c r="I35" s="508"/>
      <c r="J35" s="508"/>
      <c r="K35" s="508"/>
      <c r="L35" s="509">
        <f>SUM(F35:K36)</f>
        <v>0</v>
      </c>
      <c r="M35" s="508"/>
      <c r="N35" s="508"/>
      <c r="O35" s="508"/>
      <c r="P35" s="509">
        <f>SUM(E35,L35:O35)</f>
        <v>0</v>
      </c>
      <c r="Q35" s="59"/>
      <c r="R35" s="60" t="s">
        <v>399</v>
      </c>
      <c r="S35" s="87"/>
      <c r="T35" s="61" t="s">
        <v>135</v>
      </c>
      <c r="U35" s="87"/>
      <c r="V35" s="61" t="s">
        <v>40</v>
      </c>
      <c r="W35" s="87"/>
      <c r="X35" s="60" t="s">
        <v>136</v>
      </c>
      <c r="Y35" s="62"/>
      <c r="Z35" s="63"/>
    </row>
    <row r="36" spans="1:26" s="23" customFormat="1" ht="21" customHeight="1">
      <c r="A36" s="513"/>
      <c r="B36" s="512"/>
      <c r="C36" s="512"/>
      <c r="D36" s="512"/>
      <c r="E36" s="508"/>
      <c r="F36" s="508"/>
      <c r="G36" s="508"/>
      <c r="H36" s="508"/>
      <c r="I36" s="508"/>
      <c r="J36" s="508"/>
      <c r="K36" s="508"/>
      <c r="L36" s="509"/>
      <c r="M36" s="508"/>
      <c r="N36" s="508"/>
      <c r="O36" s="508"/>
      <c r="P36" s="509"/>
      <c r="Q36" s="64"/>
      <c r="R36" s="65"/>
      <c r="S36" s="66" t="s">
        <v>400</v>
      </c>
      <c r="T36" s="88"/>
      <c r="U36" s="67" t="s">
        <v>135</v>
      </c>
      <c r="V36" s="88"/>
      <c r="W36" s="67" t="s">
        <v>40</v>
      </c>
      <c r="X36" s="89"/>
      <c r="Y36" s="66" t="s">
        <v>136</v>
      </c>
      <c r="Z36" s="68"/>
    </row>
    <row r="37" spans="1:26" s="23" customFormat="1" ht="21" customHeight="1">
      <c r="A37" s="510">
        <v>15</v>
      </c>
      <c r="B37" s="512"/>
      <c r="C37" s="512"/>
      <c r="D37" s="512"/>
      <c r="E37" s="508"/>
      <c r="F37" s="508"/>
      <c r="G37" s="508"/>
      <c r="H37" s="508"/>
      <c r="I37" s="508"/>
      <c r="J37" s="508"/>
      <c r="K37" s="508"/>
      <c r="L37" s="509">
        <f>SUM(F37:K38)</f>
        <v>0</v>
      </c>
      <c r="M37" s="508"/>
      <c r="N37" s="508"/>
      <c r="O37" s="508"/>
      <c r="P37" s="509">
        <f>SUM(E37,L37:O37)</f>
        <v>0</v>
      </c>
      <c r="Q37" s="59"/>
      <c r="R37" s="60" t="s">
        <v>399</v>
      </c>
      <c r="S37" s="87"/>
      <c r="T37" s="61" t="s">
        <v>135</v>
      </c>
      <c r="U37" s="87"/>
      <c r="V37" s="61" t="s">
        <v>40</v>
      </c>
      <c r="W37" s="87"/>
      <c r="X37" s="60" t="s">
        <v>136</v>
      </c>
      <c r="Y37" s="62"/>
      <c r="Z37" s="63"/>
    </row>
    <row r="38" spans="1:26" s="23" customFormat="1" ht="21" customHeight="1" thickBot="1">
      <c r="A38" s="511"/>
      <c r="B38" s="512"/>
      <c r="C38" s="512"/>
      <c r="D38" s="512"/>
      <c r="E38" s="508"/>
      <c r="F38" s="508"/>
      <c r="G38" s="508"/>
      <c r="H38" s="508"/>
      <c r="I38" s="508"/>
      <c r="J38" s="508"/>
      <c r="K38" s="508"/>
      <c r="L38" s="509"/>
      <c r="M38" s="508"/>
      <c r="N38" s="508"/>
      <c r="O38" s="508"/>
      <c r="P38" s="509"/>
      <c r="Q38" s="64"/>
      <c r="R38" s="65"/>
      <c r="S38" s="66" t="s">
        <v>400</v>
      </c>
      <c r="T38" s="88"/>
      <c r="U38" s="67" t="s">
        <v>135</v>
      </c>
      <c r="V38" s="88"/>
      <c r="W38" s="67" t="s">
        <v>40</v>
      </c>
      <c r="X38" s="89"/>
      <c r="Y38" s="66" t="s">
        <v>136</v>
      </c>
      <c r="Z38" s="68"/>
    </row>
    <row r="39" spans="1:27" s="23" customFormat="1" ht="30" customHeight="1" thickBot="1" thickTop="1">
      <c r="A39" s="190"/>
      <c r="B39" s="85" t="s">
        <v>0</v>
      </c>
      <c r="C39" s="86"/>
      <c r="D39" s="85"/>
      <c r="E39" s="277">
        <f aca="true" t="shared" si="0" ref="E39:P39">SUM(E9:E38)</f>
        <v>0</v>
      </c>
      <c r="F39" s="277">
        <f t="shared" si="0"/>
        <v>0</v>
      </c>
      <c r="G39" s="277">
        <f t="shared" si="0"/>
        <v>0</v>
      </c>
      <c r="H39" s="277">
        <f t="shared" si="0"/>
        <v>0</v>
      </c>
      <c r="I39" s="277">
        <f t="shared" si="0"/>
        <v>0</v>
      </c>
      <c r="J39" s="277">
        <f t="shared" si="0"/>
        <v>0</v>
      </c>
      <c r="K39" s="277">
        <f t="shared" si="0"/>
        <v>0</v>
      </c>
      <c r="L39" s="277">
        <f t="shared" si="0"/>
        <v>0</v>
      </c>
      <c r="M39" s="277">
        <f t="shared" si="0"/>
        <v>0</v>
      </c>
      <c r="N39" s="277">
        <f t="shared" si="0"/>
        <v>0</v>
      </c>
      <c r="O39" s="279">
        <f t="shared" si="0"/>
        <v>0</v>
      </c>
      <c r="P39" s="278">
        <f t="shared" si="0"/>
        <v>0</v>
      </c>
      <c r="Q39" s="280" t="str">
        <f>IF(P39=AA39,"〇","×")</f>
        <v>〇</v>
      </c>
      <c r="R39" s="69"/>
      <c r="S39" s="69"/>
      <c r="T39" s="69"/>
      <c r="U39" s="69"/>
      <c r="V39" s="69"/>
      <c r="W39" s="69"/>
      <c r="X39" s="69"/>
      <c r="Y39" s="69"/>
      <c r="Z39" s="70"/>
      <c r="AA39" s="322">
        <f>E39+L39+M39+N39+O39</f>
        <v>0</v>
      </c>
    </row>
    <row r="40" spans="1:26" s="23" customFormat="1" ht="10.5" customHeight="1">
      <c r="A40" s="191"/>
      <c r="B40" s="72"/>
      <c r="C40" s="72"/>
      <c r="D40" s="72"/>
      <c r="E40" s="73"/>
      <c r="F40" s="73"/>
      <c r="G40" s="73"/>
      <c r="H40" s="73"/>
      <c r="I40" s="73"/>
      <c r="J40" s="73"/>
      <c r="K40" s="73"/>
      <c r="L40" s="73"/>
      <c r="M40" s="73"/>
      <c r="N40" s="73"/>
      <c r="O40" s="73"/>
      <c r="P40" s="73"/>
      <c r="Q40" s="73"/>
      <c r="R40" s="73"/>
      <c r="S40" s="73"/>
      <c r="T40" s="73"/>
      <c r="U40" s="73"/>
      <c r="V40" s="73"/>
      <c r="W40" s="73"/>
      <c r="X40" s="73"/>
      <c r="Y40" s="73"/>
      <c r="Z40" s="73"/>
    </row>
    <row r="41" spans="1:26" s="23" customFormat="1" ht="30" customHeight="1">
      <c r="A41" s="191"/>
      <c r="B41" s="72"/>
      <c r="C41" s="72"/>
      <c r="D41" s="72"/>
      <c r="E41" s="73"/>
      <c r="F41" s="73"/>
      <c r="G41" s="73"/>
      <c r="H41" s="73"/>
      <c r="I41" s="73"/>
      <c r="J41" s="73"/>
      <c r="K41" s="73"/>
      <c r="L41" s="73"/>
      <c r="M41" s="73"/>
      <c r="N41" s="90" t="s">
        <v>138</v>
      </c>
      <c r="O41" s="84"/>
      <c r="P41" s="549" t="s">
        <v>176</v>
      </c>
      <c r="Q41" s="549"/>
      <c r="R41" s="549"/>
      <c r="S41" s="549"/>
      <c r="T41" s="550"/>
      <c r="U41" s="550"/>
      <c r="V41" s="550"/>
      <c r="W41" s="550"/>
      <c r="X41" s="550"/>
      <c r="Y41" s="550"/>
      <c r="Z41" s="550"/>
    </row>
    <row r="42" spans="1:26" s="23" customFormat="1" ht="30" customHeight="1">
      <c r="A42" s="191"/>
      <c r="B42" s="72"/>
      <c r="C42" s="72"/>
      <c r="D42" s="72"/>
      <c r="E42" s="73"/>
      <c r="F42" s="73"/>
      <c r="G42" s="73"/>
      <c r="H42" s="73"/>
      <c r="I42" s="73"/>
      <c r="J42" s="73"/>
      <c r="K42" s="73"/>
      <c r="L42" s="73"/>
      <c r="M42" s="73"/>
      <c r="N42" s="91" t="s">
        <v>137</v>
      </c>
      <c r="O42" s="84"/>
      <c r="P42" s="548"/>
      <c r="Q42" s="548"/>
      <c r="R42" s="548"/>
      <c r="S42" s="548"/>
      <c r="T42" s="548"/>
      <c r="U42" s="548"/>
      <c r="V42" s="548"/>
      <c r="W42" s="548"/>
      <c r="X42" s="548"/>
      <c r="Y42" s="548"/>
      <c r="Z42" s="548"/>
    </row>
    <row r="43" ht="13.5"/>
    <row r="44" ht="12.75">
      <c r="B44" s="294"/>
    </row>
  </sheetData>
  <sheetProtection/>
  <mergeCells count="257">
    <mergeCell ref="M23:M24"/>
    <mergeCell ref="M27:M28"/>
    <mergeCell ref="N27:N28"/>
    <mergeCell ref="O3:U3"/>
    <mergeCell ref="A2:Z2"/>
    <mergeCell ref="M25:M26"/>
    <mergeCell ref="N25:N26"/>
    <mergeCell ref="O25:O26"/>
    <mergeCell ref="P25:P26"/>
    <mergeCell ref="H25:H26"/>
    <mergeCell ref="P42:Z42"/>
    <mergeCell ref="P41:S41"/>
    <mergeCell ref="T41:Z41"/>
    <mergeCell ref="N23:N24"/>
    <mergeCell ref="O23:O24"/>
    <mergeCell ref="P23:P24"/>
    <mergeCell ref="O27:O28"/>
    <mergeCell ref="P27:P28"/>
    <mergeCell ref="A25:A26"/>
    <mergeCell ref="B25:B26"/>
    <mergeCell ref="C25:C26"/>
    <mergeCell ref="D25:D26"/>
    <mergeCell ref="E25:E26"/>
    <mergeCell ref="F25:F26"/>
    <mergeCell ref="G25:G26"/>
    <mergeCell ref="H23:H24"/>
    <mergeCell ref="I23:I24"/>
    <mergeCell ref="J23:J24"/>
    <mergeCell ref="K23:K24"/>
    <mergeCell ref="L23:L24"/>
    <mergeCell ref="L25:L26"/>
    <mergeCell ref="I25:I26"/>
    <mergeCell ref="J25:J26"/>
    <mergeCell ref="K25:K26"/>
    <mergeCell ref="N21:N22"/>
    <mergeCell ref="O21:O22"/>
    <mergeCell ref="P21:P22"/>
    <mergeCell ref="A23:A24"/>
    <mergeCell ref="B23:B24"/>
    <mergeCell ref="C23:C24"/>
    <mergeCell ref="D23:D24"/>
    <mergeCell ref="E23:E24"/>
    <mergeCell ref="F23:F24"/>
    <mergeCell ref="G23:G24"/>
    <mergeCell ref="H21:H22"/>
    <mergeCell ref="I21:I22"/>
    <mergeCell ref="J21:J22"/>
    <mergeCell ref="K21:K22"/>
    <mergeCell ref="L21:L22"/>
    <mergeCell ref="M21:M22"/>
    <mergeCell ref="N19:N20"/>
    <mergeCell ref="O19:O20"/>
    <mergeCell ref="P19:P20"/>
    <mergeCell ref="A21:A22"/>
    <mergeCell ref="B21:B22"/>
    <mergeCell ref="C21:C22"/>
    <mergeCell ref="D21:D22"/>
    <mergeCell ref="E21:E22"/>
    <mergeCell ref="F21:F22"/>
    <mergeCell ref="G21:G22"/>
    <mergeCell ref="H19:H20"/>
    <mergeCell ref="I19:I20"/>
    <mergeCell ref="J19:J20"/>
    <mergeCell ref="K19:K20"/>
    <mergeCell ref="L19:L20"/>
    <mergeCell ref="M19:M20"/>
    <mergeCell ref="N17:N18"/>
    <mergeCell ref="O17:O18"/>
    <mergeCell ref="P17:P18"/>
    <mergeCell ref="A19:A20"/>
    <mergeCell ref="B19:B20"/>
    <mergeCell ref="C19:C20"/>
    <mergeCell ref="D19:D20"/>
    <mergeCell ref="E19:E20"/>
    <mergeCell ref="F19:F20"/>
    <mergeCell ref="G19:G20"/>
    <mergeCell ref="H17:H18"/>
    <mergeCell ref="I17:I18"/>
    <mergeCell ref="J17:J18"/>
    <mergeCell ref="K17:K18"/>
    <mergeCell ref="L17:L18"/>
    <mergeCell ref="M17:M18"/>
    <mergeCell ref="N15:N16"/>
    <mergeCell ref="O15:O16"/>
    <mergeCell ref="P15:P16"/>
    <mergeCell ref="A17:A18"/>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A15:A16"/>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A13:A14"/>
    <mergeCell ref="B13:B14"/>
    <mergeCell ref="C13:C14"/>
    <mergeCell ref="D13:D14"/>
    <mergeCell ref="E13:E14"/>
    <mergeCell ref="F13:F14"/>
    <mergeCell ref="G13:G14"/>
    <mergeCell ref="H11:H12"/>
    <mergeCell ref="I11:I12"/>
    <mergeCell ref="J11:J12"/>
    <mergeCell ref="K11:K12"/>
    <mergeCell ref="L11:L12"/>
    <mergeCell ref="M11:M12"/>
    <mergeCell ref="N9:N10"/>
    <mergeCell ref="O9:O10"/>
    <mergeCell ref="P9:P10"/>
    <mergeCell ref="A11:A12"/>
    <mergeCell ref="B11:B12"/>
    <mergeCell ref="C11:C12"/>
    <mergeCell ref="D11:D12"/>
    <mergeCell ref="E11:E12"/>
    <mergeCell ref="F11:F12"/>
    <mergeCell ref="G11:G12"/>
    <mergeCell ref="H9:H10"/>
    <mergeCell ref="I9:I10"/>
    <mergeCell ref="J9:J10"/>
    <mergeCell ref="K9:K10"/>
    <mergeCell ref="L9:L10"/>
    <mergeCell ref="M9:M10"/>
    <mergeCell ref="P5:P6"/>
    <mergeCell ref="Q5:Z6"/>
    <mergeCell ref="Q7:Z7"/>
    <mergeCell ref="A9:A10"/>
    <mergeCell ref="B9:B10"/>
    <mergeCell ref="C9:C10"/>
    <mergeCell ref="D9:D10"/>
    <mergeCell ref="E9:E10"/>
    <mergeCell ref="F9:F10"/>
    <mergeCell ref="G9:G10"/>
    <mergeCell ref="M5:M6"/>
    <mergeCell ref="N5:N6"/>
    <mergeCell ref="O5:O6"/>
    <mergeCell ref="A5:A7"/>
    <mergeCell ref="B5:B7"/>
    <mergeCell ref="C5:C7"/>
    <mergeCell ref="D5:D7"/>
    <mergeCell ref="E5:E6"/>
    <mergeCell ref="F5:L5"/>
    <mergeCell ref="A27:A28"/>
    <mergeCell ref="B27:B28"/>
    <mergeCell ref="C27:C28"/>
    <mergeCell ref="D27:D28"/>
    <mergeCell ref="E27:E28"/>
    <mergeCell ref="F27:F28"/>
    <mergeCell ref="G27:G28"/>
    <mergeCell ref="H27:H28"/>
    <mergeCell ref="I27:I28"/>
    <mergeCell ref="J27:J28"/>
    <mergeCell ref="K27:K28"/>
    <mergeCell ref="L27:L28"/>
    <mergeCell ref="A29:A30"/>
    <mergeCell ref="B29:B30"/>
    <mergeCell ref="C29:C30"/>
    <mergeCell ref="D29:D30"/>
    <mergeCell ref="E29:E30"/>
    <mergeCell ref="F29:F30"/>
    <mergeCell ref="G29:G30"/>
    <mergeCell ref="H29:H30"/>
    <mergeCell ref="I29:I30"/>
    <mergeCell ref="J29:J30"/>
    <mergeCell ref="K29:K30"/>
    <mergeCell ref="L29:L30"/>
    <mergeCell ref="M29:M30"/>
    <mergeCell ref="N29:N30"/>
    <mergeCell ref="O29:O30"/>
    <mergeCell ref="P29:P30"/>
    <mergeCell ref="A31:A32"/>
    <mergeCell ref="B31:B32"/>
    <mergeCell ref="C31:C32"/>
    <mergeCell ref="D31:D32"/>
    <mergeCell ref="E31:E32"/>
    <mergeCell ref="F31:F32"/>
    <mergeCell ref="G31:G32"/>
    <mergeCell ref="H31:H32"/>
    <mergeCell ref="I31:I32"/>
    <mergeCell ref="J31:J32"/>
    <mergeCell ref="K31:K32"/>
    <mergeCell ref="L31:L32"/>
    <mergeCell ref="M31:M32"/>
    <mergeCell ref="N31:N32"/>
    <mergeCell ref="O31:O32"/>
    <mergeCell ref="P31:P32"/>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O33:O34"/>
    <mergeCell ref="P33:P34"/>
    <mergeCell ref="A35:A36"/>
    <mergeCell ref="B35:B36"/>
    <mergeCell ref="C35:C36"/>
    <mergeCell ref="D35:D36"/>
    <mergeCell ref="E35:E36"/>
    <mergeCell ref="F35:F36"/>
    <mergeCell ref="G35:G36"/>
    <mergeCell ref="H35:H36"/>
    <mergeCell ref="I35:I36"/>
    <mergeCell ref="J35:J36"/>
    <mergeCell ref="K35:K36"/>
    <mergeCell ref="L35:L36"/>
    <mergeCell ref="M35:M36"/>
    <mergeCell ref="N35:N36"/>
    <mergeCell ref="O35:O36"/>
    <mergeCell ref="P35:P36"/>
    <mergeCell ref="A37:A38"/>
    <mergeCell ref="B37:B38"/>
    <mergeCell ref="C37:C38"/>
    <mergeCell ref="D37:D38"/>
    <mergeCell ref="E37:E38"/>
    <mergeCell ref="F37:F38"/>
    <mergeCell ref="M37:M38"/>
    <mergeCell ref="N37:N38"/>
    <mergeCell ref="O37:O38"/>
    <mergeCell ref="P37:P38"/>
    <mergeCell ref="G37:G38"/>
    <mergeCell ref="H37:H38"/>
    <mergeCell ref="I37:I38"/>
    <mergeCell ref="J37:J38"/>
    <mergeCell ref="K37:K38"/>
    <mergeCell ref="L37:L38"/>
  </mergeCells>
  <dataValidations count="2">
    <dataValidation type="list" allowBlank="1" showInputMessage="1" showErrorMessage="1" sqref="C9:C38">
      <formula1>"保育士,保育士助手,看護職員"</formula1>
    </dataValidation>
    <dataValidation type="list" allowBlank="1" showInputMessage="1" showErrorMessage="1" sqref="D9:D38">
      <formula1>"常勤,非常勤"</formula1>
    </dataValidation>
  </dataValidations>
  <printOptions horizontalCentered="1"/>
  <pageMargins left="0.7874015748031497" right="0.7874015748031497" top="0.86" bottom="0.67" header="0.5118110236220472" footer="0.5118110236220472"/>
  <pageSetup fitToHeight="1" fitToWidth="1" horizontalDpi="600" verticalDpi="600" orientation="landscape" paperSize="9" scale="57"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P34"/>
  <sheetViews>
    <sheetView view="pageBreakPreview" zoomScaleSheetLayoutView="100" zoomScalePageLayoutView="0" workbookViewId="0" topLeftCell="A1">
      <selection activeCell="N21" sqref="N21"/>
    </sheetView>
  </sheetViews>
  <sheetFormatPr defaultColWidth="9.00390625" defaultRowHeight="13.5"/>
  <cols>
    <col min="1" max="1" width="2.125" style="36" customWidth="1"/>
    <col min="2" max="2" width="6.00390625" style="36" customWidth="1"/>
    <col min="3" max="3" width="5.75390625" style="36" customWidth="1"/>
    <col min="4" max="4" width="10.50390625" style="36" customWidth="1"/>
    <col min="5" max="5" width="6.00390625" style="36" customWidth="1"/>
    <col min="6" max="6" width="5.75390625" style="36" customWidth="1"/>
    <col min="7" max="7" width="6.625" style="36" customWidth="1"/>
    <col min="8" max="11" width="6.00390625" style="36" customWidth="1"/>
    <col min="12" max="15" width="5.25390625" style="36" customWidth="1"/>
    <col min="16" max="16384" width="9.00390625" style="36" customWidth="1"/>
  </cols>
  <sheetData>
    <row r="1" s="34" customFormat="1" ht="21" customHeight="1">
      <c r="A1" s="35" t="s">
        <v>116</v>
      </c>
    </row>
    <row r="2" spans="1:15" s="34" customFormat="1" ht="33.75" customHeight="1">
      <c r="A2" s="571" t="s">
        <v>82</v>
      </c>
      <c r="B2" s="571"/>
      <c r="C2" s="571"/>
      <c r="D2" s="571"/>
      <c r="E2" s="571"/>
      <c r="F2" s="571"/>
      <c r="G2" s="571"/>
      <c r="H2" s="571"/>
      <c r="I2" s="571"/>
      <c r="J2" s="571"/>
      <c r="K2" s="571"/>
      <c r="L2" s="571"/>
      <c r="M2" s="571"/>
      <c r="N2" s="571"/>
      <c r="O2" s="571"/>
    </row>
    <row r="3" s="34" customFormat="1" ht="15.75" customHeight="1"/>
    <row r="4" s="34" customFormat="1" ht="24.75" customHeight="1">
      <c r="A4" s="35" t="s">
        <v>42</v>
      </c>
    </row>
    <row r="5" spans="2:15" ht="21" customHeight="1">
      <c r="B5" s="556" t="s">
        <v>83</v>
      </c>
      <c r="C5" s="562"/>
      <c r="D5" s="562"/>
      <c r="E5" s="562"/>
      <c r="F5" s="557"/>
      <c r="G5" s="556" t="s">
        <v>84</v>
      </c>
      <c r="H5" s="562"/>
      <c r="I5" s="562"/>
      <c r="J5" s="562"/>
      <c r="K5" s="557"/>
      <c r="L5" s="556" t="s">
        <v>85</v>
      </c>
      <c r="M5" s="562"/>
      <c r="N5" s="562"/>
      <c r="O5" s="557"/>
    </row>
    <row r="6" spans="1:15" ht="27" customHeight="1">
      <c r="A6" s="238"/>
      <c r="B6" s="556" t="s">
        <v>86</v>
      </c>
      <c r="C6" s="557"/>
      <c r="D6" s="241" t="s">
        <v>340</v>
      </c>
      <c r="E6" s="556" t="s">
        <v>87</v>
      </c>
      <c r="F6" s="557"/>
      <c r="G6" s="239" t="s">
        <v>88</v>
      </c>
      <c r="H6" s="558" t="s">
        <v>196</v>
      </c>
      <c r="I6" s="560"/>
      <c r="J6" s="556" t="s">
        <v>87</v>
      </c>
      <c r="K6" s="557"/>
      <c r="L6" s="558" t="s">
        <v>195</v>
      </c>
      <c r="M6" s="559"/>
      <c r="N6" s="556" t="s">
        <v>89</v>
      </c>
      <c r="O6" s="557"/>
    </row>
    <row r="7" spans="2:15" ht="87" customHeight="1">
      <c r="B7" s="565"/>
      <c r="C7" s="566"/>
      <c r="D7" s="104"/>
      <c r="E7" s="565"/>
      <c r="F7" s="566"/>
      <c r="G7" s="37"/>
      <c r="H7" s="567">
        <f>'①かがみ文'!N12</f>
        <v>0</v>
      </c>
      <c r="I7" s="568"/>
      <c r="J7" s="565"/>
      <c r="K7" s="566"/>
      <c r="L7" s="565"/>
      <c r="M7" s="566"/>
      <c r="N7" s="565"/>
      <c r="O7" s="566"/>
    </row>
    <row r="8" ht="34.5" customHeight="1">
      <c r="B8" s="38"/>
    </row>
    <row r="9" s="34" customFormat="1" ht="25.5" customHeight="1">
      <c r="A9" s="35" t="s">
        <v>165</v>
      </c>
    </row>
    <row r="10" spans="2:15" s="39" customFormat="1" ht="17.25" customHeight="1">
      <c r="B10" s="576" t="s">
        <v>164</v>
      </c>
      <c r="C10" s="577"/>
      <c r="D10" s="577"/>
      <c r="E10" s="577"/>
      <c r="F10" s="578"/>
      <c r="G10" s="561" t="s">
        <v>251</v>
      </c>
      <c r="H10" s="562"/>
      <c r="I10" s="562"/>
      <c r="J10" s="562"/>
      <c r="K10" s="562"/>
      <c r="L10" s="562"/>
      <c r="M10" s="562"/>
      <c r="N10" s="562"/>
      <c r="O10" s="557"/>
    </row>
    <row r="11" spans="1:15" ht="20.25" customHeight="1">
      <c r="A11" t="s">
        <v>103</v>
      </c>
      <c r="B11" s="579"/>
      <c r="C11" s="580"/>
      <c r="D11" s="580"/>
      <c r="E11" s="580"/>
      <c r="F11" s="581"/>
      <c r="G11" s="563" t="s">
        <v>250</v>
      </c>
      <c r="H11" s="564"/>
      <c r="I11" s="564"/>
      <c r="J11" s="564"/>
      <c r="K11" s="564"/>
      <c r="L11" s="561" t="s">
        <v>166</v>
      </c>
      <c r="M11" s="562"/>
      <c r="N11" s="562"/>
      <c r="O11" s="557"/>
    </row>
    <row r="12" spans="1:15" ht="20.25" customHeight="1">
      <c r="A12"/>
      <c r="B12" s="582"/>
      <c r="C12" s="583"/>
      <c r="D12" s="583"/>
      <c r="E12" s="583"/>
      <c r="F12" s="584"/>
      <c r="G12" s="561" t="s">
        <v>248</v>
      </c>
      <c r="H12" s="585"/>
      <c r="I12" s="163" t="s">
        <v>247</v>
      </c>
      <c r="J12" s="554" t="s">
        <v>249</v>
      </c>
      <c r="K12" s="555"/>
      <c r="L12" s="598">
        <f>IF(G13=J13,1,IF((J13-G13)&lt;=0,(1-G13)+J13,J13-G13))</f>
        <v>1</v>
      </c>
      <c r="M12" s="599"/>
      <c r="N12" s="599"/>
      <c r="O12" s="600"/>
    </row>
    <row r="13" spans="2:15" ht="38.25" customHeight="1">
      <c r="B13" s="591"/>
      <c r="C13" s="592"/>
      <c r="D13" s="592"/>
      <c r="E13" s="592"/>
      <c r="F13" s="595" t="s">
        <v>38</v>
      </c>
      <c r="G13" s="586">
        <v>0</v>
      </c>
      <c r="H13" s="587"/>
      <c r="I13" s="597" t="s">
        <v>247</v>
      </c>
      <c r="J13" s="588">
        <v>0</v>
      </c>
      <c r="K13" s="589"/>
      <c r="L13" s="601"/>
      <c r="M13" s="602"/>
      <c r="N13" s="602"/>
      <c r="O13" s="603"/>
    </row>
    <row r="14" spans="2:15" ht="40.5" customHeight="1">
      <c r="B14" s="593"/>
      <c r="C14" s="594"/>
      <c r="D14" s="594"/>
      <c r="E14" s="594"/>
      <c r="F14" s="596"/>
      <c r="G14" s="582"/>
      <c r="H14" s="583"/>
      <c r="I14" s="583"/>
      <c r="J14" s="583"/>
      <c r="K14" s="584"/>
      <c r="L14" s="604"/>
      <c r="M14" s="605"/>
      <c r="N14" s="605"/>
      <c r="O14" s="606"/>
    </row>
    <row r="15" ht="23.25" customHeight="1"/>
    <row r="16" s="34" customFormat="1" ht="25.5" customHeight="1">
      <c r="A16" s="35" t="s">
        <v>398</v>
      </c>
    </row>
    <row r="17" spans="2:15" s="39" customFormat="1" ht="56.25" customHeight="1">
      <c r="B17" s="240" t="s">
        <v>167</v>
      </c>
      <c r="C17" s="240" t="s">
        <v>168</v>
      </c>
      <c r="D17" s="240" t="s">
        <v>169</v>
      </c>
      <c r="E17" s="240" t="s">
        <v>170</v>
      </c>
      <c r="F17" s="240" t="s">
        <v>171</v>
      </c>
      <c r="G17" s="240" t="s">
        <v>173</v>
      </c>
      <c r="H17" s="240" t="s">
        <v>197</v>
      </c>
      <c r="I17" s="240" t="s">
        <v>172</v>
      </c>
      <c r="K17" s="34"/>
      <c r="L17" s="34"/>
      <c r="M17" s="34"/>
      <c r="N17" s="34"/>
      <c r="O17" s="34"/>
    </row>
    <row r="18" spans="2:15" s="39" customFormat="1" ht="30" customHeight="1">
      <c r="B18" s="569"/>
      <c r="C18" s="569"/>
      <c r="D18" s="569"/>
      <c r="E18" s="569"/>
      <c r="F18" s="569"/>
      <c r="G18" s="569"/>
      <c r="H18" s="569"/>
      <c r="I18" s="569"/>
      <c r="K18" s="40" t="s">
        <v>357</v>
      </c>
      <c r="L18" s="574">
        <f>'①かがみ文'!N12</f>
        <v>0</v>
      </c>
      <c r="M18" s="574"/>
      <c r="N18" s="575"/>
      <c r="O18" s="575"/>
    </row>
    <row r="19" spans="2:16" s="39" customFormat="1" ht="30" customHeight="1">
      <c r="B19" s="570"/>
      <c r="C19" s="570"/>
      <c r="D19" s="570"/>
      <c r="E19" s="570"/>
      <c r="F19" s="570"/>
      <c r="G19" s="570"/>
      <c r="H19" s="570"/>
      <c r="I19" s="570"/>
      <c r="K19" s="40" t="s">
        <v>174</v>
      </c>
      <c r="L19" s="573" t="s">
        <v>175</v>
      </c>
      <c r="M19" s="573"/>
      <c r="N19" s="572"/>
      <c r="O19" s="572"/>
      <c r="P19" s="34"/>
    </row>
    <row r="20" spans="2:16" s="40" customFormat="1" ht="30" customHeight="1">
      <c r="B20" s="84"/>
      <c r="C20" s="84"/>
      <c r="D20" s="84"/>
      <c r="E20" s="84"/>
      <c r="F20" s="84"/>
      <c r="G20" s="84"/>
      <c r="H20" s="84"/>
      <c r="I20" s="84"/>
      <c r="J20" s="71"/>
      <c r="K20" s="40" t="s">
        <v>158</v>
      </c>
      <c r="L20" s="590"/>
      <c r="M20" s="585"/>
      <c r="N20" s="585"/>
      <c r="O20" s="585"/>
      <c r="P20" s="34"/>
    </row>
    <row r="21" spans="2:16" ht="50.25" customHeight="1">
      <c r="B21" s="84"/>
      <c r="C21" s="84"/>
      <c r="D21" s="84"/>
      <c r="E21" s="84"/>
      <c r="F21" s="84"/>
      <c r="G21" s="84"/>
      <c r="H21" s="84"/>
      <c r="I21" s="84"/>
      <c r="J21" s="71"/>
      <c r="K21" s="34"/>
      <c r="L21" s="34"/>
      <c r="M21" s="34"/>
      <c r="N21" s="34"/>
      <c r="O21" s="34"/>
      <c r="P21" s="34"/>
    </row>
    <row r="22" spans="11:16" ht="12">
      <c r="K22" s="34"/>
      <c r="L22" s="34"/>
      <c r="M22" s="34"/>
      <c r="N22" s="34"/>
      <c r="O22" s="34"/>
      <c r="P22" s="34"/>
    </row>
    <row r="23" spans="11:16" ht="12">
      <c r="K23" s="34"/>
      <c r="L23" s="34"/>
      <c r="M23" s="34"/>
      <c r="N23" s="34"/>
      <c r="O23" s="34"/>
      <c r="P23" s="34"/>
    </row>
    <row r="24" spans="11:16" ht="12">
      <c r="K24" s="34"/>
      <c r="L24" s="34"/>
      <c r="M24" s="34"/>
      <c r="N24" s="34"/>
      <c r="O24" s="34"/>
      <c r="P24" s="34"/>
    </row>
    <row r="25" spans="11:16" ht="12">
      <c r="K25" s="34"/>
      <c r="L25" s="34"/>
      <c r="M25" s="34"/>
      <c r="N25" s="34"/>
      <c r="O25" s="34"/>
      <c r="P25" s="34"/>
    </row>
    <row r="34" ht="12">
      <c r="B34" s="293"/>
    </row>
  </sheetData>
  <sheetProtection/>
  <mergeCells count="40">
    <mergeCell ref="L20:O20"/>
    <mergeCell ref="B13:E14"/>
    <mergeCell ref="F13:F14"/>
    <mergeCell ref="B18:B19"/>
    <mergeCell ref="D18:D19"/>
    <mergeCell ref="E18:E19"/>
    <mergeCell ref="F18:F19"/>
    <mergeCell ref="H18:H19"/>
    <mergeCell ref="I13:I14"/>
    <mergeCell ref="L12:O14"/>
    <mergeCell ref="L7:M7"/>
    <mergeCell ref="N19:O19"/>
    <mergeCell ref="L19:M19"/>
    <mergeCell ref="L18:O18"/>
    <mergeCell ref="G18:G19"/>
    <mergeCell ref="B10:F12"/>
    <mergeCell ref="G12:H12"/>
    <mergeCell ref="G13:H14"/>
    <mergeCell ref="N7:O7"/>
    <mergeCell ref="J13:K14"/>
    <mergeCell ref="B7:C7"/>
    <mergeCell ref="E7:F7"/>
    <mergeCell ref="H7:I7"/>
    <mergeCell ref="C18:C19"/>
    <mergeCell ref="I18:I19"/>
    <mergeCell ref="A2:O2"/>
    <mergeCell ref="B5:F5"/>
    <mergeCell ref="G5:K5"/>
    <mergeCell ref="L5:O5"/>
    <mergeCell ref="B6:C6"/>
    <mergeCell ref="J12:K12"/>
    <mergeCell ref="E6:F6"/>
    <mergeCell ref="L6:M6"/>
    <mergeCell ref="H6:I6"/>
    <mergeCell ref="J6:K6"/>
    <mergeCell ref="N6:O6"/>
    <mergeCell ref="L11:O11"/>
    <mergeCell ref="G10:O10"/>
    <mergeCell ref="G11:K11"/>
    <mergeCell ref="J7:K7"/>
  </mergeCells>
  <dataValidations count="2">
    <dataValidation type="list" allowBlank="1" showInputMessage="1" showErrorMessage="1" sqref="G7">
      <formula1>"共済,健保,国保,学校,社福,医療法人,社団,財団,医師会,その他,個人,会社"</formula1>
    </dataValidation>
    <dataValidation type="list" allowBlank="1" showInputMessage="1" showErrorMessage="1" sqref="B18:I19">
      <formula1>"○,×"</formula1>
    </dataValidation>
  </dataValidations>
  <printOptions horizontalCentered="1"/>
  <pageMargins left="0.7874015748031497" right="0.7874015748031497" top="0.86" bottom="0.67" header="0.5118110236220472" footer="0.5118110236220472"/>
  <pageSetup fitToHeight="1" fitToWidth="1" horizontalDpi="600" verticalDpi="600" orientation="landscape" paperSize="9"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P64"/>
  <sheetViews>
    <sheetView view="pageBreakPreview" zoomScaleSheetLayoutView="100" zoomScalePageLayoutView="0" workbookViewId="0" topLeftCell="A1">
      <selection activeCell="G9" sqref="G9"/>
    </sheetView>
  </sheetViews>
  <sheetFormatPr defaultColWidth="9.00390625" defaultRowHeight="13.5"/>
  <cols>
    <col min="1" max="1" width="5.50390625" style="2" customWidth="1"/>
    <col min="2" max="2" width="10.25390625" style="2" customWidth="1"/>
    <col min="3" max="3" width="9.75390625" style="2" customWidth="1"/>
    <col min="4" max="5" width="11.125" style="8" customWidth="1"/>
    <col min="6" max="6" width="10.25390625" style="2" customWidth="1"/>
    <col min="7" max="7" width="10.25390625" style="4" customWidth="1"/>
    <col min="8" max="11" width="10.25390625" style="2" customWidth="1"/>
    <col min="12" max="12" width="12.125" style="2" customWidth="1"/>
    <col min="13" max="13" width="4.375" style="2" customWidth="1"/>
    <col min="14" max="14" width="10.625" style="2" customWidth="1"/>
    <col min="15" max="16384" width="9.00390625" style="2" customWidth="1"/>
  </cols>
  <sheetData>
    <row r="1" spans="2:3" ht="13.5">
      <c r="B1" s="42" t="s">
        <v>102</v>
      </c>
      <c r="C1" s="42"/>
    </row>
    <row r="2" spans="2:14" ht="30.75" customHeight="1">
      <c r="B2" s="629" t="s">
        <v>106</v>
      </c>
      <c r="C2" s="629"/>
      <c r="D2" s="629"/>
      <c r="E2" s="629"/>
      <c r="F2" s="629"/>
      <c r="G2" s="629"/>
      <c r="H2" s="629"/>
      <c r="I2" s="629"/>
      <c r="J2" s="629"/>
      <c r="K2" s="629"/>
      <c r="L2" s="629"/>
      <c r="M2" s="3"/>
      <c r="N2" s="3"/>
    </row>
    <row r="3" spans="2:12" ht="16.5" customHeight="1">
      <c r="B3" s="203" t="s">
        <v>300</v>
      </c>
      <c r="C3" s="205"/>
      <c r="D3" s="205"/>
      <c r="E3" s="1"/>
      <c r="F3" s="1"/>
      <c r="G3" s="1"/>
      <c r="H3" s="1"/>
      <c r="I3" s="1"/>
      <c r="J3" s="1"/>
      <c r="K3" s="1"/>
      <c r="L3" s="1"/>
    </row>
    <row r="4" spans="2:12" ht="26.25" customHeight="1" thickBot="1">
      <c r="B4" s="50" t="s">
        <v>25</v>
      </c>
      <c r="C4" s="5"/>
      <c r="H4" s="16"/>
      <c r="I4" s="16"/>
      <c r="J4" s="16"/>
      <c r="K4" s="16"/>
      <c r="L4" s="17"/>
    </row>
    <row r="5" spans="2:12" ht="23.25" customHeight="1">
      <c r="B5" s="622" t="s">
        <v>8</v>
      </c>
      <c r="C5" s="623"/>
      <c r="D5" s="623"/>
      <c r="E5" s="624"/>
      <c r="F5" s="625" t="s">
        <v>22</v>
      </c>
      <c r="G5" s="623"/>
      <c r="H5" s="623"/>
      <c r="I5" s="623"/>
      <c r="J5" s="623"/>
      <c r="K5" s="626"/>
      <c r="L5" s="614" t="s">
        <v>159</v>
      </c>
    </row>
    <row r="6" spans="2:12" ht="23.25" customHeight="1">
      <c r="B6" s="633" t="s">
        <v>20</v>
      </c>
      <c r="C6" s="618" t="s">
        <v>337</v>
      </c>
      <c r="D6" s="619"/>
      <c r="E6" s="620"/>
      <c r="F6" s="630" t="s">
        <v>21</v>
      </c>
      <c r="G6" s="630"/>
      <c r="H6" s="630" t="s">
        <v>257</v>
      </c>
      <c r="I6" s="630"/>
      <c r="J6" s="631" t="s">
        <v>2</v>
      </c>
      <c r="K6" s="632"/>
      <c r="L6" s="615"/>
    </row>
    <row r="7" spans="2:12" ht="39.75" customHeight="1" thickBot="1">
      <c r="B7" s="633"/>
      <c r="C7" s="323" t="s">
        <v>512</v>
      </c>
      <c r="D7" s="82" t="s">
        <v>104</v>
      </c>
      <c r="E7" s="82" t="s">
        <v>162</v>
      </c>
      <c r="F7" s="12" t="s">
        <v>5</v>
      </c>
      <c r="G7" s="12" t="s">
        <v>6</v>
      </c>
      <c r="H7" s="12" t="s">
        <v>5</v>
      </c>
      <c r="I7" s="12" t="s">
        <v>6</v>
      </c>
      <c r="J7" s="12" t="s">
        <v>5</v>
      </c>
      <c r="K7" s="12" t="s">
        <v>6</v>
      </c>
      <c r="L7" s="616"/>
    </row>
    <row r="8" spans="2:12" ht="31.5" customHeight="1">
      <c r="B8" s="252" t="s">
        <v>500</v>
      </c>
      <c r="C8" s="253" t="e">
        <f>'⑥別紙２－２の付表臨時保育換算（２）'!D65</f>
        <v>#DIV/0!</v>
      </c>
      <c r="D8" s="263"/>
      <c r="E8" s="254"/>
      <c r="F8" s="255"/>
      <c r="G8" s="256"/>
      <c r="H8" s="255"/>
      <c r="I8" s="256"/>
      <c r="J8" s="284">
        <f>F8+H8</f>
        <v>0</v>
      </c>
      <c r="K8" s="285">
        <f>G8+I8</f>
        <v>0</v>
      </c>
      <c r="L8" s="257"/>
    </row>
    <row r="9" spans="2:12" ht="31.5" customHeight="1">
      <c r="B9" s="258" t="s">
        <v>9</v>
      </c>
      <c r="C9" s="259" t="e">
        <f>'⑥別紙２－２の付表臨時保育換算（２）'!F65</f>
        <v>#DIV/0!</v>
      </c>
      <c r="D9" s="263"/>
      <c r="E9" s="254"/>
      <c r="F9" s="255"/>
      <c r="G9" s="256"/>
      <c r="H9" s="255"/>
      <c r="I9" s="256"/>
      <c r="J9" s="284">
        <f>F9+H9</f>
        <v>0</v>
      </c>
      <c r="K9" s="285">
        <f aca="true" t="shared" si="0" ref="K9:K19">G9+I9</f>
        <v>0</v>
      </c>
      <c r="L9" s="257"/>
    </row>
    <row r="10" spans="2:12" ht="31.5" customHeight="1">
      <c r="B10" s="258" t="s">
        <v>10</v>
      </c>
      <c r="C10" s="259" t="e">
        <f>'⑥別紙２－２の付表臨時保育換算（２）'!H65</f>
        <v>#DIV/0!</v>
      </c>
      <c r="D10" s="263"/>
      <c r="E10" s="254"/>
      <c r="F10" s="255"/>
      <c r="G10" s="256"/>
      <c r="H10" s="255"/>
      <c r="I10" s="256"/>
      <c r="J10" s="284">
        <f aca="true" t="shared" si="1" ref="J10:J19">F10+H10</f>
        <v>0</v>
      </c>
      <c r="K10" s="285">
        <f t="shared" si="0"/>
        <v>0</v>
      </c>
      <c r="L10" s="257"/>
    </row>
    <row r="11" spans="2:12" ht="31.5" customHeight="1">
      <c r="B11" s="258" t="s">
        <v>11</v>
      </c>
      <c r="C11" s="260" t="e">
        <f>'⑥別紙２－２の付表臨時保育換算（２）'!J65</f>
        <v>#DIV/0!</v>
      </c>
      <c r="D11" s="263"/>
      <c r="E11" s="254"/>
      <c r="F11" s="255"/>
      <c r="G11" s="256"/>
      <c r="H11" s="255"/>
      <c r="I11" s="256"/>
      <c r="J11" s="284">
        <f t="shared" si="1"/>
        <v>0</v>
      </c>
      <c r="K11" s="285">
        <f t="shared" si="0"/>
        <v>0</v>
      </c>
      <c r="L11" s="257"/>
    </row>
    <row r="12" spans="2:12" ht="31.5" customHeight="1">
      <c r="B12" s="258" t="s">
        <v>12</v>
      </c>
      <c r="C12" s="260" t="e">
        <f>'⑥別紙２－２の付表臨時保育換算（２）'!L65</f>
        <v>#DIV/0!</v>
      </c>
      <c r="D12" s="263"/>
      <c r="E12" s="254"/>
      <c r="F12" s="255"/>
      <c r="G12" s="256"/>
      <c r="H12" s="255"/>
      <c r="I12" s="256"/>
      <c r="J12" s="284">
        <f t="shared" si="1"/>
        <v>0</v>
      </c>
      <c r="K12" s="285">
        <f t="shared" si="0"/>
        <v>0</v>
      </c>
      <c r="L12" s="257"/>
    </row>
    <row r="13" spans="2:12" ht="31.5" customHeight="1">
      <c r="B13" s="258" t="s">
        <v>13</v>
      </c>
      <c r="C13" s="260" t="e">
        <f>'⑥別紙２－２の付表臨時保育換算（２）'!N65</f>
        <v>#DIV/0!</v>
      </c>
      <c r="D13" s="263"/>
      <c r="E13" s="254"/>
      <c r="F13" s="255"/>
      <c r="G13" s="256"/>
      <c r="H13" s="255"/>
      <c r="I13" s="256"/>
      <c r="J13" s="284">
        <f t="shared" si="1"/>
        <v>0</v>
      </c>
      <c r="K13" s="285">
        <f t="shared" si="0"/>
        <v>0</v>
      </c>
      <c r="L13" s="257"/>
    </row>
    <row r="14" spans="2:12" ht="31.5" customHeight="1">
      <c r="B14" s="258" t="s">
        <v>14</v>
      </c>
      <c r="C14" s="260" t="e">
        <f>'⑥別紙２－２の付表臨時保育換算（２）'!P65</f>
        <v>#DIV/0!</v>
      </c>
      <c r="D14" s="263"/>
      <c r="E14" s="254"/>
      <c r="F14" s="255"/>
      <c r="G14" s="256"/>
      <c r="H14" s="255"/>
      <c r="I14" s="256"/>
      <c r="J14" s="284">
        <f t="shared" si="1"/>
        <v>0</v>
      </c>
      <c r="K14" s="285">
        <f t="shared" si="0"/>
        <v>0</v>
      </c>
      <c r="L14" s="257"/>
    </row>
    <row r="15" spans="2:12" ht="31.5" customHeight="1">
      <c r="B15" s="258" t="s">
        <v>15</v>
      </c>
      <c r="C15" s="260" t="e">
        <f>'⑥別紙２－２の付表臨時保育換算（２）'!R65</f>
        <v>#DIV/0!</v>
      </c>
      <c r="D15" s="263"/>
      <c r="E15" s="254"/>
      <c r="F15" s="255"/>
      <c r="G15" s="256"/>
      <c r="H15" s="255"/>
      <c r="I15" s="256"/>
      <c r="J15" s="284">
        <f t="shared" si="1"/>
        <v>0</v>
      </c>
      <c r="K15" s="285">
        <f t="shared" si="0"/>
        <v>0</v>
      </c>
      <c r="L15" s="257"/>
    </row>
    <row r="16" spans="2:12" ht="31.5" customHeight="1">
      <c r="B16" s="258" t="s">
        <v>16</v>
      </c>
      <c r="C16" s="260" t="e">
        <f>'⑥別紙２－２の付表臨時保育換算（２）'!T65</f>
        <v>#DIV/0!</v>
      </c>
      <c r="D16" s="263"/>
      <c r="E16" s="254"/>
      <c r="F16" s="255"/>
      <c r="G16" s="256"/>
      <c r="H16" s="255"/>
      <c r="I16" s="256"/>
      <c r="J16" s="284">
        <f t="shared" si="1"/>
        <v>0</v>
      </c>
      <c r="K16" s="285">
        <f t="shared" si="0"/>
        <v>0</v>
      </c>
      <c r="L16" s="257"/>
    </row>
    <row r="17" spans="2:12" ht="31.5" customHeight="1">
      <c r="B17" s="258" t="s">
        <v>405</v>
      </c>
      <c r="C17" s="260" t="e">
        <f>'⑥別紙２－２の付表臨時保育換算（２）'!V65</f>
        <v>#DIV/0!</v>
      </c>
      <c r="D17" s="263"/>
      <c r="E17" s="254"/>
      <c r="F17" s="255"/>
      <c r="G17" s="256"/>
      <c r="H17" s="255"/>
      <c r="I17" s="256"/>
      <c r="J17" s="284">
        <f t="shared" si="1"/>
        <v>0</v>
      </c>
      <c r="K17" s="285">
        <f t="shared" si="0"/>
        <v>0</v>
      </c>
      <c r="L17" s="257"/>
    </row>
    <row r="18" spans="2:12" ht="31.5" customHeight="1">
      <c r="B18" s="258" t="s">
        <v>17</v>
      </c>
      <c r="C18" s="260" t="e">
        <f>'⑥別紙２－２の付表臨時保育換算（２）'!X65</f>
        <v>#DIV/0!</v>
      </c>
      <c r="D18" s="263"/>
      <c r="E18" s="254"/>
      <c r="F18" s="255"/>
      <c r="G18" s="256"/>
      <c r="H18" s="255"/>
      <c r="I18" s="256"/>
      <c r="J18" s="284">
        <f t="shared" si="1"/>
        <v>0</v>
      </c>
      <c r="K18" s="285">
        <f t="shared" si="0"/>
        <v>0</v>
      </c>
      <c r="L18" s="257"/>
    </row>
    <row r="19" spans="2:12" ht="31.5" customHeight="1" thickBot="1">
      <c r="B19" s="258" t="s">
        <v>18</v>
      </c>
      <c r="C19" s="261" t="e">
        <f>'⑥別紙２－２の付表臨時保育換算（２）'!Z65</f>
        <v>#DIV/0!</v>
      </c>
      <c r="D19" s="263"/>
      <c r="E19" s="254"/>
      <c r="F19" s="255"/>
      <c r="G19" s="256"/>
      <c r="H19" s="255"/>
      <c r="I19" s="256"/>
      <c r="J19" s="284">
        <f t="shared" si="1"/>
        <v>0</v>
      </c>
      <c r="K19" s="285">
        <f t="shared" si="0"/>
        <v>0</v>
      </c>
      <c r="L19" s="257"/>
    </row>
    <row r="20" spans="2:12" ht="31.5" customHeight="1" thickBot="1">
      <c r="B20" s="262" t="s">
        <v>19</v>
      </c>
      <c r="C20" s="281" t="e">
        <f>ROUND(SUM(C8:C19)/12,1)</f>
        <v>#DIV/0!</v>
      </c>
      <c r="D20" s="282">
        <f>ROUND(SUM(D8:D19)/12,1)</f>
        <v>0</v>
      </c>
      <c r="E20" s="282">
        <f>ROUND(SUM(E8:E19)/12,1)</f>
        <v>0</v>
      </c>
      <c r="F20" s="282">
        <f aca="true" t="shared" si="2" ref="F20:L20">ROUND(SUM(F8:F19)/12,1)</f>
        <v>0</v>
      </c>
      <c r="G20" s="282">
        <f t="shared" si="2"/>
        <v>0</v>
      </c>
      <c r="H20" s="282">
        <f t="shared" si="2"/>
        <v>0</v>
      </c>
      <c r="I20" s="282">
        <f t="shared" si="2"/>
        <v>0</v>
      </c>
      <c r="J20" s="282">
        <f t="shared" si="2"/>
        <v>0</v>
      </c>
      <c r="K20" s="282">
        <f t="shared" si="2"/>
        <v>0</v>
      </c>
      <c r="L20" s="283">
        <f t="shared" si="2"/>
        <v>0</v>
      </c>
    </row>
    <row r="21" spans="2:12" ht="13.5" customHeight="1">
      <c r="B21" s="80"/>
      <c r="C21" s="19"/>
      <c r="D21" s="18"/>
      <c r="E21" s="18"/>
      <c r="F21" s="18"/>
      <c r="G21" s="18"/>
      <c r="H21" s="18"/>
      <c r="I21" s="18"/>
      <c r="J21" s="617">
        <f>J20+K20</f>
        <v>0</v>
      </c>
      <c r="K21" s="617"/>
      <c r="L21" s="18"/>
    </row>
    <row r="22" spans="2:12" ht="48" customHeight="1">
      <c r="B22" s="80"/>
      <c r="C22" s="19"/>
      <c r="D22" s="18"/>
      <c r="E22" s="18"/>
      <c r="F22" s="18"/>
      <c r="G22" s="18"/>
      <c r="H22" s="18"/>
      <c r="I22" s="18"/>
      <c r="J22" s="242"/>
      <c r="K22" s="242"/>
      <c r="L22" s="18"/>
    </row>
    <row r="23" spans="2:12" ht="30" customHeight="1">
      <c r="B23" s="80" t="s">
        <v>26</v>
      </c>
      <c r="C23" s="19"/>
      <c r="D23" s="18"/>
      <c r="E23" s="18"/>
      <c r="F23" s="18"/>
      <c r="G23" s="18"/>
      <c r="H23" s="18"/>
      <c r="I23" s="18"/>
      <c r="J23" s="18"/>
      <c r="K23" s="18"/>
      <c r="L23" s="18"/>
    </row>
    <row r="24" spans="1:13" ht="21.75" customHeight="1">
      <c r="A24" s="78">
        <v>1</v>
      </c>
      <c r="B24" s="613" t="s">
        <v>492</v>
      </c>
      <c r="C24" s="613"/>
      <c r="D24" s="613"/>
      <c r="E24" s="613"/>
      <c r="F24" s="613"/>
      <c r="G24" s="613"/>
      <c r="H24" s="613"/>
      <c r="I24" s="613"/>
      <c r="J24" s="613"/>
      <c r="K24" s="613"/>
      <c r="L24" s="613"/>
      <c r="M24" s="81"/>
    </row>
    <row r="25" spans="1:13" ht="21.75" customHeight="1">
      <c r="A25" s="78">
        <v>2</v>
      </c>
      <c r="B25" s="621" t="s">
        <v>323</v>
      </c>
      <c r="C25" s="621"/>
      <c r="D25" s="621"/>
      <c r="E25" s="621"/>
      <c r="F25" s="621"/>
      <c r="G25" s="621"/>
      <c r="H25" s="621"/>
      <c r="I25" s="621"/>
      <c r="J25" s="621"/>
      <c r="K25" s="621"/>
      <c r="L25" s="621"/>
      <c r="M25" s="79"/>
    </row>
    <row r="26" spans="1:13" ht="21.75" customHeight="1">
      <c r="A26" s="78">
        <v>3</v>
      </c>
      <c r="B26" s="621" t="s">
        <v>163</v>
      </c>
      <c r="C26" s="621"/>
      <c r="D26" s="621"/>
      <c r="E26" s="621"/>
      <c r="F26" s="621"/>
      <c r="G26" s="621"/>
      <c r="H26" s="621"/>
      <c r="I26" s="621"/>
      <c r="J26" s="621"/>
      <c r="K26" s="621"/>
      <c r="L26" s="621"/>
      <c r="M26" s="79"/>
    </row>
    <row r="27" spans="1:13" ht="21.75" customHeight="1">
      <c r="A27" s="78">
        <v>4</v>
      </c>
      <c r="B27" s="613" t="s">
        <v>160</v>
      </c>
      <c r="C27" s="613"/>
      <c r="D27" s="613"/>
      <c r="E27" s="613"/>
      <c r="F27" s="613"/>
      <c r="G27" s="613"/>
      <c r="H27" s="613"/>
      <c r="I27" s="613"/>
      <c r="J27" s="613"/>
      <c r="K27" s="613"/>
      <c r="L27" s="613"/>
      <c r="M27" s="81"/>
    </row>
    <row r="28" spans="1:13" ht="33.75" customHeight="1">
      <c r="A28" s="78">
        <v>5</v>
      </c>
      <c r="B28" s="613" t="s">
        <v>299</v>
      </c>
      <c r="C28" s="613"/>
      <c r="D28" s="613"/>
      <c r="E28" s="613"/>
      <c r="F28" s="613"/>
      <c r="G28" s="613"/>
      <c r="H28" s="613"/>
      <c r="I28" s="613"/>
      <c r="J28" s="613"/>
      <c r="K28" s="613"/>
      <c r="L28" s="613"/>
      <c r="M28" s="81"/>
    </row>
    <row r="29" spans="1:13" ht="33.75" customHeight="1">
      <c r="A29" s="78">
        <v>6</v>
      </c>
      <c r="B29" s="613" t="s">
        <v>161</v>
      </c>
      <c r="C29" s="613"/>
      <c r="D29" s="613"/>
      <c r="E29" s="613"/>
      <c r="F29" s="613"/>
      <c r="G29" s="613"/>
      <c r="H29" s="613"/>
      <c r="I29" s="613"/>
      <c r="J29" s="613"/>
      <c r="K29" s="613"/>
      <c r="L29" s="613"/>
      <c r="M29" s="81"/>
    </row>
    <row r="30" spans="2:13" ht="22.5" customHeight="1">
      <c r="B30" s="612"/>
      <c r="C30" s="612"/>
      <c r="D30" s="612"/>
      <c r="E30" s="612"/>
      <c r="F30" s="612"/>
      <c r="G30" s="612"/>
      <c r="H30" s="612"/>
      <c r="I30" s="612"/>
      <c r="J30" s="612"/>
      <c r="K30" s="612"/>
      <c r="L30" s="612"/>
      <c r="M30" s="612"/>
    </row>
    <row r="31" spans="2:12" ht="24" customHeight="1" thickBot="1">
      <c r="B31" s="49" t="s">
        <v>510</v>
      </c>
      <c r="C31" s="6"/>
      <c r="D31" s="11"/>
      <c r="E31" s="11"/>
      <c r="F31" s="10"/>
      <c r="G31" s="10"/>
      <c r="I31" s="10"/>
      <c r="J31" s="10"/>
      <c r="K31" s="10"/>
      <c r="L31" s="6"/>
    </row>
    <row r="32" spans="2:12" ht="28.5" customHeight="1">
      <c r="B32" s="15" t="s">
        <v>23</v>
      </c>
      <c r="C32" s="13" t="s">
        <v>3</v>
      </c>
      <c r="D32" s="13" t="s">
        <v>4</v>
      </c>
      <c r="E32" s="14" t="s">
        <v>2</v>
      </c>
      <c r="F32" s="43"/>
      <c r="G32" s="6"/>
      <c r="H32" s="92" t="s">
        <v>174</v>
      </c>
      <c r="I32" s="611">
        <f>'①かがみ文'!N12</f>
        <v>0</v>
      </c>
      <c r="J32" s="611"/>
      <c r="K32" s="575"/>
      <c r="L32" s="575"/>
    </row>
    <row r="33" spans="2:12" ht="31.5" customHeight="1" thickBot="1">
      <c r="B33" s="232"/>
      <c r="C33" s="233"/>
      <c r="D33" s="234"/>
      <c r="E33" s="235"/>
      <c r="F33" s="83"/>
      <c r="G33" s="6"/>
      <c r="H33" s="92" t="s">
        <v>174</v>
      </c>
      <c r="I33" s="610" t="s">
        <v>177</v>
      </c>
      <c r="J33" s="610"/>
      <c r="K33" s="609"/>
      <c r="L33" s="609"/>
    </row>
    <row r="34" spans="2:13" ht="28.5" customHeight="1">
      <c r="B34" s="607" t="s">
        <v>419</v>
      </c>
      <c r="C34" s="608"/>
      <c r="D34" s="608"/>
      <c r="E34" s="608"/>
      <c r="F34" s="608"/>
      <c r="G34" s="249"/>
      <c r="H34" s="92" t="s">
        <v>158</v>
      </c>
      <c r="I34" s="248"/>
      <c r="J34" s="248"/>
      <c r="K34" s="248"/>
      <c r="L34" s="248"/>
      <c r="M34" s="249"/>
    </row>
    <row r="35" spans="2:12" ht="13.5">
      <c r="B35" s="6"/>
      <c r="C35" s="6"/>
      <c r="D35" s="11"/>
      <c r="E35" s="11"/>
      <c r="F35" s="10"/>
      <c r="G35" s="10"/>
      <c r="H35" s="10"/>
      <c r="I35" s="10"/>
      <c r="J35" s="10"/>
      <c r="K35" s="10"/>
      <c r="L35" s="6"/>
    </row>
    <row r="36" spans="2:12" ht="14.25" thickBot="1">
      <c r="B36" s="49" t="s">
        <v>397</v>
      </c>
      <c r="C36" s="6"/>
      <c r="D36" s="11"/>
      <c r="E36" s="11"/>
      <c r="F36" s="10"/>
      <c r="G36" s="10"/>
      <c r="H36" s="10"/>
      <c r="I36" s="10"/>
      <c r="J36" s="10"/>
      <c r="K36" s="10"/>
      <c r="L36" s="6"/>
    </row>
    <row r="37" spans="2:16" ht="13.5">
      <c r="B37" s="290" t="s">
        <v>509</v>
      </c>
      <c r="C37" s="6"/>
      <c r="D37" s="11"/>
      <c r="E37" s="11"/>
      <c r="F37" s="10"/>
      <c r="G37" s="10"/>
      <c r="H37" s="291" t="s">
        <v>383</v>
      </c>
      <c r="I37" s="10"/>
      <c r="J37" s="10"/>
      <c r="K37" s="10"/>
      <c r="L37" s="6"/>
      <c r="P37" s="270" t="s">
        <v>381</v>
      </c>
    </row>
    <row r="38" spans="2:16" ht="13.5">
      <c r="B38" s="290" t="s">
        <v>420</v>
      </c>
      <c r="C38" s="6"/>
      <c r="D38" s="11"/>
      <c r="E38" s="11"/>
      <c r="F38" s="10"/>
      <c r="G38" s="2"/>
      <c r="H38" s="627"/>
      <c r="I38" s="10"/>
      <c r="J38" s="10"/>
      <c r="K38" s="10"/>
      <c r="L38" s="6"/>
      <c r="P38" s="270" t="s">
        <v>382</v>
      </c>
    </row>
    <row r="39" spans="2:12" ht="14.25" thickBot="1">
      <c r="B39" s="290" t="s">
        <v>401</v>
      </c>
      <c r="C39" s="6"/>
      <c r="D39" s="9"/>
      <c r="E39" s="9"/>
      <c r="F39" s="6"/>
      <c r="G39" s="2"/>
      <c r="H39" s="628"/>
      <c r="I39" s="6"/>
      <c r="J39" s="6"/>
      <c r="K39" s="6"/>
      <c r="L39" s="6"/>
    </row>
    <row r="40" spans="2:12" ht="13.5">
      <c r="B40" s="6"/>
      <c r="C40" s="6"/>
      <c r="D40" s="9"/>
      <c r="E40" s="9"/>
      <c r="F40" s="6"/>
      <c r="G40" s="2"/>
      <c r="H40" s="6"/>
      <c r="I40" s="6"/>
      <c r="J40" s="6"/>
      <c r="K40" s="6"/>
      <c r="L40" s="6"/>
    </row>
    <row r="41" spans="2:12" ht="13.5">
      <c r="B41" s="6"/>
      <c r="C41" s="6"/>
      <c r="D41" s="9"/>
      <c r="E41" s="9"/>
      <c r="F41" s="6"/>
      <c r="G41" s="7"/>
      <c r="H41" s="6"/>
      <c r="I41" s="6"/>
      <c r="J41" s="6"/>
      <c r="K41" s="6"/>
      <c r="L41" s="6"/>
    </row>
    <row r="42" spans="2:12" ht="13.5">
      <c r="B42" s="6"/>
      <c r="C42" s="6"/>
      <c r="D42" s="9"/>
      <c r="E42" s="9"/>
      <c r="F42" s="6"/>
      <c r="G42" s="7"/>
      <c r="H42" s="6"/>
      <c r="I42" s="6"/>
      <c r="J42" s="6"/>
      <c r="K42" s="6"/>
      <c r="L42" s="6"/>
    </row>
    <row r="43" spans="2:12" ht="13.5">
      <c r="B43" s="6"/>
      <c r="C43" s="6"/>
      <c r="D43" s="9"/>
      <c r="E43" s="9"/>
      <c r="F43" s="6"/>
      <c r="G43" s="7"/>
      <c r="H43" s="6"/>
      <c r="I43" s="6"/>
      <c r="J43" s="6"/>
      <c r="K43" s="6"/>
      <c r="L43" s="6"/>
    </row>
    <row r="44" spans="2:12" ht="13.5">
      <c r="B44" s="6"/>
      <c r="C44" s="6"/>
      <c r="D44" s="9"/>
      <c r="E44" s="9"/>
      <c r="F44" s="6"/>
      <c r="G44" s="7"/>
      <c r="H44" s="6"/>
      <c r="I44" s="6"/>
      <c r="J44" s="6"/>
      <c r="K44" s="6"/>
      <c r="L44" s="6"/>
    </row>
    <row r="45" spans="2:12" ht="13.5">
      <c r="B45" s="6"/>
      <c r="C45" s="6"/>
      <c r="D45" s="9"/>
      <c r="E45" s="9"/>
      <c r="F45" s="6"/>
      <c r="G45" s="7"/>
      <c r="H45" s="6"/>
      <c r="I45" s="6"/>
      <c r="J45" s="6"/>
      <c r="K45" s="6"/>
      <c r="L45" s="6"/>
    </row>
    <row r="46" spans="2:12" ht="13.5">
      <c r="B46" s="6"/>
      <c r="C46" s="6"/>
      <c r="D46" s="9"/>
      <c r="E46" s="9"/>
      <c r="F46" s="6"/>
      <c r="G46" s="7"/>
      <c r="H46" s="6"/>
      <c r="I46" s="6"/>
      <c r="J46" s="6"/>
      <c r="K46" s="6"/>
      <c r="L46" s="6"/>
    </row>
    <row r="47" spans="2:12" ht="13.5">
      <c r="B47" s="6"/>
      <c r="C47" s="6"/>
      <c r="D47" s="9"/>
      <c r="E47" s="9"/>
      <c r="F47" s="6"/>
      <c r="G47" s="7"/>
      <c r="H47" s="6"/>
      <c r="I47" s="6"/>
      <c r="J47" s="6"/>
      <c r="K47" s="6"/>
      <c r="L47" s="6"/>
    </row>
    <row r="48" spans="2:12" ht="13.5">
      <c r="B48" s="6"/>
      <c r="C48" s="6"/>
      <c r="D48" s="9"/>
      <c r="E48" s="9"/>
      <c r="F48" s="6"/>
      <c r="G48" s="7"/>
      <c r="H48" s="6"/>
      <c r="I48" s="6"/>
      <c r="J48" s="6"/>
      <c r="K48" s="6"/>
      <c r="L48" s="6"/>
    </row>
    <row r="49" spans="2:12" ht="13.5">
      <c r="B49" s="6"/>
      <c r="C49" s="6"/>
      <c r="D49" s="9"/>
      <c r="E49" s="9"/>
      <c r="F49" s="6"/>
      <c r="G49" s="7"/>
      <c r="H49" s="6"/>
      <c r="I49" s="6"/>
      <c r="J49" s="6"/>
      <c r="K49" s="6"/>
      <c r="L49" s="6"/>
    </row>
    <row r="50" spans="2:12" ht="13.5">
      <c r="B50" s="6"/>
      <c r="C50" s="6"/>
      <c r="D50" s="9"/>
      <c r="E50" s="9"/>
      <c r="F50" s="6"/>
      <c r="G50" s="7"/>
      <c r="H50" s="6"/>
      <c r="I50" s="6"/>
      <c r="J50" s="6"/>
      <c r="K50" s="6"/>
      <c r="L50" s="6"/>
    </row>
    <row r="51" spans="2:12" ht="13.5">
      <c r="B51" s="6"/>
      <c r="C51" s="6"/>
      <c r="D51" s="9"/>
      <c r="E51" s="9"/>
      <c r="F51" s="6"/>
      <c r="G51" s="7"/>
      <c r="H51" s="6"/>
      <c r="I51" s="6"/>
      <c r="J51" s="6"/>
      <c r="K51" s="6"/>
      <c r="L51" s="6"/>
    </row>
    <row r="52" spans="2:12" ht="13.5">
      <c r="B52" s="6"/>
      <c r="C52" s="6"/>
      <c r="D52" s="9"/>
      <c r="E52" s="9"/>
      <c r="F52" s="6"/>
      <c r="G52" s="7"/>
      <c r="H52" s="6"/>
      <c r="I52" s="6"/>
      <c r="J52" s="6"/>
      <c r="K52" s="6"/>
      <c r="L52" s="6"/>
    </row>
    <row r="53" spans="2:12" ht="13.5">
      <c r="B53" s="6"/>
      <c r="C53" s="6"/>
      <c r="D53" s="9"/>
      <c r="E53" s="9"/>
      <c r="F53" s="6"/>
      <c r="G53" s="7"/>
      <c r="H53" s="6"/>
      <c r="I53" s="6"/>
      <c r="J53" s="6"/>
      <c r="K53" s="6"/>
      <c r="L53" s="6"/>
    </row>
    <row r="54" spans="2:12" ht="13.5">
      <c r="B54" s="6"/>
      <c r="C54" s="6"/>
      <c r="D54" s="9"/>
      <c r="E54" s="9"/>
      <c r="F54" s="6"/>
      <c r="G54" s="7"/>
      <c r="H54" s="6"/>
      <c r="I54" s="6"/>
      <c r="J54" s="6"/>
      <c r="K54" s="6"/>
      <c r="L54" s="6"/>
    </row>
    <row r="55" spans="2:12" ht="13.5">
      <c r="B55" s="6"/>
      <c r="C55" s="6"/>
      <c r="D55" s="9"/>
      <c r="E55" s="9"/>
      <c r="F55" s="6"/>
      <c r="G55" s="7"/>
      <c r="H55" s="6"/>
      <c r="I55" s="6"/>
      <c r="J55" s="6"/>
      <c r="K55" s="6"/>
      <c r="L55" s="6"/>
    </row>
    <row r="56" spans="2:12" ht="13.5">
      <c r="B56" s="6"/>
      <c r="C56" s="6"/>
      <c r="D56" s="9"/>
      <c r="E56" s="9"/>
      <c r="F56" s="6"/>
      <c r="G56" s="7"/>
      <c r="H56" s="6"/>
      <c r="I56" s="6"/>
      <c r="J56" s="6"/>
      <c r="K56" s="6"/>
      <c r="L56" s="6"/>
    </row>
    <row r="57" spans="2:12" ht="13.5">
      <c r="B57" s="6"/>
      <c r="C57" s="6"/>
      <c r="D57" s="9"/>
      <c r="E57" s="9"/>
      <c r="F57" s="6"/>
      <c r="G57" s="7"/>
      <c r="H57" s="6"/>
      <c r="I57" s="6"/>
      <c r="J57" s="6"/>
      <c r="K57" s="6"/>
      <c r="L57" s="6"/>
    </row>
    <row r="58" spans="2:12" ht="13.5">
      <c r="B58" s="6"/>
      <c r="C58" s="6"/>
      <c r="D58" s="9"/>
      <c r="E58" s="9"/>
      <c r="F58" s="6"/>
      <c r="G58" s="7"/>
      <c r="H58" s="6"/>
      <c r="I58" s="6"/>
      <c r="J58" s="6"/>
      <c r="K58" s="6"/>
      <c r="L58" s="6"/>
    </row>
    <row r="59" spans="2:12" ht="13.5">
      <c r="B59" s="6"/>
      <c r="C59" s="6"/>
      <c r="D59" s="9"/>
      <c r="E59" s="9"/>
      <c r="F59" s="6"/>
      <c r="G59" s="7"/>
      <c r="H59" s="6"/>
      <c r="I59" s="6"/>
      <c r="J59" s="6"/>
      <c r="K59" s="6"/>
      <c r="L59" s="6"/>
    </row>
    <row r="60" spans="2:12" ht="13.5">
      <c r="B60" s="6"/>
      <c r="C60" s="6"/>
      <c r="D60" s="9"/>
      <c r="E60" s="9"/>
      <c r="F60" s="6"/>
      <c r="G60" s="7"/>
      <c r="H60" s="6"/>
      <c r="I60" s="6"/>
      <c r="J60" s="6"/>
      <c r="K60" s="6"/>
      <c r="L60" s="6"/>
    </row>
    <row r="61" spans="2:12" ht="13.5">
      <c r="B61" s="6"/>
      <c r="C61" s="6"/>
      <c r="D61" s="9"/>
      <c r="E61" s="9"/>
      <c r="F61" s="6"/>
      <c r="G61" s="7"/>
      <c r="H61" s="6"/>
      <c r="I61" s="6"/>
      <c r="J61" s="6"/>
      <c r="K61" s="6"/>
      <c r="L61" s="6"/>
    </row>
    <row r="62" spans="2:12" ht="13.5">
      <c r="B62" s="6"/>
      <c r="C62" s="6"/>
      <c r="D62" s="9"/>
      <c r="E62" s="9"/>
      <c r="F62" s="6"/>
      <c r="G62" s="7"/>
      <c r="H62" s="6"/>
      <c r="I62" s="6"/>
      <c r="J62" s="6"/>
      <c r="K62" s="6"/>
      <c r="L62" s="6"/>
    </row>
    <row r="63" spans="2:12" ht="13.5">
      <c r="B63" s="6"/>
      <c r="C63" s="6"/>
      <c r="D63" s="9"/>
      <c r="E63" s="9"/>
      <c r="F63" s="6"/>
      <c r="G63" s="7"/>
      <c r="H63" s="6"/>
      <c r="I63" s="6"/>
      <c r="J63" s="6"/>
      <c r="K63" s="6"/>
      <c r="L63" s="6"/>
    </row>
    <row r="64" spans="2:12" ht="13.5">
      <c r="B64" s="6"/>
      <c r="C64" s="6"/>
      <c r="D64" s="9"/>
      <c r="E64" s="9"/>
      <c r="F64" s="6"/>
      <c r="G64" s="7"/>
      <c r="H64" s="6"/>
      <c r="I64" s="6"/>
      <c r="J64" s="6"/>
      <c r="K64" s="6"/>
      <c r="L64" s="6"/>
    </row>
  </sheetData>
  <sheetProtection/>
  <mergeCells count="22">
    <mergeCell ref="B26:L26"/>
    <mergeCell ref="F5:K5"/>
    <mergeCell ref="B29:L29"/>
    <mergeCell ref="B28:L28"/>
    <mergeCell ref="H38:H39"/>
    <mergeCell ref="B2:L2"/>
    <mergeCell ref="F6:G6"/>
    <mergeCell ref="H6:I6"/>
    <mergeCell ref="J6:K6"/>
    <mergeCell ref="B6:B7"/>
    <mergeCell ref="L5:L7"/>
    <mergeCell ref="J21:K21"/>
    <mergeCell ref="C6:E6"/>
    <mergeCell ref="B25:L25"/>
    <mergeCell ref="B5:E5"/>
    <mergeCell ref="B24:L24"/>
    <mergeCell ref="B34:F34"/>
    <mergeCell ref="K33:L33"/>
    <mergeCell ref="I33:J33"/>
    <mergeCell ref="I32:L32"/>
    <mergeCell ref="B30:M30"/>
    <mergeCell ref="B27:L27"/>
  </mergeCells>
  <dataValidations count="1">
    <dataValidation type="list" allowBlank="1" showInputMessage="1" showErrorMessage="1" sqref="H38">
      <formula1>$P$36:$P$38</formula1>
    </dataValidation>
  </dataValidations>
  <printOptions horizontalCentered="1"/>
  <pageMargins left="0.7874015748031497" right="0.7874015748031497" top="0.86" bottom="0.67" header="0.5118110236220472" footer="0.5118110236220472"/>
  <pageSetup fitToHeight="1" fitToWidth="1" horizontalDpi="600" verticalDpi="600" orientation="landscape" paperSize="9" scale="4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B68"/>
  <sheetViews>
    <sheetView view="pageBreakPreview" zoomScaleSheetLayoutView="100" zoomScalePageLayoutView="0" workbookViewId="0" topLeftCell="A1">
      <selection activeCell="D66" sqref="D66"/>
    </sheetView>
  </sheetViews>
  <sheetFormatPr defaultColWidth="9.00390625" defaultRowHeight="13.5"/>
  <cols>
    <col min="1" max="1" width="11.875" style="0" customWidth="1"/>
    <col min="2" max="2" width="12.50390625" style="0" customWidth="1"/>
    <col min="3" max="3" width="17.875" style="112" customWidth="1"/>
    <col min="4" max="27" width="2.625" style="0" customWidth="1"/>
  </cols>
  <sheetData>
    <row r="1" ht="12.75">
      <c r="A1" t="s">
        <v>344</v>
      </c>
    </row>
    <row r="2" spans="16:24" ht="18" customHeight="1">
      <c r="P2" s="286" t="s">
        <v>264</v>
      </c>
      <c r="Q2" s="286"/>
      <c r="R2" s="286"/>
      <c r="S2" s="286"/>
      <c r="T2" s="286"/>
      <c r="U2" s="286"/>
      <c r="V2" s="286"/>
      <c r="W2" s="286"/>
      <c r="X2" s="286"/>
    </row>
    <row r="3" spans="1:2" ht="18" customHeight="1">
      <c r="A3" s="206"/>
      <c r="B3" s="206" t="s">
        <v>265</v>
      </c>
    </row>
    <row r="4" spans="1:27" ht="18" customHeight="1" thickBot="1">
      <c r="A4" s="206"/>
      <c r="B4" s="206"/>
      <c r="O4" s="634" t="s">
        <v>194</v>
      </c>
      <c r="P4" s="634"/>
      <c r="Q4" s="634"/>
      <c r="R4" s="634"/>
      <c r="S4" s="635">
        <f>'①かがみ文'!N12</f>
        <v>0</v>
      </c>
      <c r="T4" s="635"/>
      <c r="U4" s="635"/>
      <c r="V4" s="635"/>
      <c r="W4" s="635"/>
      <c r="X4" s="635"/>
      <c r="Y4" s="635"/>
      <c r="Z4" s="635"/>
      <c r="AA4" s="635"/>
    </row>
    <row r="5" spans="1:27" ht="18" customHeight="1" thickBot="1" thickTop="1">
      <c r="A5" s="206"/>
      <c r="B5" s="207"/>
      <c r="O5" s="636" t="s">
        <v>138</v>
      </c>
      <c r="P5" s="636"/>
      <c r="Q5" s="636"/>
      <c r="R5" s="636"/>
      <c r="S5" s="636"/>
      <c r="T5" s="636"/>
      <c r="U5" s="636"/>
      <c r="V5" s="636"/>
      <c r="W5" s="636"/>
      <c r="X5" s="636"/>
      <c r="Y5" s="636"/>
      <c r="Z5" s="636"/>
      <c r="AA5" s="636"/>
    </row>
    <row r="6" spans="1:27" ht="18" customHeight="1" thickBot="1" thickTop="1">
      <c r="A6" s="206"/>
      <c r="B6" s="208"/>
      <c r="C6" s="191"/>
      <c r="O6" s="634" t="s">
        <v>266</v>
      </c>
      <c r="P6" s="634"/>
      <c r="Q6" s="634"/>
      <c r="R6" s="634"/>
      <c r="S6" s="636"/>
      <c r="T6" s="636"/>
      <c r="U6" s="636"/>
      <c r="V6" s="636"/>
      <c r="W6" s="636"/>
      <c r="X6" s="636"/>
      <c r="Y6" s="636"/>
      <c r="Z6" s="636"/>
      <c r="AA6" s="636"/>
    </row>
    <row r="7" spans="1:27" ht="18" customHeight="1" thickTop="1">
      <c r="A7" s="206"/>
      <c r="B7" s="206"/>
      <c r="O7" s="637"/>
      <c r="P7" s="637"/>
      <c r="Q7" s="637"/>
      <c r="R7" s="637"/>
      <c r="S7" s="637"/>
      <c r="T7" s="637"/>
      <c r="U7" s="637"/>
      <c r="V7" s="637"/>
      <c r="W7" s="637"/>
      <c r="X7" s="637"/>
      <c r="Y7" s="637"/>
      <c r="Z7" s="637"/>
      <c r="AA7" s="637"/>
    </row>
    <row r="8" spans="1:2" ht="10.5" customHeight="1">
      <c r="A8" s="206"/>
      <c r="B8" s="206"/>
    </row>
    <row r="9" spans="1:27" ht="13.5" thickBot="1">
      <c r="A9" s="638" t="s">
        <v>255</v>
      </c>
      <c r="B9" s="640" t="s">
        <v>501</v>
      </c>
      <c r="C9" s="209" t="s">
        <v>40</v>
      </c>
      <c r="D9" s="641" t="s">
        <v>267</v>
      </c>
      <c r="E9" s="641"/>
      <c r="F9" s="641" t="s">
        <v>268</v>
      </c>
      <c r="G9" s="641"/>
      <c r="H9" s="641" t="s">
        <v>10</v>
      </c>
      <c r="I9" s="641"/>
      <c r="J9" s="641" t="s">
        <v>11</v>
      </c>
      <c r="K9" s="641"/>
      <c r="L9" s="641" t="s">
        <v>12</v>
      </c>
      <c r="M9" s="641"/>
      <c r="N9" s="641" t="s">
        <v>13</v>
      </c>
      <c r="O9" s="641"/>
      <c r="P9" s="641" t="s">
        <v>14</v>
      </c>
      <c r="Q9" s="641"/>
      <c r="R9" s="641" t="s">
        <v>15</v>
      </c>
      <c r="S9" s="641"/>
      <c r="T9" s="641" t="s">
        <v>16</v>
      </c>
      <c r="U9" s="641"/>
      <c r="V9" s="641" t="s">
        <v>269</v>
      </c>
      <c r="W9" s="641"/>
      <c r="X9" s="641" t="s">
        <v>17</v>
      </c>
      <c r="Y9" s="641"/>
      <c r="Z9" s="641" t="s">
        <v>18</v>
      </c>
      <c r="AA9" s="641"/>
    </row>
    <row r="10" spans="1:28" ht="13.5" thickBot="1" thickTop="1">
      <c r="A10" s="639"/>
      <c r="B10" s="639"/>
      <c r="C10" s="210" t="s">
        <v>270</v>
      </c>
      <c r="D10" s="642"/>
      <c r="E10" s="642"/>
      <c r="F10" s="642"/>
      <c r="G10" s="642"/>
      <c r="H10" s="642"/>
      <c r="I10" s="642"/>
      <c r="J10" s="642"/>
      <c r="K10" s="642"/>
      <c r="L10" s="642"/>
      <c r="M10" s="642"/>
      <c r="N10" s="642"/>
      <c r="O10" s="642"/>
      <c r="P10" s="642"/>
      <c r="Q10" s="642"/>
      <c r="R10" s="642"/>
      <c r="S10" s="642"/>
      <c r="T10" s="642"/>
      <c r="U10" s="642"/>
      <c r="V10" s="642"/>
      <c r="W10" s="642"/>
      <c r="X10" s="642"/>
      <c r="Y10" s="642"/>
      <c r="Z10" s="642"/>
      <c r="AA10" s="642"/>
      <c r="AB10" s="141"/>
    </row>
    <row r="11" spans="1:27" ht="13.5" thickTop="1">
      <c r="A11" s="643"/>
      <c r="B11" s="645"/>
      <c r="C11" s="211" t="s">
        <v>271</v>
      </c>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row>
    <row r="12" spans="1:27" ht="12.75">
      <c r="A12" s="644"/>
      <c r="B12" s="644"/>
      <c r="C12" s="212" t="s">
        <v>272</v>
      </c>
      <c r="D12" s="647" t="e">
        <f>D11/$D$10</f>
        <v>#DIV/0!</v>
      </c>
      <c r="E12" s="647"/>
      <c r="F12" s="648" t="e">
        <f>F11/$F$10</f>
        <v>#DIV/0!</v>
      </c>
      <c r="G12" s="649"/>
      <c r="H12" s="648" t="e">
        <f>H11/$H$10</f>
        <v>#DIV/0!</v>
      </c>
      <c r="I12" s="649"/>
      <c r="J12" s="648" t="e">
        <f>J11/$J$10</f>
        <v>#DIV/0!</v>
      </c>
      <c r="K12" s="649"/>
      <c r="L12" s="648" t="e">
        <f>L11/$L$10</f>
        <v>#DIV/0!</v>
      </c>
      <c r="M12" s="649"/>
      <c r="N12" s="648" t="e">
        <f>N11/$N$10</f>
        <v>#DIV/0!</v>
      </c>
      <c r="O12" s="649"/>
      <c r="P12" s="648" t="e">
        <f>P11/$P$10</f>
        <v>#DIV/0!</v>
      </c>
      <c r="Q12" s="649"/>
      <c r="R12" s="648" t="e">
        <f>R11/$R$10</f>
        <v>#DIV/0!</v>
      </c>
      <c r="S12" s="649"/>
      <c r="T12" s="648" t="e">
        <f>T11/$T$10</f>
        <v>#DIV/0!</v>
      </c>
      <c r="U12" s="649"/>
      <c r="V12" s="648" t="e">
        <f>V11/$V$10</f>
        <v>#DIV/0!</v>
      </c>
      <c r="W12" s="649"/>
      <c r="X12" s="648" t="e">
        <f>X11/$X$10</f>
        <v>#DIV/0!</v>
      </c>
      <c r="Y12" s="649"/>
      <c r="Z12" s="648" t="e">
        <f>Z11/$Z$10</f>
        <v>#DIV/0!</v>
      </c>
      <c r="AA12" s="649"/>
    </row>
    <row r="13" spans="1:27" ht="12.75">
      <c r="A13" s="650"/>
      <c r="B13" s="650"/>
      <c r="C13" s="211" t="s">
        <v>271</v>
      </c>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row>
    <row r="14" spans="1:27" ht="12.75">
      <c r="A14" s="644"/>
      <c r="B14" s="644"/>
      <c r="C14" s="212" t="s">
        <v>272</v>
      </c>
      <c r="D14" s="647" t="e">
        <f>D13/$D$10</f>
        <v>#DIV/0!</v>
      </c>
      <c r="E14" s="647"/>
      <c r="F14" s="647" t="e">
        <f>F13/$F$10</f>
        <v>#DIV/0!</v>
      </c>
      <c r="G14" s="647"/>
      <c r="H14" s="647" t="e">
        <f>H13/$H$10</f>
        <v>#DIV/0!</v>
      </c>
      <c r="I14" s="647"/>
      <c r="J14" s="647" t="e">
        <f>J13/$J$10</f>
        <v>#DIV/0!</v>
      </c>
      <c r="K14" s="647"/>
      <c r="L14" s="647" t="e">
        <f>L13/$L$10</f>
        <v>#DIV/0!</v>
      </c>
      <c r="M14" s="647"/>
      <c r="N14" s="647" t="e">
        <f>N13/$N$10</f>
        <v>#DIV/0!</v>
      </c>
      <c r="O14" s="647"/>
      <c r="P14" s="647" t="e">
        <f>P13/$P$10</f>
        <v>#DIV/0!</v>
      </c>
      <c r="Q14" s="647"/>
      <c r="R14" s="647" t="e">
        <f>R13/$R$10</f>
        <v>#DIV/0!</v>
      </c>
      <c r="S14" s="647"/>
      <c r="T14" s="647" t="e">
        <f>T13/$T$10</f>
        <v>#DIV/0!</v>
      </c>
      <c r="U14" s="647"/>
      <c r="V14" s="647" t="e">
        <f>V13/$V$10</f>
        <v>#DIV/0!</v>
      </c>
      <c r="W14" s="647"/>
      <c r="X14" s="647" t="e">
        <f>X13/$X$10</f>
        <v>#DIV/0!</v>
      </c>
      <c r="Y14" s="647"/>
      <c r="Z14" s="647" t="e">
        <f>Z13/$Z$10</f>
        <v>#DIV/0!</v>
      </c>
      <c r="AA14" s="647"/>
    </row>
    <row r="15" spans="1:27" ht="12.75">
      <c r="A15" s="650"/>
      <c r="B15" s="650"/>
      <c r="C15" s="211" t="s">
        <v>271</v>
      </c>
      <c r="D15" s="638"/>
      <c r="E15" s="651"/>
      <c r="F15" s="651"/>
      <c r="G15" s="651"/>
      <c r="H15" s="651"/>
      <c r="I15" s="651"/>
      <c r="J15" s="651"/>
      <c r="K15" s="651"/>
      <c r="L15" s="651"/>
      <c r="M15" s="651"/>
      <c r="N15" s="651"/>
      <c r="O15" s="651"/>
      <c r="P15" s="651"/>
      <c r="Q15" s="651"/>
      <c r="R15" s="651"/>
      <c r="S15" s="651"/>
      <c r="T15" s="651"/>
      <c r="U15" s="651"/>
      <c r="V15" s="651"/>
      <c r="W15" s="651"/>
      <c r="X15" s="651"/>
      <c r="Y15" s="651"/>
      <c r="Z15" s="651"/>
      <c r="AA15" s="651"/>
    </row>
    <row r="16" spans="1:27" ht="12.75">
      <c r="A16" s="644"/>
      <c r="B16" s="644"/>
      <c r="C16" s="212" t="s">
        <v>272</v>
      </c>
      <c r="D16" s="647" t="e">
        <f>D15/$D$10</f>
        <v>#DIV/0!</v>
      </c>
      <c r="E16" s="647"/>
      <c r="F16" s="647" t="e">
        <f>F15/$F$10</f>
        <v>#DIV/0!</v>
      </c>
      <c r="G16" s="647"/>
      <c r="H16" s="647" t="e">
        <f>H15/$H$10</f>
        <v>#DIV/0!</v>
      </c>
      <c r="I16" s="647"/>
      <c r="J16" s="647" t="e">
        <f>J15/$J$10</f>
        <v>#DIV/0!</v>
      </c>
      <c r="K16" s="647"/>
      <c r="L16" s="647" t="e">
        <f>L15/$L$10</f>
        <v>#DIV/0!</v>
      </c>
      <c r="M16" s="647"/>
      <c r="N16" s="647" t="e">
        <f>N15/$N$10</f>
        <v>#DIV/0!</v>
      </c>
      <c r="O16" s="647"/>
      <c r="P16" s="647" t="e">
        <f>P15/$P$10</f>
        <v>#DIV/0!</v>
      </c>
      <c r="Q16" s="647"/>
      <c r="R16" s="647" t="e">
        <f>R15/$R$10</f>
        <v>#DIV/0!</v>
      </c>
      <c r="S16" s="647"/>
      <c r="T16" s="647" t="e">
        <f>T15/$T$10</f>
        <v>#DIV/0!</v>
      </c>
      <c r="U16" s="647"/>
      <c r="V16" s="647" t="e">
        <f>V15/$V$10</f>
        <v>#DIV/0!</v>
      </c>
      <c r="W16" s="647"/>
      <c r="X16" s="647" t="e">
        <f>X15/$X$10</f>
        <v>#DIV/0!</v>
      </c>
      <c r="Y16" s="647"/>
      <c r="Z16" s="647" t="e">
        <f>Z15/$Z$10</f>
        <v>#DIV/0!</v>
      </c>
      <c r="AA16" s="647"/>
    </row>
    <row r="17" spans="1:27" ht="12.75">
      <c r="A17" s="650"/>
      <c r="B17" s="650"/>
      <c r="C17" s="211" t="s">
        <v>271</v>
      </c>
      <c r="D17" s="651"/>
      <c r="E17" s="651"/>
      <c r="F17" s="651"/>
      <c r="G17" s="651"/>
      <c r="H17" s="651"/>
      <c r="I17" s="651"/>
      <c r="J17" s="651"/>
      <c r="K17" s="651"/>
      <c r="L17" s="651"/>
      <c r="M17" s="651"/>
      <c r="N17" s="651"/>
      <c r="O17" s="651"/>
      <c r="P17" s="651"/>
      <c r="Q17" s="651"/>
      <c r="R17" s="651"/>
      <c r="S17" s="651"/>
      <c r="T17" s="651"/>
      <c r="U17" s="651"/>
      <c r="V17" s="651"/>
      <c r="W17" s="651"/>
      <c r="X17" s="651"/>
      <c r="Y17" s="651"/>
      <c r="Z17" s="651"/>
      <c r="AA17" s="651"/>
    </row>
    <row r="18" spans="1:27" ht="12.75">
      <c r="A18" s="644"/>
      <c r="B18" s="644"/>
      <c r="C18" s="212" t="s">
        <v>272</v>
      </c>
      <c r="D18" s="647" t="e">
        <f>D17/$D$10</f>
        <v>#DIV/0!</v>
      </c>
      <c r="E18" s="647"/>
      <c r="F18" s="647" t="e">
        <f>F17/$F$10</f>
        <v>#DIV/0!</v>
      </c>
      <c r="G18" s="647"/>
      <c r="H18" s="647" t="e">
        <f>H17/$H$10</f>
        <v>#DIV/0!</v>
      </c>
      <c r="I18" s="647"/>
      <c r="J18" s="647" t="e">
        <f>J17/$J$10</f>
        <v>#DIV/0!</v>
      </c>
      <c r="K18" s="647"/>
      <c r="L18" s="647" t="e">
        <f>L17/$L$10</f>
        <v>#DIV/0!</v>
      </c>
      <c r="M18" s="647"/>
      <c r="N18" s="647" t="e">
        <f>N17/$N$10</f>
        <v>#DIV/0!</v>
      </c>
      <c r="O18" s="647"/>
      <c r="P18" s="647" t="e">
        <f>P17/$P$10</f>
        <v>#DIV/0!</v>
      </c>
      <c r="Q18" s="647"/>
      <c r="R18" s="647" t="e">
        <f>R17/$R$10</f>
        <v>#DIV/0!</v>
      </c>
      <c r="S18" s="647"/>
      <c r="T18" s="647" t="e">
        <f>T17/$T$10</f>
        <v>#DIV/0!</v>
      </c>
      <c r="U18" s="647"/>
      <c r="V18" s="647" t="e">
        <f>V17/$V$10</f>
        <v>#DIV/0!</v>
      </c>
      <c r="W18" s="647"/>
      <c r="X18" s="647" t="e">
        <f>X17/$X$10</f>
        <v>#DIV/0!</v>
      </c>
      <c r="Y18" s="647"/>
      <c r="Z18" s="647" t="e">
        <f>Z17/$Z$10</f>
        <v>#DIV/0!</v>
      </c>
      <c r="AA18" s="647"/>
    </row>
    <row r="19" spans="1:27" ht="12.75">
      <c r="A19" s="650"/>
      <c r="B19" s="650"/>
      <c r="C19" s="211" t="s">
        <v>271</v>
      </c>
      <c r="D19" s="651"/>
      <c r="E19" s="651"/>
      <c r="F19" s="651"/>
      <c r="G19" s="651"/>
      <c r="H19" s="651"/>
      <c r="I19" s="651"/>
      <c r="J19" s="651"/>
      <c r="K19" s="651"/>
      <c r="L19" s="651"/>
      <c r="M19" s="651"/>
      <c r="N19" s="651"/>
      <c r="O19" s="651"/>
      <c r="P19" s="651"/>
      <c r="Q19" s="651"/>
      <c r="R19" s="651"/>
      <c r="S19" s="651"/>
      <c r="T19" s="651"/>
      <c r="U19" s="651"/>
      <c r="V19" s="651"/>
      <c r="W19" s="651"/>
      <c r="X19" s="651"/>
      <c r="Y19" s="651"/>
      <c r="Z19" s="651"/>
      <c r="AA19" s="651"/>
    </row>
    <row r="20" spans="1:27" ht="12.75">
      <c r="A20" s="644"/>
      <c r="B20" s="644"/>
      <c r="C20" s="212" t="s">
        <v>272</v>
      </c>
      <c r="D20" s="647" t="e">
        <f>D19/$D$10</f>
        <v>#DIV/0!</v>
      </c>
      <c r="E20" s="647"/>
      <c r="F20" s="647" t="e">
        <f>F19/$F$10</f>
        <v>#DIV/0!</v>
      </c>
      <c r="G20" s="647"/>
      <c r="H20" s="647" t="e">
        <f>H19/$H$10</f>
        <v>#DIV/0!</v>
      </c>
      <c r="I20" s="647"/>
      <c r="J20" s="647" t="e">
        <f>J19/$J$10</f>
        <v>#DIV/0!</v>
      </c>
      <c r="K20" s="647"/>
      <c r="L20" s="647" t="e">
        <f>L19/$L$10</f>
        <v>#DIV/0!</v>
      </c>
      <c r="M20" s="647"/>
      <c r="N20" s="647" t="e">
        <f>N19/$N$10</f>
        <v>#DIV/0!</v>
      </c>
      <c r="O20" s="647"/>
      <c r="P20" s="647" t="e">
        <f>P19/$P$10</f>
        <v>#DIV/0!</v>
      </c>
      <c r="Q20" s="647"/>
      <c r="R20" s="647" t="e">
        <f>R19/$R$10</f>
        <v>#DIV/0!</v>
      </c>
      <c r="S20" s="647"/>
      <c r="T20" s="647" t="e">
        <f>T19/$T$10</f>
        <v>#DIV/0!</v>
      </c>
      <c r="U20" s="647"/>
      <c r="V20" s="647" t="e">
        <f>V19/$V$10</f>
        <v>#DIV/0!</v>
      </c>
      <c r="W20" s="647"/>
      <c r="X20" s="647" t="e">
        <f>X19/$X$10</f>
        <v>#DIV/0!</v>
      </c>
      <c r="Y20" s="647"/>
      <c r="Z20" s="647" t="e">
        <f>Z19/$Z$10</f>
        <v>#DIV/0!</v>
      </c>
      <c r="AA20" s="647"/>
    </row>
    <row r="21" spans="1:27" ht="12.75">
      <c r="A21" s="650"/>
      <c r="B21" s="650"/>
      <c r="C21" s="211" t="s">
        <v>271</v>
      </c>
      <c r="D21" s="651"/>
      <c r="E21" s="651"/>
      <c r="F21" s="651"/>
      <c r="G21" s="651"/>
      <c r="H21" s="651"/>
      <c r="I21" s="651"/>
      <c r="J21" s="651"/>
      <c r="K21" s="651"/>
      <c r="L21" s="651"/>
      <c r="M21" s="651"/>
      <c r="N21" s="651"/>
      <c r="O21" s="651"/>
      <c r="P21" s="651"/>
      <c r="Q21" s="651"/>
      <c r="R21" s="651"/>
      <c r="S21" s="651"/>
      <c r="T21" s="651"/>
      <c r="U21" s="651"/>
      <c r="V21" s="651"/>
      <c r="W21" s="651"/>
      <c r="X21" s="651"/>
      <c r="Y21" s="651"/>
      <c r="Z21" s="651"/>
      <c r="AA21" s="651"/>
    </row>
    <row r="22" spans="1:27" ht="12.75">
      <c r="A22" s="644"/>
      <c r="B22" s="644"/>
      <c r="C22" s="212" t="s">
        <v>272</v>
      </c>
      <c r="D22" s="647" t="e">
        <f>D21/$D$10</f>
        <v>#DIV/0!</v>
      </c>
      <c r="E22" s="647"/>
      <c r="F22" s="647" t="e">
        <f>F21/$F$10</f>
        <v>#DIV/0!</v>
      </c>
      <c r="G22" s="647"/>
      <c r="H22" s="647" t="e">
        <f>H21/$H$10</f>
        <v>#DIV/0!</v>
      </c>
      <c r="I22" s="647"/>
      <c r="J22" s="647" t="e">
        <f>J21/$J$10</f>
        <v>#DIV/0!</v>
      </c>
      <c r="K22" s="647"/>
      <c r="L22" s="647" t="e">
        <f>L21/$L$10</f>
        <v>#DIV/0!</v>
      </c>
      <c r="M22" s="647"/>
      <c r="N22" s="647" t="e">
        <f>N21/$N$10</f>
        <v>#DIV/0!</v>
      </c>
      <c r="O22" s="647"/>
      <c r="P22" s="647" t="e">
        <f>P21/$P$10</f>
        <v>#DIV/0!</v>
      </c>
      <c r="Q22" s="647"/>
      <c r="R22" s="647" t="e">
        <f>R21/$R$10</f>
        <v>#DIV/0!</v>
      </c>
      <c r="S22" s="647"/>
      <c r="T22" s="647" t="e">
        <f>T21/$T$10</f>
        <v>#DIV/0!</v>
      </c>
      <c r="U22" s="647"/>
      <c r="V22" s="647" t="e">
        <f>V21/$V$10</f>
        <v>#DIV/0!</v>
      </c>
      <c r="W22" s="647"/>
      <c r="X22" s="647" t="e">
        <f>X21/$X$10</f>
        <v>#DIV/0!</v>
      </c>
      <c r="Y22" s="647"/>
      <c r="Z22" s="647" t="e">
        <f>Z21/$Z$10</f>
        <v>#DIV/0!</v>
      </c>
      <c r="AA22" s="647"/>
    </row>
    <row r="23" spans="1:27" ht="12.75">
      <c r="A23" s="650"/>
      <c r="B23" s="650"/>
      <c r="C23" s="211" t="s">
        <v>271</v>
      </c>
      <c r="D23" s="651"/>
      <c r="E23" s="651"/>
      <c r="F23" s="651"/>
      <c r="G23" s="651"/>
      <c r="H23" s="651"/>
      <c r="I23" s="651"/>
      <c r="J23" s="651"/>
      <c r="K23" s="651"/>
      <c r="L23" s="651"/>
      <c r="M23" s="651"/>
      <c r="N23" s="651"/>
      <c r="O23" s="651"/>
      <c r="P23" s="651"/>
      <c r="Q23" s="651"/>
      <c r="R23" s="651"/>
      <c r="S23" s="651"/>
      <c r="T23" s="651"/>
      <c r="U23" s="651"/>
      <c r="V23" s="651"/>
      <c r="W23" s="651"/>
      <c r="X23" s="651"/>
      <c r="Y23" s="651"/>
      <c r="Z23" s="651"/>
      <c r="AA23" s="651"/>
    </row>
    <row r="24" spans="1:27" ht="12.75">
      <c r="A24" s="644"/>
      <c r="B24" s="644"/>
      <c r="C24" s="212" t="s">
        <v>272</v>
      </c>
      <c r="D24" s="647" t="e">
        <f>D23/$D$10</f>
        <v>#DIV/0!</v>
      </c>
      <c r="E24" s="647"/>
      <c r="F24" s="647" t="e">
        <f>F23/$F$10</f>
        <v>#DIV/0!</v>
      </c>
      <c r="G24" s="647"/>
      <c r="H24" s="647" t="e">
        <f>H23/$H$10</f>
        <v>#DIV/0!</v>
      </c>
      <c r="I24" s="647"/>
      <c r="J24" s="647" t="e">
        <f>J23/$J$10</f>
        <v>#DIV/0!</v>
      </c>
      <c r="K24" s="647"/>
      <c r="L24" s="647" t="e">
        <f>L23/$L$10</f>
        <v>#DIV/0!</v>
      </c>
      <c r="M24" s="647"/>
      <c r="N24" s="647" t="e">
        <f>N23/$N$10</f>
        <v>#DIV/0!</v>
      </c>
      <c r="O24" s="647"/>
      <c r="P24" s="647" t="e">
        <f>P23/$P$10</f>
        <v>#DIV/0!</v>
      </c>
      <c r="Q24" s="647"/>
      <c r="R24" s="647" t="e">
        <f>R23/$R$10</f>
        <v>#DIV/0!</v>
      </c>
      <c r="S24" s="647"/>
      <c r="T24" s="647" t="e">
        <f>T23/$T$10</f>
        <v>#DIV/0!</v>
      </c>
      <c r="U24" s="647"/>
      <c r="V24" s="647" t="e">
        <f>V23/$V$10</f>
        <v>#DIV/0!</v>
      </c>
      <c r="W24" s="647"/>
      <c r="X24" s="647" t="e">
        <f>X23/$X$10</f>
        <v>#DIV/0!</v>
      </c>
      <c r="Y24" s="647"/>
      <c r="Z24" s="647" t="e">
        <f>Z23/$Z$10</f>
        <v>#DIV/0!</v>
      </c>
      <c r="AA24" s="647"/>
    </row>
    <row r="25" spans="1:27" ht="12.75">
      <c r="A25" s="650"/>
      <c r="B25" s="650"/>
      <c r="C25" s="211" t="s">
        <v>271</v>
      </c>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row>
    <row r="26" spans="1:27" ht="12.75">
      <c r="A26" s="644"/>
      <c r="B26" s="644"/>
      <c r="C26" s="212" t="s">
        <v>272</v>
      </c>
      <c r="D26" s="647" t="e">
        <f>D25/$D$10</f>
        <v>#DIV/0!</v>
      </c>
      <c r="E26" s="647"/>
      <c r="F26" s="647" t="e">
        <f>F25/$F$10</f>
        <v>#DIV/0!</v>
      </c>
      <c r="G26" s="647"/>
      <c r="H26" s="647" t="e">
        <f>H25/$H$10</f>
        <v>#DIV/0!</v>
      </c>
      <c r="I26" s="647"/>
      <c r="J26" s="647" t="e">
        <f>J25/$J$10</f>
        <v>#DIV/0!</v>
      </c>
      <c r="K26" s="647"/>
      <c r="L26" s="647" t="e">
        <f>L25/$L$10</f>
        <v>#DIV/0!</v>
      </c>
      <c r="M26" s="647"/>
      <c r="N26" s="647" t="e">
        <f>N25/$N$10</f>
        <v>#DIV/0!</v>
      </c>
      <c r="O26" s="647"/>
      <c r="P26" s="647" t="e">
        <f>P25/$P$10</f>
        <v>#DIV/0!</v>
      </c>
      <c r="Q26" s="647"/>
      <c r="R26" s="647" t="e">
        <f>R25/$R$10</f>
        <v>#DIV/0!</v>
      </c>
      <c r="S26" s="647"/>
      <c r="T26" s="647" t="e">
        <f>T25/$T$10</f>
        <v>#DIV/0!</v>
      </c>
      <c r="U26" s="647"/>
      <c r="V26" s="647" t="e">
        <f>V25/$V$10</f>
        <v>#DIV/0!</v>
      </c>
      <c r="W26" s="647"/>
      <c r="X26" s="647" t="e">
        <f>X25/$X$10</f>
        <v>#DIV/0!</v>
      </c>
      <c r="Y26" s="647"/>
      <c r="Z26" s="647" t="e">
        <f>Z25/$Z$10</f>
        <v>#DIV/0!</v>
      </c>
      <c r="AA26" s="647"/>
    </row>
    <row r="27" spans="1:27" ht="12.75">
      <c r="A27" s="650"/>
      <c r="B27" s="650"/>
      <c r="C27" s="211" t="s">
        <v>271</v>
      </c>
      <c r="D27" s="651"/>
      <c r="E27" s="651"/>
      <c r="F27" s="651"/>
      <c r="G27" s="651"/>
      <c r="H27" s="651"/>
      <c r="I27" s="651"/>
      <c r="J27" s="651"/>
      <c r="K27" s="651"/>
      <c r="L27" s="651"/>
      <c r="M27" s="651"/>
      <c r="N27" s="651"/>
      <c r="O27" s="651"/>
      <c r="P27" s="651"/>
      <c r="Q27" s="651"/>
      <c r="R27" s="651"/>
      <c r="S27" s="651"/>
      <c r="T27" s="651"/>
      <c r="U27" s="651"/>
      <c r="V27" s="651"/>
      <c r="W27" s="651"/>
      <c r="X27" s="651"/>
      <c r="Y27" s="651"/>
      <c r="Z27" s="651"/>
      <c r="AA27" s="651"/>
    </row>
    <row r="28" spans="1:27" ht="12.75">
      <c r="A28" s="644"/>
      <c r="B28" s="644"/>
      <c r="C28" s="212" t="s">
        <v>272</v>
      </c>
      <c r="D28" s="647" t="e">
        <f>D27/$D$10</f>
        <v>#DIV/0!</v>
      </c>
      <c r="E28" s="647"/>
      <c r="F28" s="647" t="e">
        <f>F27/$F$10</f>
        <v>#DIV/0!</v>
      </c>
      <c r="G28" s="647"/>
      <c r="H28" s="647" t="e">
        <f>H27/$H$10</f>
        <v>#DIV/0!</v>
      </c>
      <c r="I28" s="647"/>
      <c r="J28" s="647" t="e">
        <f>J27/$J$10</f>
        <v>#DIV/0!</v>
      </c>
      <c r="K28" s="647"/>
      <c r="L28" s="647" t="e">
        <f>L27/$L$10</f>
        <v>#DIV/0!</v>
      </c>
      <c r="M28" s="647"/>
      <c r="N28" s="647" t="e">
        <f>N27/$N$10</f>
        <v>#DIV/0!</v>
      </c>
      <c r="O28" s="647"/>
      <c r="P28" s="647" t="e">
        <f>P27/$P$10</f>
        <v>#DIV/0!</v>
      </c>
      <c r="Q28" s="647"/>
      <c r="R28" s="647" t="e">
        <f>R27/$R$10</f>
        <v>#DIV/0!</v>
      </c>
      <c r="S28" s="647"/>
      <c r="T28" s="647" t="e">
        <f>T27/$T$10</f>
        <v>#DIV/0!</v>
      </c>
      <c r="U28" s="647"/>
      <c r="V28" s="647" t="e">
        <f>V27/$V$10</f>
        <v>#DIV/0!</v>
      </c>
      <c r="W28" s="647"/>
      <c r="X28" s="647" t="e">
        <f>X27/$X$10</f>
        <v>#DIV/0!</v>
      </c>
      <c r="Y28" s="647"/>
      <c r="Z28" s="647" t="e">
        <f>Z27/$Z$10</f>
        <v>#DIV/0!</v>
      </c>
      <c r="AA28" s="647"/>
    </row>
    <row r="29" spans="1:27" ht="12.75">
      <c r="A29" s="650"/>
      <c r="B29" s="650"/>
      <c r="C29" s="211" t="s">
        <v>271</v>
      </c>
      <c r="D29" s="651"/>
      <c r="E29" s="651"/>
      <c r="F29" s="651"/>
      <c r="G29" s="651"/>
      <c r="H29" s="651"/>
      <c r="I29" s="651"/>
      <c r="J29" s="651"/>
      <c r="K29" s="651"/>
      <c r="L29" s="651"/>
      <c r="M29" s="651"/>
      <c r="N29" s="651"/>
      <c r="O29" s="651"/>
      <c r="P29" s="651"/>
      <c r="Q29" s="651"/>
      <c r="R29" s="651"/>
      <c r="S29" s="651"/>
      <c r="T29" s="651"/>
      <c r="U29" s="651"/>
      <c r="V29" s="651"/>
      <c r="W29" s="651"/>
      <c r="X29" s="651"/>
      <c r="Y29" s="651"/>
      <c r="Z29" s="651"/>
      <c r="AA29" s="651"/>
    </row>
    <row r="30" spans="1:27" ht="12.75">
      <c r="A30" s="644"/>
      <c r="B30" s="644"/>
      <c r="C30" s="212" t="s">
        <v>272</v>
      </c>
      <c r="D30" s="647" t="e">
        <f>D29/$D$10</f>
        <v>#DIV/0!</v>
      </c>
      <c r="E30" s="647"/>
      <c r="F30" s="647" t="e">
        <f>F29/$F$10</f>
        <v>#DIV/0!</v>
      </c>
      <c r="G30" s="647"/>
      <c r="H30" s="647" t="e">
        <f>H29/$H$10</f>
        <v>#DIV/0!</v>
      </c>
      <c r="I30" s="647"/>
      <c r="J30" s="647" t="e">
        <f>J29/$J$10</f>
        <v>#DIV/0!</v>
      </c>
      <c r="K30" s="647"/>
      <c r="L30" s="647" t="e">
        <f>L29/$L$10</f>
        <v>#DIV/0!</v>
      </c>
      <c r="M30" s="647"/>
      <c r="N30" s="647" t="e">
        <f>N29/$N$10</f>
        <v>#DIV/0!</v>
      </c>
      <c r="O30" s="647"/>
      <c r="P30" s="647" t="e">
        <f>P29/$P$10</f>
        <v>#DIV/0!</v>
      </c>
      <c r="Q30" s="647"/>
      <c r="R30" s="647" t="e">
        <f>R29/$R$10</f>
        <v>#DIV/0!</v>
      </c>
      <c r="S30" s="647"/>
      <c r="T30" s="647" t="e">
        <f>T29/$T$10</f>
        <v>#DIV/0!</v>
      </c>
      <c r="U30" s="647"/>
      <c r="V30" s="647" t="e">
        <f>V29/$V$10</f>
        <v>#DIV/0!</v>
      </c>
      <c r="W30" s="647"/>
      <c r="X30" s="647" t="e">
        <f>X29/$X$10</f>
        <v>#DIV/0!</v>
      </c>
      <c r="Y30" s="647"/>
      <c r="Z30" s="647" t="e">
        <f>Z29/$Z$10</f>
        <v>#DIV/0!</v>
      </c>
      <c r="AA30" s="647"/>
    </row>
    <row r="31" spans="1:27" ht="12.75">
      <c r="A31" s="650"/>
      <c r="B31" s="650"/>
      <c r="C31" s="211" t="s">
        <v>271</v>
      </c>
      <c r="D31" s="651"/>
      <c r="E31" s="651"/>
      <c r="F31" s="651"/>
      <c r="G31" s="651"/>
      <c r="H31" s="651"/>
      <c r="I31" s="651"/>
      <c r="J31" s="651"/>
      <c r="K31" s="651"/>
      <c r="L31" s="651"/>
      <c r="M31" s="651"/>
      <c r="N31" s="651"/>
      <c r="O31" s="651"/>
      <c r="P31" s="651"/>
      <c r="Q31" s="651"/>
      <c r="R31" s="651"/>
      <c r="S31" s="651"/>
      <c r="T31" s="651"/>
      <c r="U31" s="651"/>
      <c r="V31" s="651"/>
      <c r="W31" s="651"/>
      <c r="X31" s="651"/>
      <c r="Y31" s="651"/>
      <c r="Z31" s="651"/>
      <c r="AA31" s="651"/>
    </row>
    <row r="32" spans="1:27" ht="12.75">
      <c r="A32" s="644"/>
      <c r="B32" s="644"/>
      <c r="C32" s="212" t="s">
        <v>272</v>
      </c>
      <c r="D32" s="647" t="e">
        <f>D31/$D$10</f>
        <v>#DIV/0!</v>
      </c>
      <c r="E32" s="647"/>
      <c r="F32" s="647" t="e">
        <f>F31/$F$10</f>
        <v>#DIV/0!</v>
      </c>
      <c r="G32" s="647"/>
      <c r="H32" s="647" t="e">
        <f>H31/$H$10</f>
        <v>#DIV/0!</v>
      </c>
      <c r="I32" s="647"/>
      <c r="J32" s="647" t="e">
        <f>J31/$J$10</f>
        <v>#DIV/0!</v>
      </c>
      <c r="K32" s="647"/>
      <c r="L32" s="647" t="e">
        <f>L31/$L$10</f>
        <v>#DIV/0!</v>
      </c>
      <c r="M32" s="647"/>
      <c r="N32" s="647" t="e">
        <f>N31/$N$10</f>
        <v>#DIV/0!</v>
      </c>
      <c r="O32" s="647"/>
      <c r="P32" s="647" t="e">
        <f>P31/$P$10</f>
        <v>#DIV/0!</v>
      </c>
      <c r="Q32" s="647"/>
      <c r="R32" s="647" t="e">
        <f>R31/$R$10</f>
        <v>#DIV/0!</v>
      </c>
      <c r="S32" s="647"/>
      <c r="T32" s="647" t="e">
        <f>T31/$T$10</f>
        <v>#DIV/0!</v>
      </c>
      <c r="U32" s="647"/>
      <c r="V32" s="647" t="e">
        <f>V31/$V$10</f>
        <v>#DIV/0!</v>
      </c>
      <c r="W32" s="647"/>
      <c r="X32" s="647" t="e">
        <f>X31/$X$10</f>
        <v>#DIV/0!</v>
      </c>
      <c r="Y32" s="647"/>
      <c r="Z32" s="647" t="e">
        <f>Z31/$Z$10</f>
        <v>#DIV/0!</v>
      </c>
      <c r="AA32" s="647"/>
    </row>
    <row r="33" spans="1:27" ht="12.75">
      <c r="A33" s="650"/>
      <c r="B33" s="650"/>
      <c r="C33" s="211" t="s">
        <v>271</v>
      </c>
      <c r="D33" s="651"/>
      <c r="E33" s="651"/>
      <c r="F33" s="651"/>
      <c r="G33" s="651"/>
      <c r="H33" s="651"/>
      <c r="I33" s="651"/>
      <c r="J33" s="651"/>
      <c r="K33" s="651"/>
      <c r="L33" s="651"/>
      <c r="M33" s="651"/>
      <c r="N33" s="651"/>
      <c r="O33" s="651"/>
      <c r="P33" s="651"/>
      <c r="Q33" s="651"/>
      <c r="R33" s="651"/>
      <c r="S33" s="651"/>
      <c r="T33" s="651"/>
      <c r="U33" s="651"/>
      <c r="V33" s="651"/>
      <c r="W33" s="651"/>
      <c r="X33" s="651"/>
      <c r="Y33" s="651"/>
      <c r="Z33" s="651"/>
      <c r="AA33" s="651"/>
    </row>
    <row r="34" spans="1:27" ht="12.75" customHeight="1">
      <c r="A34" s="644"/>
      <c r="B34" s="644"/>
      <c r="C34" s="212" t="s">
        <v>272</v>
      </c>
      <c r="D34" s="647" t="e">
        <f>D33/$D$10</f>
        <v>#DIV/0!</v>
      </c>
      <c r="E34" s="647"/>
      <c r="F34" s="647" t="e">
        <f>F33/$F$10</f>
        <v>#DIV/0!</v>
      </c>
      <c r="G34" s="647"/>
      <c r="H34" s="647" t="e">
        <f>H33/$H$10</f>
        <v>#DIV/0!</v>
      </c>
      <c r="I34" s="647"/>
      <c r="J34" s="647" t="e">
        <f>J33/$J$10</f>
        <v>#DIV/0!</v>
      </c>
      <c r="K34" s="647"/>
      <c r="L34" s="647" t="e">
        <f>L33/$L$10</f>
        <v>#DIV/0!</v>
      </c>
      <c r="M34" s="647"/>
      <c r="N34" s="647" t="e">
        <f>N33/$N$10</f>
        <v>#DIV/0!</v>
      </c>
      <c r="O34" s="647"/>
      <c r="P34" s="647" t="e">
        <f>P33/$P$10</f>
        <v>#DIV/0!</v>
      </c>
      <c r="Q34" s="647"/>
      <c r="R34" s="647" t="e">
        <f>R33/$R$10</f>
        <v>#DIV/0!</v>
      </c>
      <c r="S34" s="647"/>
      <c r="T34" s="647" t="e">
        <f>T33/$T$10</f>
        <v>#DIV/0!</v>
      </c>
      <c r="U34" s="647"/>
      <c r="V34" s="647" t="e">
        <f>V33/$V$10</f>
        <v>#DIV/0!</v>
      </c>
      <c r="W34" s="647"/>
      <c r="X34" s="647" t="e">
        <f>X33/$X$10</f>
        <v>#DIV/0!</v>
      </c>
      <c r="Y34" s="647"/>
      <c r="Z34" s="647" t="e">
        <f>Z33/$Z$10</f>
        <v>#DIV/0!</v>
      </c>
      <c r="AA34" s="647"/>
    </row>
    <row r="35" spans="1:27" ht="12.75" customHeight="1">
      <c r="A35" s="650"/>
      <c r="B35" s="650"/>
      <c r="C35" s="211" t="s">
        <v>271</v>
      </c>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row>
    <row r="36" spans="1:27" ht="12.75" customHeight="1">
      <c r="A36" s="644"/>
      <c r="B36" s="644"/>
      <c r="C36" s="212" t="s">
        <v>272</v>
      </c>
      <c r="D36" s="647" t="e">
        <f>D35/$D$10</f>
        <v>#DIV/0!</v>
      </c>
      <c r="E36" s="647"/>
      <c r="F36" s="647" t="e">
        <f>F35/$F$10</f>
        <v>#DIV/0!</v>
      </c>
      <c r="G36" s="647"/>
      <c r="H36" s="647" t="e">
        <f>H35/$H$10</f>
        <v>#DIV/0!</v>
      </c>
      <c r="I36" s="647"/>
      <c r="J36" s="647" t="e">
        <f>J35/$J$10</f>
        <v>#DIV/0!</v>
      </c>
      <c r="K36" s="647"/>
      <c r="L36" s="647" t="e">
        <f>L35/$L$10</f>
        <v>#DIV/0!</v>
      </c>
      <c r="M36" s="647"/>
      <c r="N36" s="647" t="e">
        <f>N35/$N$10</f>
        <v>#DIV/0!</v>
      </c>
      <c r="O36" s="647"/>
      <c r="P36" s="647" t="e">
        <f>P35/$P$10</f>
        <v>#DIV/0!</v>
      </c>
      <c r="Q36" s="647"/>
      <c r="R36" s="647" t="e">
        <f>R35/$R$10</f>
        <v>#DIV/0!</v>
      </c>
      <c r="S36" s="647"/>
      <c r="T36" s="647" t="e">
        <f>T35/$T$10</f>
        <v>#DIV/0!</v>
      </c>
      <c r="U36" s="647"/>
      <c r="V36" s="647" t="e">
        <f>V35/$V$10</f>
        <v>#DIV/0!</v>
      </c>
      <c r="W36" s="647"/>
      <c r="X36" s="647" t="e">
        <f>X35/$X$10</f>
        <v>#DIV/0!</v>
      </c>
      <c r="Y36" s="647"/>
      <c r="Z36" s="647" t="e">
        <f>Z35/$Z$10</f>
        <v>#DIV/0!</v>
      </c>
      <c r="AA36" s="647"/>
    </row>
    <row r="37" spans="1:27" ht="12.75" customHeight="1">
      <c r="A37" s="650"/>
      <c r="B37" s="650"/>
      <c r="C37" s="211" t="s">
        <v>271</v>
      </c>
      <c r="D37" s="651"/>
      <c r="E37" s="651"/>
      <c r="F37" s="651"/>
      <c r="G37" s="651"/>
      <c r="H37" s="651"/>
      <c r="I37" s="651"/>
      <c r="J37" s="651"/>
      <c r="K37" s="651"/>
      <c r="L37" s="651"/>
      <c r="M37" s="651"/>
      <c r="N37" s="651"/>
      <c r="O37" s="651"/>
      <c r="P37" s="651"/>
      <c r="Q37" s="651"/>
      <c r="R37" s="651"/>
      <c r="S37" s="651"/>
      <c r="T37" s="651"/>
      <c r="U37" s="651"/>
      <c r="V37" s="651"/>
      <c r="W37" s="651"/>
      <c r="X37" s="651"/>
      <c r="Y37" s="651"/>
      <c r="Z37" s="651"/>
      <c r="AA37" s="651"/>
    </row>
    <row r="38" spans="1:27" ht="12.75" customHeight="1">
      <c r="A38" s="644"/>
      <c r="B38" s="644"/>
      <c r="C38" s="212" t="s">
        <v>272</v>
      </c>
      <c r="D38" s="647" t="e">
        <f>D37/$D$10</f>
        <v>#DIV/0!</v>
      </c>
      <c r="E38" s="647"/>
      <c r="F38" s="647" t="e">
        <f>F37/$F$10</f>
        <v>#DIV/0!</v>
      </c>
      <c r="G38" s="647"/>
      <c r="H38" s="647" t="e">
        <f>H37/$H$10</f>
        <v>#DIV/0!</v>
      </c>
      <c r="I38" s="647"/>
      <c r="J38" s="647" t="e">
        <f>J37/$J$10</f>
        <v>#DIV/0!</v>
      </c>
      <c r="K38" s="647"/>
      <c r="L38" s="647" t="e">
        <f>L37/$L$10</f>
        <v>#DIV/0!</v>
      </c>
      <c r="M38" s="647"/>
      <c r="N38" s="647" t="e">
        <f>N37/$N$10</f>
        <v>#DIV/0!</v>
      </c>
      <c r="O38" s="647"/>
      <c r="P38" s="647" t="e">
        <f>P37/$P$10</f>
        <v>#DIV/0!</v>
      </c>
      <c r="Q38" s="647"/>
      <c r="R38" s="647" t="e">
        <f>R37/$R$10</f>
        <v>#DIV/0!</v>
      </c>
      <c r="S38" s="647"/>
      <c r="T38" s="647" t="e">
        <f>T37/$T$10</f>
        <v>#DIV/0!</v>
      </c>
      <c r="U38" s="647"/>
      <c r="V38" s="647" t="e">
        <f>V37/$V$10</f>
        <v>#DIV/0!</v>
      </c>
      <c r="W38" s="647"/>
      <c r="X38" s="647" t="e">
        <f>X37/$X$10</f>
        <v>#DIV/0!</v>
      </c>
      <c r="Y38" s="647"/>
      <c r="Z38" s="647" t="e">
        <f>Z37/$Z$10</f>
        <v>#DIV/0!</v>
      </c>
      <c r="AA38" s="647"/>
    </row>
    <row r="39" spans="1:27" ht="12.75">
      <c r="A39" s="650"/>
      <c r="B39" s="650"/>
      <c r="C39" s="211" t="s">
        <v>271</v>
      </c>
      <c r="D39" s="651"/>
      <c r="E39" s="651"/>
      <c r="F39" s="651"/>
      <c r="G39" s="651"/>
      <c r="H39" s="651"/>
      <c r="I39" s="651"/>
      <c r="J39" s="651"/>
      <c r="K39" s="651"/>
      <c r="L39" s="651"/>
      <c r="M39" s="651"/>
      <c r="N39" s="651"/>
      <c r="O39" s="651"/>
      <c r="P39" s="651"/>
      <c r="Q39" s="651"/>
      <c r="R39" s="651"/>
      <c r="S39" s="651"/>
      <c r="T39" s="651"/>
      <c r="U39" s="651"/>
      <c r="V39" s="651"/>
      <c r="W39" s="651"/>
      <c r="X39" s="651"/>
      <c r="Y39" s="651"/>
      <c r="Z39" s="651"/>
      <c r="AA39" s="651"/>
    </row>
    <row r="40" spans="1:27" ht="12.75">
      <c r="A40" s="644"/>
      <c r="B40" s="644"/>
      <c r="C40" s="212" t="s">
        <v>272</v>
      </c>
      <c r="D40" s="647" t="e">
        <f>D39/$D$10</f>
        <v>#DIV/0!</v>
      </c>
      <c r="E40" s="647"/>
      <c r="F40" s="647" t="e">
        <f>F39/$F$10</f>
        <v>#DIV/0!</v>
      </c>
      <c r="G40" s="647"/>
      <c r="H40" s="647" t="e">
        <f>H39/$H$10</f>
        <v>#DIV/0!</v>
      </c>
      <c r="I40" s="647"/>
      <c r="J40" s="647" t="e">
        <f>J39/$J$10</f>
        <v>#DIV/0!</v>
      </c>
      <c r="K40" s="647"/>
      <c r="L40" s="647" t="e">
        <f>L39/$L$10</f>
        <v>#DIV/0!</v>
      </c>
      <c r="M40" s="647"/>
      <c r="N40" s="647" t="e">
        <f>N39/$N$10</f>
        <v>#DIV/0!</v>
      </c>
      <c r="O40" s="647"/>
      <c r="P40" s="647" t="e">
        <f>P39/$P$10</f>
        <v>#DIV/0!</v>
      </c>
      <c r="Q40" s="647"/>
      <c r="R40" s="647" t="e">
        <f>R39/$R$10</f>
        <v>#DIV/0!</v>
      </c>
      <c r="S40" s="647"/>
      <c r="T40" s="647" t="e">
        <f>T39/$T$10</f>
        <v>#DIV/0!</v>
      </c>
      <c r="U40" s="647"/>
      <c r="V40" s="647" t="e">
        <f>V39/$V$10</f>
        <v>#DIV/0!</v>
      </c>
      <c r="W40" s="647"/>
      <c r="X40" s="647" t="e">
        <f>X39/$X$10</f>
        <v>#DIV/0!</v>
      </c>
      <c r="Y40" s="647"/>
      <c r="Z40" s="647" t="e">
        <f>Z39/$Z$10</f>
        <v>#DIV/0!</v>
      </c>
      <c r="AA40" s="647"/>
    </row>
    <row r="41" spans="1:27" ht="12.75">
      <c r="A41" s="650"/>
      <c r="B41" s="650"/>
      <c r="C41" s="211" t="s">
        <v>271</v>
      </c>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row>
    <row r="42" spans="1:27" ht="12.75">
      <c r="A42" s="644"/>
      <c r="B42" s="644"/>
      <c r="C42" s="212" t="s">
        <v>272</v>
      </c>
      <c r="D42" s="647" t="e">
        <f>D41/$D$10</f>
        <v>#DIV/0!</v>
      </c>
      <c r="E42" s="647"/>
      <c r="F42" s="647" t="e">
        <f>F41/$F$10</f>
        <v>#DIV/0!</v>
      </c>
      <c r="G42" s="647"/>
      <c r="H42" s="647" t="e">
        <f>H41/$H$10</f>
        <v>#DIV/0!</v>
      </c>
      <c r="I42" s="647"/>
      <c r="J42" s="647" t="e">
        <f>J41/$J$10</f>
        <v>#DIV/0!</v>
      </c>
      <c r="K42" s="647"/>
      <c r="L42" s="647" t="e">
        <f>L41/$L$10</f>
        <v>#DIV/0!</v>
      </c>
      <c r="M42" s="647"/>
      <c r="N42" s="647" t="e">
        <f>N41/$N$10</f>
        <v>#DIV/0!</v>
      </c>
      <c r="O42" s="647"/>
      <c r="P42" s="647" t="e">
        <f>P41/$P$10</f>
        <v>#DIV/0!</v>
      </c>
      <c r="Q42" s="647"/>
      <c r="R42" s="647" t="e">
        <f>R41/$R$10</f>
        <v>#DIV/0!</v>
      </c>
      <c r="S42" s="647"/>
      <c r="T42" s="647" t="e">
        <f>T41/$T$10</f>
        <v>#DIV/0!</v>
      </c>
      <c r="U42" s="647"/>
      <c r="V42" s="647" t="e">
        <f>V41/$V$10</f>
        <v>#DIV/0!</v>
      </c>
      <c r="W42" s="647"/>
      <c r="X42" s="647" t="e">
        <f>X41/$X$10</f>
        <v>#DIV/0!</v>
      </c>
      <c r="Y42" s="647"/>
      <c r="Z42" s="647" t="e">
        <f>Z41/$Z$10</f>
        <v>#DIV/0!</v>
      </c>
      <c r="AA42" s="647"/>
    </row>
    <row r="43" spans="1:27" ht="12.75">
      <c r="A43" s="650"/>
      <c r="B43" s="650"/>
      <c r="C43" s="211" t="s">
        <v>271</v>
      </c>
      <c r="D43" s="651"/>
      <c r="E43" s="651"/>
      <c r="F43" s="651"/>
      <c r="G43" s="651"/>
      <c r="H43" s="651"/>
      <c r="I43" s="651"/>
      <c r="J43" s="651"/>
      <c r="K43" s="651"/>
      <c r="L43" s="651"/>
      <c r="M43" s="651"/>
      <c r="N43" s="651"/>
      <c r="O43" s="651"/>
      <c r="P43" s="651"/>
      <c r="Q43" s="651"/>
      <c r="R43" s="651"/>
      <c r="S43" s="651"/>
      <c r="T43" s="651"/>
      <c r="U43" s="651"/>
      <c r="V43" s="651"/>
      <c r="W43" s="651"/>
      <c r="X43" s="651"/>
      <c r="Y43" s="651"/>
      <c r="Z43" s="651"/>
      <c r="AA43" s="651"/>
    </row>
    <row r="44" spans="1:27" ht="12.75">
      <c r="A44" s="644"/>
      <c r="B44" s="644"/>
      <c r="C44" s="212" t="s">
        <v>272</v>
      </c>
      <c r="D44" s="647" t="e">
        <f>D43/$D$10</f>
        <v>#DIV/0!</v>
      </c>
      <c r="E44" s="647"/>
      <c r="F44" s="647" t="e">
        <f>F43/$F$10</f>
        <v>#DIV/0!</v>
      </c>
      <c r="G44" s="647"/>
      <c r="H44" s="647" t="e">
        <f>H43/$H$10</f>
        <v>#DIV/0!</v>
      </c>
      <c r="I44" s="647"/>
      <c r="J44" s="647" t="e">
        <f>J43/$J$10</f>
        <v>#DIV/0!</v>
      </c>
      <c r="K44" s="647"/>
      <c r="L44" s="647" t="e">
        <f>L43/$L$10</f>
        <v>#DIV/0!</v>
      </c>
      <c r="M44" s="647"/>
      <c r="N44" s="647" t="e">
        <f>N43/$N$10</f>
        <v>#DIV/0!</v>
      </c>
      <c r="O44" s="647"/>
      <c r="P44" s="647" t="e">
        <f>P43/$P$10</f>
        <v>#DIV/0!</v>
      </c>
      <c r="Q44" s="647"/>
      <c r="R44" s="647" t="e">
        <f>R43/$R$10</f>
        <v>#DIV/0!</v>
      </c>
      <c r="S44" s="647"/>
      <c r="T44" s="647" t="e">
        <f>T43/$T$10</f>
        <v>#DIV/0!</v>
      </c>
      <c r="U44" s="647"/>
      <c r="V44" s="647" t="e">
        <f>V43/$V$10</f>
        <v>#DIV/0!</v>
      </c>
      <c r="W44" s="647"/>
      <c r="X44" s="647" t="e">
        <f>X43/$X$10</f>
        <v>#DIV/0!</v>
      </c>
      <c r="Y44" s="647"/>
      <c r="Z44" s="647" t="e">
        <f>Z43/$Z$10</f>
        <v>#DIV/0!</v>
      </c>
      <c r="AA44" s="647"/>
    </row>
    <row r="45" spans="1:27" ht="12.75">
      <c r="A45" s="650"/>
      <c r="B45" s="650"/>
      <c r="C45" s="211" t="s">
        <v>271</v>
      </c>
      <c r="D45" s="651"/>
      <c r="E45" s="651"/>
      <c r="F45" s="651"/>
      <c r="G45" s="651"/>
      <c r="H45" s="651"/>
      <c r="I45" s="651"/>
      <c r="J45" s="651"/>
      <c r="K45" s="651"/>
      <c r="L45" s="651"/>
      <c r="M45" s="651"/>
      <c r="N45" s="651"/>
      <c r="O45" s="651"/>
      <c r="P45" s="651"/>
      <c r="Q45" s="651"/>
      <c r="R45" s="651"/>
      <c r="S45" s="651"/>
      <c r="T45" s="651"/>
      <c r="U45" s="651"/>
      <c r="V45" s="651"/>
      <c r="W45" s="651"/>
      <c r="X45" s="651"/>
      <c r="Y45" s="651"/>
      <c r="Z45" s="651"/>
      <c r="AA45" s="651"/>
    </row>
    <row r="46" spans="1:27" ht="12.75">
      <c r="A46" s="644"/>
      <c r="B46" s="644"/>
      <c r="C46" s="212" t="s">
        <v>272</v>
      </c>
      <c r="D46" s="647" t="e">
        <f>D45/$D$10</f>
        <v>#DIV/0!</v>
      </c>
      <c r="E46" s="647"/>
      <c r="F46" s="647" t="e">
        <f>F45/$F$10</f>
        <v>#DIV/0!</v>
      </c>
      <c r="G46" s="647"/>
      <c r="H46" s="647" t="e">
        <f>H45/$H$10</f>
        <v>#DIV/0!</v>
      </c>
      <c r="I46" s="647"/>
      <c r="J46" s="647" t="e">
        <f>J45/$J$10</f>
        <v>#DIV/0!</v>
      </c>
      <c r="K46" s="647"/>
      <c r="L46" s="647" t="e">
        <f>L45/$L$10</f>
        <v>#DIV/0!</v>
      </c>
      <c r="M46" s="647"/>
      <c r="N46" s="647" t="e">
        <f>N45/$N$10</f>
        <v>#DIV/0!</v>
      </c>
      <c r="O46" s="647"/>
      <c r="P46" s="647" t="e">
        <f>P45/$P$10</f>
        <v>#DIV/0!</v>
      </c>
      <c r="Q46" s="647"/>
      <c r="R46" s="647" t="e">
        <f>R45/$R$10</f>
        <v>#DIV/0!</v>
      </c>
      <c r="S46" s="647"/>
      <c r="T46" s="647" t="e">
        <f>T45/$T$10</f>
        <v>#DIV/0!</v>
      </c>
      <c r="U46" s="647"/>
      <c r="V46" s="647" t="e">
        <f>V45/$V$10</f>
        <v>#DIV/0!</v>
      </c>
      <c r="W46" s="647"/>
      <c r="X46" s="647" t="e">
        <f>X45/$X$10</f>
        <v>#DIV/0!</v>
      </c>
      <c r="Y46" s="647"/>
      <c r="Z46" s="647" t="e">
        <f>Z45/$Z$10</f>
        <v>#DIV/0!</v>
      </c>
      <c r="AA46" s="647"/>
    </row>
    <row r="47" spans="1:27" ht="12.75">
      <c r="A47" s="650"/>
      <c r="B47" s="650"/>
      <c r="C47" s="211" t="s">
        <v>271</v>
      </c>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row>
    <row r="48" spans="1:27" ht="12.75">
      <c r="A48" s="644"/>
      <c r="B48" s="644"/>
      <c r="C48" s="212" t="s">
        <v>272</v>
      </c>
      <c r="D48" s="647" t="e">
        <f>D47/$D$10</f>
        <v>#DIV/0!</v>
      </c>
      <c r="E48" s="647"/>
      <c r="F48" s="647" t="e">
        <f>F47/$F$10</f>
        <v>#DIV/0!</v>
      </c>
      <c r="G48" s="647"/>
      <c r="H48" s="647" t="e">
        <f>H47/$H$10</f>
        <v>#DIV/0!</v>
      </c>
      <c r="I48" s="647"/>
      <c r="J48" s="647" t="e">
        <f>J47/$J$10</f>
        <v>#DIV/0!</v>
      </c>
      <c r="K48" s="647"/>
      <c r="L48" s="647" t="e">
        <f>L47/$L$10</f>
        <v>#DIV/0!</v>
      </c>
      <c r="M48" s="647"/>
      <c r="N48" s="647" t="e">
        <f>N47/$N$10</f>
        <v>#DIV/0!</v>
      </c>
      <c r="O48" s="647"/>
      <c r="P48" s="647" t="e">
        <f>P47/$P$10</f>
        <v>#DIV/0!</v>
      </c>
      <c r="Q48" s="647"/>
      <c r="R48" s="647" t="e">
        <f>R47/$R$10</f>
        <v>#DIV/0!</v>
      </c>
      <c r="S48" s="647"/>
      <c r="T48" s="647" t="e">
        <f>T47/$T$10</f>
        <v>#DIV/0!</v>
      </c>
      <c r="U48" s="647"/>
      <c r="V48" s="647" t="e">
        <f>V47/$V$10</f>
        <v>#DIV/0!</v>
      </c>
      <c r="W48" s="647"/>
      <c r="X48" s="647" t="e">
        <f>X47/$X$10</f>
        <v>#DIV/0!</v>
      </c>
      <c r="Y48" s="647"/>
      <c r="Z48" s="647" t="e">
        <f>Z47/$Z$10</f>
        <v>#DIV/0!</v>
      </c>
      <c r="AA48" s="647"/>
    </row>
    <row r="49" spans="1:27" ht="12.75">
      <c r="A49" s="650"/>
      <c r="B49" s="650"/>
      <c r="C49" s="211" t="s">
        <v>271</v>
      </c>
      <c r="D49" s="651"/>
      <c r="E49" s="651"/>
      <c r="F49" s="651"/>
      <c r="G49" s="651"/>
      <c r="H49" s="651"/>
      <c r="I49" s="651"/>
      <c r="J49" s="651"/>
      <c r="K49" s="651"/>
      <c r="L49" s="651"/>
      <c r="M49" s="651"/>
      <c r="N49" s="651"/>
      <c r="O49" s="651"/>
      <c r="P49" s="651"/>
      <c r="Q49" s="651"/>
      <c r="R49" s="651"/>
      <c r="S49" s="651"/>
      <c r="T49" s="651"/>
      <c r="U49" s="651"/>
      <c r="V49" s="651"/>
      <c r="W49" s="651"/>
      <c r="X49" s="651"/>
      <c r="Y49" s="651"/>
      <c r="Z49" s="651"/>
      <c r="AA49" s="651"/>
    </row>
    <row r="50" spans="1:27" ht="12.75">
      <c r="A50" s="644"/>
      <c r="B50" s="644"/>
      <c r="C50" s="212" t="s">
        <v>272</v>
      </c>
      <c r="D50" s="647" t="e">
        <f>D49/$D$10</f>
        <v>#DIV/0!</v>
      </c>
      <c r="E50" s="647"/>
      <c r="F50" s="647" t="e">
        <f>F49/$F$10</f>
        <v>#DIV/0!</v>
      </c>
      <c r="G50" s="647"/>
      <c r="H50" s="647" t="e">
        <f>H49/$H$10</f>
        <v>#DIV/0!</v>
      </c>
      <c r="I50" s="647"/>
      <c r="J50" s="647" t="e">
        <f>J49/$J$10</f>
        <v>#DIV/0!</v>
      </c>
      <c r="K50" s="647"/>
      <c r="L50" s="647" t="e">
        <f>L49/$L$10</f>
        <v>#DIV/0!</v>
      </c>
      <c r="M50" s="647"/>
      <c r="N50" s="647" t="e">
        <f>N49/$N$10</f>
        <v>#DIV/0!</v>
      </c>
      <c r="O50" s="647"/>
      <c r="P50" s="647" t="e">
        <f>P49/$P$10</f>
        <v>#DIV/0!</v>
      </c>
      <c r="Q50" s="647"/>
      <c r="R50" s="647" t="e">
        <f>R49/$R$10</f>
        <v>#DIV/0!</v>
      </c>
      <c r="S50" s="647"/>
      <c r="T50" s="647" t="e">
        <f>T49/$T$10</f>
        <v>#DIV/0!</v>
      </c>
      <c r="U50" s="647"/>
      <c r="V50" s="647" t="e">
        <f>V49/$V$10</f>
        <v>#DIV/0!</v>
      </c>
      <c r="W50" s="647"/>
      <c r="X50" s="647" t="e">
        <f>X49/$X$10</f>
        <v>#DIV/0!</v>
      </c>
      <c r="Y50" s="647"/>
      <c r="Z50" s="647" t="e">
        <f>Z49/$Z$10</f>
        <v>#DIV/0!</v>
      </c>
      <c r="AA50" s="647"/>
    </row>
    <row r="51" spans="1:27" ht="12.75">
      <c r="A51" s="650"/>
      <c r="B51" s="650"/>
      <c r="C51" s="211" t="s">
        <v>271</v>
      </c>
      <c r="D51" s="651"/>
      <c r="E51" s="651"/>
      <c r="F51" s="651"/>
      <c r="G51" s="651"/>
      <c r="H51" s="651"/>
      <c r="I51" s="651"/>
      <c r="J51" s="651"/>
      <c r="K51" s="651"/>
      <c r="L51" s="651"/>
      <c r="M51" s="651"/>
      <c r="N51" s="651"/>
      <c r="O51" s="651"/>
      <c r="P51" s="651"/>
      <c r="Q51" s="651"/>
      <c r="R51" s="651"/>
      <c r="S51" s="651"/>
      <c r="T51" s="651"/>
      <c r="U51" s="651"/>
      <c r="V51" s="651"/>
      <c r="W51" s="651"/>
      <c r="X51" s="651"/>
      <c r="Y51" s="651"/>
      <c r="Z51" s="651"/>
      <c r="AA51" s="651"/>
    </row>
    <row r="52" spans="1:27" ht="12.75">
      <c r="A52" s="644"/>
      <c r="B52" s="644"/>
      <c r="C52" s="212" t="s">
        <v>272</v>
      </c>
      <c r="D52" s="647" t="e">
        <f>D51/$D$10</f>
        <v>#DIV/0!</v>
      </c>
      <c r="E52" s="647"/>
      <c r="F52" s="647" t="e">
        <f>F51/$F$10</f>
        <v>#DIV/0!</v>
      </c>
      <c r="G52" s="647"/>
      <c r="H52" s="647" t="e">
        <f>H51/$H$10</f>
        <v>#DIV/0!</v>
      </c>
      <c r="I52" s="647"/>
      <c r="J52" s="647" t="e">
        <f>J51/$J$10</f>
        <v>#DIV/0!</v>
      </c>
      <c r="K52" s="647"/>
      <c r="L52" s="647" t="e">
        <f>L51/$L$10</f>
        <v>#DIV/0!</v>
      </c>
      <c r="M52" s="647"/>
      <c r="N52" s="647" t="e">
        <f>N51/$N$10</f>
        <v>#DIV/0!</v>
      </c>
      <c r="O52" s="647"/>
      <c r="P52" s="647" t="e">
        <f>P51/$P$10</f>
        <v>#DIV/0!</v>
      </c>
      <c r="Q52" s="647"/>
      <c r="R52" s="647" t="e">
        <f>R51/$R$10</f>
        <v>#DIV/0!</v>
      </c>
      <c r="S52" s="647"/>
      <c r="T52" s="647" t="e">
        <f>T51/$T$10</f>
        <v>#DIV/0!</v>
      </c>
      <c r="U52" s="647"/>
      <c r="V52" s="647" t="e">
        <f>V51/$V$10</f>
        <v>#DIV/0!</v>
      </c>
      <c r="W52" s="647"/>
      <c r="X52" s="647" t="e">
        <f>X51/$X$10</f>
        <v>#DIV/0!</v>
      </c>
      <c r="Y52" s="647"/>
      <c r="Z52" s="647" t="e">
        <f>Z51/$Z$10</f>
        <v>#DIV/0!</v>
      </c>
      <c r="AA52" s="647"/>
    </row>
    <row r="53" spans="1:27" ht="12.75">
      <c r="A53" s="650"/>
      <c r="B53" s="650"/>
      <c r="C53" s="211" t="s">
        <v>271</v>
      </c>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row>
    <row r="54" spans="1:27" ht="12.75">
      <c r="A54" s="644"/>
      <c r="B54" s="644"/>
      <c r="C54" s="212" t="s">
        <v>272</v>
      </c>
      <c r="D54" s="647" t="e">
        <f>D53/$D$10</f>
        <v>#DIV/0!</v>
      </c>
      <c r="E54" s="647"/>
      <c r="F54" s="647" t="e">
        <f>F53/$F$10</f>
        <v>#DIV/0!</v>
      </c>
      <c r="G54" s="647"/>
      <c r="H54" s="647" t="e">
        <f>H53/$H$10</f>
        <v>#DIV/0!</v>
      </c>
      <c r="I54" s="647"/>
      <c r="J54" s="647" t="e">
        <f>J53/$J$10</f>
        <v>#DIV/0!</v>
      </c>
      <c r="K54" s="647"/>
      <c r="L54" s="647" t="e">
        <f>L53/$L$10</f>
        <v>#DIV/0!</v>
      </c>
      <c r="M54" s="647"/>
      <c r="N54" s="647" t="e">
        <f>N53/$N$10</f>
        <v>#DIV/0!</v>
      </c>
      <c r="O54" s="647"/>
      <c r="P54" s="647" t="e">
        <f>P53/$P$10</f>
        <v>#DIV/0!</v>
      </c>
      <c r="Q54" s="647"/>
      <c r="R54" s="647" t="e">
        <f>R53/$R$10</f>
        <v>#DIV/0!</v>
      </c>
      <c r="S54" s="647"/>
      <c r="T54" s="647" t="e">
        <f>T53/$T$10</f>
        <v>#DIV/0!</v>
      </c>
      <c r="U54" s="647"/>
      <c r="V54" s="647" t="e">
        <f>V53/$V$10</f>
        <v>#DIV/0!</v>
      </c>
      <c r="W54" s="647"/>
      <c r="X54" s="647" t="e">
        <f>X53/$X$10</f>
        <v>#DIV/0!</v>
      </c>
      <c r="Y54" s="647"/>
      <c r="Z54" s="647" t="e">
        <f>Z53/$Z$10</f>
        <v>#DIV/0!</v>
      </c>
      <c r="AA54" s="647"/>
    </row>
    <row r="55" spans="1:27" ht="12.75">
      <c r="A55" s="650"/>
      <c r="B55" s="650"/>
      <c r="C55" s="211" t="s">
        <v>271</v>
      </c>
      <c r="D55" s="651"/>
      <c r="E55" s="651"/>
      <c r="F55" s="651"/>
      <c r="G55" s="651"/>
      <c r="H55" s="651"/>
      <c r="I55" s="651"/>
      <c r="J55" s="651"/>
      <c r="K55" s="651"/>
      <c r="L55" s="651"/>
      <c r="M55" s="651"/>
      <c r="N55" s="651"/>
      <c r="O55" s="651"/>
      <c r="P55" s="651"/>
      <c r="Q55" s="651"/>
      <c r="R55" s="651"/>
      <c r="S55" s="651"/>
      <c r="T55" s="651"/>
      <c r="U55" s="651"/>
      <c r="V55" s="651"/>
      <c r="W55" s="651"/>
      <c r="X55" s="651"/>
      <c r="Y55" s="651"/>
      <c r="Z55" s="651"/>
      <c r="AA55" s="651"/>
    </row>
    <row r="56" spans="1:27" ht="12.75">
      <c r="A56" s="644"/>
      <c r="B56" s="644"/>
      <c r="C56" s="212" t="s">
        <v>272</v>
      </c>
      <c r="D56" s="647" t="e">
        <f>D55/$D$10</f>
        <v>#DIV/0!</v>
      </c>
      <c r="E56" s="647"/>
      <c r="F56" s="647" t="e">
        <f>F55/$F$10</f>
        <v>#DIV/0!</v>
      </c>
      <c r="G56" s="647"/>
      <c r="H56" s="647" t="e">
        <f>H55/$H$10</f>
        <v>#DIV/0!</v>
      </c>
      <c r="I56" s="647"/>
      <c r="J56" s="647" t="e">
        <f>J55/$J$10</f>
        <v>#DIV/0!</v>
      </c>
      <c r="K56" s="647"/>
      <c r="L56" s="647" t="e">
        <f>L55/$L$10</f>
        <v>#DIV/0!</v>
      </c>
      <c r="M56" s="647"/>
      <c r="N56" s="647" t="e">
        <f>N55/$N$10</f>
        <v>#DIV/0!</v>
      </c>
      <c r="O56" s="647"/>
      <c r="P56" s="647" t="e">
        <f>P55/$P$10</f>
        <v>#DIV/0!</v>
      </c>
      <c r="Q56" s="647"/>
      <c r="R56" s="647" t="e">
        <f>R55/$R$10</f>
        <v>#DIV/0!</v>
      </c>
      <c r="S56" s="647"/>
      <c r="T56" s="647" t="e">
        <f>T55/$T$10</f>
        <v>#DIV/0!</v>
      </c>
      <c r="U56" s="647"/>
      <c r="V56" s="647" t="e">
        <f>V55/$V$10</f>
        <v>#DIV/0!</v>
      </c>
      <c r="W56" s="647"/>
      <c r="X56" s="647" t="e">
        <f>X55/$X$10</f>
        <v>#DIV/0!</v>
      </c>
      <c r="Y56" s="647"/>
      <c r="Z56" s="647" t="e">
        <f>Z55/$Z$10</f>
        <v>#DIV/0!</v>
      </c>
      <c r="AA56" s="647"/>
    </row>
    <row r="57" spans="1:27" ht="12.75">
      <c r="A57" s="650"/>
      <c r="B57" s="650"/>
      <c r="C57" s="211" t="s">
        <v>271</v>
      </c>
      <c r="D57" s="651"/>
      <c r="E57" s="651"/>
      <c r="F57" s="651"/>
      <c r="G57" s="651"/>
      <c r="H57" s="651"/>
      <c r="I57" s="651"/>
      <c r="J57" s="651"/>
      <c r="K57" s="651"/>
      <c r="L57" s="651"/>
      <c r="M57" s="651"/>
      <c r="N57" s="651"/>
      <c r="O57" s="651"/>
      <c r="P57" s="651"/>
      <c r="Q57" s="651"/>
      <c r="R57" s="651"/>
      <c r="S57" s="651"/>
      <c r="T57" s="651"/>
      <c r="U57" s="651"/>
      <c r="V57" s="651"/>
      <c r="W57" s="651"/>
      <c r="X57" s="651"/>
      <c r="Y57" s="651"/>
      <c r="Z57" s="651"/>
      <c r="AA57" s="651"/>
    </row>
    <row r="58" spans="1:27" ht="12.75">
      <c r="A58" s="644"/>
      <c r="B58" s="644"/>
      <c r="C58" s="212" t="s">
        <v>272</v>
      </c>
      <c r="D58" s="647" t="e">
        <f>D57/$D$10</f>
        <v>#DIV/0!</v>
      </c>
      <c r="E58" s="647"/>
      <c r="F58" s="647" t="e">
        <f>F57/$F$10</f>
        <v>#DIV/0!</v>
      </c>
      <c r="G58" s="647"/>
      <c r="H58" s="647" t="e">
        <f>H57/$H$10</f>
        <v>#DIV/0!</v>
      </c>
      <c r="I58" s="647"/>
      <c r="J58" s="647" t="e">
        <f>J57/$J$10</f>
        <v>#DIV/0!</v>
      </c>
      <c r="K58" s="647"/>
      <c r="L58" s="647" t="e">
        <f>L57/$L$10</f>
        <v>#DIV/0!</v>
      </c>
      <c r="M58" s="647"/>
      <c r="N58" s="647" t="e">
        <f>N57/$N$10</f>
        <v>#DIV/0!</v>
      </c>
      <c r="O58" s="647"/>
      <c r="P58" s="647" t="e">
        <f>P57/$P$10</f>
        <v>#DIV/0!</v>
      </c>
      <c r="Q58" s="647"/>
      <c r="R58" s="647" t="e">
        <f>R57/$R$10</f>
        <v>#DIV/0!</v>
      </c>
      <c r="S58" s="647"/>
      <c r="T58" s="647" t="e">
        <f>T57/$T$10</f>
        <v>#DIV/0!</v>
      </c>
      <c r="U58" s="647"/>
      <c r="V58" s="647" t="e">
        <f>V57/$V$10</f>
        <v>#DIV/0!</v>
      </c>
      <c r="W58" s="647"/>
      <c r="X58" s="647" t="e">
        <f>X57/$X$10</f>
        <v>#DIV/0!</v>
      </c>
      <c r="Y58" s="647"/>
      <c r="Z58" s="647" t="e">
        <f>Z57/$Z$10</f>
        <v>#DIV/0!</v>
      </c>
      <c r="AA58" s="647"/>
    </row>
    <row r="59" spans="1:27" ht="12.75">
      <c r="A59" s="650"/>
      <c r="B59" s="650"/>
      <c r="C59" s="213" t="s">
        <v>271</v>
      </c>
      <c r="D59" s="651"/>
      <c r="E59" s="651"/>
      <c r="F59" s="651"/>
      <c r="G59" s="651"/>
      <c r="H59" s="651"/>
      <c r="I59" s="651"/>
      <c r="J59" s="651"/>
      <c r="K59" s="651"/>
      <c r="L59" s="651"/>
      <c r="M59" s="651"/>
      <c r="N59" s="651"/>
      <c r="O59" s="651"/>
      <c r="P59" s="651"/>
      <c r="Q59" s="651"/>
      <c r="R59" s="651"/>
      <c r="S59" s="651"/>
      <c r="T59" s="651"/>
      <c r="U59" s="651"/>
      <c r="V59" s="651"/>
      <c r="W59" s="651"/>
      <c r="X59" s="651"/>
      <c r="Y59" s="651"/>
      <c r="Z59" s="651"/>
      <c r="AA59" s="651"/>
    </row>
    <row r="60" spans="1:27" ht="12.75">
      <c r="A60" s="644"/>
      <c r="B60" s="644"/>
      <c r="C60" s="212" t="s">
        <v>272</v>
      </c>
      <c r="D60" s="647" t="e">
        <f>D59/$D$10</f>
        <v>#DIV/0!</v>
      </c>
      <c r="E60" s="647"/>
      <c r="F60" s="647" t="e">
        <f>F59/$F$10</f>
        <v>#DIV/0!</v>
      </c>
      <c r="G60" s="647"/>
      <c r="H60" s="647" t="e">
        <f>H59/$H$10</f>
        <v>#DIV/0!</v>
      </c>
      <c r="I60" s="647"/>
      <c r="J60" s="647" t="e">
        <f>J59/$J$10</f>
        <v>#DIV/0!</v>
      </c>
      <c r="K60" s="647"/>
      <c r="L60" s="647" t="e">
        <f>L59/$L$10</f>
        <v>#DIV/0!</v>
      </c>
      <c r="M60" s="647"/>
      <c r="N60" s="647" t="e">
        <f>N59/$N$10</f>
        <v>#DIV/0!</v>
      </c>
      <c r="O60" s="647"/>
      <c r="P60" s="647" t="e">
        <f>P59/$P$10</f>
        <v>#DIV/0!</v>
      </c>
      <c r="Q60" s="647"/>
      <c r="R60" s="647" t="e">
        <f>R59/$R$10</f>
        <v>#DIV/0!</v>
      </c>
      <c r="S60" s="647"/>
      <c r="T60" s="647" t="e">
        <f>T59/$T$10</f>
        <v>#DIV/0!</v>
      </c>
      <c r="U60" s="647"/>
      <c r="V60" s="647" t="e">
        <f>V59/$V$10</f>
        <v>#DIV/0!</v>
      </c>
      <c r="W60" s="647"/>
      <c r="X60" s="647" t="e">
        <f>X59/$X$10</f>
        <v>#DIV/0!</v>
      </c>
      <c r="Y60" s="647"/>
      <c r="Z60" s="647" t="e">
        <f>Z59/$Z$10</f>
        <v>#DIV/0!</v>
      </c>
      <c r="AA60" s="647"/>
    </row>
    <row r="61" ht="12.75">
      <c r="C61"/>
    </row>
    <row r="62" spans="3:27" ht="14.25" customHeight="1" thickBot="1">
      <c r="C62" s="191"/>
      <c r="D62" s="652" t="s">
        <v>267</v>
      </c>
      <c r="E62" s="652"/>
      <c r="F62" s="652" t="s">
        <v>268</v>
      </c>
      <c r="G62" s="652"/>
      <c r="H62" s="652" t="s">
        <v>10</v>
      </c>
      <c r="I62" s="652"/>
      <c r="J62" s="652" t="s">
        <v>11</v>
      </c>
      <c r="K62" s="652"/>
      <c r="L62" s="652" t="s">
        <v>12</v>
      </c>
      <c r="M62" s="652"/>
      <c r="N62" s="652" t="s">
        <v>13</v>
      </c>
      <c r="O62" s="652"/>
      <c r="P62" s="652" t="s">
        <v>14</v>
      </c>
      <c r="Q62" s="652"/>
      <c r="R62" s="652" t="s">
        <v>15</v>
      </c>
      <c r="S62" s="652"/>
      <c r="T62" s="652" t="s">
        <v>16</v>
      </c>
      <c r="U62" s="652"/>
      <c r="V62" s="652" t="s">
        <v>269</v>
      </c>
      <c r="W62" s="652"/>
      <c r="X62" s="652" t="s">
        <v>17</v>
      </c>
      <c r="Y62" s="652"/>
      <c r="Z62" s="652" t="s">
        <v>18</v>
      </c>
      <c r="AA62" s="652"/>
    </row>
    <row r="63" spans="3:27" ht="18.75" customHeight="1" thickBot="1">
      <c r="C63" s="214" t="s">
        <v>273</v>
      </c>
      <c r="D63" s="653" t="e">
        <f>D60+D58+D56+D54+D52+D50+D48+D46+D44+D42+D40+D38+D36+D34+D32+D30+D28+D26+D24+D22+D20+D18+D16+D14+D12</f>
        <v>#DIV/0!</v>
      </c>
      <c r="E63" s="653"/>
      <c r="F63" s="653" t="e">
        <f>F60+F58+F56+F54+F52+F50+F48+F46+F44+F42+F40+F38+F36+F34+F32+F30+F28+F26+F24+F22+F20+F18+F16+F14+F12</f>
        <v>#DIV/0!</v>
      </c>
      <c r="G63" s="653"/>
      <c r="H63" s="653" t="e">
        <f>H60+H58+H56+H54+H52+H50+H48+H46+H44+H42+H40+H38+H36+H34+H32+H30+H28+H26+H24+H22+H20+H18+H16+H14+H12</f>
        <v>#DIV/0!</v>
      </c>
      <c r="I63" s="653"/>
      <c r="J63" s="653" t="e">
        <f>J60+J58+J56+J54+J52+J50+J48+J46+J44+J42+J40+J38+J36+J34+J32+J30+J28+J26+J24+J22+J20+J18+J16+J14+J12</f>
        <v>#DIV/0!</v>
      </c>
      <c r="K63" s="653"/>
      <c r="L63" s="653" t="e">
        <f>L60+L58+L56+L54+L52+L50+L48+L46+L44+L42+L40+L38+L36+L34+L32+L30+L28+L26+L24+L22+L20+L18+L16+L14+L12</f>
        <v>#DIV/0!</v>
      </c>
      <c r="M63" s="653"/>
      <c r="N63" s="653" t="e">
        <f>N60+N58+N56+N54+N52+N50+N48+N46+N44+N42+N40+N38+N36+N34+N32+N30+N28+N26+N24+N22+N20+N18+N16+N14+N12</f>
        <v>#DIV/0!</v>
      </c>
      <c r="O63" s="653"/>
      <c r="P63" s="653" t="e">
        <f>P60+P58+P56+P54+P52+P50+P48+P46+P44+P42+P40+P38+P36+P34+P32+P30+P28+P26+P24+P22+P20+P18+P16+P14+P12</f>
        <v>#DIV/0!</v>
      </c>
      <c r="Q63" s="653"/>
      <c r="R63" s="653" t="e">
        <f>R60+R58+R56+R54+R52+R50+R48+R46+R44+R42+R40+R38+R36+R34+R32+R30+R28+R26+R24+R22+R20+R18+R16+R14+R12</f>
        <v>#DIV/0!</v>
      </c>
      <c r="S63" s="653"/>
      <c r="T63" s="653" t="e">
        <f>T60+T58+T56+T54+T52+T50+T48+T46+T44+T42+T40+T38+T36+T34+T32+T30+T28+T26+T24+T22+T20+T18+T16+T14+T12</f>
        <v>#DIV/0!</v>
      </c>
      <c r="U63" s="653"/>
      <c r="V63" s="653" t="e">
        <f>V60+V58+V56+V54+V52+V50+V48+V46+V44+V42+V40+V38+V36+V34+V32+V30+V28+V26+V24+V22+V20+V18+V16+V14+V12</f>
        <v>#DIV/0!</v>
      </c>
      <c r="W63" s="653"/>
      <c r="X63" s="653" t="e">
        <f>X60+X58+X56+X54+X52+X50+X48+X46+X44+X42+X40+X38+X36+X34+X32+X30+X28+X26+X24+X22+X20+X18+X16+X14+X12</f>
        <v>#DIV/0!</v>
      </c>
      <c r="Y63" s="653"/>
      <c r="Z63" s="653" t="e">
        <f>Z60+Z58+Z56+Z54+Z52+Z50+Z48+Z46+Z44+Z42+Z40+Z38+Z36+Z34+Z32+Z30+Z28+Z26+Z24+Z22+Z20+Z18+Z16+Z14+Z12</f>
        <v>#DIV/0!</v>
      </c>
      <c r="AA63" s="654"/>
    </row>
    <row r="64" spans="3:27" ht="22.5" customHeight="1" thickBot="1">
      <c r="C64" s="215" t="s">
        <v>274</v>
      </c>
      <c r="D64" s="655"/>
      <c r="E64" s="656"/>
      <c r="F64" s="555"/>
      <c r="G64" s="657"/>
      <c r="H64" s="657"/>
      <c r="I64" s="657"/>
      <c r="J64" s="657"/>
      <c r="K64" s="657"/>
      <c r="L64" s="657"/>
      <c r="M64" s="657"/>
      <c r="N64" s="657"/>
      <c r="O64" s="657"/>
      <c r="P64" s="657"/>
      <c r="Q64" s="657"/>
      <c r="R64" s="657"/>
      <c r="S64" s="657"/>
      <c r="T64" s="657"/>
      <c r="U64" s="657"/>
      <c r="V64" s="657"/>
      <c r="W64" s="657"/>
      <c r="X64" s="657"/>
      <c r="Y64" s="658"/>
      <c r="Z64" s="655"/>
      <c r="AA64" s="656"/>
    </row>
    <row r="65" spans="3:28" ht="18.75" customHeight="1" thickBot="1">
      <c r="C65" s="216" t="s">
        <v>275</v>
      </c>
      <c r="D65" s="659" t="e">
        <f>D63+D64</f>
        <v>#DIV/0!</v>
      </c>
      <c r="E65" s="659"/>
      <c r="F65" s="660" t="e">
        <f>F63+F64</f>
        <v>#DIV/0!</v>
      </c>
      <c r="G65" s="660"/>
      <c r="H65" s="660" t="e">
        <f>H63+H64</f>
        <v>#DIV/0!</v>
      </c>
      <c r="I65" s="660"/>
      <c r="J65" s="660" t="e">
        <f>J63+J64</f>
        <v>#DIV/0!</v>
      </c>
      <c r="K65" s="660"/>
      <c r="L65" s="660" t="e">
        <f>L63+L64</f>
        <v>#DIV/0!</v>
      </c>
      <c r="M65" s="660"/>
      <c r="N65" s="660" t="e">
        <f>N63+N64</f>
        <v>#DIV/0!</v>
      </c>
      <c r="O65" s="660"/>
      <c r="P65" s="660" t="e">
        <f>P63+P64</f>
        <v>#DIV/0!</v>
      </c>
      <c r="Q65" s="660"/>
      <c r="R65" s="660" t="e">
        <f>R63+R64</f>
        <v>#DIV/0!</v>
      </c>
      <c r="S65" s="660"/>
      <c r="T65" s="660" t="e">
        <f>T63+T64</f>
        <v>#DIV/0!</v>
      </c>
      <c r="U65" s="660"/>
      <c r="V65" s="660" t="e">
        <f>V63+V64</f>
        <v>#DIV/0!</v>
      </c>
      <c r="W65" s="660"/>
      <c r="X65" s="660" t="e">
        <f>X63+X64</f>
        <v>#DIV/0!</v>
      </c>
      <c r="Y65" s="660"/>
      <c r="Z65" s="659" t="e">
        <f>Z63+Z64</f>
        <v>#DIV/0!</v>
      </c>
      <c r="AA65" s="667"/>
      <c r="AB65" s="217"/>
    </row>
    <row r="66" ht="13.5" thickBot="1"/>
    <row r="67" spans="7:27" ht="12.75">
      <c r="G67" s="218"/>
      <c r="H67" s="219"/>
      <c r="I67" s="219"/>
      <c r="J67" s="219"/>
      <c r="K67" s="219"/>
      <c r="L67" s="219"/>
      <c r="M67" s="219"/>
      <c r="N67" s="219"/>
      <c r="O67" s="219"/>
      <c r="P67" s="219"/>
      <c r="Q67" s="219"/>
      <c r="R67" s="219"/>
      <c r="X67" s="661" t="s">
        <v>276</v>
      </c>
      <c r="Y67" s="662"/>
      <c r="Z67" s="662"/>
      <c r="AA67" s="663"/>
    </row>
    <row r="68" spans="7:27" ht="13.5" thickBot="1">
      <c r="G68" s="219"/>
      <c r="H68" s="219"/>
      <c r="I68" s="219"/>
      <c r="J68" s="219"/>
      <c r="K68" s="219"/>
      <c r="L68" s="219"/>
      <c r="M68" s="219"/>
      <c r="N68" s="219"/>
      <c r="O68" s="219"/>
      <c r="P68" s="219"/>
      <c r="Q68" s="219"/>
      <c r="R68" s="219"/>
      <c r="X68" s="664" t="e">
        <f>ROUND(AVERAGEA(D65:AA65),1)</f>
        <v>#DIV/0!</v>
      </c>
      <c r="Y68" s="665"/>
      <c r="Z68" s="665"/>
      <c r="AA68" s="666"/>
    </row>
  </sheetData>
  <sheetProtection/>
  <mergeCells count="734">
    <mergeCell ref="X67:AA67"/>
    <mergeCell ref="X68:AA68"/>
    <mergeCell ref="P65:Q65"/>
    <mergeCell ref="R65:S65"/>
    <mergeCell ref="T65:U65"/>
    <mergeCell ref="V65:W65"/>
    <mergeCell ref="X65:Y65"/>
    <mergeCell ref="Z65:AA65"/>
    <mergeCell ref="D65:E65"/>
    <mergeCell ref="F65:G65"/>
    <mergeCell ref="H65:I65"/>
    <mergeCell ref="J65:K65"/>
    <mergeCell ref="L65:M65"/>
    <mergeCell ref="N65:O65"/>
    <mergeCell ref="P64:Q64"/>
    <mergeCell ref="R64:S64"/>
    <mergeCell ref="T64:U64"/>
    <mergeCell ref="V64:W64"/>
    <mergeCell ref="X64:Y64"/>
    <mergeCell ref="Z64:AA64"/>
    <mergeCell ref="D64:E64"/>
    <mergeCell ref="F64:G64"/>
    <mergeCell ref="H64:I64"/>
    <mergeCell ref="J64:K64"/>
    <mergeCell ref="L64:M64"/>
    <mergeCell ref="N64:O64"/>
    <mergeCell ref="P63:Q63"/>
    <mergeCell ref="R63:S63"/>
    <mergeCell ref="T63:U63"/>
    <mergeCell ref="V63:W63"/>
    <mergeCell ref="X63:Y63"/>
    <mergeCell ref="Z63:AA63"/>
    <mergeCell ref="D63:E63"/>
    <mergeCell ref="F63:G63"/>
    <mergeCell ref="H63:I63"/>
    <mergeCell ref="J63:K63"/>
    <mergeCell ref="L63:M63"/>
    <mergeCell ref="N63:O63"/>
    <mergeCell ref="P62:Q62"/>
    <mergeCell ref="R62:S62"/>
    <mergeCell ref="T62:U62"/>
    <mergeCell ref="V62:W62"/>
    <mergeCell ref="X62:Y62"/>
    <mergeCell ref="Z62:AA62"/>
    <mergeCell ref="T60:U60"/>
    <mergeCell ref="V60:W60"/>
    <mergeCell ref="X60:Y60"/>
    <mergeCell ref="Z60:AA60"/>
    <mergeCell ref="D62:E62"/>
    <mergeCell ref="F62:G62"/>
    <mergeCell ref="H62:I62"/>
    <mergeCell ref="J62:K62"/>
    <mergeCell ref="L62:M62"/>
    <mergeCell ref="N62:O62"/>
    <mergeCell ref="X59:Y59"/>
    <mergeCell ref="Z59:AA59"/>
    <mergeCell ref="D60:E60"/>
    <mergeCell ref="F60:G60"/>
    <mergeCell ref="H60:I60"/>
    <mergeCell ref="J60:K60"/>
    <mergeCell ref="L60:M60"/>
    <mergeCell ref="N60:O60"/>
    <mergeCell ref="P60:Q60"/>
    <mergeCell ref="R60:S60"/>
    <mergeCell ref="L59:M59"/>
    <mergeCell ref="N59:O59"/>
    <mergeCell ref="P59:Q59"/>
    <mergeCell ref="R59:S59"/>
    <mergeCell ref="T59:U59"/>
    <mergeCell ref="V59:W59"/>
    <mergeCell ref="T58:U58"/>
    <mergeCell ref="V58:W58"/>
    <mergeCell ref="X58:Y58"/>
    <mergeCell ref="Z58:AA58"/>
    <mergeCell ref="A59:A60"/>
    <mergeCell ref="B59:B60"/>
    <mergeCell ref="D59:E59"/>
    <mergeCell ref="F59:G59"/>
    <mergeCell ref="H59:I59"/>
    <mergeCell ref="J59:K59"/>
    <mergeCell ref="X57:Y57"/>
    <mergeCell ref="Z57:AA57"/>
    <mergeCell ref="D58:E58"/>
    <mergeCell ref="F58:G58"/>
    <mergeCell ref="H58:I58"/>
    <mergeCell ref="J58:K58"/>
    <mergeCell ref="L58:M58"/>
    <mergeCell ref="N58:O58"/>
    <mergeCell ref="P58:Q58"/>
    <mergeCell ref="R58:S58"/>
    <mergeCell ref="L57:M57"/>
    <mergeCell ref="N57:O57"/>
    <mergeCell ref="P57:Q57"/>
    <mergeCell ref="R57:S57"/>
    <mergeCell ref="T57:U57"/>
    <mergeCell ref="V57:W57"/>
    <mergeCell ref="T56:U56"/>
    <mergeCell ref="V56:W56"/>
    <mergeCell ref="X56:Y56"/>
    <mergeCell ref="Z56:AA56"/>
    <mergeCell ref="A57:A58"/>
    <mergeCell ref="B57:B58"/>
    <mergeCell ref="D57:E57"/>
    <mergeCell ref="F57:G57"/>
    <mergeCell ref="H57:I57"/>
    <mergeCell ref="J57:K57"/>
    <mergeCell ref="X55:Y55"/>
    <mergeCell ref="Z55:AA55"/>
    <mergeCell ref="D56:E56"/>
    <mergeCell ref="F56:G56"/>
    <mergeCell ref="H56:I56"/>
    <mergeCell ref="J56:K56"/>
    <mergeCell ref="L56:M56"/>
    <mergeCell ref="N56:O56"/>
    <mergeCell ref="P56:Q56"/>
    <mergeCell ref="R56:S56"/>
    <mergeCell ref="L55:M55"/>
    <mergeCell ref="N55:O55"/>
    <mergeCell ref="P55:Q55"/>
    <mergeCell ref="R55:S55"/>
    <mergeCell ref="T55:U55"/>
    <mergeCell ref="V55:W55"/>
    <mergeCell ref="T54:U54"/>
    <mergeCell ref="V54:W54"/>
    <mergeCell ref="X54:Y54"/>
    <mergeCell ref="Z54:AA54"/>
    <mergeCell ref="A55:A56"/>
    <mergeCell ref="B55:B56"/>
    <mergeCell ref="D55:E55"/>
    <mergeCell ref="F55:G55"/>
    <mergeCell ref="H55:I55"/>
    <mergeCell ref="J55:K55"/>
    <mergeCell ref="X53:Y53"/>
    <mergeCell ref="Z53:AA53"/>
    <mergeCell ref="D54:E54"/>
    <mergeCell ref="F54:G54"/>
    <mergeCell ref="H54:I54"/>
    <mergeCell ref="J54:K54"/>
    <mergeCell ref="L54:M54"/>
    <mergeCell ref="N54:O54"/>
    <mergeCell ref="P54:Q54"/>
    <mergeCell ref="R54:S54"/>
    <mergeCell ref="L53:M53"/>
    <mergeCell ref="N53:O53"/>
    <mergeCell ref="P53:Q53"/>
    <mergeCell ref="R53:S53"/>
    <mergeCell ref="T53:U53"/>
    <mergeCell ref="V53:W53"/>
    <mergeCell ref="T52:U52"/>
    <mergeCell ref="V52:W52"/>
    <mergeCell ref="X52:Y52"/>
    <mergeCell ref="Z52:AA52"/>
    <mergeCell ref="A53:A54"/>
    <mergeCell ref="B53:B54"/>
    <mergeCell ref="D53:E53"/>
    <mergeCell ref="F53:G53"/>
    <mergeCell ref="H53:I53"/>
    <mergeCell ref="J53:K53"/>
    <mergeCell ref="X51:Y51"/>
    <mergeCell ref="Z51:AA51"/>
    <mergeCell ref="D52:E52"/>
    <mergeCell ref="F52:G52"/>
    <mergeCell ref="H52:I52"/>
    <mergeCell ref="J52:K52"/>
    <mergeCell ref="L52:M52"/>
    <mergeCell ref="N52:O52"/>
    <mergeCell ref="P52:Q52"/>
    <mergeCell ref="R52:S52"/>
    <mergeCell ref="L51:M51"/>
    <mergeCell ref="N51:O51"/>
    <mergeCell ref="P51:Q51"/>
    <mergeCell ref="R51:S51"/>
    <mergeCell ref="T51:U51"/>
    <mergeCell ref="V51:W51"/>
    <mergeCell ref="T50:U50"/>
    <mergeCell ref="V50:W50"/>
    <mergeCell ref="X50:Y50"/>
    <mergeCell ref="Z50:AA50"/>
    <mergeCell ref="A51:A52"/>
    <mergeCell ref="B51:B52"/>
    <mergeCell ref="D51:E51"/>
    <mergeCell ref="F51:G51"/>
    <mergeCell ref="H51:I51"/>
    <mergeCell ref="J51:K51"/>
    <mergeCell ref="X49:Y49"/>
    <mergeCell ref="Z49:AA49"/>
    <mergeCell ref="D50:E50"/>
    <mergeCell ref="F50:G50"/>
    <mergeCell ref="H50:I50"/>
    <mergeCell ref="J50:K50"/>
    <mergeCell ref="L50:M50"/>
    <mergeCell ref="N50:O50"/>
    <mergeCell ref="P50:Q50"/>
    <mergeCell ref="R50:S50"/>
    <mergeCell ref="L49:M49"/>
    <mergeCell ref="N49:O49"/>
    <mergeCell ref="P49:Q49"/>
    <mergeCell ref="R49:S49"/>
    <mergeCell ref="T49:U49"/>
    <mergeCell ref="V49:W49"/>
    <mergeCell ref="T48:U48"/>
    <mergeCell ref="V48:W48"/>
    <mergeCell ref="X48:Y48"/>
    <mergeCell ref="Z48:AA48"/>
    <mergeCell ref="A49:A50"/>
    <mergeCell ref="B49:B50"/>
    <mergeCell ref="D49:E49"/>
    <mergeCell ref="F49:G49"/>
    <mergeCell ref="H49:I49"/>
    <mergeCell ref="J49:K49"/>
    <mergeCell ref="X47:Y47"/>
    <mergeCell ref="Z47:AA47"/>
    <mergeCell ref="D48:E48"/>
    <mergeCell ref="F48:G48"/>
    <mergeCell ref="H48:I48"/>
    <mergeCell ref="J48:K48"/>
    <mergeCell ref="L48:M48"/>
    <mergeCell ref="N48:O48"/>
    <mergeCell ref="P48:Q48"/>
    <mergeCell ref="R48:S48"/>
    <mergeCell ref="L47:M47"/>
    <mergeCell ref="N47:O47"/>
    <mergeCell ref="P47:Q47"/>
    <mergeCell ref="R47:S47"/>
    <mergeCell ref="T47:U47"/>
    <mergeCell ref="V47:W47"/>
    <mergeCell ref="T46:U46"/>
    <mergeCell ref="V46:W46"/>
    <mergeCell ref="X46:Y46"/>
    <mergeCell ref="Z46:AA46"/>
    <mergeCell ref="A47:A48"/>
    <mergeCell ref="B47:B48"/>
    <mergeCell ref="D47:E47"/>
    <mergeCell ref="F47:G47"/>
    <mergeCell ref="H47:I47"/>
    <mergeCell ref="J47:K47"/>
    <mergeCell ref="X45:Y45"/>
    <mergeCell ref="Z45:AA45"/>
    <mergeCell ref="D46:E46"/>
    <mergeCell ref="F46:G46"/>
    <mergeCell ref="H46:I46"/>
    <mergeCell ref="J46:K46"/>
    <mergeCell ref="L46:M46"/>
    <mergeCell ref="N46:O46"/>
    <mergeCell ref="P46:Q46"/>
    <mergeCell ref="R46:S46"/>
    <mergeCell ref="L45:M45"/>
    <mergeCell ref="N45:O45"/>
    <mergeCell ref="P45:Q45"/>
    <mergeCell ref="R45:S45"/>
    <mergeCell ref="T45:U45"/>
    <mergeCell ref="V45:W45"/>
    <mergeCell ref="T44:U44"/>
    <mergeCell ref="V44:W44"/>
    <mergeCell ref="X44:Y44"/>
    <mergeCell ref="Z44:AA44"/>
    <mergeCell ref="A45:A46"/>
    <mergeCell ref="B45:B46"/>
    <mergeCell ref="D45:E45"/>
    <mergeCell ref="F45:G45"/>
    <mergeCell ref="H45:I45"/>
    <mergeCell ref="J45:K45"/>
    <mergeCell ref="X43:Y43"/>
    <mergeCell ref="Z43:AA43"/>
    <mergeCell ref="D44:E44"/>
    <mergeCell ref="F44:G44"/>
    <mergeCell ref="H44:I44"/>
    <mergeCell ref="J44:K44"/>
    <mergeCell ref="L44:M44"/>
    <mergeCell ref="N44:O44"/>
    <mergeCell ref="P44:Q44"/>
    <mergeCell ref="R44:S44"/>
    <mergeCell ref="L43:M43"/>
    <mergeCell ref="N43:O43"/>
    <mergeCell ref="P43:Q43"/>
    <mergeCell ref="R43:S43"/>
    <mergeCell ref="T43:U43"/>
    <mergeCell ref="V43:W43"/>
    <mergeCell ref="T42:U42"/>
    <mergeCell ref="V42:W42"/>
    <mergeCell ref="X42:Y42"/>
    <mergeCell ref="Z42:AA42"/>
    <mergeCell ref="A43:A44"/>
    <mergeCell ref="B43:B44"/>
    <mergeCell ref="D43:E43"/>
    <mergeCell ref="F43:G43"/>
    <mergeCell ref="H43:I43"/>
    <mergeCell ref="J43:K43"/>
    <mergeCell ref="X41:Y41"/>
    <mergeCell ref="Z41:AA41"/>
    <mergeCell ref="D42:E42"/>
    <mergeCell ref="F42:G42"/>
    <mergeCell ref="H42:I42"/>
    <mergeCell ref="J42:K42"/>
    <mergeCell ref="L42:M42"/>
    <mergeCell ref="N42:O42"/>
    <mergeCell ref="P42:Q42"/>
    <mergeCell ref="R42:S42"/>
    <mergeCell ref="L41:M41"/>
    <mergeCell ref="N41:O41"/>
    <mergeCell ref="P41:Q41"/>
    <mergeCell ref="R41:S41"/>
    <mergeCell ref="T41:U41"/>
    <mergeCell ref="V41:W41"/>
    <mergeCell ref="T40:U40"/>
    <mergeCell ref="V40:W40"/>
    <mergeCell ref="X40:Y40"/>
    <mergeCell ref="Z40:AA40"/>
    <mergeCell ref="A41:A42"/>
    <mergeCell ref="B41:B42"/>
    <mergeCell ref="D41:E41"/>
    <mergeCell ref="F41:G41"/>
    <mergeCell ref="H41:I41"/>
    <mergeCell ref="J41:K41"/>
    <mergeCell ref="X39:Y39"/>
    <mergeCell ref="Z39:AA39"/>
    <mergeCell ref="D40:E40"/>
    <mergeCell ref="F40:G40"/>
    <mergeCell ref="H40:I40"/>
    <mergeCell ref="J40:K40"/>
    <mergeCell ref="L40:M40"/>
    <mergeCell ref="N40:O40"/>
    <mergeCell ref="P40:Q40"/>
    <mergeCell ref="R40:S40"/>
    <mergeCell ref="L39:M39"/>
    <mergeCell ref="N39:O39"/>
    <mergeCell ref="P39:Q39"/>
    <mergeCell ref="R39:S39"/>
    <mergeCell ref="T39:U39"/>
    <mergeCell ref="V39:W39"/>
    <mergeCell ref="T38:U38"/>
    <mergeCell ref="V38:W38"/>
    <mergeCell ref="X38:Y38"/>
    <mergeCell ref="Z38:AA38"/>
    <mergeCell ref="A39:A40"/>
    <mergeCell ref="B39:B40"/>
    <mergeCell ref="D39:E39"/>
    <mergeCell ref="F39:G39"/>
    <mergeCell ref="H39:I39"/>
    <mergeCell ref="J39:K39"/>
    <mergeCell ref="X37:Y37"/>
    <mergeCell ref="Z37:AA37"/>
    <mergeCell ref="D38:E38"/>
    <mergeCell ref="F38:G38"/>
    <mergeCell ref="H38:I38"/>
    <mergeCell ref="J38:K38"/>
    <mergeCell ref="L38:M38"/>
    <mergeCell ref="N38:O38"/>
    <mergeCell ref="P38:Q38"/>
    <mergeCell ref="R38:S38"/>
    <mergeCell ref="L37:M37"/>
    <mergeCell ref="N37:O37"/>
    <mergeCell ref="P37:Q37"/>
    <mergeCell ref="R37:S37"/>
    <mergeCell ref="T37:U37"/>
    <mergeCell ref="V37:W37"/>
    <mergeCell ref="T36:U36"/>
    <mergeCell ref="V36:W36"/>
    <mergeCell ref="X36:Y36"/>
    <mergeCell ref="Z36:AA36"/>
    <mergeCell ref="A37:A38"/>
    <mergeCell ref="B37:B38"/>
    <mergeCell ref="D37:E37"/>
    <mergeCell ref="F37:G37"/>
    <mergeCell ref="H37:I37"/>
    <mergeCell ref="J37:K37"/>
    <mergeCell ref="X35:Y35"/>
    <mergeCell ref="Z35:AA35"/>
    <mergeCell ref="D36:E36"/>
    <mergeCell ref="F36:G36"/>
    <mergeCell ref="H36:I36"/>
    <mergeCell ref="J36:K36"/>
    <mergeCell ref="L36:M36"/>
    <mergeCell ref="N36:O36"/>
    <mergeCell ref="P36:Q36"/>
    <mergeCell ref="R36:S36"/>
    <mergeCell ref="L35:M35"/>
    <mergeCell ref="N35:O35"/>
    <mergeCell ref="P35:Q35"/>
    <mergeCell ref="R35:S35"/>
    <mergeCell ref="T35:U35"/>
    <mergeCell ref="V35:W35"/>
    <mergeCell ref="T34:U34"/>
    <mergeCell ref="V34:W34"/>
    <mergeCell ref="X34:Y34"/>
    <mergeCell ref="Z34:AA34"/>
    <mergeCell ref="A35:A36"/>
    <mergeCell ref="B35:B36"/>
    <mergeCell ref="D35:E35"/>
    <mergeCell ref="F35:G35"/>
    <mergeCell ref="H35:I35"/>
    <mergeCell ref="J35:K35"/>
    <mergeCell ref="X33:Y33"/>
    <mergeCell ref="Z33:AA33"/>
    <mergeCell ref="D34:E34"/>
    <mergeCell ref="F34:G34"/>
    <mergeCell ref="H34:I34"/>
    <mergeCell ref="J34:K34"/>
    <mergeCell ref="L34:M34"/>
    <mergeCell ref="N34:O34"/>
    <mergeCell ref="P34:Q34"/>
    <mergeCell ref="R34:S34"/>
    <mergeCell ref="L33:M33"/>
    <mergeCell ref="N33:O33"/>
    <mergeCell ref="P33:Q33"/>
    <mergeCell ref="R33:S33"/>
    <mergeCell ref="T33:U33"/>
    <mergeCell ref="V33:W33"/>
    <mergeCell ref="T32:U32"/>
    <mergeCell ref="V32:W32"/>
    <mergeCell ref="X32:Y32"/>
    <mergeCell ref="Z32:AA32"/>
    <mergeCell ref="A33:A34"/>
    <mergeCell ref="B33:B34"/>
    <mergeCell ref="D33:E33"/>
    <mergeCell ref="F33:G33"/>
    <mergeCell ref="H33:I33"/>
    <mergeCell ref="J33:K33"/>
    <mergeCell ref="X31:Y31"/>
    <mergeCell ref="Z31:AA31"/>
    <mergeCell ref="D32:E32"/>
    <mergeCell ref="F32:G32"/>
    <mergeCell ref="H32:I32"/>
    <mergeCell ref="J32:K32"/>
    <mergeCell ref="L32:M32"/>
    <mergeCell ref="N32:O32"/>
    <mergeCell ref="P32:Q32"/>
    <mergeCell ref="R32:S32"/>
    <mergeCell ref="L31:M31"/>
    <mergeCell ref="N31:O31"/>
    <mergeCell ref="P31:Q31"/>
    <mergeCell ref="R31:S31"/>
    <mergeCell ref="T31:U31"/>
    <mergeCell ref="V31:W31"/>
    <mergeCell ref="T30:U30"/>
    <mergeCell ref="V30:W30"/>
    <mergeCell ref="X30:Y30"/>
    <mergeCell ref="Z30:AA30"/>
    <mergeCell ref="A31:A32"/>
    <mergeCell ref="B31:B32"/>
    <mergeCell ref="D31:E31"/>
    <mergeCell ref="F31:G31"/>
    <mergeCell ref="H31:I31"/>
    <mergeCell ref="J31:K31"/>
    <mergeCell ref="X29:Y29"/>
    <mergeCell ref="Z29:AA29"/>
    <mergeCell ref="D30:E30"/>
    <mergeCell ref="F30:G30"/>
    <mergeCell ref="H30:I30"/>
    <mergeCell ref="J30:K30"/>
    <mergeCell ref="L30:M30"/>
    <mergeCell ref="N30:O30"/>
    <mergeCell ref="P30:Q30"/>
    <mergeCell ref="R30:S30"/>
    <mergeCell ref="L29:M29"/>
    <mergeCell ref="N29:O29"/>
    <mergeCell ref="P29:Q29"/>
    <mergeCell ref="R29:S29"/>
    <mergeCell ref="T29:U29"/>
    <mergeCell ref="V29:W29"/>
    <mergeCell ref="T28:U28"/>
    <mergeCell ref="V28:W28"/>
    <mergeCell ref="X28:Y28"/>
    <mergeCell ref="Z28:AA28"/>
    <mergeCell ref="A29:A30"/>
    <mergeCell ref="B29:B30"/>
    <mergeCell ref="D29:E29"/>
    <mergeCell ref="F29:G29"/>
    <mergeCell ref="H29:I29"/>
    <mergeCell ref="J29:K29"/>
    <mergeCell ref="X27:Y27"/>
    <mergeCell ref="Z27:AA27"/>
    <mergeCell ref="D28:E28"/>
    <mergeCell ref="F28:G28"/>
    <mergeCell ref="H28:I28"/>
    <mergeCell ref="J28:K28"/>
    <mergeCell ref="L28:M28"/>
    <mergeCell ref="N28:O28"/>
    <mergeCell ref="P28:Q28"/>
    <mergeCell ref="R28:S28"/>
    <mergeCell ref="L27:M27"/>
    <mergeCell ref="N27:O27"/>
    <mergeCell ref="P27:Q27"/>
    <mergeCell ref="R27:S27"/>
    <mergeCell ref="T27:U27"/>
    <mergeCell ref="V27:W27"/>
    <mergeCell ref="T26:U26"/>
    <mergeCell ref="V26:W26"/>
    <mergeCell ref="X26:Y26"/>
    <mergeCell ref="Z26:AA26"/>
    <mergeCell ref="A27:A28"/>
    <mergeCell ref="B27:B28"/>
    <mergeCell ref="D27:E27"/>
    <mergeCell ref="F27:G27"/>
    <mergeCell ref="H27:I27"/>
    <mergeCell ref="J27:K27"/>
    <mergeCell ref="X25:Y25"/>
    <mergeCell ref="Z25:AA25"/>
    <mergeCell ref="D26:E26"/>
    <mergeCell ref="F26:G26"/>
    <mergeCell ref="H26:I26"/>
    <mergeCell ref="J26:K26"/>
    <mergeCell ref="L26:M26"/>
    <mergeCell ref="N26:O26"/>
    <mergeCell ref="P26:Q26"/>
    <mergeCell ref="R26:S26"/>
    <mergeCell ref="L25:M25"/>
    <mergeCell ref="N25:O25"/>
    <mergeCell ref="P25:Q25"/>
    <mergeCell ref="R25:S25"/>
    <mergeCell ref="T25:U25"/>
    <mergeCell ref="V25:W25"/>
    <mergeCell ref="T24:U24"/>
    <mergeCell ref="V24:W24"/>
    <mergeCell ref="X24:Y24"/>
    <mergeCell ref="Z24:AA24"/>
    <mergeCell ref="A25:A26"/>
    <mergeCell ref="B25:B26"/>
    <mergeCell ref="D25:E25"/>
    <mergeCell ref="F25:G25"/>
    <mergeCell ref="H25:I25"/>
    <mergeCell ref="J25:K25"/>
    <mergeCell ref="X23:Y23"/>
    <mergeCell ref="Z23:AA23"/>
    <mergeCell ref="D24:E24"/>
    <mergeCell ref="F24:G24"/>
    <mergeCell ref="H24:I24"/>
    <mergeCell ref="J24:K24"/>
    <mergeCell ref="L24:M24"/>
    <mergeCell ref="N24:O24"/>
    <mergeCell ref="P24:Q24"/>
    <mergeCell ref="R24:S24"/>
    <mergeCell ref="L23:M23"/>
    <mergeCell ref="N23:O23"/>
    <mergeCell ref="P23:Q23"/>
    <mergeCell ref="R23:S23"/>
    <mergeCell ref="T23:U23"/>
    <mergeCell ref="V23:W23"/>
    <mergeCell ref="T22:U22"/>
    <mergeCell ref="V22:W22"/>
    <mergeCell ref="X22:Y22"/>
    <mergeCell ref="Z22:AA22"/>
    <mergeCell ref="A23:A24"/>
    <mergeCell ref="B23:B24"/>
    <mergeCell ref="D23:E23"/>
    <mergeCell ref="F23:G23"/>
    <mergeCell ref="H23:I23"/>
    <mergeCell ref="J23:K23"/>
    <mergeCell ref="X21:Y21"/>
    <mergeCell ref="Z21:AA21"/>
    <mergeCell ref="D22:E22"/>
    <mergeCell ref="F22:G22"/>
    <mergeCell ref="H22:I22"/>
    <mergeCell ref="J22:K22"/>
    <mergeCell ref="L22:M22"/>
    <mergeCell ref="N22:O22"/>
    <mergeCell ref="P22:Q22"/>
    <mergeCell ref="R22:S22"/>
    <mergeCell ref="L21:M21"/>
    <mergeCell ref="N21:O21"/>
    <mergeCell ref="P21:Q21"/>
    <mergeCell ref="R21:S21"/>
    <mergeCell ref="T21:U21"/>
    <mergeCell ref="V21:W21"/>
    <mergeCell ref="T20:U20"/>
    <mergeCell ref="V20:W20"/>
    <mergeCell ref="X20:Y20"/>
    <mergeCell ref="Z20:AA20"/>
    <mergeCell ref="A21:A22"/>
    <mergeCell ref="B21:B22"/>
    <mergeCell ref="D21:E21"/>
    <mergeCell ref="F21:G21"/>
    <mergeCell ref="H21:I21"/>
    <mergeCell ref="J21:K21"/>
    <mergeCell ref="X19:Y19"/>
    <mergeCell ref="Z19:AA19"/>
    <mergeCell ref="D20:E20"/>
    <mergeCell ref="F20:G20"/>
    <mergeCell ref="H20:I20"/>
    <mergeCell ref="J20:K20"/>
    <mergeCell ref="L20:M20"/>
    <mergeCell ref="N20:O20"/>
    <mergeCell ref="P20:Q20"/>
    <mergeCell ref="R20:S20"/>
    <mergeCell ref="L19:M19"/>
    <mergeCell ref="N19:O19"/>
    <mergeCell ref="P19:Q19"/>
    <mergeCell ref="R19:S19"/>
    <mergeCell ref="T19:U19"/>
    <mergeCell ref="V19:W19"/>
    <mergeCell ref="T18:U18"/>
    <mergeCell ref="V18:W18"/>
    <mergeCell ref="X18:Y18"/>
    <mergeCell ref="Z18:AA18"/>
    <mergeCell ref="A19:A20"/>
    <mergeCell ref="B19:B20"/>
    <mergeCell ref="D19:E19"/>
    <mergeCell ref="F19:G19"/>
    <mergeCell ref="H19:I19"/>
    <mergeCell ref="J19:K19"/>
    <mergeCell ref="X17:Y17"/>
    <mergeCell ref="Z17:AA17"/>
    <mergeCell ref="D18:E18"/>
    <mergeCell ref="F18:G18"/>
    <mergeCell ref="H18:I18"/>
    <mergeCell ref="J18:K18"/>
    <mergeCell ref="L18:M18"/>
    <mergeCell ref="N18:O18"/>
    <mergeCell ref="P18:Q18"/>
    <mergeCell ref="R18:S18"/>
    <mergeCell ref="L17:M17"/>
    <mergeCell ref="N17:O17"/>
    <mergeCell ref="P17:Q17"/>
    <mergeCell ref="R17:S17"/>
    <mergeCell ref="T17:U17"/>
    <mergeCell ref="V17:W17"/>
    <mergeCell ref="T16:U16"/>
    <mergeCell ref="V16:W16"/>
    <mergeCell ref="X16:Y16"/>
    <mergeCell ref="Z16:AA16"/>
    <mergeCell ref="A17:A18"/>
    <mergeCell ref="B17:B18"/>
    <mergeCell ref="D17:E17"/>
    <mergeCell ref="F17:G17"/>
    <mergeCell ref="H17:I17"/>
    <mergeCell ref="J17:K17"/>
    <mergeCell ref="X15:Y15"/>
    <mergeCell ref="Z15:AA15"/>
    <mergeCell ref="D16:E16"/>
    <mergeCell ref="F16:G16"/>
    <mergeCell ref="H16:I16"/>
    <mergeCell ref="J16:K16"/>
    <mergeCell ref="L16:M16"/>
    <mergeCell ref="N16:O16"/>
    <mergeCell ref="P16:Q16"/>
    <mergeCell ref="R16:S16"/>
    <mergeCell ref="L15:M15"/>
    <mergeCell ref="N15:O15"/>
    <mergeCell ref="P15:Q15"/>
    <mergeCell ref="R15:S15"/>
    <mergeCell ref="T15:U15"/>
    <mergeCell ref="V15:W15"/>
    <mergeCell ref="T14:U14"/>
    <mergeCell ref="V14:W14"/>
    <mergeCell ref="X14:Y14"/>
    <mergeCell ref="Z14:AA14"/>
    <mergeCell ref="A15:A16"/>
    <mergeCell ref="B15:B16"/>
    <mergeCell ref="D15:E15"/>
    <mergeCell ref="F15:G15"/>
    <mergeCell ref="H15:I15"/>
    <mergeCell ref="J15:K15"/>
    <mergeCell ref="X13:Y13"/>
    <mergeCell ref="Z13:AA13"/>
    <mergeCell ref="D14:E14"/>
    <mergeCell ref="F14:G14"/>
    <mergeCell ref="H14:I14"/>
    <mergeCell ref="J14:K14"/>
    <mergeCell ref="L14:M14"/>
    <mergeCell ref="N14:O14"/>
    <mergeCell ref="P14:Q14"/>
    <mergeCell ref="R14:S14"/>
    <mergeCell ref="L13:M13"/>
    <mergeCell ref="N13:O13"/>
    <mergeCell ref="P13:Q13"/>
    <mergeCell ref="R13:S13"/>
    <mergeCell ref="T13:U13"/>
    <mergeCell ref="V13:W13"/>
    <mergeCell ref="T12:U12"/>
    <mergeCell ref="V12:W12"/>
    <mergeCell ref="X12:Y12"/>
    <mergeCell ref="Z12:AA12"/>
    <mergeCell ref="A13:A14"/>
    <mergeCell ref="B13:B14"/>
    <mergeCell ref="D13:E13"/>
    <mergeCell ref="F13:G13"/>
    <mergeCell ref="H13:I13"/>
    <mergeCell ref="J13:K13"/>
    <mergeCell ref="X11:Y11"/>
    <mergeCell ref="Z11:AA11"/>
    <mergeCell ref="D12:E12"/>
    <mergeCell ref="F12:G12"/>
    <mergeCell ref="H12:I12"/>
    <mergeCell ref="J12:K12"/>
    <mergeCell ref="L12:M12"/>
    <mergeCell ref="N12:O12"/>
    <mergeCell ref="P12:Q12"/>
    <mergeCell ref="R12:S12"/>
    <mergeCell ref="L11:M11"/>
    <mergeCell ref="N11:O11"/>
    <mergeCell ref="P11:Q11"/>
    <mergeCell ref="R11:S11"/>
    <mergeCell ref="T11:U11"/>
    <mergeCell ref="V11:W11"/>
    <mergeCell ref="A11:A12"/>
    <mergeCell ref="B11:B12"/>
    <mergeCell ref="D11:E11"/>
    <mergeCell ref="F11:G11"/>
    <mergeCell ref="H11:I11"/>
    <mergeCell ref="J11:K11"/>
    <mergeCell ref="P10:Q10"/>
    <mergeCell ref="R10:S10"/>
    <mergeCell ref="T10:U10"/>
    <mergeCell ref="V10:W10"/>
    <mergeCell ref="X10:Y10"/>
    <mergeCell ref="Z10:AA10"/>
    <mergeCell ref="D10:E10"/>
    <mergeCell ref="F10:G10"/>
    <mergeCell ref="H10:I10"/>
    <mergeCell ref="J10:K10"/>
    <mergeCell ref="L10:M10"/>
    <mergeCell ref="N10:O10"/>
    <mergeCell ref="P9:Q9"/>
    <mergeCell ref="R9:S9"/>
    <mergeCell ref="T9:U9"/>
    <mergeCell ref="V9:W9"/>
    <mergeCell ref="X9:Y9"/>
    <mergeCell ref="Z9:AA9"/>
    <mergeCell ref="O7:R7"/>
    <mergeCell ref="S7:AA7"/>
    <mergeCell ref="A9:A10"/>
    <mergeCell ref="B9:B10"/>
    <mergeCell ref="D9:E9"/>
    <mergeCell ref="F9:G9"/>
    <mergeCell ref="H9:I9"/>
    <mergeCell ref="J9:K9"/>
    <mergeCell ref="L9:M9"/>
    <mergeCell ref="N9:O9"/>
    <mergeCell ref="O4:R4"/>
    <mergeCell ref="S4:AA4"/>
    <mergeCell ref="O5:R5"/>
    <mergeCell ref="S5:AA5"/>
    <mergeCell ref="O6:R6"/>
    <mergeCell ref="S6:AA6"/>
  </mergeCells>
  <printOptions horizontalCentered="1"/>
  <pageMargins left="0.7874015748031497" right="0.7874015748031497" top="0.86" bottom="0.67" header="0.5118110236220472" footer="0.5118110236220472"/>
  <pageSetup fitToHeight="1" fitToWidth="1" horizontalDpi="600" verticalDpi="600" orientation="landscape" paperSize="9" scale="5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W34"/>
  <sheetViews>
    <sheetView view="pageBreakPreview" zoomScaleSheetLayoutView="100" zoomScalePageLayoutView="0" workbookViewId="0" topLeftCell="A1">
      <selection activeCell="A3" sqref="A3"/>
    </sheetView>
  </sheetViews>
  <sheetFormatPr defaultColWidth="9.00390625" defaultRowHeight="13.5"/>
  <cols>
    <col min="1" max="1" width="12.50390625" style="347" customWidth="1"/>
    <col min="2" max="17" width="6.25390625" style="347" customWidth="1"/>
    <col min="18" max="16384" width="9.00390625" style="347" customWidth="1"/>
  </cols>
  <sheetData>
    <row r="1" ht="30" customHeight="1">
      <c r="A1" s="346" t="s">
        <v>101</v>
      </c>
    </row>
    <row r="2" spans="1:16" ht="30" customHeight="1">
      <c r="A2" s="675" t="s">
        <v>145</v>
      </c>
      <c r="B2" s="675"/>
      <c r="C2" s="675"/>
      <c r="D2" s="675"/>
      <c r="E2" s="675"/>
      <c r="F2" s="675"/>
      <c r="G2" s="675"/>
      <c r="H2" s="675"/>
      <c r="I2" s="675"/>
      <c r="J2" s="675"/>
      <c r="K2" s="675"/>
      <c r="L2" s="676"/>
      <c r="M2" s="676"/>
      <c r="N2" s="676"/>
      <c r="O2" s="676"/>
      <c r="P2" s="676"/>
    </row>
    <row r="3" spans="11:16" ht="30" customHeight="1">
      <c r="K3" s="348"/>
      <c r="L3" s="349" t="s">
        <v>357</v>
      </c>
      <c r="M3" s="684">
        <f>'①かがみ文'!N12</f>
        <v>0</v>
      </c>
      <c r="N3" s="684"/>
      <c r="O3" s="684"/>
      <c r="P3" s="685"/>
    </row>
    <row r="4" spans="1:15" ht="30" customHeight="1">
      <c r="A4" s="350" t="s">
        <v>502</v>
      </c>
      <c r="L4" s="351" t="s">
        <v>262</v>
      </c>
      <c r="M4" s="352"/>
      <c r="N4" s="352"/>
      <c r="O4" s="352"/>
    </row>
    <row r="5" spans="1:16" ht="39" customHeight="1">
      <c r="A5" s="353"/>
      <c r="B5" s="677" t="s">
        <v>259</v>
      </c>
      <c r="C5" s="678"/>
      <c r="D5" s="678"/>
      <c r="E5" s="678"/>
      <c r="F5" s="679"/>
      <c r="G5" s="680" t="s">
        <v>260</v>
      </c>
      <c r="H5" s="681"/>
      <c r="I5" s="681"/>
      <c r="J5" s="681"/>
      <c r="K5" s="681"/>
      <c r="L5" s="681" t="s">
        <v>152</v>
      </c>
      <c r="M5" s="681"/>
      <c r="N5" s="681"/>
      <c r="O5" s="681"/>
      <c r="P5" s="681"/>
    </row>
    <row r="6" spans="1:16" ht="30" customHeight="1">
      <c r="A6" s="355"/>
      <c r="B6" s="682" t="s">
        <v>151</v>
      </c>
      <c r="C6" s="683"/>
      <c r="D6" s="356" t="s">
        <v>155</v>
      </c>
      <c r="E6" s="670" t="s">
        <v>172</v>
      </c>
      <c r="F6" s="668" t="s">
        <v>0</v>
      </c>
      <c r="G6" s="682" t="s">
        <v>151</v>
      </c>
      <c r="H6" s="683"/>
      <c r="I6" s="356" t="s">
        <v>155</v>
      </c>
      <c r="J6" s="670" t="s">
        <v>172</v>
      </c>
      <c r="K6" s="668" t="s">
        <v>0</v>
      </c>
      <c r="L6" s="682" t="s">
        <v>151</v>
      </c>
      <c r="M6" s="683"/>
      <c r="N6" s="356" t="s">
        <v>155</v>
      </c>
      <c r="O6" s="670" t="s">
        <v>172</v>
      </c>
      <c r="P6" s="668" t="s">
        <v>0</v>
      </c>
    </row>
    <row r="7" spans="1:16" ht="30" customHeight="1" thickBot="1">
      <c r="A7" s="357"/>
      <c r="B7" s="357"/>
      <c r="C7" s="358" t="s">
        <v>150</v>
      </c>
      <c r="D7" s="359" t="s">
        <v>154</v>
      </c>
      <c r="E7" s="671"/>
      <c r="F7" s="686"/>
      <c r="G7" s="357"/>
      <c r="H7" s="358" t="s">
        <v>150</v>
      </c>
      <c r="I7" s="359" t="s">
        <v>154</v>
      </c>
      <c r="J7" s="671"/>
      <c r="K7" s="669"/>
      <c r="L7" s="357"/>
      <c r="M7" s="358" t="s">
        <v>150</v>
      </c>
      <c r="N7" s="359" t="s">
        <v>154</v>
      </c>
      <c r="O7" s="671"/>
      <c r="P7" s="669"/>
    </row>
    <row r="8" spans="1:16" ht="30" customHeight="1">
      <c r="A8" s="354" t="s">
        <v>146</v>
      </c>
      <c r="B8" s="360"/>
      <c r="C8" s="360"/>
      <c r="D8" s="360"/>
      <c r="E8" s="361"/>
      <c r="F8" s="374">
        <f>SUM(B8,D8,E8)</f>
        <v>0</v>
      </c>
      <c r="G8" s="362"/>
      <c r="H8" s="360"/>
      <c r="I8" s="360"/>
      <c r="J8" s="360"/>
      <c r="K8" s="373">
        <f>SUM(G8,I8,J8)</f>
        <v>0</v>
      </c>
      <c r="L8" s="373">
        <f aca="true" t="shared" si="0" ref="L8:O11">+B8+G8</f>
        <v>0</v>
      </c>
      <c r="M8" s="373">
        <f t="shared" si="0"/>
        <v>0</v>
      </c>
      <c r="N8" s="373">
        <f t="shared" si="0"/>
        <v>0</v>
      </c>
      <c r="O8" s="373">
        <f t="shared" si="0"/>
        <v>0</v>
      </c>
      <c r="P8" s="373">
        <f>SUM(L8,N8,O8)</f>
        <v>0</v>
      </c>
    </row>
    <row r="9" spans="1:16" ht="30" customHeight="1">
      <c r="A9" s="354" t="s">
        <v>147</v>
      </c>
      <c r="B9" s="360"/>
      <c r="C9" s="360"/>
      <c r="D9" s="360"/>
      <c r="E9" s="361"/>
      <c r="F9" s="375">
        <f>SUM(B9,D9,E9)</f>
        <v>0</v>
      </c>
      <c r="G9" s="362"/>
      <c r="H9" s="360"/>
      <c r="I9" s="360"/>
      <c r="J9" s="360"/>
      <c r="K9" s="373">
        <f>SUM(G9,I9,J9)</f>
        <v>0</v>
      </c>
      <c r="L9" s="373">
        <f t="shared" si="0"/>
        <v>0</v>
      </c>
      <c r="M9" s="373">
        <f t="shared" si="0"/>
        <v>0</v>
      </c>
      <c r="N9" s="373">
        <f t="shared" si="0"/>
        <v>0</v>
      </c>
      <c r="O9" s="373">
        <f t="shared" si="0"/>
        <v>0</v>
      </c>
      <c r="P9" s="373">
        <f>SUM(L9,N9,O9)</f>
        <v>0</v>
      </c>
    </row>
    <row r="10" spans="1:16" ht="30" customHeight="1">
      <c r="A10" s="354" t="s">
        <v>148</v>
      </c>
      <c r="B10" s="360"/>
      <c r="C10" s="360"/>
      <c r="D10" s="360"/>
      <c r="E10" s="361"/>
      <c r="F10" s="375">
        <f>SUM(B10,D10,E10)</f>
        <v>0</v>
      </c>
      <c r="G10" s="362"/>
      <c r="H10" s="360"/>
      <c r="I10" s="360"/>
      <c r="J10" s="360"/>
      <c r="K10" s="373">
        <f>SUM(G10,I10,J10)</f>
        <v>0</v>
      </c>
      <c r="L10" s="373">
        <f t="shared" si="0"/>
        <v>0</v>
      </c>
      <c r="M10" s="373">
        <f t="shared" si="0"/>
        <v>0</v>
      </c>
      <c r="N10" s="373">
        <f t="shared" si="0"/>
        <v>0</v>
      </c>
      <c r="O10" s="373">
        <f t="shared" si="0"/>
        <v>0</v>
      </c>
      <c r="P10" s="373">
        <f>SUM(L10,N10,O10)</f>
        <v>0</v>
      </c>
    </row>
    <row r="11" spans="1:16" ht="30" customHeight="1">
      <c r="A11" s="354" t="s">
        <v>149</v>
      </c>
      <c r="B11" s="360"/>
      <c r="C11" s="360"/>
      <c r="D11" s="360"/>
      <c r="E11" s="361"/>
      <c r="F11" s="375">
        <f>SUM(B11,D11,E11)</f>
        <v>0</v>
      </c>
      <c r="G11" s="362"/>
      <c r="H11" s="360"/>
      <c r="I11" s="360"/>
      <c r="J11" s="360"/>
      <c r="K11" s="373">
        <f>SUM(G11,I11,J11)</f>
        <v>0</v>
      </c>
      <c r="L11" s="373">
        <f t="shared" si="0"/>
        <v>0</v>
      </c>
      <c r="M11" s="373">
        <f t="shared" si="0"/>
        <v>0</v>
      </c>
      <c r="N11" s="373">
        <f t="shared" si="0"/>
        <v>0</v>
      </c>
      <c r="O11" s="373">
        <f t="shared" si="0"/>
        <v>0</v>
      </c>
      <c r="P11" s="373">
        <f>SUM(L11,N11,O11)</f>
        <v>0</v>
      </c>
    </row>
    <row r="12" spans="1:16" ht="30" customHeight="1" thickBot="1">
      <c r="A12" s="354" t="s">
        <v>0</v>
      </c>
      <c r="B12" s="373">
        <f>SUM(B8:B11)</f>
        <v>0</v>
      </c>
      <c r="C12" s="373">
        <f aca="true" t="shared" si="1" ref="C12:K12">SUM(C8:C11)</f>
        <v>0</v>
      </c>
      <c r="D12" s="373">
        <f t="shared" si="1"/>
        <v>0</v>
      </c>
      <c r="E12" s="377">
        <f t="shared" si="1"/>
        <v>0</v>
      </c>
      <c r="F12" s="376">
        <f t="shared" si="1"/>
        <v>0</v>
      </c>
      <c r="G12" s="378">
        <f t="shared" si="1"/>
        <v>0</v>
      </c>
      <c r="H12" s="373">
        <f t="shared" si="1"/>
        <v>0</v>
      </c>
      <c r="I12" s="373">
        <f t="shared" si="1"/>
        <v>0</v>
      </c>
      <c r="J12" s="373">
        <f t="shared" si="1"/>
        <v>0</v>
      </c>
      <c r="K12" s="373">
        <f t="shared" si="1"/>
        <v>0</v>
      </c>
      <c r="L12" s="373">
        <f>SUM(L8:L11)</f>
        <v>0</v>
      </c>
      <c r="M12" s="373">
        <f>SUM(M8:M11)</f>
        <v>0</v>
      </c>
      <c r="N12" s="373">
        <f>SUM(N8:N11)</f>
        <v>0</v>
      </c>
      <c r="O12" s="373">
        <f>SUM(O8:O11)</f>
        <v>0</v>
      </c>
      <c r="P12" s="373">
        <f>SUM(P8:P11)</f>
        <v>0</v>
      </c>
    </row>
    <row r="13" ht="30" customHeight="1"/>
    <row r="14" ht="30" customHeight="1"/>
    <row r="15" ht="30" customHeight="1">
      <c r="A15" s="350" t="s">
        <v>503</v>
      </c>
    </row>
    <row r="16" spans="1:16" ht="39" customHeight="1">
      <c r="A16" s="353"/>
      <c r="B16" s="677" t="s">
        <v>259</v>
      </c>
      <c r="C16" s="678"/>
      <c r="D16" s="678"/>
      <c r="E16" s="678"/>
      <c r="F16" s="679"/>
      <c r="G16" s="680" t="s">
        <v>260</v>
      </c>
      <c r="H16" s="681"/>
      <c r="I16" s="681"/>
      <c r="J16" s="681"/>
      <c r="K16" s="681"/>
      <c r="L16" s="681" t="s">
        <v>152</v>
      </c>
      <c r="M16" s="681"/>
      <c r="N16" s="681"/>
      <c r="O16" s="681"/>
      <c r="P16" s="681"/>
    </row>
    <row r="17" spans="1:16" ht="30" customHeight="1">
      <c r="A17" s="355"/>
      <c r="B17" s="682" t="s">
        <v>151</v>
      </c>
      <c r="C17" s="683"/>
      <c r="D17" s="356" t="s">
        <v>155</v>
      </c>
      <c r="E17" s="670" t="s">
        <v>172</v>
      </c>
      <c r="F17" s="668" t="s">
        <v>0</v>
      </c>
      <c r="G17" s="682" t="s">
        <v>151</v>
      </c>
      <c r="H17" s="683"/>
      <c r="I17" s="356" t="s">
        <v>155</v>
      </c>
      <c r="J17" s="670" t="s">
        <v>172</v>
      </c>
      <c r="K17" s="668" t="s">
        <v>0</v>
      </c>
      <c r="L17" s="682" t="s">
        <v>151</v>
      </c>
      <c r="M17" s="683"/>
      <c r="N17" s="356" t="s">
        <v>155</v>
      </c>
      <c r="O17" s="670" t="s">
        <v>172</v>
      </c>
      <c r="P17" s="668" t="s">
        <v>0</v>
      </c>
    </row>
    <row r="18" spans="1:16" ht="30" customHeight="1">
      <c r="A18" s="357"/>
      <c r="B18" s="357"/>
      <c r="C18" s="358" t="s">
        <v>150</v>
      </c>
      <c r="D18" s="359" t="s">
        <v>154</v>
      </c>
      <c r="E18" s="671"/>
      <c r="F18" s="669"/>
      <c r="G18" s="357"/>
      <c r="H18" s="358" t="s">
        <v>150</v>
      </c>
      <c r="I18" s="359" t="s">
        <v>154</v>
      </c>
      <c r="J18" s="671"/>
      <c r="K18" s="669"/>
      <c r="L18" s="357"/>
      <c r="M18" s="358" t="s">
        <v>150</v>
      </c>
      <c r="N18" s="359" t="s">
        <v>154</v>
      </c>
      <c r="O18" s="671"/>
      <c r="P18" s="669"/>
    </row>
    <row r="19" spans="1:16" ht="30" customHeight="1">
      <c r="A19" s="354" t="s">
        <v>146</v>
      </c>
      <c r="B19" s="360"/>
      <c r="C19" s="360"/>
      <c r="D19" s="360"/>
      <c r="E19" s="360"/>
      <c r="F19" s="373">
        <f>SUM(B19,D19,E19)</f>
        <v>0</v>
      </c>
      <c r="G19" s="360"/>
      <c r="H19" s="360"/>
      <c r="I19" s="360"/>
      <c r="J19" s="360"/>
      <c r="K19" s="373">
        <f>SUM(G19,I19,J19)</f>
        <v>0</v>
      </c>
      <c r="L19" s="373">
        <f aca="true" t="shared" si="2" ref="L19:O22">+B19+G19</f>
        <v>0</v>
      </c>
      <c r="M19" s="373">
        <f t="shared" si="2"/>
        <v>0</v>
      </c>
      <c r="N19" s="373">
        <f t="shared" si="2"/>
        <v>0</v>
      </c>
      <c r="O19" s="373">
        <f t="shared" si="2"/>
        <v>0</v>
      </c>
      <c r="P19" s="373">
        <f>SUM(L19,N19,O19)</f>
        <v>0</v>
      </c>
    </row>
    <row r="20" spans="1:16" ht="30" customHeight="1">
      <c r="A20" s="354" t="s">
        <v>147</v>
      </c>
      <c r="B20" s="360"/>
      <c r="C20" s="360"/>
      <c r="D20" s="360"/>
      <c r="E20" s="360"/>
      <c r="F20" s="373">
        <f>SUM(B20,D20,E20)</f>
        <v>0</v>
      </c>
      <c r="G20" s="360"/>
      <c r="H20" s="360"/>
      <c r="I20" s="360"/>
      <c r="J20" s="360"/>
      <c r="K20" s="373">
        <f>SUM(G20,I20,J20)</f>
        <v>0</v>
      </c>
      <c r="L20" s="373">
        <f t="shared" si="2"/>
        <v>0</v>
      </c>
      <c r="M20" s="373">
        <f t="shared" si="2"/>
        <v>0</v>
      </c>
      <c r="N20" s="373">
        <f t="shared" si="2"/>
        <v>0</v>
      </c>
      <c r="O20" s="373">
        <f t="shared" si="2"/>
        <v>0</v>
      </c>
      <c r="P20" s="373">
        <f>SUM(L20,N20,O20)</f>
        <v>0</v>
      </c>
    </row>
    <row r="21" spans="1:16" ht="30" customHeight="1">
      <c r="A21" s="354" t="s">
        <v>148</v>
      </c>
      <c r="B21" s="360"/>
      <c r="C21" s="360"/>
      <c r="D21" s="360"/>
      <c r="E21" s="360"/>
      <c r="F21" s="373">
        <f>SUM(B21,D21,E21)</f>
        <v>0</v>
      </c>
      <c r="G21" s="360"/>
      <c r="H21" s="360"/>
      <c r="I21" s="360"/>
      <c r="J21" s="360"/>
      <c r="K21" s="373">
        <f>SUM(G21,I21,J21)</f>
        <v>0</v>
      </c>
      <c r="L21" s="373">
        <f t="shared" si="2"/>
        <v>0</v>
      </c>
      <c r="M21" s="373">
        <f t="shared" si="2"/>
        <v>0</v>
      </c>
      <c r="N21" s="373">
        <f t="shared" si="2"/>
        <v>0</v>
      </c>
      <c r="O21" s="373">
        <f t="shared" si="2"/>
        <v>0</v>
      </c>
      <c r="P21" s="373">
        <f>SUM(L21,N21,O21)</f>
        <v>0</v>
      </c>
    </row>
    <row r="22" spans="1:16" ht="30" customHeight="1" thickBot="1">
      <c r="A22" s="354" t="s">
        <v>149</v>
      </c>
      <c r="B22" s="360"/>
      <c r="C22" s="360"/>
      <c r="D22" s="360"/>
      <c r="E22" s="360"/>
      <c r="F22" s="380">
        <f>SUM(B22,D22,E22)</f>
        <v>0</v>
      </c>
      <c r="G22" s="360"/>
      <c r="H22" s="360"/>
      <c r="I22" s="360"/>
      <c r="J22" s="360"/>
      <c r="K22" s="373">
        <f>SUM(G22,I22,J22)</f>
        <v>0</v>
      </c>
      <c r="L22" s="373">
        <f t="shared" si="2"/>
        <v>0</v>
      </c>
      <c r="M22" s="373">
        <f t="shared" si="2"/>
        <v>0</v>
      </c>
      <c r="N22" s="373">
        <f t="shared" si="2"/>
        <v>0</v>
      </c>
      <c r="O22" s="373">
        <f t="shared" si="2"/>
        <v>0</v>
      </c>
      <c r="P22" s="373">
        <f>SUM(L22,N22,O22)</f>
        <v>0</v>
      </c>
    </row>
    <row r="23" spans="1:16" ht="30" customHeight="1" thickBot="1">
      <c r="A23" s="354" t="s">
        <v>0</v>
      </c>
      <c r="B23" s="373">
        <f aca="true" t="shared" si="3" ref="B23:P23">SUM(B19:B22)</f>
        <v>0</v>
      </c>
      <c r="C23" s="373">
        <f t="shared" si="3"/>
        <v>0</v>
      </c>
      <c r="D23" s="373">
        <f t="shared" si="3"/>
        <v>0</v>
      </c>
      <c r="E23" s="377">
        <f t="shared" si="3"/>
        <v>0</v>
      </c>
      <c r="F23" s="379">
        <f t="shared" si="3"/>
        <v>0</v>
      </c>
      <c r="G23" s="378">
        <f t="shared" si="3"/>
        <v>0</v>
      </c>
      <c r="H23" s="373">
        <f t="shared" si="3"/>
        <v>0</v>
      </c>
      <c r="I23" s="373">
        <f t="shared" si="3"/>
        <v>0</v>
      </c>
      <c r="J23" s="373">
        <f t="shared" si="3"/>
        <v>0</v>
      </c>
      <c r="K23" s="373">
        <f t="shared" si="3"/>
        <v>0</v>
      </c>
      <c r="L23" s="373">
        <f t="shared" si="3"/>
        <v>0</v>
      </c>
      <c r="M23" s="373">
        <f t="shared" si="3"/>
        <v>0</v>
      </c>
      <c r="N23" s="373">
        <f t="shared" si="3"/>
        <v>0</v>
      </c>
      <c r="O23" s="373">
        <f t="shared" si="3"/>
        <v>0</v>
      </c>
      <c r="P23" s="373">
        <f t="shared" si="3"/>
        <v>0</v>
      </c>
    </row>
    <row r="24" spans="1:11" ht="16.5" customHeight="1">
      <c r="A24" s="363"/>
      <c r="B24" s="364"/>
      <c r="C24" s="364"/>
      <c r="D24" s="364"/>
      <c r="E24" s="364"/>
      <c r="F24" s="364"/>
      <c r="G24" s="364"/>
      <c r="H24" s="364"/>
      <c r="I24" s="364"/>
      <c r="J24" s="364"/>
      <c r="K24" s="364"/>
    </row>
    <row r="25" spans="1:12" ht="16.5" customHeight="1">
      <c r="A25" s="365" t="s">
        <v>153</v>
      </c>
      <c r="B25" s="365"/>
      <c r="C25" s="365"/>
      <c r="D25" s="365"/>
      <c r="E25" s="365"/>
      <c r="F25" s="365"/>
      <c r="G25" s="365"/>
      <c r="H25" s="365"/>
      <c r="I25" s="365"/>
      <c r="J25" s="365"/>
      <c r="K25" s="365"/>
      <c r="L25" s="366"/>
    </row>
    <row r="26" spans="1:12" ht="16.5" customHeight="1">
      <c r="A26" s="365" t="s">
        <v>258</v>
      </c>
      <c r="B26" s="365"/>
      <c r="C26" s="365"/>
      <c r="D26" s="365"/>
      <c r="E26" s="365"/>
      <c r="F26" s="365"/>
      <c r="G26" s="365"/>
      <c r="H26" s="365"/>
      <c r="I26" s="365"/>
      <c r="J26" s="365"/>
      <c r="K26" s="365"/>
      <c r="L26" s="366"/>
    </row>
    <row r="27" spans="1:12" ht="16.5" customHeight="1">
      <c r="A27" s="365" t="s">
        <v>157</v>
      </c>
      <c r="B27" s="365"/>
      <c r="C27" s="365"/>
      <c r="D27" s="365"/>
      <c r="E27" s="365"/>
      <c r="F27" s="365"/>
      <c r="G27" s="365"/>
      <c r="H27" s="365"/>
      <c r="I27" s="365"/>
      <c r="J27" s="365"/>
      <c r="K27" s="365"/>
      <c r="L27" s="366"/>
    </row>
    <row r="28" spans="1:12" ht="16.5" customHeight="1">
      <c r="A28" s="365" t="s">
        <v>156</v>
      </c>
      <c r="B28" s="365"/>
      <c r="C28" s="365"/>
      <c r="D28" s="365"/>
      <c r="E28" s="365"/>
      <c r="F28" s="365"/>
      <c r="G28" s="365"/>
      <c r="H28" s="365"/>
      <c r="I28" s="365"/>
      <c r="J28" s="365"/>
      <c r="K28" s="365"/>
      <c r="L28" s="366"/>
    </row>
    <row r="29" spans="1:11" ht="12.75">
      <c r="A29" s="367"/>
      <c r="B29" s="367"/>
      <c r="C29" s="367"/>
      <c r="D29" s="367"/>
      <c r="E29" s="367"/>
      <c r="F29" s="367"/>
      <c r="G29" s="367"/>
      <c r="H29" s="367"/>
      <c r="I29" s="367"/>
      <c r="J29" s="367"/>
      <c r="K29" s="367"/>
    </row>
    <row r="30" spans="1:11" ht="12.75">
      <c r="A30" s="367"/>
      <c r="B30" s="367"/>
      <c r="C30" s="367"/>
      <c r="D30" s="367"/>
      <c r="E30" s="367"/>
      <c r="F30" s="367"/>
      <c r="G30" s="367"/>
      <c r="H30" s="367"/>
      <c r="I30" s="367"/>
      <c r="J30" s="367"/>
      <c r="K30" s="367"/>
    </row>
    <row r="31" spans="1:23" ht="12.75">
      <c r="A31" s="367"/>
      <c r="B31" s="367"/>
      <c r="C31" s="367"/>
      <c r="D31" s="367"/>
      <c r="E31" s="367"/>
      <c r="F31" s="367"/>
      <c r="G31" s="367"/>
      <c r="H31" s="367"/>
      <c r="I31" s="368" t="s">
        <v>138</v>
      </c>
      <c r="J31" s="369"/>
      <c r="K31" s="672"/>
      <c r="L31" s="672"/>
      <c r="M31" s="672"/>
      <c r="N31" s="673"/>
      <c r="O31" s="673"/>
      <c r="P31" s="673"/>
      <c r="S31" s="370"/>
      <c r="T31" s="370"/>
      <c r="U31" s="370"/>
      <c r="V31" s="370"/>
      <c r="W31" s="370"/>
    </row>
    <row r="32" spans="1:23" ht="23.25" customHeight="1">
      <c r="A32" s="367"/>
      <c r="B32" s="367"/>
      <c r="C32" s="367"/>
      <c r="D32" s="367"/>
      <c r="E32" s="367"/>
      <c r="F32" s="367"/>
      <c r="G32" s="367"/>
      <c r="H32" s="367"/>
      <c r="I32" s="371" t="s">
        <v>137</v>
      </c>
      <c r="J32" s="369"/>
      <c r="K32" s="674"/>
      <c r="L32" s="674"/>
      <c r="M32" s="674"/>
      <c r="N32" s="674"/>
      <c r="O32" s="674"/>
      <c r="P32" s="674"/>
      <c r="S32" s="370"/>
      <c r="T32" s="370"/>
      <c r="U32" s="370"/>
      <c r="V32" s="370"/>
      <c r="W32" s="370"/>
    </row>
    <row r="33" spans="1:11" ht="12.75">
      <c r="A33" s="367"/>
      <c r="B33" s="367"/>
      <c r="C33" s="367"/>
      <c r="D33" s="367"/>
      <c r="E33" s="367"/>
      <c r="F33" s="367"/>
      <c r="G33" s="367"/>
      <c r="H33" s="367"/>
      <c r="I33" s="367"/>
      <c r="J33" s="367"/>
      <c r="K33" s="367"/>
    </row>
    <row r="34" ht="12.75">
      <c r="B34" s="372"/>
    </row>
  </sheetData>
  <sheetProtection sheet="1"/>
  <mergeCells count="29">
    <mergeCell ref="B17:C17"/>
    <mergeCell ref="G17:H17"/>
    <mergeCell ref="L16:P16"/>
    <mergeCell ref="L17:M17"/>
    <mergeCell ref="L5:P5"/>
    <mergeCell ref="L6:M6"/>
    <mergeCell ref="F6:F7"/>
    <mergeCell ref="K6:K7"/>
    <mergeCell ref="P6:P7"/>
    <mergeCell ref="G6:H6"/>
    <mergeCell ref="K31:M31"/>
    <mergeCell ref="N31:P31"/>
    <mergeCell ref="K32:P32"/>
    <mergeCell ref="A2:P2"/>
    <mergeCell ref="B5:F5"/>
    <mergeCell ref="G5:K5"/>
    <mergeCell ref="B16:F16"/>
    <mergeCell ref="G16:K16"/>
    <mergeCell ref="B6:C6"/>
    <mergeCell ref="M3:P3"/>
    <mergeCell ref="K17:K18"/>
    <mergeCell ref="P17:P18"/>
    <mergeCell ref="E6:E7"/>
    <mergeCell ref="J6:J7"/>
    <mergeCell ref="O6:O7"/>
    <mergeCell ref="O17:O18"/>
    <mergeCell ref="J17:J18"/>
    <mergeCell ref="E17:E18"/>
    <mergeCell ref="F17:F18"/>
  </mergeCells>
  <printOptions horizontalCentered="1"/>
  <pageMargins left="0.7874015748031497" right="0.7874015748031497" top="0.86" bottom="0.67" header="0.5118110236220472" footer="0.5118110236220472"/>
  <pageSetup fitToHeight="1" fitToWidth="1" horizontalDpi="600" verticalDpi="6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鈴木幸輝</cp:lastModifiedBy>
  <cp:lastPrinted>2024-03-18T01:15:38Z</cp:lastPrinted>
  <dcterms:created xsi:type="dcterms:W3CDTF">2002-04-23T00:44:17Z</dcterms:created>
  <dcterms:modified xsi:type="dcterms:W3CDTF">2024-03-18T01:15:46Z</dcterms:modified>
  <cp:category/>
  <cp:version/>
  <cp:contentType/>
  <cp:contentStatus/>
</cp:coreProperties>
</file>