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521" windowWidth="11625" windowHeight="8190" activeTab="0"/>
  </bookViews>
  <sheets>
    <sheet name="合計特殊出生率" sheetId="1" r:id="rId1"/>
    <sheet name="出生数" sheetId="2" r:id="rId2"/>
    <sheet name="女子人口" sheetId="3" r:id="rId3"/>
  </sheets>
  <definedNames>
    <definedName name="_xlnm.Print_Area" localSheetId="0">'合計特殊出生率'!$B$1:$K$148</definedName>
    <definedName name="_xlnm.Print_Area" localSheetId="1">'出生数'!$B$1:$K$148</definedName>
    <definedName name="_xlnm.Print_Area" localSheetId="2">'女子人口'!$B$1:$K$150</definedName>
    <definedName name="_xlnm.Print_Titles" localSheetId="0">'合計特殊出生率'!$2:$3</definedName>
    <definedName name="_xlnm.Print_Titles" localSheetId="1">'出生数'!$2:$3</definedName>
    <definedName name="_xlnm.Print_Titles" localSheetId="2">'女子人口'!$2:$3</definedName>
  </definedNames>
  <calcPr fullCalcOnLoad="1"/>
</workbook>
</file>

<file path=xl/sharedStrings.xml><?xml version="1.0" encoding="utf-8"?>
<sst xmlns="http://schemas.openxmlformats.org/spreadsheetml/2006/main" count="525" uniqueCount="136">
  <si>
    <t>川口保健所</t>
  </si>
  <si>
    <t>県計</t>
  </si>
  <si>
    <t>川越市</t>
  </si>
  <si>
    <t>戸田・蕨保健所</t>
  </si>
  <si>
    <t>蕨市</t>
  </si>
  <si>
    <t>戸田市</t>
  </si>
  <si>
    <t>川口市</t>
  </si>
  <si>
    <t>鳩ヶ谷市</t>
  </si>
  <si>
    <t>朝霞保健所</t>
  </si>
  <si>
    <t>朝霞市</t>
  </si>
  <si>
    <t>志木市</t>
  </si>
  <si>
    <t>和光市</t>
  </si>
  <si>
    <t>新座市</t>
  </si>
  <si>
    <t>鴻巣保健所</t>
  </si>
  <si>
    <t>鴻巣市</t>
  </si>
  <si>
    <t>上尾市</t>
  </si>
  <si>
    <t>桶川市</t>
  </si>
  <si>
    <t>北本市</t>
  </si>
  <si>
    <t>伊奈町</t>
  </si>
  <si>
    <t>吹上町</t>
  </si>
  <si>
    <t>草加保健所</t>
  </si>
  <si>
    <t>草加市</t>
  </si>
  <si>
    <t>八潮市</t>
  </si>
  <si>
    <t>所沢保健所</t>
  </si>
  <si>
    <t>所沢市</t>
  </si>
  <si>
    <t>富士見市</t>
  </si>
  <si>
    <t>上福岡市</t>
  </si>
  <si>
    <t>大井町</t>
  </si>
  <si>
    <t>三芳町</t>
  </si>
  <si>
    <t>飯能保健所</t>
  </si>
  <si>
    <t>飯能市</t>
  </si>
  <si>
    <t>日高市</t>
  </si>
  <si>
    <t>名栗村</t>
  </si>
  <si>
    <t>東松山保健所</t>
  </si>
  <si>
    <t>東松山市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</si>
  <si>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</si>
  <si>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</si>
  <si>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</si>
  <si>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</si>
  <si>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</si>
  <si>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</si>
  <si>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</si>
  <si>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東秩父村</t>
  </si>
  <si>
    <t>秩父保健所</t>
  </si>
  <si>
    <t>秩父市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</si>
  <si>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</si>
  <si>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</si>
  <si>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</si>
  <si>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</si>
  <si>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</si>
  <si>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</si>
  <si>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</si>
  <si>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</si>
  <si>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本庄保健所</t>
  </si>
  <si>
    <t>本庄市</t>
  </si>
  <si>
    <t>美里町</t>
  </si>
  <si>
    <t>児玉町</t>
  </si>
  <si>
    <t>神川町</t>
  </si>
  <si>
    <t>神泉村</t>
  </si>
  <si>
    <t>上里町</t>
  </si>
  <si>
    <t>熊谷保健所</t>
  </si>
  <si>
    <t>熊谷市</t>
  </si>
  <si>
    <t>江南町</t>
  </si>
  <si>
    <t>妻沼町</t>
  </si>
  <si>
    <t>川本町</t>
  </si>
  <si>
    <t>花園町</t>
  </si>
  <si>
    <t>寄居町</t>
  </si>
  <si>
    <t>深谷保健所</t>
  </si>
  <si>
    <t>深谷市</t>
  </si>
  <si>
    <t>岡部町</t>
  </si>
  <si>
    <t>行田保健所</t>
  </si>
  <si>
    <t>行田市</t>
  </si>
  <si>
    <t>羽生市</t>
  </si>
  <si>
    <t>南河原村</t>
  </si>
  <si>
    <t>加須保健所</t>
  </si>
  <si>
    <t>加須市</t>
  </si>
  <si>
    <t>騎西町</t>
  </si>
  <si>
    <t>北川辺町</t>
  </si>
  <si>
    <t>大利根町</t>
  </si>
  <si>
    <t>春日部保健所</t>
  </si>
  <si>
    <t>岩槻市</t>
  </si>
  <si>
    <t>春日部市</t>
  </si>
  <si>
    <t>蓮田市</t>
  </si>
  <si>
    <t>庄和町</t>
  </si>
  <si>
    <t>越谷保健所</t>
  </si>
  <si>
    <t>越谷市</t>
  </si>
  <si>
    <t>幸手保健所</t>
  </si>
  <si>
    <t>久喜市</t>
  </si>
  <si>
    <t>幸手市</t>
  </si>
  <si>
    <t>宮代町</t>
  </si>
  <si>
    <t>白岡町</t>
  </si>
  <si>
    <t>菖蒲町</t>
  </si>
  <si>
    <t>栗橋町</t>
  </si>
  <si>
    <t>鷲宮町</t>
  </si>
  <si>
    <t>杉戸町</t>
  </si>
  <si>
    <t>吉川保健所</t>
  </si>
  <si>
    <t>三郷市</t>
  </si>
  <si>
    <t>吉川市</t>
  </si>
  <si>
    <t>松伏町</t>
  </si>
  <si>
    <t>狭山保健所</t>
  </si>
  <si>
    <t>狭山市</t>
  </si>
  <si>
    <t>入間市</t>
  </si>
  <si>
    <t>坂戸保健所</t>
  </si>
  <si>
    <t>坂戸市</t>
  </si>
  <si>
    <t>鶴ヶ島市</t>
  </si>
  <si>
    <t>毛呂山町</t>
  </si>
  <si>
    <t>越生町</t>
  </si>
  <si>
    <t>鳩山町</t>
  </si>
  <si>
    <t>母の年齢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</si>
  <si>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</si>
  <si>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</si>
  <si>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</si>
  <si>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</si>
  <si>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</si>
  <si>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</si>
  <si>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</si>
  <si>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全国</t>
  </si>
  <si>
    <t>女子人口</t>
  </si>
  <si>
    <t>総　数</t>
  </si>
  <si>
    <t>…</t>
  </si>
  <si>
    <t>…</t>
  </si>
  <si>
    <t>母の年齢（５階級）別出生数</t>
  </si>
  <si>
    <t>さいたま市</t>
  </si>
  <si>
    <t>川越保健所</t>
  </si>
  <si>
    <t>合計特殊出生率（平成１３年）</t>
  </si>
  <si>
    <t>（平成１３年）</t>
  </si>
  <si>
    <t>中央保健所</t>
  </si>
  <si>
    <t>与野市</t>
  </si>
  <si>
    <t>大宮保健所</t>
  </si>
  <si>
    <t>大宮市</t>
  </si>
  <si>
    <t>浦和市</t>
  </si>
  <si>
    <t>注　埼玉県計については、総務省統計局「平成１３年１０月１日現在推計人口（総人口）」を用いた。</t>
  </si>
  <si>
    <t>大里村</t>
  </si>
  <si>
    <t>…</t>
  </si>
  <si>
    <t>川里町</t>
  </si>
  <si>
    <t>　　 市町村については、埼玉県統計課「平成１３年１月１日現在埼玉県町（丁）字別人口（総人口）」を用いた。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</si>
</sst>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_ "/>
    <numFmt numFmtId="179" formatCode="_ * #\ ##0_ ;_ * \-#\ ##0_ ;_ * &quot;-&quot;_ ;_ @_ "/>
    <numFmt numFmtId="180" formatCode="_ #,##0;[Red]_ \-#,##0"/>
    <numFmt numFmtId="181" formatCode="0.0000_);[Red]\(0.0000\)"/>
    <numFmt numFmtId="182" formatCode="_ * #\ ###\ ##0_ ;_ * \-#\ ##0_ ;_ * &quot;-&quot;_ ;_ @_ "/>
    <numFmt numFmtId="183" formatCode="_ * #\ ##0.0000_ ;_ * \-#\ ##0.0000_ ;_ * &quot;-&quot;_ ;_ @_ "/>
    <numFmt numFmtId="184" formatCode="_ * #,##0.00_ ;_ * \-#,##0.00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79" fontId="0" fillId="0" borderId="3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177" fontId="0" fillId="3" borderId="6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179" fontId="0" fillId="3" borderId="3" xfId="0" applyNumberFormat="1" applyFill="1" applyBorder="1" applyAlignment="1">
      <alignment vertical="center"/>
    </xf>
    <xf numFmtId="179" fontId="0" fillId="3" borderId="4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4" xfId="0" applyNumberFormat="1" applyFill="1" applyBorder="1" applyAlignment="1">
      <alignment horizontal="right" vertical="center"/>
    </xf>
    <xf numFmtId="179" fontId="2" fillId="2" borderId="5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3" borderId="6" xfId="0" applyNumberFormat="1" applyFont="1" applyFill="1" applyBorder="1" applyAlignment="1">
      <alignment horizontal="right" vertical="center"/>
    </xf>
    <xf numFmtId="179" fontId="0" fillId="3" borderId="6" xfId="0" applyNumberForma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0" fillId="3" borderId="6" xfId="0" applyNumberFormat="1" applyFill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3" borderId="7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82" fontId="0" fillId="3" borderId="6" xfId="0" applyNumberFormat="1" applyFill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>
      <alignment horizontal="right" vertical="center"/>
    </xf>
    <xf numFmtId="183" fontId="2" fillId="2" borderId="5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2" xfId="0" applyNumberFormat="1" applyFont="1" applyFill="1" applyBorder="1" applyAlignment="1">
      <alignment horizontal="right" vertical="center"/>
    </xf>
    <xf numFmtId="183" fontId="0" fillId="0" borderId="3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4" xfId="0" applyNumberFormat="1" applyFill="1" applyBorder="1" applyAlignment="1">
      <alignment vertical="center"/>
    </xf>
    <xf numFmtId="183" fontId="2" fillId="0" borderId="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0" fillId="0" borderId="3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182" fontId="0" fillId="3" borderId="6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4"/>
  <sheetViews>
    <sheetView tabSelected="1" workbookViewId="0" topLeftCell="A1">
      <pane ySplit="3" topLeftCell="BM4" activePane="bottomLeft" state="frozen"/>
      <selection pane="topLeft" activeCell="C147" sqref="C147"/>
      <selection pane="bottomLeft" activeCell="B7" sqref="B7"/>
    </sheetView>
  </sheetViews>
  <sheetFormatPr defaultColWidth="9.00390625" defaultRowHeight="19.5" customHeight="1"/>
  <cols>
    <col min="1" max="1" width="2.375" style="1" customWidth="1"/>
    <col min="2" max="2" width="5.00390625" style="1" customWidth="1"/>
    <col min="3" max="3" width="11.25390625" style="2" bestFit="1" customWidth="1"/>
    <col min="4" max="10" width="10.25390625" style="48" bestFit="1" customWidth="1"/>
    <col min="11" max="11" width="7.75390625" style="1" bestFit="1" customWidth="1"/>
    <col min="12" max="16384" width="9.00390625" style="1" customWidth="1"/>
  </cols>
  <sheetData>
    <row r="1" spans="2:11" ht="19.5" customHeight="1">
      <c r="B1" s="6" t="s">
        <v>124</v>
      </c>
      <c r="C1" s="1"/>
      <c r="J1" s="49"/>
      <c r="K1" s="5"/>
    </row>
    <row r="2" spans="10:11" ht="19.5" customHeight="1">
      <c r="J2" s="49"/>
      <c r="K2" s="66" t="s">
        <v>125</v>
      </c>
    </row>
    <row r="3" spans="2:11" ht="19.5" customHeight="1">
      <c r="B3" s="12"/>
      <c r="C3" s="13" t="s">
        <v>108</v>
      </c>
      <c r="D3" s="50" t="s">
        <v>109</v>
      </c>
      <c r="E3" s="50" t="s">
        <v>110</v>
      </c>
      <c r="F3" s="50" t="s">
        <v>111</v>
      </c>
      <c r="G3" s="50" t="s">
        <v>112</v>
      </c>
      <c r="H3" s="50" t="s">
        <v>113</v>
      </c>
      <c r="I3" s="50" t="s">
        <v>114</v>
      </c>
      <c r="J3" s="50" t="s">
        <v>115</v>
      </c>
      <c r="K3" s="16" t="s">
        <v>118</v>
      </c>
    </row>
    <row r="4" spans="2:11" s="3" customFormat="1" ht="19.5" customHeight="1">
      <c r="B4" s="20"/>
      <c r="C4" s="21"/>
      <c r="D4" s="51"/>
      <c r="E4" s="52"/>
      <c r="F4" s="52"/>
      <c r="G4" s="52"/>
      <c r="H4" s="52"/>
      <c r="I4" s="52"/>
      <c r="J4" s="53"/>
      <c r="K4" s="17"/>
    </row>
    <row r="5" spans="2:11" s="3" customFormat="1" ht="19.5" customHeight="1">
      <c r="B5" s="22" t="s">
        <v>116</v>
      </c>
      <c r="C5" s="21"/>
      <c r="D5" s="54">
        <v>0.0289</v>
      </c>
      <c r="E5" s="55">
        <v>0.198</v>
      </c>
      <c r="F5" s="55">
        <v>0.4782</v>
      </c>
      <c r="G5" s="55">
        <v>0.4425</v>
      </c>
      <c r="H5" s="55">
        <v>0.1659</v>
      </c>
      <c r="I5" s="55">
        <v>0.0199</v>
      </c>
      <c r="J5" s="56">
        <v>0.0005</v>
      </c>
      <c r="K5" s="18">
        <f>SUM(D5:J5)</f>
        <v>1.3339</v>
      </c>
    </row>
    <row r="6" spans="2:11" s="3" customFormat="1" ht="19.5" customHeight="1">
      <c r="B6" s="20"/>
      <c r="C6" s="21"/>
      <c r="D6" s="57"/>
      <c r="E6" s="58"/>
      <c r="F6" s="58"/>
      <c r="G6" s="58"/>
      <c r="H6" s="58"/>
      <c r="I6" s="58"/>
      <c r="J6" s="59"/>
      <c r="K6" s="17"/>
    </row>
    <row r="7" spans="2:11" s="3" customFormat="1" ht="19.5" customHeight="1">
      <c r="B7" s="22" t="s">
        <v>1</v>
      </c>
      <c r="C7" s="23"/>
      <c r="D7" s="54">
        <f>+'出生数'!D7/'女子人口'!D7*5</f>
        <v>0.026056701030927835</v>
      </c>
      <c r="E7" s="55">
        <f>+'出生数'!E7/'女子人口'!E7*5</f>
        <v>0.1710805084745763</v>
      </c>
      <c r="F7" s="55">
        <f>+'出生数'!F7/'女子人口'!F7*5</f>
        <v>0.4330175438596491</v>
      </c>
      <c r="G7" s="55">
        <f>+'出生数'!G7/'女子人口'!G7*5</f>
        <v>0.4250362318840579</v>
      </c>
      <c r="H7" s="55">
        <f>+'出生数'!H7/'女子人口'!H7*5</f>
        <v>0.16411111111111112</v>
      </c>
      <c r="I7" s="55">
        <f>+'出生数'!I7/'女子人口'!I7*5</f>
        <v>0.018926829268292682</v>
      </c>
      <c r="J7" s="56">
        <f>+'出生数'!J7/'女子人口'!J7*5</f>
        <v>0.0004525862068965517</v>
      </c>
      <c r="K7" s="18">
        <f>SUM(D7:J7)</f>
        <v>1.2386815118355115</v>
      </c>
    </row>
    <row r="8" spans="2:11" s="3" customFormat="1" ht="19.5" customHeight="1">
      <c r="B8" s="22"/>
      <c r="C8" s="23"/>
      <c r="D8" s="54"/>
      <c r="E8" s="55"/>
      <c r="F8" s="55"/>
      <c r="G8" s="55"/>
      <c r="H8" s="55"/>
      <c r="I8" s="55"/>
      <c r="J8" s="56"/>
      <c r="K8" s="18"/>
    </row>
    <row r="9" spans="2:11" s="3" customFormat="1" ht="19.5" customHeight="1">
      <c r="B9" s="22" t="s">
        <v>126</v>
      </c>
      <c r="C9" s="23"/>
      <c r="D9" s="27" t="s">
        <v>120</v>
      </c>
      <c r="E9" s="28" t="s">
        <v>119</v>
      </c>
      <c r="F9" s="28" t="s">
        <v>119</v>
      </c>
      <c r="G9" s="28" t="s">
        <v>119</v>
      </c>
      <c r="H9" s="28" t="s">
        <v>119</v>
      </c>
      <c r="I9" s="28" t="s">
        <v>119</v>
      </c>
      <c r="J9" s="29" t="s">
        <v>119</v>
      </c>
      <c r="K9" s="67" t="s">
        <v>119</v>
      </c>
    </row>
    <row r="10" spans="2:11" ht="19.5" customHeight="1">
      <c r="B10" s="22"/>
      <c r="C10" s="23" t="s">
        <v>130</v>
      </c>
      <c r="D10" s="27" t="s">
        <v>120</v>
      </c>
      <c r="E10" s="28" t="s">
        <v>119</v>
      </c>
      <c r="F10" s="28" t="s">
        <v>119</v>
      </c>
      <c r="G10" s="28" t="s">
        <v>119</v>
      </c>
      <c r="H10" s="28" t="s">
        <v>119</v>
      </c>
      <c r="I10" s="28" t="s">
        <v>119</v>
      </c>
      <c r="J10" s="29" t="s">
        <v>119</v>
      </c>
      <c r="K10" s="67" t="s">
        <v>119</v>
      </c>
    </row>
    <row r="11" spans="2:11" ht="19.5" customHeight="1">
      <c r="B11" s="22"/>
      <c r="C11" s="23" t="s">
        <v>127</v>
      </c>
      <c r="D11" s="27" t="s">
        <v>120</v>
      </c>
      <c r="E11" s="28" t="s">
        <v>119</v>
      </c>
      <c r="F11" s="28" t="s">
        <v>119</v>
      </c>
      <c r="G11" s="28" t="s">
        <v>119</v>
      </c>
      <c r="H11" s="28" t="s">
        <v>119</v>
      </c>
      <c r="I11" s="28" t="s">
        <v>119</v>
      </c>
      <c r="J11" s="29" t="s">
        <v>119</v>
      </c>
      <c r="K11" s="67" t="s">
        <v>119</v>
      </c>
    </row>
    <row r="12" spans="2:11" ht="19.5" customHeight="1">
      <c r="B12" s="22"/>
      <c r="C12" s="23"/>
      <c r="D12" s="60"/>
      <c r="E12" s="61"/>
      <c r="F12" s="61"/>
      <c r="G12" s="61"/>
      <c r="H12" s="61"/>
      <c r="I12" s="61"/>
      <c r="J12" s="62"/>
      <c r="K12" s="18"/>
    </row>
    <row r="13" spans="2:11" ht="19.5" customHeight="1">
      <c r="B13" s="22" t="s">
        <v>3</v>
      </c>
      <c r="C13" s="23"/>
      <c r="D13" s="54">
        <f>+'出生数'!D13/'女子人口'!D13*5</f>
        <v>0.029366700715015324</v>
      </c>
      <c r="E13" s="55">
        <f>+'出生数'!E13/'女子人口'!E13*5</f>
        <v>0.18222451435447823</v>
      </c>
      <c r="F13" s="55">
        <f>+'出生数'!F13/'女子人口'!F13*5</f>
        <v>0.42122040072859745</v>
      </c>
      <c r="G13" s="55">
        <f>+'出生数'!G13/'女子人口'!G13*5</f>
        <v>0.48392593434056574</v>
      </c>
      <c r="H13" s="55">
        <f>+'出生数'!H13/'女子人口'!H13*5</f>
        <v>0.1815842150414641</v>
      </c>
      <c r="I13" s="55">
        <f>+'出生数'!I13/'女子人口'!I13*5</f>
        <v>0.024645110410094637</v>
      </c>
      <c r="J13" s="56">
        <f>+'出生数'!J13/'女子人口'!J13*5</f>
        <v>0</v>
      </c>
      <c r="K13" s="18">
        <f>SUM(D13:J13)</f>
        <v>1.3229668755902155</v>
      </c>
    </row>
    <row r="14" spans="2:11" ht="19.5" customHeight="1">
      <c r="B14" s="22"/>
      <c r="C14" s="23" t="s">
        <v>4</v>
      </c>
      <c r="D14" s="54">
        <f>+'出生数'!D14/'女子人口'!D14*5</f>
        <v>0.01547029702970297</v>
      </c>
      <c r="E14" s="55">
        <f>+'出生数'!E14/'女子人口'!E14*5</f>
        <v>0.14492753623188406</v>
      </c>
      <c r="F14" s="55">
        <f>+'出生数'!F14/'女子人口'!F14*5</f>
        <v>0.3651505445227418</v>
      </c>
      <c r="G14" s="55">
        <f>+'出生数'!G14/'女子人口'!G14*5</f>
        <v>0.4186521443158611</v>
      </c>
      <c r="H14" s="55">
        <f>+'出生数'!H14/'女子人口'!H14*5</f>
        <v>0.1719850808122669</v>
      </c>
      <c r="I14" s="55">
        <f>+'出生数'!I14/'女子人口'!I14*5</f>
        <v>0.024084778420038533</v>
      </c>
      <c r="J14" s="56">
        <f>+'出生数'!J14/'女子人口'!J14*5</f>
        <v>0</v>
      </c>
      <c r="K14" s="18">
        <f>SUM(D14:J14)</f>
        <v>1.1402703813324955</v>
      </c>
    </row>
    <row r="15" spans="2:11" ht="19.5" customHeight="1">
      <c r="B15" s="22"/>
      <c r="C15" s="23" t="s">
        <v>5</v>
      </c>
      <c r="D15" s="54">
        <f>+'出生数'!D15/'女子人口'!D15*5</f>
        <v>0.0391304347826087</v>
      </c>
      <c r="E15" s="55">
        <f>+'出生数'!E15/'女子人口'!E15*5</f>
        <v>0.20743301642178047</v>
      </c>
      <c r="F15" s="55">
        <f>+'出生数'!F15/'女子人口'!F15*5</f>
        <v>0.4521370540445072</v>
      </c>
      <c r="G15" s="55">
        <f>+'出生数'!G15/'女子人口'!G15*5</f>
        <v>0.5166240409207161</v>
      </c>
      <c r="H15" s="55">
        <f>+'出生数'!H15/'女子人口'!H15*5</f>
        <v>0.18664047151277013</v>
      </c>
      <c r="I15" s="55">
        <f>+'出生数'!I15/'女子人口'!I15*5</f>
        <v>0.025033377837116157</v>
      </c>
      <c r="J15" s="56">
        <f>+'出生数'!J15/'女子人口'!J15*5</f>
        <v>0</v>
      </c>
      <c r="K15" s="18">
        <f>SUM(D15:J15)</f>
        <v>1.4269983955194987</v>
      </c>
    </row>
    <row r="16" spans="2:11" ht="19.5" customHeight="1">
      <c r="B16" s="22"/>
      <c r="C16" s="23"/>
      <c r="D16" s="60"/>
      <c r="E16" s="61"/>
      <c r="F16" s="61"/>
      <c r="G16" s="61"/>
      <c r="H16" s="61"/>
      <c r="I16" s="61"/>
      <c r="J16" s="62"/>
      <c r="K16" s="18"/>
    </row>
    <row r="17" spans="2:11" ht="19.5" customHeight="1">
      <c r="B17" s="22" t="s">
        <v>0</v>
      </c>
      <c r="C17" s="23"/>
      <c r="D17" s="54">
        <f>+'出生数'!D17/'女子人口'!D17*5</f>
        <v>0.02877044215626893</v>
      </c>
      <c r="E17" s="55">
        <f>+'出生数'!E17/'女子人口'!E17*5</f>
        <v>0.18733773896624972</v>
      </c>
      <c r="F17" s="55">
        <f>+'出生数'!F17/'女子人口'!F17*5</f>
        <v>0.405243829532838</v>
      </c>
      <c r="G17" s="55">
        <f>+'出生数'!G17/'女子人口'!G17*5</f>
        <v>0.4212884905492945</v>
      </c>
      <c r="H17" s="55">
        <f>+'出生数'!H17/'女子人口'!H17*5</f>
        <v>0.16244702814299686</v>
      </c>
      <c r="I17" s="55">
        <f>+'出生数'!I17/'女子人口'!I17*5</f>
        <v>0.01801863058407561</v>
      </c>
      <c r="J17" s="56">
        <f>+'出生数'!J17/'女子人口'!J17*5</f>
        <v>0</v>
      </c>
      <c r="K17" s="18">
        <f>SUM(D17:J17)</f>
        <v>1.2231061599317237</v>
      </c>
    </row>
    <row r="18" spans="2:11" ht="19.5" customHeight="1">
      <c r="B18" s="22"/>
      <c r="C18" s="23" t="s">
        <v>6</v>
      </c>
      <c r="D18" s="54">
        <f>+'出生数'!D18/'女子人口'!D18*5</f>
        <v>0.029486099410278015</v>
      </c>
      <c r="E18" s="55">
        <f>+'出生数'!E18/'女子人口'!E18*5</f>
        <v>0.18581523161476055</v>
      </c>
      <c r="F18" s="55">
        <f>+'出生数'!F18/'女子人口'!F18*5</f>
        <v>0.4021258583388204</v>
      </c>
      <c r="G18" s="55">
        <f>+'出生数'!G18/'女子人口'!G18*5</f>
        <v>0.4242261235268229</v>
      </c>
      <c r="H18" s="55">
        <f>+'出生数'!H18/'女子人口'!H18*5</f>
        <v>0.1634182908545727</v>
      </c>
      <c r="I18" s="55">
        <f>+'出生数'!I18/'女子人口'!I18*5</f>
        <v>0.018778637422068655</v>
      </c>
      <c r="J18" s="56">
        <f>+'出生数'!J18/'女子人口'!J18*5</f>
        <v>0</v>
      </c>
      <c r="K18" s="18">
        <f>SUM(D18:J18)</f>
        <v>1.2238502411673233</v>
      </c>
    </row>
    <row r="19" spans="2:11" ht="19.5" customHeight="1">
      <c r="B19" s="22"/>
      <c r="C19" s="23" t="s">
        <v>7</v>
      </c>
      <c r="D19" s="54">
        <f>+'出生数'!D19/'女子人口'!D19*5</f>
        <v>0.02242152466367713</v>
      </c>
      <c r="E19" s="55">
        <f>+'出生数'!E19/'女子人口'!E19*5</f>
        <v>0.2013221153846154</v>
      </c>
      <c r="F19" s="55">
        <f>+'出生数'!F19/'女子人口'!F19*5</f>
        <v>0.43599257884972165</v>
      </c>
      <c r="G19" s="55">
        <f>+'出生数'!G19/'女子人口'!G19*5</f>
        <v>0.39253231211105793</v>
      </c>
      <c r="H19" s="55">
        <f>+'出生数'!H19/'女子人口'!H19*5</f>
        <v>0.15309069901790873</v>
      </c>
      <c r="I19" s="55">
        <f>+'出生数'!I19/'女子人口'!I19*5</f>
        <v>0.010760401721664275</v>
      </c>
      <c r="J19" s="56">
        <f>+'出生数'!J19/'女子人口'!J19*5</f>
        <v>0</v>
      </c>
      <c r="K19" s="18">
        <f>SUM(D19:J19)</f>
        <v>1.216119631748645</v>
      </c>
    </row>
    <row r="20" spans="2:11" ht="19.5" customHeight="1">
      <c r="B20" s="22"/>
      <c r="C20" s="23"/>
      <c r="D20" s="60"/>
      <c r="E20" s="61"/>
      <c r="F20" s="61"/>
      <c r="G20" s="61"/>
      <c r="H20" s="61"/>
      <c r="I20" s="61"/>
      <c r="J20" s="62"/>
      <c r="K20" s="18"/>
    </row>
    <row r="21" spans="2:11" ht="19.5" customHeight="1">
      <c r="B21" s="22" t="s">
        <v>128</v>
      </c>
      <c r="C21" s="23"/>
      <c r="D21" s="27" t="s">
        <v>120</v>
      </c>
      <c r="E21" s="28" t="s">
        <v>119</v>
      </c>
      <c r="F21" s="28" t="s">
        <v>119</v>
      </c>
      <c r="G21" s="28" t="s">
        <v>119</v>
      </c>
      <c r="H21" s="28" t="s">
        <v>119</v>
      </c>
      <c r="I21" s="28" t="s">
        <v>119</v>
      </c>
      <c r="J21" s="29" t="s">
        <v>119</v>
      </c>
      <c r="K21" s="67" t="s">
        <v>119</v>
      </c>
    </row>
    <row r="22" spans="2:11" ht="19.5" customHeight="1">
      <c r="B22" s="22"/>
      <c r="C22" s="23" t="s">
        <v>129</v>
      </c>
      <c r="D22" s="27" t="s">
        <v>120</v>
      </c>
      <c r="E22" s="28" t="s">
        <v>119</v>
      </c>
      <c r="F22" s="28" t="s">
        <v>119</v>
      </c>
      <c r="G22" s="28" t="s">
        <v>119</v>
      </c>
      <c r="H22" s="28" t="s">
        <v>119</v>
      </c>
      <c r="I22" s="28" t="s">
        <v>119</v>
      </c>
      <c r="J22" s="29" t="s">
        <v>119</v>
      </c>
      <c r="K22" s="67" t="s">
        <v>119</v>
      </c>
    </row>
    <row r="23" spans="2:11" ht="19.5" customHeight="1">
      <c r="B23" s="22"/>
      <c r="C23" s="23" t="s">
        <v>15</v>
      </c>
      <c r="D23" s="54">
        <f>+'出生数'!D23/'女子人口'!D23*5</f>
        <v>0.02050580997949419</v>
      </c>
      <c r="E23" s="55">
        <f>+'出生数'!E23/'女子人口'!E23*5</f>
        <v>0.15834601023371592</v>
      </c>
      <c r="F23" s="55">
        <f>+'出生数'!F23/'女子人口'!F23*5</f>
        <v>0.39453165609730745</v>
      </c>
      <c r="G23" s="55">
        <f>+'出生数'!G23/'女子人口'!G23*5</f>
        <v>0.4642110155705321</v>
      </c>
      <c r="H23" s="55">
        <f>+'出生数'!H23/'女子人口'!H23*5</f>
        <v>0.15112813963388674</v>
      </c>
      <c r="I23" s="55">
        <f>+'出生数'!I23/'女子人口'!I23*5</f>
        <v>0.01734677019659673</v>
      </c>
      <c r="J23" s="56">
        <f>+'出生数'!J23/'女子人口'!J23*5</f>
        <v>0</v>
      </c>
      <c r="K23" s="18">
        <f>SUM(D23:J23)</f>
        <v>1.2060694017115332</v>
      </c>
    </row>
    <row r="24" spans="2:11" ht="19.5" customHeight="1">
      <c r="B24" s="22"/>
      <c r="C24" s="23" t="s">
        <v>18</v>
      </c>
      <c r="D24" s="54">
        <f>+'出生数'!D24/'女子人口'!D24*5</f>
        <v>0.015321756894790602</v>
      </c>
      <c r="E24" s="55">
        <f>+'出生数'!E24/'女子人口'!E24*5</f>
        <v>0.19093078758949883</v>
      </c>
      <c r="F24" s="55">
        <f>+'出生数'!F24/'女子人口'!F24*5</f>
        <v>0.5034612964128383</v>
      </c>
      <c r="G24" s="55">
        <f>+'出生数'!G24/'女子人口'!G24*5</f>
        <v>0.45972335231895856</v>
      </c>
      <c r="H24" s="55">
        <f>+'出生数'!H24/'女子人口'!H24*5</f>
        <v>0.22988505747126436</v>
      </c>
      <c r="I24" s="55">
        <f>+'出生数'!I24/'女子人口'!I24*5</f>
        <v>0.011627906976744186</v>
      </c>
      <c r="J24" s="56">
        <f>+'出生数'!J24/'女子人口'!J24*5</f>
        <v>0</v>
      </c>
      <c r="K24" s="18">
        <f>SUM(D24:J24)</f>
        <v>1.4109501576640948</v>
      </c>
    </row>
    <row r="25" spans="2:11" ht="19.5" customHeight="1">
      <c r="B25" s="22"/>
      <c r="C25" s="23"/>
      <c r="D25" s="60"/>
      <c r="E25" s="61"/>
      <c r="F25" s="61"/>
      <c r="G25" s="61"/>
      <c r="H25" s="61"/>
      <c r="I25" s="61"/>
      <c r="J25" s="62"/>
      <c r="K25" s="18"/>
    </row>
    <row r="26" spans="2:11" ht="19.5" customHeight="1">
      <c r="B26" s="22" t="s">
        <v>8</v>
      </c>
      <c r="C26" s="23"/>
      <c r="D26" s="54">
        <f>+'出生数'!D26/'女子人口'!D26*5</f>
        <v>0.02157984542808391</v>
      </c>
      <c r="E26" s="55">
        <f>+'出生数'!E26/'女子人口'!E26*5</f>
        <v>0.16089642292774026</v>
      </c>
      <c r="F26" s="55">
        <f>+'出生数'!F26/'女子人口'!F26*5</f>
        <v>0.4148958225355032</v>
      </c>
      <c r="G26" s="55">
        <f>+'出生数'!G26/'女子人口'!G26*5</f>
        <v>0.4622168989547038</v>
      </c>
      <c r="H26" s="55">
        <f>+'出生数'!H26/'女子人口'!H26*5</f>
        <v>0.20232399179767602</v>
      </c>
      <c r="I26" s="55">
        <f>+'出生数'!I26/'女子人口'!I26*5</f>
        <v>0.031795058139534885</v>
      </c>
      <c r="J26" s="56">
        <f>+'出生数'!J26/'女子人口'!J26*5</f>
        <v>0.0024111879119112683</v>
      </c>
      <c r="K26" s="18">
        <f>SUM(D26:J26)</f>
        <v>1.2961192276951534</v>
      </c>
    </row>
    <row r="27" spans="2:11" ht="19.5" customHeight="1">
      <c r="B27" s="22"/>
      <c r="C27" s="23" t="s">
        <v>9</v>
      </c>
      <c r="D27" s="54">
        <f>+'出生数'!D27/'女子人口'!D27*5</f>
        <v>0.01902587519025875</v>
      </c>
      <c r="E27" s="55">
        <f>+'出生数'!E27/'女子人口'!E27*5</f>
        <v>0.1978511530398323</v>
      </c>
      <c r="F27" s="55">
        <f>+'出生数'!F27/'女子人口'!F27*5</f>
        <v>0.44736404457009815</v>
      </c>
      <c r="G27" s="55">
        <f>+'出生数'!G27/'女子人口'!G27*5</f>
        <v>0.4838973352950793</v>
      </c>
      <c r="H27" s="55">
        <f>+'出生数'!H27/'女子人口'!H27*5</f>
        <v>0.2212757116143777</v>
      </c>
      <c r="I27" s="55">
        <f>+'出生数'!I27/'女子人口'!I27*5</f>
        <v>0.04311672312904219</v>
      </c>
      <c r="J27" s="56">
        <f>+'出生数'!J27/'女子人口'!J27*5</f>
        <v>0.004563431700638881</v>
      </c>
      <c r="K27" s="18">
        <f>SUM(D27:J27)</f>
        <v>1.4170942745393273</v>
      </c>
    </row>
    <row r="28" spans="2:11" ht="19.5" customHeight="1">
      <c r="B28" s="22"/>
      <c r="C28" s="23" t="s">
        <v>10</v>
      </c>
      <c r="D28" s="54">
        <f>+'出生数'!D28/'女子人口'!D28*5</f>
        <v>0.019875070982396364</v>
      </c>
      <c r="E28" s="55">
        <f>+'出生数'!E28/'女子人口'!E28*5</f>
        <v>0.14516798009124843</v>
      </c>
      <c r="F28" s="55">
        <f>+'出生数'!F28/'女子人口'!F28*5</f>
        <v>0.3936605316973415</v>
      </c>
      <c r="G28" s="55">
        <f>+'出生数'!G28/'女子人口'!G28*5</f>
        <v>0.4739522130826479</v>
      </c>
      <c r="H28" s="55">
        <f>+'出生数'!H28/'女子人口'!H28*5</f>
        <v>0.15625</v>
      </c>
      <c r="I28" s="55">
        <f>+'出生数'!I28/'女子人口'!I28*5</f>
        <v>0.04253056884635832</v>
      </c>
      <c r="J28" s="56">
        <f>+'出生数'!J28/'女子人口'!J28*5</f>
        <v>0.002209456473707468</v>
      </c>
      <c r="K28" s="18">
        <f>SUM(D28:J28)</f>
        <v>1.2336458211737</v>
      </c>
    </row>
    <row r="29" spans="2:11" ht="19.5" customHeight="1">
      <c r="B29" s="22"/>
      <c r="C29" s="23" t="s">
        <v>11</v>
      </c>
      <c r="D29" s="54">
        <f>+'出生数'!D29/'女子人口'!D29*5</f>
        <v>0.027675276752767528</v>
      </c>
      <c r="E29" s="55">
        <f>+'出生数'!E29/'女子人口'!E29*5</f>
        <v>0.12195121951219512</v>
      </c>
      <c r="F29" s="55">
        <f>+'出生数'!F29/'女子人口'!F29*5</f>
        <v>0.47808764940239046</v>
      </c>
      <c r="G29" s="55">
        <f>+'出生数'!G29/'女子人口'!G29*5</f>
        <v>0.5173900546133946</v>
      </c>
      <c r="H29" s="55">
        <f>+'出生数'!H29/'女子人口'!H29*5</f>
        <v>0.24361948955916474</v>
      </c>
      <c r="I29" s="55">
        <f>+'出生数'!I29/'女子人口'!I29*5</f>
        <v>0.02398720682302772</v>
      </c>
      <c r="J29" s="56">
        <f>+'出生数'!J29/'女子人口'!J29*5</f>
        <v>0.0024366471734892786</v>
      </c>
      <c r="K29" s="18">
        <f>SUM(D29:J29)</f>
        <v>1.4151475438364298</v>
      </c>
    </row>
    <row r="30" spans="2:11" ht="19.5" customHeight="1">
      <c r="B30" s="22"/>
      <c r="C30" s="23" t="s">
        <v>12</v>
      </c>
      <c r="D30" s="54">
        <f>+'出生数'!D30/'女子人口'!D30*5</f>
        <v>0.021529888551165145</v>
      </c>
      <c r="E30" s="55">
        <f>+'出生数'!E30/'女子人口'!E30*5</f>
        <v>0.15979976896418946</v>
      </c>
      <c r="F30" s="55">
        <f>+'出生数'!F30/'女子人口'!F30*5</f>
        <v>0.3585536311151626</v>
      </c>
      <c r="G30" s="55">
        <f>+'出生数'!G30/'女子人口'!G30*5</f>
        <v>0.40520984081041966</v>
      </c>
      <c r="H30" s="55">
        <f>+'出生数'!H30/'女子人口'!H30*5</f>
        <v>0.18265286188708732</v>
      </c>
      <c r="I30" s="55">
        <f>+'出生数'!I30/'女子人口'!I30*5</f>
        <v>0.02122877122877123</v>
      </c>
      <c r="J30" s="56">
        <f>+'出生数'!J30/'女子人口'!J30*5</f>
        <v>0.0010330578512396695</v>
      </c>
      <c r="K30" s="18">
        <f>SUM(D30:J30)</f>
        <v>1.150007820408035</v>
      </c>
    </row>
    <row r="31" spans="2:11" ht="19.5" customHeight="1">
      <c r="B31" s="22"/>
      <c r="C31" s="23"/>
      <c r="D31" s="60"/>
      <c r="E31" s="61"/>
      <c r="F31" s="61"/>
      <c r="G31" s="61"/>
      <c r="H31" s="61"/>
      <c r="I31" s="61"/>
      <c r="J31" s="62"/>
      <c r="K31" s="18"/>
    </row>
    <row r="32" spans="2:11" ht="19.5" customHeight="1">
      <c r="B32" s="22" t="s">
        <v>13</v>
      </c>
      <c r="C32" s="23"/>
      <c r="D32" s="54">
        <f>+'出生数'!D32/'女子人口'!D32*5</f>
        <v>0.021344717182497332</v>
      </c>
      <c r="E32" s="55">
        <f>+'出生数'!E32/'女子人口'!E32*5</f>
        <v>0.1706313917296576</v>
      </c>
      <c r="F32" s="55">
        <f>+'出生数'!F32/'女子人口'!F32*5</f>
        <v>0.41532028131533927</v>
      </c>
      <c r="G32" s="55">
        <f>+'出生数'!G32/'女子人口'!G32*5</f>
        <v>0.44231193470108093</v>
      </c>
      <c r="H32" s="55">
        <f>+'出生数'!H32/'女子人口'!H32*5</f>
        <v>0.149262399814148</v>
      </c>
      <c r="I32" s="55">
        <f>+'出生数'!I32/'女子人口'!I32*5</f>
        <v>0.008878891914289097</v>
      </c>
      <c r="J32" s="56">
        <f>+'出生数'!J32/'女子人口'!J32*5</f>
        <v>0</v>
      </c>
      <c r="K32" s="18">
        <f aca="true" t="shared" si="0" ref="K32:K37">SUM(D32:J32)</f>
        <v>1.207749616657012</v>
      </c>
    </row>
    <row r="33" spans="2:11" ht="19.5" customHeight="1">
      <c r="B33" s="22"/>
      <c r="C33" s="23" t="s">
        <v>14</v>
      </c>
      <c r="D33" s="54">
        <f>+'出生数'!D33/'女子人口'!D33*5</f>
        <v>0.01559792027729636</v>
      </c>
      <c r="E33" s="55">
        <f>+'出生数'!E33/'女子人口'!E33*5</f>
        <v>0.17522553782095768</v>
      </c>
      <c r="F33" s="55">
        <f>+'出生数'!F33/'女子人口'!F33*5</f>
        <v>0.4357506361323155</v>
      </c>
      <c r="G33" s="55">
        <f>+'出生数'!G33/'女子人口'!G33*5</f>
        <v>0.43131569409206233</v>
      </c>
      <c r="H33" s="55">
        <f>+'出生数'!H33/'女子人口'!H33*5</f>
        <v>0.13283378746594005</v>
      </c>
      <c r="I33" s="55">
        <f>+'出生数'!I33/'女子人口'!I33*5</f>
        <v>0.006851661527920521</v>
      </c>
      <c r="J33" s="56">
        <f>+'出生数'!J33/'女子人口'!J33*5</f>
        <v>0</v>
      </c>
      <c r="K33" s="18">
        <f t="shared" si="0"/>
        <v>1.1975752373164925</v>
      </c>
    </row>
    <row r="34" spans="2:11" ht="19.5" customHeight="1">
      <c r="B34" s="22"/>
      <c r="C34" s="23" t="s">
        <v>16</v>
      </c>
      <c r="D34" s="54">
        <f>+'出生数'!D34/'女子人口'!D34*5</f>
        <v>0.025629077353215287</v>
      </c>
      <c r="E34" s="55">
        <f>+'出生数'!E34/'女子人口'!E34*5</f>
        <v>0.1292929292929293</v>
      </c>
      <c r="F34" s="55">
        <f>+'出生数'!F34/'女子人口'!F34*5</f>
        <v>0.3704907377315567</v>
      </c>
      <c r="G34" s="55">
        <f>+'出生数'!G34/'女子人口'!G34*5</f>
        <v>0.4297307266691258</v>
      </c>
      <c r="H34" s="55">
        <f>+'出生数'!H34/'女子人口'!H34*5</f>
        <v>0.16129032258064516</v>
      </c>
      <c r="I34" s="55">
        <f>+'出生数'!I34/'女子人口'!I34*5</f>
        <v>0.011111111111111112</v>
      </c>
      <c r="J34" s="56">
        <f>+'出生数'!J34/'女子人口'!J34*5</f>
        <v>0</v>
      </c>
      <c r="K34" s="18">
        <f t="shared" si="0"/>
        <v>1.1275449047385833</v>
      </c>
    </row>
    <row r="35" spans="2:11" ht="19.5" customHeight="1">
      <c r="B35" s="22"/>
      <c r="C35" s="23" t="s">
        <v>17</v>
      </c>
      <c r="D35" s="54">
        <f>+'出生数'!D35/'女子人口'!D35*5</f>
        <v>0.02276867030965392</v>
      </c>
      <c r="E35" s="55">
        <f>+'出生数'!E35/'女子人口'!E35*5</f>
        <v>0.20542143159678103</v>
      </c>
      <c r="F35" s="55">
        <f>+'出生数'!F35/'女子人口'!F35*5</f>
        <v>0.4574503868146653</v>
      </c>
      <c r="G35" s="55">
        <f>+'出生数'!G35/'女子人口'!G35*5</f>
        <v>0.4428341384863124</v>
      </c>
      <c r="H35" s="55">
        <f>+'出生数'!H35/'女子人口'!H35*5</f>
        <v>0.16810344827586204</v>
      </c>
      <c r="I35" s="55">
        <f>+'出生数'!I35/'女子人口'!I35*5</f>
        <v>0.009267840593141799</v>
      </c>
      <c r="J35" s="56">
        <f>+'出生数'!J35/'女子人口'!J35*5</f>
        <v>0</v>
      </c>
      <c r="K35" s="18">
        <f t="shared" si="0"/>
        <v>1.3058459160764166</v>
      </c>
    </row>
    <row r="36" spans="2:11" ht="19.5" customHeight="1">
      <c r="B36" s="22"/>
      <c r="C36" s="23" t="s">
        <v>19</v>
      </c>
      <c r="D36" s="54">
        <f>+'出生数'!D36/'女子人口'!D36*5</f>
        <v>0.0331858407079646</v>
      </c>
      <c r="E36" s="55">
        <f>+'出生数'!E36/'女子人口'!E36*5</f>
        <v>0.17509727626459143</v>
      </c>
      <c r="F36" s="55">
        <f>+'出生数'!F36/'女子人口'!F36*5</f>
        <v>0.3891402714932127</v>
      </c>
      <c r="G36" s="55">
        <f>+'出生数'!G36/'女子人口'!G36*5</f>
        <v>0.5307262569832403</v>
      </c>
      <c r="H36" s="55">
        <f>+'出生数'!H36/'女子人口'!H36*5</f>
        <v>0.12773722627737227</v>
      </c>
      <c r="I36" s="55">
        <f>+'出生数'!I36/'女子人口'!I36*5</f>
        <v>0.012062726176115802</v>
      </c>
      <c r="J36" s="56">
        <f>+'出生数'!J36/'女子人口'!J36*5</f>
        <v>0</v>
      </c>
      <c r="K36" s="18">
        <f t="shared" si="0"/>
        <v>1.2679495979024968</v>
      </c>
    </row>
    <row r="37" spans="2:11" ht="19.5" customHeight="1">
      <c r="B37" s="22"/>
      <c r="C37" s="23" t="s">
        <v>134</v>
      </c>
      <c r="D37" s="54">
        <f>+'出生数'!D37/'女子人口'!D37*5</f>
        <v>0</v>
      </c>
      <c r="E37" s="55">
        <f>+'出生数'!E37/'女子人口'!E37*5</f>
        <v>0.18</v>
      </c>
      <c r="F37" s="55">
        <f>+'出生数'!F37/'女子人口'!F37*5</f>
        <v>0.31390134529147984</v>
      </c>
      <c r="G37" s="55">
        <f>+'出生数'!G37/'女子人口'!G37*5</f>
        <v>0.3686635944700461</v>
      </c>
      <c r="H37" s="55">
        <f>+'出生数'!H37/'女子人口'!H37*5</f>
        <v>0.12135922330097088</v>
      </c>
      <c r="I37" s="55">
        <f>+'出生数'!I37/'女子人口'!I37*5</f>
        <v>0</v>
      </c>
      <c r="J37" s="56">
        <f>+'出生数'!J37/'女子人口'!J37*5</f>
        <v>0</v>
      </c>
      <c r="K37" s="18">
        <f t="shared" si="0"/>
        <v>0.9839241630624969</v>
      </c>
    </row>
    <row r="38" spans="2:11" ht="19.5" customHeight="1">
      <c r="B38" s="22"/>
      <c r="C38" s="23"/>
      <c r="D38" s="60"/>
      <c r="E38" s="61"/>
      <c r="F38" s="61"/>
      <c r="G38" s="61"/>
      <c r="H38" s="61"/>
      <c r="I38" s="61"/>
      <c r="J38" s="62"/>
      <c r="K38" s="18"/>
    </row>
    <row r="39" spans="2:11" ht="19.5" customHeight="1">
      <c r="B39" s="22" t="s">
        <v>20</v>
      </c>
      <c r="C39" s="23"/>
      <c r="D39" s="54">
        <f>+'出生数'!D39/'女子人口'!D39*5</f>
        <v>0.049058605144523995</v>
      </c>
      <c r="E39" s="55">
        <f>+'出生数'!E39/'女子人口'!E39*5</f>
        <v>0.21047080256975742</v>
      </c>
      <c r="F39" s="55">
        <f>+'出生数'!F39/'女子人口'!F39*5</f>
        <v>0.42816530300929134</v>
      </c>
      <c r="G39" s="55">
        <f>+'出生数'!G39/'女子人口'!G39*5</f>
        <v>0.4415866129532073</v>
      </c>
      <c r="H39" s="55">
        <f>+'出生数'!H39/'女子人口'!H39*5</f>
        <v>0.149638291546923</v>
      </c>
      <c r="I39" s="55">
        <f>+'出生数'!I39/'女子人口'!I39*5</f>
        <v>0.020213875847678663</v>
      </c>
      <c r="J39" s="56">
        <f>+'出生数'!J39/'女子人口'!J39*5</f>
        <v>0.0005321413367390379</v>
      </c>
      <c r="K39" s="18">
        <f>SUM(D39:J39)</f>
        <v>1.2996656324081206</v>
      </c>
    </row>
    <row r="40" spans="2:11" ht="19.5" customHeight="1">
      <c r="B40" s="22"/>
      <c r="C40" s="23" t="s">
        <v>21</v>
      </c>
      <c r="D40" s="54">
        <f>+'出生数'!D40/'女子人口'!D40*5</f>
        <v>0.04417598269022719</v>
      </c>
      <c r="E40" s="55">
        <f>+'出生数'!E40/'女子人口'!E40*5</f>
        <v>0.19374445992148914</v>
      </c>
      <c r="F40" s="55">
        <f>+'出生数'!F40/'女子人口'!F40*5</f>
        <v>0.42981108198499507</v>
      </c>
      <c r="G40" s="55">
        <f>+'出生数'!G40/'女子人口'!G40*5</f>
        <v>0.4608643094590511</v>
      </c>
      <c r="H40" s="55">
        <f>+'出生数'!H40/'女子人口'!H40*5</f>
        <v>0.1572487854768601</v>
      </c>
      <c r="I40" s="55">
        <f>+'出生数'!I40/'女子人口'!I40*5</f>
        <v>0.020686088605412857</v>
      </c>
      <c r="J40" s="56">
        <f>+'出生数'!J40/'女子人口'!J40*5</f>
        <v>0.0007085163667280715</v>
      </c>
      <c r="K40" s="18">
        <f>SUM(D40:J40)</f>
        <v>1.3072392245047633</v>
      </c>
    </row>
    <row r="41" spans="2:11" ht="19.5" customHeight="1">
      <c r="B41" s="22"/>
      <c r="C41" s="23" t="s">
        <v>22</v>
      </c>
      <c r="D41" s="54">
        <f>+'出生数'!D41/'女子人口'!D41*5</f>
        <v>0.06262525050100201</v>
      </c>
      <c r="E41" s="55">
        <f>+'出生数'!E41/'女子人口'!E41*5</f>
        <v>0.26263823064770936</v>
      </c>
      <c r="F41" s="55">
        <f>+'出生数'!F41/'女子人口'!F41*5</f>
        <v>0.42274486454301874</v>
      </c>
      <c r="G41" s="55">
        <f>+'出生数'!G41/'女子人口'!G41*5</f>
        <v>0.377390137537739</v>
      </c>
      <c r="H41" s="55">
        <f>+'出生数'!H41/'女子人口'!H41*5</f>
        <v>0.123402379903041</v>
      </c>
      <c r="I41" s="55">
        <f>+'出生数'!I41/'女子人口'!I41*5</f>
        <v>0.018746652383502947</v>
      </c>
      <c r="J41" s="56">
        <f>+'出生数'!J41/'女子人口'!J41*5</f>
        <v>0</v>
      </c>
      <c r="K41" s="18">
        <f>SUM(D41:J41)</f>
        <v>1.267547515516013</v>
      </c>
    </row>
    <row r="42" spans="2:11" ht="19.5" customHeight="1">
      <c r="B42" s="22"/>
      <c r="C42" s="23"/>
      <c r="D42" s="60"/>
      <c r="E42" s="61"/>
      <c r="F42" s="61"/>
      <c r="G42" s="61"/>
      <c r="H42" s="61"/>
      <c r="I42" s="61"/>
      <c r="J42" s="62"/>
      <c r="K42" s="18"/>
    </row>
    <row r="43" spans="2:11" ht="19.5" customHeight="1">
      <c r="B43" s="22" t="s">
        <v>123</v>
      </c>
      <c r="C43" s="23"/>
      <c r="D43" s="54">
        <f>+'出生数'!D43/'女子人口'!D43*5</f>
        <v>0.023973727422003287</v>
      </c>
      <c r="E43" s="55">
        <f>+'出生数'!E43/'女子人口'!E43*5</f>
        <v>0.1544334975369458</v>
      </c>
      <c r="F43" s="55">
        <f>+'出生数'!F43/'女子人口'!F43*5</f>
        <v>0.4154360329550754</v>
      </c>
      <c r="G43" s="55">
        <f>+'出生数'!G43/'女子人口'!G43*5</f>
        <v>0.45677361853832443</v>
      </c>
      <c r="H43" s="55">
        <f>+'出生数'!H43/'女子人口'!H43*5</f>
        <v>0.16084609452462267</v>
      </c>
      <c r="I43" s="55">
        <f>+'出生数'!I43/'女子人口'!I43*5</f>
        <v>0.021980185027229183</v>
      </c>
      <c r="J43" s="56">
        <f>+'出生数'!J43/'女子人口'!J43*5</f>
        <v>0.00027194604590449257</v>
      </c>
      <c r="K43" s="18">
        <f aca="true" t="shared" si="1" ref="K43:K48">SUM(D43:J43)</f>
        <v>1.2337151020501052</v>
      </c>
    </row>
    <row r="44" spans="2:11" ht="19.5" customHeight="1">
      <c r="B44" s="22"/>
      <c r="C44" s="23" t="s">
        <v>2</v>
      </c>
      <c r="D44" s="54">
        <f>+'出生数'!D44/'女子人口'!D44*5</f>
        <v>0.02297844403107561</v>
      </c>
      <c r="E44" s="55">
        <f>+'出生数'!E44/'女子人口'!E44*5</f>
        <v>0.1567476948868399</v>
      </c>
      <c r="F44" s="55">
        <f>+'出生数'!F44/'女子人口'!F44*5</f>
        <v>0.40733268401280087</v>
      </c>
      <c r="G44" s="55">
        <f>+'出生数'!G44/'女子人口'!G44*5</f>
        <v>0.4276827371695179</v>
      </c>
      <c r="H44" s="55">
        <f>+'出生数'!H44/'女子人口'!H44*5</f>
        <v>0.1577012383900929</v>
      </c>
      <c r="I44" s="55">
        <f>+'出生数'!I44/'女子人口'!I44*5</f>
        <v>0.023733303896677337</v>
      </c>
      <c r="J44" s="56">
        <f>+'出生数'!J44/'女子人口'!J44*5</f>
        <v>0.0004500855162480871</v>
      </c>
      <c r="K44" s="18">
        <f t="shared" si="1"/>
        <v>1.1966261879032525</v>
      </c>
    </row>
    <row r="45" spans="2:11" ht="19.5" customHeight="1">
      <c r="B45" s="22"/>
      <c r="C45" s="23" t="s">
        <v>25</v>
      </c>
      <c r="D45" s="54">
        <f>+'出生数'!D45/'女子人口'!D45*5</f>
        <v>0.025989604158336666</v>
      </c>
      <c r="E45" s="55">
        <f>+'出生数'!E45/'女子人口'!E45*5</f>
        <v>0.15806988352745424</v>
      </c>
      <c r="F45" s="55">
        <f>+'出生数'!F45/'女子人口'!F45*5</f>
        <v>0.4707574304889741</v>
      </c>
      <c r="G45" s="55">
        <f>+'出生数'!G45/'女子人口'!G45*5</f>
        <v>0.513883133029424</v>
      </c>
      <c r="H45" s="55">
        <f>+'出生数'!H45/'女子人口'!H45*5</f>
        <v>0.17390011890606422</v>
      </c>
      <c r="I45" s="55">
        <f>+'出生数'!I45/'女子人口'!I45*5</f>
        <v>0.02252252252252252</v>
      </c>
      <c r="J45" s="56">
        <f>+'出生数'!J45/'女子人口'!J45*5</f>
        <v>0</v>
      </c>
      <c r="K45" s="18">
        <f t="shared" si="1"/>
        <v>1.365122692632776</v>
      </c>
    </row>
    <row r="46" spans="2:11" ht="19.5" customHeight="1">
      <c r="B46" s="22"/>
      <c r="C46" s="23" t="s">
        <v>26</v>
      </c>
      <c r="D46" s="54">
        <f>+'出生数'!D46/'女子人口'!D46*5</f>
        <v>0.025830258302583026</v>
      </c>
      <c r="E46" s="55">
        <f>+'出生数'!E46/'女子人口'!E46*5</f>
        <v>0.16986706056129985</v>
      </c>
      <c r="F46" s="55">
        <f>+'出生数'!F46/'女子人口'!F46*5</f>
        <v>0.38979591836734695</v>
      </c>
      <c r="G46" s="55">
        <f>+'出生数'!G46/'女子人口'!G46*5</f>
        <v>0.45584045584045585</v>
      </c>
      <c r="H46" s="55">
        <f>+'出生数'!H46/'女子人口'!H46*5</f>
        <v>0.13661202185792348</v>
      </c>
      <c r="I46" s="55">
        <f>+'出生数'!I46/'女子人口'!I46*5</f>
        <v>0.025547445255474453</v>
      </c>
      <c r="J46" s="56">
        <f>+'出生数'!J46/'女子人口'!J46*5</f>
        <v>0</v>
      </c>
      <c r="K46" s="18">
        <f t="shared" si="1"/>
        <v>1.2034931601850836</v>
      </c>
    </row>
    <row r="47" spans="2:11" ht="19.5" customHeight="1">
      <c r="B47" s="22"/>
      <c r="C47" s="23" t="s">
        <v>27</v>
      </c>
      <c r="D47" s="54">
        <f>+'出生数'!D47/'女子人口'!D47*5</f>
        <v>0.024174053182917002</v>
      </c>
      <c r="E47" s="55">
        <f>+'出生数'!E47/'女子人口'!E47*5</f>
        <v>0.1119157340355497</v>
      </c>
      <c r="F47" s="55">
        <f>+'出生数'!F47/'女子人口'!F47*5</f>
        <v>0.4406392694063927</v>
      </c>
      <c r="G47" s="55">
        <f>+'出生数'!G47/'女子人口'!G47*5</f>
        <v>0.5385002516356316</v>
      </c>
      <c r="H47" s="55">
        <f>+'出生数'!H47/'女子人口'!H47*5</f>
        <v>0.18779342723004694</v>
      </c>
      <c r="I47" s="55">
        <f>+'出生数'!I47/'女子人口'!I47*5</f>
        <v>0.021114864864864864</v>
      </c>
      <c r="J47" s="56">
        <f>+'出生数'!J47/'女子人口'!J47*5</f>
        <v>0</v>
      </c>
      <c r="K47" s="18">
        <f t="shared" si="1"/>
        <v>1.324137600355403</v>
      </c>
    </row>
    <row r="48" spans="2:11" ht="19.5" customHeight="1">
      <c r="B48" s="22"/>
      <c r="C48" s="23" t="s">
        <v>28</v>
      </c>
      <c r="D48" s="54">
        <f>+'出生数'!D48/'女子人口'!D48*5</f>
        <v>0.025278058645096056</v>
      </c>
      <c r="E48" s="55">
        <f>+'出生数'!E48/'女子人口'!E48*5</f>
        <v>0.14827018121911037</v>
      </c>
      <c r="F48" s="55">
        <f>+'出生数'!F48/'女子人口'!F48*5</f>
        <v>0.3060545575515635</v>
      </c>
      <c r="G48" s="55">
        <f>+'出生数'!G48/'女子人口'!G48*5</f>
        <v>0.39493865030674846</v>
      </c>
      <c r="H48" s="55">
        <f>+'出生数'!H48/'女子人口'!H48*5</f>
        <v>0.14505893019038985</v>
      </c>
      <c r="I48" s="55">
        <f>+'出生数'!I48/'女子人口'!I48*5</f>
        <v>0</v>
      </c>
      <c r="J48" s="56">
        <f>+'出生数'!J48/'女子人口'!J48*5</f>
        <v>0</v>
      </c>
      <c r="K48" s="18">
        <f t="shared" si="1"/>
        <v>1.0196003779129081</v>
      </c>
    </row>
    <row r="49" spans="2:11" ht="19.5" customHeight="1">
      <c r="B49" s="22"/>
      <c r="C49" s="23"/>
      <c r="D49" s="60"/>
      <c r="E49" s="61"/>
      <c r="F49" s="61"/>
      <c r="G49" s="61"/>
      <c r="H49" s="61"/>
      <c r="I49" s="61"/>
      <c r="J49" s="62"/>
      <c r="K49" s="18"/>
    </row>
    <row r="50" spans="2:11" ht="19.5" customHeight="1">
      <c r="B50" s="22" t="s">
        <v>23</v>
      </c>
      <c r="C50" s="23"/>
      <c r="D50" s="54">
        <f>+'出生数'!D50/'女子人口'!D50*5</f>
        <v>0.018742636821248795</v>
      </c>
      <c r="E50" s="55">
        <f>+'出生数'!E50/'女子人口'!E50*5</f>
        <v>0.13373737373737374</v>
      </c>
      <c r="F50" s="55">
        <f>+'出生数'!F50/'女子人口'!F50*5</f>
        <v>0.393711458968625</v>
      </c>
      <c r="G50" s="55">
        <f>+'出生数'!G50/'女子人口'!G50*5</f>
        <v>0.44262671049613944</v>
      </c>
      <c r="H50" s="55">
        <f>+'出生数'!H50/'女子人口'!H50*5</f>
        <v>0.16218142933523438</v>
      </c>
      <c r="I50" s="55">
        <f>+'出生数'!I50/'女子人口'!I50*5</f>
        <v>0.020491803278688527</v>
      </c>
      <c r="J50" s="56">
        <f>+'出生数'!J50/'女子人口'!J50*5</f>
        <v>0.0004363382494109434</v>
      </c>
      <c r="K50" s="18">
        <f>SUM(D50:J50)</f>
        <v>1.171927750886721</v>
      </c>
    </row>
    <row r="51" spans="2:11" ht="19.5" customHeight="1">
      <c r="B51" s="22"/>
      <c r="C51" s="23" t="s">
        <v>24</v>
      </c>
      <c r="D51" s="54">
        <f>+'出生数'!D51/'女子人口'!D51*5</f>
        <v>0.018742636821248795</v>
      </c>
      <c r="E51" s="55">
        <f>+'出生数'!E51/'女子人口'!E51*5</f>
        <v>0.13373737373737374</v>
      </c>
      <c r="F51" s="55">
        <f>+'出生数'!F51/'女子人口'!F51*5</f>
        <v>0.393711458968625</v>
      </c>
      <c r="G51" s="55">
        <f>+'出生数'!G51/'女子人口'!G51*5</f>
        <v>0.44262671049613944</v>
      </c>
      <c r="H51" s="55">
        <f>+'出生数'!H51/'女子人口'!H51*5</f>
        <v>0.16218142933523438</v>
      </c>
      <c r="I51" s="55">
        <f>+'出生数'!I51/'女子人口'!I51*5</f>
        <v>0.020491803278688527</v>
      </c>
      <c r="J51" s="56">
        <f>+'出生数'!J51/'女子人口'!J51*5</f>
        <v>0.0004363382494109434</v>
      </c>
      <c r="K51" s="18">
        <f>SUM(D51:J51)</f>
        <v>1.171927750886721</v>
      </c>
    </row>
    <row r="52" spans="2:11" ht="19.5" customHeight="1">
      <c r="B52" s="22"/>
      <c r="C52" s="23"/>
      <c r="D52" s="60"/>
      <c r="E52" s="61"/>
      <c r="F52" s="61"/>
      <c r="G52" s="61"/>
      <c r="H52" s="61"/>
      <c r="I52" s="61"/>
      <c r="J52" s="62"/>
      <c r="K52" s="18"/>
    </row>
    <row r="53" spans="2:11" ht="19.5" customHeight="1">
      <c r="B53" s="22" t="s">
        <v>29</v>
      </c>
      <c r="C53" s="23"/>
      <c r="D53" s="54">
        <f>+'出生数'!D53/'女子人口'!D53*5</f>
        <v>0.018100511073253833</v>
      </c>
      <c r="E53" s="55">
        <f>+'出生数'!E53/'女子人口'!E53*5</f>
        <v>0.13058963197467352</v>
      </c>
      <c r="F53" s="55">
        <f>+'出生数'!F53/'女子人口'!F53*5</f>
        <v>0.355304829770388</v>
      </c>
      <c r="G53" s="55">
        <f>+'出生数'!G53/'女子人口'!G53*5</f>
        <v>0.3910272125520961</v>
      </c>
      <c r="H53" s="55">
        <f>+'出生数'!H53/'女子人口'!H53*5</f>
        <v>0.15307372030369826</v>
      </c>
      <c r="I53" s="55">
        <f>+'出生数'!I53/'女子人口'!I53*5</f>
        <v>0.020959478341872378</v>
      </c>
      <c r="J53" s="56">
        <f>+'出生数'!J53/'女子人口'!J53*5</f>
        <v>0</v>
      </c>
      <c r="K53" s="18">
        <f>SUM(D53:J53)</f>
        <v>1.069055384015982</v>
      </c>
    </row>
    <row r="54" spans="2:11" ht="19.5" customHeight="1">
      <c r="B54" s="22"/>
      <c r="C54" s="23" t="s">
        <v>30</v>
      </c>
      <c r="D54" s="54">
        <f>+'出生数'!D54/'女子人口'!D54*5</f>
        <v>0.012792397660818713</v>
      </c>
      <c r="E54" s="55">
        <f>+'出生数'!E54/'女子人口'!E54*5</f>
        <v>0.13466246939489332</v>
      </c>
      <c r="F54" s="55">
        <f>+'出生数'!F54/'女子人口'!F54*5</f>
        <v>0.35555555555555557</v>
      </c>
      <c r="G54" s="55">
        <f>+'出生数'!G54/'女子人口'!G54*5</f>
        <v>0.39211783439490444</v>
      </c>
      <c r="H54" s="55">
        <f>+'出生数'!H54/'女子人口'!H54*5</f>
        <v>0.16717909300538047</v>
      </c>
      <c r="I54" s="55">
        <f>+'出生数'!I54/'女子人口'!I54*5</f>
        <v>0.018917896329928113</v>
      </c>
      <c r="J54" s="56">
        <f>+'出生数'!J54/'女子人口'!J54*5</f>
        <v>0</v>
      </c>
      <c r="K54" s="18">
        <f>SUM(D54:J54)</f>
        <v>1.0812252463414807</v>
      </c>
    </row>
    <row r="55" spans="2:11" ht="19.5" customHeight="1">
      <c r="B55" s="22"/>
      <c r="C55" s="23" t="s">
        <v>31</v>
      </c>
      <c r="D55" s="54">
        <f>+'出生数'!D55/'女子人口'!D55*5</f>
        <v>0.026399155227032733</v>
      </c>
      <c r="E55" s="55">
        <f>+'出生数'!E55/'女子人口'!E55*5</f>
        <v>0.12314126394052044</v>
      </c>
      <c r="F55" s="55">
        <f>+'出生数'!F55/'女子人口'!F55*5</f>
        <v>0.34615384615384615</v>
      </c>
      <c r="G55" s="55">
        <f>+'出生数'!G55/'女子人口'!G55*5</f>
        <v>0.38640906062624913</v>
      </c>
      <c r="H55" s="55">
        <f>+'出生数'!H55/'女子人口'!H55*5</f>
        <v>0.12134189864382584</v>
      </c>
      <c r="I55" s="55">
        <f>+'出生数'!I55/'女子人口'!I55*5</f>
        <v>0.022435897435897433</v>
      </c>
      <c r="J55" s="56">
        <f>+'出生数'!J55/'女子人口'!J55*5</f>
        <v>0</v>
      </c>
      <c r="K55" s="18">
        <f>SUM(D55:J55)</f>
        <v>1.0258811220273718</v>
      </c>
    </row>
    <row r="56" spans="2:11" ht="19.5" customHeight="1">
      <c r="B56" s="22"/>
      <c r="C56" s="23" t="s">
        <v>32</v>
      </c>
      <c r="D56" s="54">
        <f>+'出生数'!D56/'女子人口'!D56*5</f>
        <v>0</v>
      </c>
      <c r="E56" s="55">
        <f>+'出生数'!E56/'女子人口'!E56*5</f>
        <v>0.23255813953488372</v>
      </c>
      <c r="F56" s="55">
        <f>+'出生数'!F56/'女子人口'!F56*5</f>
        <v>0.7446808510638298</v>
      </c>
      <c r="G56" s="55">
        <f>+'出生数'!G56/'女子人口'!G56*5</f>
        <v>0.4545454545454546</v>
      </c>
      <c r="H56" s="55">
        <f>+'出生数'!H56/'女子人口'!H56*5</f>
        <v>0.25</v>
      </c>
      <c r="I56" s="55">
        <f>+'出生数'!I56/'女子人口'!I56*5</f>
        <v>0.05494505494505495</v>
      </c>
      <c r="J56" s="56">
        <f>+'出生数'!J56/'女子人口'!J56*5</f>
        <v>0</v>
      </c>
      <c r="K56" s="18">
        <f>SUM(D56:J56)</f>
        <v>1.736729500089223</v>
      </c>
    </row>
    <row r="57" spans="2:11" ht="19.5" customHeight="1">
      <c r="B57" s="22"/>
      <c r="C57" s="23"/>
      <c r="D57" s="60"/>
      <c r="E57" s="61"/>
      <c r="F57" s="61"/>
      <c r="G57" s="61"/>
      <c r="H57" s="61"/>
      <c r="I57" s="61"/>
      <c r="J57" s="62"/>
      <c r="K57" s="18"/>
    </row>
    <row r="58" spans="2:11" ht="19.5" customHeight="1">
      <c r="B58" s="22" t="s">
        <v>33</v>
      </c>
      <c r="C58" s="23"/>
      <c r="D58" s="54">
        <f>+'出生数'!D58/'女子人口'!D58*5</f>
        <v>0.01967005076142132</v>
      </c>
      <c r="E58" s="55">
        <f>+'出生数'!E58/'女子人口'!E58*5</f>
        <v>0.18295056442195406</v>
      </c>
      <c r="F58" s="55">
        <f>+'出生数'!F58/'女子人口'!F58*5</f>
        <v>0.4489022477783586</v>
      </c>
      <c r="G58" s="55">
        <f>+'出生数'!G58/'女子人口'!G58*5</f>
        <v>0.4037076758081814</v>
      </c>
      <c r="H58" s="55">
        <f>+'出生数'!H58/'女子人口'!H58*5</f>
        <v>0.13730492196878752</v>
      </c>
      <c r="I58" s="55">
        <f>+'出生数'!I58/'女子人口'!I58*5</f>
        <v>0.013799448022079119</v>
      </c>
      <c r="J58" s="56">
        <f>+'出生数'!J58/'女子人口'!J58*5</f>
        <v>0.0005513287021722351</v>
      </c>
      <c r="K58" s="18">
        <f aca="true" t="shared" si="2" ref="K58:K67">SUM(D58:J58)</f>
        <v>1.2068862374629545</v>
      </c>
    </row>
    <row r="59" spans="2:11" ht="19.5" customHeight="1">
      <c r="B59" s="22"/>
      <c r="C59" s="23" t="s">
        <v>34</v>
      </c>
      <c r="D59" s="54">
        <f>+'出生数'!D59/'女子人口'!D59*5</f>
        <v>0.01823607427055703</v>
      </c>
      <c r="E59" s="55">
        <f>+'出生数'!E59/'女子人口'!E59*5</f>
        <v>0.19492293744333639</v>
      </c>
      <c r="F59" s="55">
        <f>+'出生数'!F59/'女子人口'!F59*5</f>
        <v>0.46875</v>
      </c>
      <c r="G59" s="55">
        <f>+'出生数'!G59/'女子人口'!G59*5</f>
        <v>0.40926506443747823</v>
      </c>
      <c r="H59" s="55">
        <f>+'出生数'!H59/'女子人口'!H59*5</f>
        <v>0.16489556614144377</v>
      </c>
      <c r="I59" s="55">
        <f>+'出生数'!I59/'女子人口'!I59*5</f>
        <v>0.016666666666666666</v>
      </c>
      <c r="J59" s="56">
        <f>+'出生数'!J59/'女子人口'!J59*5</f>
        <v>0.001394700139470014</v>
      </c>
      <c r="K59" s="18">
        <f t="shared" si="2"/>
        <v>1.274131009098952</v>
      </c>
    </row>
    <row r="60" spans="2:11" ht="19.5" customHeight="1">
      <c r="B60" s="22"/>
      <c r="C60" s="23" t="s">
        <v>35</v>
      </c>
      <c r="D60" s="54">
        <f>+'出生数'!D60/'女子人口'!D60*5</f>
        <v>0</v>
      </c>
      <c r="E60" s="55">
        <f>+'出生数'!E60/'女子人口'!E60*5</f>
        <v>0.23809523809523808</v>
      </c>
      <c r="F60" s="55">
        <f>+'出生数'!F60/'女子人口'!F60*5</f>
        <v>0.487551867219917</v>
      </c>
      <c r="G60" s="55">
        <f>+'出生数'!G60/'女子人口'!G60*5</f>
        <v>0.4396984924623116</v>
      </c>
      <c r="H60" s="55">
        <f>+'出生数'!H60/'女子人口'!H60*5</f>
        <v>0.11235955056179775</v>
      </c>
      <c r="I60" s="55">
        <f>+'出生数'!I60/'女子人口'!I60*5</f>
        <v>0.012048192771084338</v>
      </c>
      <c r="J60" s="56">
        <f>+'出生数'!J60/'女子人口'!J60*5</f>
        <v>0</v>
      </c>
      <c r="K60" s="18">
        <f t="shared" si="2"/>
        <v>1.2897533411103488</v>
      </c>
    </row>
    <row r="61" spans="2:11" ht="19.5" customHeight="1">
      <c r="B61" s="22"/>
      <c r="C61" s="23" t="s">
        <v>36</v>
      </c>
      <c r="D61" s="54">
        <f>+'出生数'!D61/'女子人口'!D61*5</f>
        <v>0.023474178403755867</v>
      </c>
      <c r="E61" s="55">
        <f>+'出生数'!E61/'女子人口'!E61*5</f>
        <v>0.18759018759018758</v>
      </c>
      <c r="F61" s="55">
        <f>+'出生数'!F61/'女子人口'!F61*5</f>
        <v>0.4194407456724367</v>
      </c>
      <c r="G61" s="55">
        <f>+'出生数'!G61/'女子人口'!G61*5</f>
        <v>0.4042179261862917</v>
      </c>
      <c r="H61" s="55">
        <f>+'出生数'!H61/'女子人口'!H61*5</f>
        <v>0.11948529411764705</v>
      </c>
      <c r="I61" s="55">
        <f>+'出生数'!I61/'女子人口'!I61*5</f>
        <v>0.008635578583765112</v>
      </c>
      <c r="J61" s="56">
        <f>+'出生数'!J61/'女子人口'!J61*5</f>
        <v>0</v>
      </c>
      <c r="K61" s="18">
        <f t="shared" si="2"/>
        <v>1.162843910554084</v>
      </c>
    </row>
    <row r="62" spans="2:11" ht="19.5" customHeight="1">
      <c r="B62" s="22"/>
      <c r="C62" s="23" t="s">
        <v>37</v>
      </c>
      <c r="D62" s="54">
        <f>+'出生数'!D62/'女子人口'!D62*5</f>
        <v>0.034340659340659344</v>
      </c>
      <c r="E62" s="55">
        <f>+'出生数'!E62/'女子人口'!E62*5</f>
        <v>0.15939597315436244</v>
      </c>
      <c r="F62" s="55">
        <f>+'出生数'!F62/'女子人口'!F62*5</f>
        <v>0.4497098646034816</v>
      </c>
      <c r="G62" s="55">
        <f>+'出生数'!G62/'女子人口'!G62*5</f>
        <v>0.4507772020725389</v>
      </c>
      <c r="H62" s="55">
        <f>+'出生数'!H62/'女子人口'!H62*5</f>
        <v>0.16517857142857142</v>
      </c>
      <c r="I62" s="55">
        <f>+'出生数'!I62/'女子人口'!I62*5</f>
        <v>0.007112375533428165</v>
      </c>
      <c r="J62" s="56">
        <f>+'出生数'!J62/'女子人口'!J62*5</f>
        <v>0</v>
      </c>
      <c r="K62" s="18">
        <f t="shared" si="2"/>
        <v>1.2665146461330419</v>
      </c>
    </row>
    <row r="63" spans="2:11" ht="19.5" customHeight="1">
      <c r="B63" s="22"/>
      <c r="C63" s="23" t="s">
        <v>38</v>
      </c>
      <c r="D63" s="54">
        <f>+'出生数'!D63/'女子人口'!D63*5</f>
        <v>0.043478260869565216</v>
      </c>
      <c r="E63" s="55">
        <f>+'出生数'!E63/'女子人口'!E63*5</f>
        <v>0.20992366412213742</v>
      </c>
      <c r="F63" s="55">
        <f>+'出生数'!F63/'女子人口'!F63*5</f>
        <v>0.3409090909090909</v>
      </c>
      <c r="G63" s="55">
        <f>+'出生数'!G63/'女子人口'!G63*5</f>
        <v>0.3723404255319149</v>
      </c>
      <c r="H63" s="55">
        <f>+'出生数'!H63/'女子人口'!H63*5</f>
        <v>0.08064516129032258</v>
      </c>
      <c r="I63" s="55">
        <f>+'出生数'!I63/'女子人口'!I63*5</f>
        <v>0</v>
      </c>
      <c r="J63" s="56">
        <f>+'出生数'!J63/'女子人口'!J63*5</f>
        <v>0</v>
      </c>
      <c r="K63" s="18">
        <f t="shared" si="2"/>
        <v>1.047296602723031</v>
      </c>
    </row>
    <row r="64" spans="2:11" ht="19.5" customHeight="1">
      <c r="B64" s="22"/>
      <c r="C64" s="23" t="s">
        <v>39</v>
      </c>
      <c r="D64" s="54">
        <f>+'出生数'!D64/'女子人口'!D64*5</f>
        <v>0.022935779816513763</v>
      </c>
      <c r="E64" s="55">
        <f>+'出生数'!E64/'女子人口'!E64*5</f>
        <v>0.17857142857142855</v>
      </c>
      <c r="F64" s="55">
        <f>+'出生数'!F64/'女子人口'!F64*5</f>
        <v>0.28125</v>
      </c>
      <c r="G64" s="55">
        <f>+'出生数'!G64/'女子人口'!G64*5</f>
        <v>0.4477611940298507</v>
      </c>
      <c r="H64" s="55">
        <f>+'出生数'!H64/'女子人口'!H64*5</f>
        <v>0.05952380952380952</v>
      </c>
      <c r="I64" s="55">
        <f>+'出生数'!I64/'女子人口'!I64*5</f>
        <v>0.025252525252525256</v>
      </c>
      <c r="J64" s="56">
        <f>+'出生数'!J64/'女子人口'!J64*5</f>
        <v>0</v>
      </c>
      <c r="K64" s="18">
        <f t="shared" si="2"/>
        <v>1.0152947371941279</v>
      </c>
    </row>
    <row r="65" spans="2:11" ht="19.5" customHeight="1">
      <c r="B65" s="22"/>
      <c r="C65" s="23" t="s">
        <v>40</v>
      </c>
      <c r="D65" s="54">
        <f>+'出生数'!D65/'女子人口'!D65*5</f>
        <v>0</v>
      </c>
      <c r="E65" s="55">
        <f>+'出生数'!E65/'女子人口'!E65*5</f>
        <v>0.12254901960784313</v>
      </c>
      <c r="F65" s="55">
        <f>+'出生数'!F65/'女子人口'!F65*5</f>
        <v>0.5076142131979695</v>
      </c>
      <c r="G65" s="55">
        <f>+'出生数'!G65/'女子人口'!G65*5</f>
        <v>0.3073089700996678</v>
      </c>
      <c r="H65" s="55">
        <f>+'出生数'!H65/'女子人口'!H65*5</f>
        <v>0.10736196319018405</v>
      </c>
      <c r="I65" s="55">
        <f>+'出生数'!I65/'女子人口'!I65*5</f>
        <v>0.018963337547408345</v>
      </c>
      <c r="J65" s="56">
        <f>+'出生数'!J65/'女子人口'!J65*5</f>
        <v>0</v>
      </c>
      <c r="K65" s="18">
        <f t="shared" si="2"/>
        <v>1.063797503643073</v>
      </c>
    </row>
    <row r="66" spans="2:11" ht="19.5" customHeight="1">
      <c r="B66" s="22"/>
      <c r="C66" s="23" t="s">
        <v>41</v>
      </c>
      <c r="D66" s="54">
        <f>+'出生数'!D66/'女子人口'!D66*5</f>
        <v>0.01940491591203105</v>
      </c>
      <c r="E66" s="55">
        <f>+'出生数'!E66/'女子人口'!E66*5</f>
        <v>0.19823788546255508</v>
      </c>
      <c r="F66" s="55">
        <f>+'出生数'!F66/'女子人口'!F66*5</f>
        <v>0.38102643856920687</v>
      </c>
      <c r="G66" s="55">
        <f>+'出生数'!G66/'女子人口'!G66*5</f>
        <v>0.37089871611982883</v>
      </c>
      <c r="H66" s="55">
        <f>+'出生数'!H66/'女子人口'!H66*5</f>
        <v>0.08042895442359249</v>
      </c>
      <c r="I66" s="55">
        <f>+'出生数'!I66/'女子人口'!I66*5</f>
        <v>0.012836970474967907</v>
      </c>
      <c r="J66" s="56">
        <f>+'出生数'!J66/'女子人口'!J66*5</f>
        <v>0</v>
      </c>
      <c r="K66" s="18">
        <f t="shared" si="2"/>
        <v>1.0628338809621822</v>
      </c>
    </row>
    <row r="67" spans="2:11" ht="19.5" customHeight="1">
      <c r="B67" s="22"/>
      <c r="C67" s="23" t="s">
        <v>42</v>
      </c>
      <c r="D67" s="54">
        <f>+'出生数'!D67/'女子人口'!D67*5</f>
        <v>0</v>
      </c>
      <c r="E67" s="55">
        <f>+'出生数'!E67/'女子人口'!E67*5</f>
        <v>0.1282051282051282</v>
      </c>
      <c r="F67" s="55">
        <f>+'出生数'!F67/'女子人口'!F67*5</f>
        <v>0.2966101694915254</v>
      </c>
      <c r="G67" s="55">
        <f>+'出生数'!G67/'女子人口'!G67*5</f>
        <v>0.4545454545454546</v>
      </c>
      <c r="H67" s="55">
        <f>+'出生数'!H67/'女子人口'!H67*5</f>
        <v>0.1485148514851485</v>
      </c>
      <c r="I67" s="55">
        <f>+'出生数'!I67/'女子人口'!I67*5</f>
        <v>0.03968253968253968</v>
      </c>
      <c r="J67" s="56">
        <f>+'出生数'!J67/'女子人口'!J67*5</f>
        <v>0</v>
      </c>
      <c r="K67" s="18">
        <f t="shared" si="2"/>
        <v>1.0675581434097965</v>
      </c>
    </row>
    <row r="68" spans="2:11" ht="19.5" customHeight="1">
      <c r="B68" s="22"/>
      <c r="C68" s="23"/>
      <c r="D68" s="60"/>
      <c r="E68" s="61"/>
      <c r="F68" s="61"/>
      <c r="G68" s="61"/>
      <c r="H68" s="61"/>
      <c r="I68" s="61"/>
      <c r="J68" s="62"/>
      <c r="K68" s="18"/>
    </row>
    <row r="69" spans="2:11" ht="19.5" customHeight="1">
      <c r="B69" s="22" t="s">
        <v>43</v>
      </c>
      <c r="C69" s="23"/>
      <c r="D69" s="54">
        <f>+'出生数'!D69/'女子人口'!D69*5</f>
        <v>0.04261754193016222</v>
      </c>
      <c r="E69" s="55">
        <f>+'出生数'!E69/'女子人口'!E69*5</f>
        <v>0.2451278928136419</v>
      </c>
      <c r="F69" s="55">
        <f>+'出生数'!F69/'女子人口'!F69*5</f>
        <v>0.511255763493355</v>
      </c>
      <c r="G69" s="55">
        <f>+'出生数'!G69/'女子人口'!G69*5</f>
        <v>0.3805465765501029</v>
      </c>
      <c r="H69" s="55">
        <f>+'出生数'!H69/'女子人口'!H69*5</f>
        <v>0.14509246088193456</v>
      </c>
      <c r="I69" s="55">
        <f>+'出生数'!I69/'女子人口'!I69*5</f>
        <v>0.015324602953468932</v>
      </c>
      <c r="J69" s="56">
        <f>+'出生数'!J69/'女子人口'!J69*5</f>
        <v>0</v>
      </c>
      <c r="K69" s="18">
        <f aca="true" t="shared" si="3" ref="K69:K78">SUM(D69:J69)</f>
        <v>1.3399648386226655</v>
      </c>
    </row>
    <row r="70" spans="2:11" ht="19.5" customHeight="1">
      <c r="B70" s="22"/>
      <c r="C70" s="23" t="s">
        <v>44</v>
      </c>
      <c r="D70" s="54">
        <f>+'出生数'!D70/'女子人口'!D70*5</f>
        <v>0.041866028708133975</v>
      </c>
      <c r="E70" s="55">
        <f>+'出生数'!E70/'女子人口'!E70*5</f>
        <v>0.2750906892382104</v>
      </c>
      <c r="F70" s="55">
        <f>+'出生数'!F70/'女子人口'!F70*5</f>
        <v>0.5106167846309404</v>
      </c>
      <c r="G70" s="55">
        <f>+'出生数'!G70/'女子人口'!G70*5</f>
        <v>0.354006586169045</v>
      </c>
      <c r="H70" s="55">
        <f>+'出生数'!H70/'女子人口'!H70*5</f>
        <v>0.1448087431693989</v>
      </c>
      <c r="I70" s="55">
        <f>+'出生数'!I70/'女子人口'!I70*5</f>
        <v>0.011031439602868176</v>
      </c>
      <c r="J70" s="56">
        <f>+'出生数'!J70/'女子人口'!J70*5</f>
        <v>0</v>
      </c>
      <c r="K70" s="18">
        <f t="shared" si="3"/>
        <v>1.3374202715185968</v>
      </c>
    </row>
    <row r="71" spans="2:11" ht="19.5" customHeight="1">
      <c r="B71" s="22"/>
      <c r="C71" s="23" t="s">
        <v>45</v>
      </c>
      <c r="D71" s="54">
        <f>+'出生数'!D71/'女子人口'!D71*5</f>
        <v>0.04261363636363636</v>
      </c>
      <c r="E71" s="55">
        <f>+'出生数'!E71/'女子人口'!E71*5</f>
        <v>0.11278195488721804</v>
      </c>
      <c r="F71" s="55">
        <f>+'出生数'!F71/'女子人口'!F71*5</f>
        <v>0.6228373702422145</v>
      </c>
      <c r="G71" s="55">
        <f>+'出生数'!G71/'女子人口'!G71*5</f>
        <v>0.4702194357366771</v>
      </c>
      <c r="H71" s="55">
        <f>+'出生数'!H71/'女子人口'!H71*5</f>
        <v>0.23510971786833856</v>
      </c>
      <c r="I71" s="55">
        <f>+'出生数'!I71/'女子人口'!I71*5</f>
        <v>0</v>
      </c>
      <c r="J71" s="56">
        <f>+'出生数'!J71/'女子人口'!J71*5</f>
        <v>0</v>
      </c>
      <c r="K71" s="18">
        <f t="shared" si="3"/>
        <v>1.4835621150980847</v>
      </c>
    </row>
    <row r="72" spans="2:11" ht="19.5" customHeight="1">
      <c r="B72" s="22"/>
      <c r="C72" s="23" t="s">
        <v>46</v>
      </c>
      <c r="D72" s="54">
        <f>+'出生数'!D72/'女子人口'!D72*5</f>
        <v>0.011792452830188678</v>
      </c>
      <c r="E72" s="55">
        <f>+'出生数'!E72/'女子人口'!E72*5</f>
        <v>0.24216524216524216</v>
      </c>
      <c r="F72" s="55">
        <f>+'出生数'!F72/'女子人口'!F72*5</f>
        <v>0.5276381909547738</v>
      </c>
      <c r="G72" s="55">
        <f>+'出生数'!G72/'女子人口'!G72*5</f>
        <v>0.375</v>
      </c>
      <c r="H72" s="55">
        <f>+'出生数'!H72/'女子人口'!H72*5</f>
        <v>0.12578616352201258</v>
      </c>
      <c r="I72" s="55">
        <f>+'出生数'!I72/'女子人口'!I72*5</f>
        <v>0.04297994269340974</v>
      </c>
      <c r="J72" s="56">
        <f>+'出生数'!J72/'女子人口'!J72*5</f>
        <v>0</v>
      </c>
      <c r="K72" s="18">
        <f t="shared" si="3"/>
        <v>1.3253619921656268</v>
      </c>
    </row>
    <row r="73" spans="2:11" ht="19.5" customHeight="1">
      <c r="B73" s="22"/>
      <c r="C73" s="23" t="s">
        <v>47</v>
      </c>
      <c r="D73" s="54">
        <f>+'出生数'!D73/'女子人口'!D73*5</f>
        <v>0.057692307692307696</v>
      </c>
      <c r="E73" s="55">
        <f>+'出生数'!E73/'女子人口'!E73*5</f>
        <v>0.19011406844106463</v>
      </c>
      <c r="F73" s="55">
        <f>+'出生数'!F73/'女子人口'!F73*5</f>
        <v>0.4468085106382979</v>
      </c>
      <c r="G73" s="55">
        <f>+'出生数'!G73/'女子人口'!G73*5</f>
        <v>0.4042553191489362</v>
      </c>
      <c r="H73" s="55">
        <f>+'出生数'!H73/'女子人口'!H73*5</f>
        <v>0.09124087591240876</v>
      </c>
      <c r="I73" s="55">
        <f>+'出生数'!I73/'女子人口'!I73*5</f>
        <v>0.03816793893129771</v>
      </c>
      <c r="J73" s="56">
        <f>+'出生数'!J73/'女子人口'!J73*5</f>
        <v>0</v>
      </c>
      <c r="K73" s="18">
        <f t="shared" si="3"/>
        <v>1.2282790207643128</v>
      </c>
    </row>
    <row r="74" spans="2:11" ht="19.5" customHeight="1">
      <c r="B74" s="22"/>
      <c r="C74" s="23" t="s">
        <v>48</v>
      </c>
      <c r="D74" s="54">
        <f>+'出生数'!D74/'女子人口'!D74*5</f>
        <v>0.07352941176470588</v>
      </c>
      <c r="E74" s="55">
        <f>+'出生数'!E74/'女子人口'!E74*5</f>
        <v>0.20134228187919462</v>
      </c>
      <c r="F74" s="55">
        <f>+'出生数'!F74/'女子人口'!F74*5</f>
        <v>0.7763975155279502</v>
      </c>
      <c r="G74" s="55">
        <f>+'出生数'!G74/'女子人口'!G74*5</f>
        <v>0.2684563758389262</v>
      </c>
      <c r="H74" s="55">
        <f>+'出生数'!H74/'女子人口'!H74*5</f>
        <v>0.12121212121212122</v>
      </c>
      <c r="I74" s="55">
        <f>+'出生数'!I74/'女子人口'!I74*5</f>
        <v>0.02976190476190476</v>
      </c>
      <c r="J74" s="56">
        <f>+'出生数'!J74/'女子人口'!J74*5</f>
        <v>0</v>
      </c>
      <c r="K74" s="18">
        <f t="shared" si="3"/>
        <v>1.470699610984803</v>
      </c>
    </row>
    <row r="75" spans="2:11" ht="19.5" customHeight="1">
      <c r="B75" s="22"/>
      <c r="C75" s="23" t="s">
        <v>49</v>
      </c>
      <c r="D75" s="54">
        <f>+'出生数'!D75/'女子人口'!D75*5</f>
        <v>0.03722084367245657</v>
      </c>
      <c r="E75" s="55">
        <f>+'出生数'!E75/'女子人口'!E75*5</f>
        <v>0.25297619047619047</v>
      </c>
      <c r="F75" s="55">
        <f>+'出生数'!F75/'女子人口'!F75*5</f>
        <v>0.3571428571428571</v>
      </c>
      <c r="G75" s="55">
        <f>+'出生数'!G75/'女子人口'!G75*5</f>
        <v>0.4769736842105263</v>
      </c>
      <c r="H75" s="55">
        <f>+'出生数'!H75/'女子人口'!H75*5</f>
        <v>0.19696969696969696</v>
      </c>
      <c r="I75" s="55">
        <f>+'出生数'!I75/'女子人口'!I75*5</f>
        <v>0</v>
      </c>
      <c r="J75" s="56">
        <f>+'出生数'!J75/'女子人口'!J75*5</f>
        <v>0</v>
      </c>
      <c r="K75" s="18">
        <f t="shared" si="3"/>
        <v>1.3212832724717274</v>
      </c>
    </row>
    <row r="76" spans="2:11" ht="19.5" customHeight="1">
      <c r="B76" s="22"/>
      <c r="C76" s="23" t="s">
        <v>50</v>
      </c>
      <c r="D76" s="54">
        <f>+'出生数'!D76/'女子人口'!D76*5</f>
        <v>0.15306122448979592</v>
      </c>
      <c r="E76" s="55">
        <f>+'出生数'!E76/'女子人口'!E76*5</f>
        <v>0.2631578947368421</v>
      </c>
      <c r="F76" s="55">
        <f>+'出生数'!F76/'女子人口'!F76*5</f>
        <v>0.7534246575342465</v>
      </c>
      <c r="G76" s="55">
        <f>+'出生数'!G76/'女子人口'!G76*5</f>
        <v>0.379746835443038</v>
      </c>
      <c r="H76" s="55">
        <f>+'出生数'!H76/'女子人口'!H76*5</f>
        <v>0.06944444444444445</v>
      </c>
      <c r="I76" s="55">
        <f>+'出生数'!I76/'女子人口'!I76*5</f>
        <v>0.04950495049504951</v>
      </c>
      <c r="J76" s="56">
        <f>+'出生数'!J76/'女子人口'!J76*5</f>
        <v>0</v>
      </c>
      <c r="K76" s="18">
        <f t="shared" si="3"/>
        <v>1.6683400071434165</v>
      </c>
    </row>
    <row r="77" spans="2:11" ht="19.5" customHeight="1">
      <c r="B77" s="22"/>
      <c r="C77" s="23" t="s">
        <v>51</v>
      </c>
      <c r="D77" s="54">
        <f>+'出生数'!D77/'女子人口'!D77*5</f>
        <v>0</v>
      </c>
      <c r="E77" s="55">
        <f>+'出生数'!E77/'女子人口'!E77*5</f>
        <v>0.2272727272727273</v>
      </c>
      <c r="F77" s="55">
        <f>+'出生数'!F77/'女子人口'!F77*5</f>
        <v>0.43478260869565216</v>
      </c>
      <c r="G77" s="55">
        <f>+'出生数'!G77/'女子人口'!G77*5</f>
        <v>0.5357142857142857</v>
      </c>
      <c r="H77" s="55">
        <f>+'出生数'!H77/'女子人口'!H77*5</f>
        <v>0</v>
      </c>
      <c r="I77" s="55">
        <f>+'出生数'!I77/'女子人口'!I77*5</f>
        <v>0</v>
      </c>
      <c r="J77" s="56">
        <f>+'出生数'!J77/'女子人口'!J77*5</f>
        <v>0</v>
      </c>
      <c r="K77" s="18">
        <f t="shared" si="3"/>
        <v>1.197769621682665</v>
      </c>
    </row>
    <row r="78" spans="2:11" ht="19.5" customHeight="1">
      <c r="B78" s="22"/>
      <c r="C78" s="23" t="s">
        <v>52</v>
      </c>
      <c r="D78" s="54">
        <f>+'出生数'!D78/'女子人口'!D78*5</f>
        <v>0.02840909090909091</v>
      </c>
      <c r="E78" s="55">
        <f>+'出生数'!E78/'女子人口'!E78*5</f>
        <v>0.26881720430107525</v>
      </c>
      <c r="F78" s="55">
        <f>+'出生数'!F78/'女子人口'!F78*5</f>
        <v>0.3608247422680412</v>
      </c>
      <c r="G78" s="55">
        <f>+'出生数'!G78/'女子人口'!G78*5</f>
        <v>0.37414965986394555</v>
      </c>
      <c r="H78" s="55">
        <f>+'出生数'!H78/'女子人口'!H78*5</f>
        <v>0.08522727272727272</v>
      </c>
      <c r="I78" s="55">
        <f>+'出生数'!I78/'女子人口'!I78*5</f>
        <v>0</v>
      </c>
      <c r="J78" s="56">
        <f>+'出生数'!J78/'女子人口'!J78*5</f>
        <v>0</v>
      </c>
      <c r="K78" s="18">
        <f t="shared" si="3"/>
        <v>1.1174279700694256</v>
      </c>
    </row>
    <row r="79" spans="2:11" ht="19.5" customHeight="1">
      <c r="B79" s="22"/>
      <c r="C79" s="23"/>
      <c r="D79" s="60"/>
      <c r="E79" s="61"/>
      <c r="F79" s="61"/>
      <c r="G79" s="61"/>
      <c r="H79" s="61"/>
      <c r="I79" s="61"/>
      <c r="J79" s="62"/>
      <c r="K79" s="18"/>
    </row>
    <row r="80" spans="2:11" ht="19.5" customHeight="1">
      <c r="B80" s="22" t="s">
        <v>53</v>
      </c>
      <c r="C80" s="23"/>
      <c r="D80" s="54">
        <f>+'出生数'!D80/'女子人口'!D80*5</f>
        <v>0.02881844380403458</v>
      </c>
      <c r="E80" s="55">
        <f>+'出生数'!E80/'女子人口'!E80*5</f>
        <v>0.22692889561270801</v>
      </c>
      <c r="F80" s="55">
        <f>+'出生数'!F80/'女子人口'!F80*5</f>
        <v>0.49240181567002167</v>
      </c>
      <c r="G80" s="55">
        <f>+'出生数'!G80/'女子人口'!G80*5</f>
        <v>0.417307269931913</v>
      </c>
      <c r="H80" s="55">
        <f>+'出生数'!H80/'女子人口'!H80*5</f>
        <v>0.155195681511471</v>
      </c>
      <c r="I80" s="55">
        <f>+'出生数'!I80/'女子人口'!I80*5</f>
        <v>0.02022017524151876</v>
      </c>
      <c r="J80" s="56">
        <f>+'出生数'!J80/'女子人口'!J80*5</f>
        <v>0</v>
      </c>
      <c r="K80" s="18">
        <f aca="true" t="shared" si="4" ref="K80:K86">SUM(D80:J80)</f>
        <v>1.3408722817716672</v>
      </c>
    </row>
    <row r="81" spans="2:11" ht="19.5" customHeight="1">
      <c r="B81" s="22"/>
      <c r="C81" s="23" t="s">
        <v>54</v>
      </c>
      <c r="D81" s="54">
        <f>+'出生数'!D81/'女子人口'!D81*5</f>
        <v>0.02258610954263128</v>
      </c>
      <c r="E81" s="55">
        <f>+'出生数'!E81/'女子人口'!E81*5</f>
        <v>0.2231237322515213</v>
      </c>
      <c r="F81" s="55">
        <f>+'出生数'!F81/'女子人口'!F81*5</f>
        <v>0.5093194625054183</v>
      </c>
      <c r="G81" s="55">
        <f>+'出生数'!G81/'女子人口'!G81*5</f>
        <v>0.39896128423040605</v>
      </c>
      <c r="H81" s="55">
        <f>+'出生数'!H81/'女子人口'!H81*5</f>
        <v>0.16692347200821775</v>
      </c>
      <c r="I81" s="55">
        <f>+'出生数'!I81/'女子人口'!I81*5</f>
        <v>0.01337613697164259</v>
      </c>
      <c r="J81" s="56">
        <f>+'出生数'!J81/'女子人口'!J81*5</f>
        <v>0</v>
      </c>
      <c r="K81" s="18">
        <f t="shared" si="4"/>
        <v>1.3342901975098371</v>
      </c>
    </row>
    <row r="82" spans="2:11" ht="19.5" customHeight="1">
      <c r="B82" s="22"/>
      <c r="C82" s="23" t="s">
        <v>55</v>
      </c>
      <c r="D82" s="54">
        <f>+'出生数'!D82/'女子人口'!D82*5</f>
        <v>0.023584905660377357</v>
      </c>
      <c r="E82" s="55">
        <f>+'出生数'!E82/'女子人口'!E82*5</f>
        <v>0.12531328320802004</v>
      </c>
      <c r="F82" s="55">
        <f>+'出生数'!F82/'女子人口'!F82*5</f>
        <v>0.3571428571428571</v>
      </c>
      <c r="G82" s="55">
        <f>+'出生数'!G82/'女子人口'!G82*5</f>
        <v>0.2777777777777778</v>
      </c>
      <c r="H82" s="55">
        <f>+'出生数'!H82/'女子人口'!H82*5</f>
        <v>0.1392757660167131</v>
      </c>
      <c r="I82" s="55">
        <f>+'出生数'!I82/'女子人口'!I82*5</f>
        <v>0.03937007874015748</v>
      </c>
      <c r="J82" s="56">
        <f>+'出生数'!J82/'女子人口'!J82*5</f>
        <v>0</v>
      </c>
      <c r="K82" s="18">
        <f t="shared" si="4"/>
        <v>0.962464668545903</v>
      </c>
    </row>
    <row r="83" spans="2:11" ht="19.5" customHeight="1">
      <c r="B83" s="22"/>
      <c r="C83" s="23" t="s">
        <v>56</v>
      </c>
      <c r="D83" s="54">
        <f>+'出生数'!D83/'女子人口'!D83*5</f>
        <v>0.03870967741935484</v>
      </c>
      <c r="E83" s="55">
        <f>+'出生数'!E83/'女子人口'!E83*5</f>
        <v>0.24052478134110788</v>
      </c>
      <c r="F83" s="55">
        <f>+'出生数'!F83/'女子人口'!F83*5</f>
        <v>0.44959128065395093</v>
      </c>
      <c r="G83" s="55">
        <f>+'出生数'!G83/'女子人口'!G83*5</f>
        <v>0.4354587869362364</v>
      </c>
      <c r="H83" s="55">
        <f>+'出生数'!H83/'女子人口'!H83*5</f>
        <v>0.13177159590043924</v>
      </c>
      <c r="I83" s="55">
        <f>+'出生数'!I83/'女子人口'!I83*5</f>
        <v>0.028011204481792718</v>
      </c>
      <c r="J83" s="56">
        <f>+'出生数'!J83/'女子人口'!J83*5</f>
        <v>0</v>
      </c>
      <c r="K83" s="18">
        <f t="shared" si="4"/>
        <v>1.324067326732882</v>
      </c>
    </row>
    <row r="84" spans="2:11" ht="19.5" customHeight="1">
      <c r="B84" s="22"/>
      <c r="C84" s="23" t="s">
        <v>57</v>
      </c>
      <c r="D84" s="54">
        <f>+'出生数'!D84/'女子人口'!D84*5</f>
        <v>0.034722222222222224</v>
      </c>
      <c r="E84" s="55">
        <f>+'出生数'!E84/'女子人口'!E84*5</f>
        <v>0.2655889145496536</v>
      </c>
      <c r="F84" s="55">
        <f>+'出生数'!F84/'女子人口'!F84*5</f>
        <v>0.4766734279918864</v>
      </c>
      <c r="G84" s="55">
        <f>+'出生数'!G84/'女子人口'!G84*5</f>
        <v>0.39553752535496955</v>
      </c>
      <c r="H84" s="55">
        <f>+'出生数'!H84/'女子人口'!H84*5</f>
        <v>0.1834862385321101</v>
      </c>
      <c r="I84" s="55">
        <f>+'出生数'!I84/'女子人口'!I84*5</f>
        <v>0.023923444976076555</v>
      </c>
      <c r="J84" s="56">
        <f>+'出生数'!J84/'女子人口'!J84*5</f>
        <v>0</v>
      </c>
      <c r="K84" s="18">
        <f t="shared" si="4"/>
        <v>1.3799317736269185</v>
      </c>
    </row>
    <row r="85" spans="2:11" ht="19.5" customHeight="1">
      <c r="B85" s="22"/>
      <c r="C85" s="23" t="s">
        <v>58</v>
      </c>
      <c r="D85" s="54">
        <f>+'出生数'!D85/'女子人口'!D85*5</f>
        <v>0</v>
      </c>
      <c r="E85" s="55">
        <f>+'出生数'!E85/'女子人口'!E85*5</f>
        <v>0.3225806451612903</v>
      </c>
      <c r="F85" s="55">
        <f>+'出生数'!F85/'女子人口'!F85*5</f>
        <v>0.3225806451612903</v>
      </c>
      <c r="G85" s="55">
        <f>+'出生数'!G85/'女子人口'!G85*5</f>
        <v>0.4545454545454546</v>
      </c>
      <c r="H85" s="55">
        <f>+'出生数'!H85/'女子人口'!H85*5</f>
        <v>0.14285714285714285</v>
      </c>
      <c r="I85" s="55">
        <f>+'出生数'!I85/'女子人口'!I85*5</f>
        <v>0</v>
      </c>
      <c r="J85" s="56">
        <f>+'出生数'!J85/'女子人口'!J85*5</f>
        <v>0</v>
      </c>
      <c r="K85" s="18">
        <f t="shared" si="4"/>
        <v>1.242563887725178</v>
      </c>
    </row>
    <row r="86" spans="2:11" ht="19.5" customHeight="1">
      <c r="B86" s="22"/>
      <c r="C86" s="23" t="s">
        <v>59</v>
      </c>
      <c r="D86" s="54">
        <f>+'出生数'!D86/'女子人口'!D86*5</f>
        <v>0.03271028037383178</v>
      </c>
      <c r="E86" s="55">
        <f>+'出生数'!E86/'女子人口'!E86*5</f>
        <v>0.244122965641953</v>
      </c>
      <c r="F86" s="55">
        <f>+'出生数'!F86/'女子人口'!F86*5</f>
        <v>0.5381944444444444</v>
      </c>
      <c r="G86" s="55">
        <f>+'出生数'!G86/'女子人口'!G86*5</f>
        <v>0.4959100204498978</v>
      </c>
      <c r="H86" s="55">
        <f>+'出生数'!H86/'女子人口'!H86*5</f>
        <v>0.14198782961460446</v>
      </c>
      <c r="I86" s="55">
        <f>+'出生数'!I86/'女子人口'!I86*5</f>
        <v>0.019569471624266144</v>
      </c>
      <c r="J86" s="56">
        <f>+'出生数'!J86/'女子人口'!J86*5</f>
        <v>0</v>
      </c>
      <c r="K86" s="18">
        <f t="shared" si="4"/>
        <v>1.4724950121489977</v>
      </c>
    </row>
    <row r="87" spans="2:11" ht="19.5" customHeight="1">
      <c r="B87" s="22"/>
      <c r="C87" s="23"/>
      <c r="D87" s="60"/>
      <c r="E87" s="61"/>
      <c r="F87" s="61"/>
      <c r="G87" s="61"/>
      <c r="H87" s="61"/>
      <c r="I87" s="61"/>
      <c r="J87" s="62"/>
      <c r="K87" s="18"/>
    </row>
    <row r="88" spans="2:11" ht="19.5" customHeight="1">
      <c r="B88" s="22" t="s">
        <v>60</v>
      </c>
      <c r="C88" s="23"/>
      <c r="D88" s="54">
        <f>+'出生数'!D88/'女子人口'!D88*5</f>
        <v>0.03194510175106484</v>
      </c>
      <c r="E88" s="55">
        <f>+'出生数'!E88/'女子人口'!E88*5</f>
        <v>0.20121062661136643</v>
      </c>
      <c r="F88" s="55">
        <f>+'出生数'!F88/'女子人口'!F88*5</f>
        <v>0.4309026007139215</v>
      </c>
      <c r="G88" s="55">
        <f>+'出生数'!G88/'女子人口'!G88*5</f>
        <v>0.45001146526026137</v>
      </c>
      <c r="H88" s="55">
        <f>+'出生数'!H88/'女子人口'!H88*5</f>
        <v>0.14748374668914038</v>
      </c>
      <c r="I88" s="55">
        <f>+'出生数'!I88/'女子人口'!I88*5</f>
        <v>0.02195516524150682</v>
      </c>
      <c r="J88" s="56">
        <f>+'出生数'!J88/'女子人口'!J88*5</f>
        <v>0.001001001001001001</v>
      </c>
      <c r="K88" s="18">
        <f aca="true" t="shared" si="5" ref="K88:K95">SUM(D88:J88)</f>
        <v>1.2845097072682623</v>
      </c>
    </row>
    <row r="89" spans="2:11" ht="19.5" customHeight="1">
      <c r="B89" s="22"/>
      <c r="C89" s="23" t="s">
        <v>61</v>
      </c>
      <c r="D89" s="54">
        <f>+'出生数'!D89/'女子人口'!D89*5</f>
        <v>0.03840409643695328</v>
      </c>
      <c r="E89" s="55">
        <f>+'出生数'!E89/'女子人口'!E89*5</f>
        <v>0.212828560219694</v>
      </c>
      <c r="F89" s="55">
        <f>+'出生数'!F89/'女子人口'!F89*5</f>
        <v>0.43112074716477655</v>
      </c>
      <c r="G89" s="55">
        <f>+'出生数'!G89/'女子人口'!G89*5</f>
        <v>0.4497307001795332</v>
      </c>
      <c r="H89" s="55">
        <f>+'出生数'!H89/'女子人口'!H89*5</f>
        <v>0.1616400551941652</v>
      </c>
      <c r="I89" s="55">
        <f>+'出生数'!I89/'女子人口'!I89*5</f>
        <v>0.02109280835676979</v>
      </c>
      <c r="J89" s="56">
        <f>+'出生数'!J89/'女子人口'!J89*5</f>
        <v>0</v>
      </c>
      <c r="K89" s="18">
        <f t="shared" si="5"/>
        <v>1.3148169675518921</v>
      </c>
    </row>
    <row r="90" spans="2:11" ht="19.5" customHeight="1">
      <c r="B90" s="22"/>
      <c r="C90" s="23" t="s">
        <v>132</v>
      </c>
      <c r="D90" s="54">
        <f>+'出生数'!D90/'女子人口'!D90*5</f>
        <v>0.017482517482517484</v>
      </c>
      <c r="E90" s="55">
        <f>+'出生数'!E90/'女子人口'!E90*5</f>
        <v>0.13461538461538464</v>
      </c>
      <c r="F90" s="55">
        <f>+'出生数'!F90/'女子人口'!F90*5</f>
        <v>0.4804270462633452</v>
      </c>
      <c r="G90" s="55">
        <f>+'出生数'!G90/'女子人口'!G90*5</f>
        <v>0.6493506493506493</v>
      </c>
      <c r="H90" s="55">
        <f>+'出生数'!H90/'女子人口'!H90*5</f>
        <v>0.1271186440677966</v>
      </c>
      <c r="I90" s="55">
        <f>+'出生数'!I90/'女子人口'!I90*5</f>
        <v>0</v>
      </c>
      <c r="J90" s="56">
        <f>+'出生数'!J90/'女子人口'!J90*5</f>
        <v>0</v>
      </c>
      <c r="K90" s="18">
        <f t="shared" si="5"/>
        <v>1.4089942417796935</v>
      </c>
    </row>
    <row r="91" spans="2:11" ht="19.5" customHeight="1">
      <c r="B91" s="22"/>
      <c r="C91" s="23" t="s">
        <v>62</v>
      </c>
      <c r="D91" s="54">
        <f>+'出生数'!D91/'女子人口'!D91*5</f>
        <v>0.01160092807424594</v>
      </c>
      <c r="E91" s="55">
        <f>+'出生数'!E91/'女子人口'!E91*5</f>
        <v>0.1892430278884462</v>
      </c>
      <c r="F91" s="55">
        <f>+'出生数'!F91/'女子人口'!F91*5</f>
        <v>0.37470725995316156</v>
      </c>
      <c r="G91" s="55">
        <f>+'出生数'!G91/'女子人口'!G91*5</f>
        <v>0.5045871559633028</v>
      </c>
      <c r="H91" s="55">
        <f>+'出生数'!H91/'女子人口'!H91*5</f>
        <v>0.13192612137203166</v>
      </c>
      <c r="I91" s="55">
        <f>+'出生数'!I91/'女子人口'!I91*5</f>
        <v>0</v>
      </c>
      <c r="J91" s="56">
        <f>+'出生数'!J91/'女子人口'!J91*5</f>
        <v>0</v>
      </c>
      <c r="K91" s="18">
        <f t="shared" si="5"/>
        <v>1.2120644932511884</v>
      </c>
    </row>
    <row r="92" spans="2:11" ht="19.5" customHeight="1">
      <c r="B92" s="22"/>
      <c r="C92" s="23" t="s">
        <v>63</v>
      </c>
      <c r="D92" s="54">
        <f>+'出生数'!D92/'女子人口'!D92*5</f>
        <v>0.0254323499491353</v>
      </c>
      <c r="E92" s="55">
        <f>+'出生数'!E92/'女子人口'!E92*5</f>
        <v>0.14903846153846154</v>
      </c>
      <c r="F92" s="55">
        <f>+'出生数'!F92/'女子人口'!F92*5</f>
        <v>0.41938997821350765</v>
      </c>
      <c r="G92" s="55">
        <f>+'出生数'!G92/'女子人口'!G92*5</f>
        <v>0.4342105263157895</v>
      </c>
      <c r="H92" s="55">
        <f>+'出生数'!H92/'女子人口'!H92*5</f>
        <v>0.12919896640826872</v>
      </c>
      <c r="I92" s="55">
        <f>+'出生数'!I92/'女子人口'!I92*5</f>
        <v>0.02290950744558992</v>
      </c>
      <c r="J92" s="56">
        <f>+'出生数'!J92/'女子人口'!J92*5</f>
        <v>0</v>
      </c>
      <c r="K92" s="18">
        <f t="shared" si="5"/>
        <v>1.1801797898707524</v>
      </c>
    </row>
    <row r="93" spans="2:11" ht="19.5" customHeight="1">
      <c r="B93" s="22"/>
      <c r="C93" s="23" t="s">
        <v>64</v>
      </c>
      <c r="D93" s="54">
        <f>+'出生数'!D93/'女子人口'!D93*5</f>
        <v>0</v>
      </c>
      <c r="E93" s="55">
        <f>+'出生数'!E93/'女子人口'!E93*5</f>
        <v>0.2682926829268293</v>
      </c>
      <c r="F93" s="55">
        <f>+'出生数'!F93/'女子人口'!F93*5</f>
        <v>0.4931192660550459</v>
      </c>
      <c r="G93" s="55">
        <f>+'出生数'!G93/'女子人口'!G93*5</f>
        <v>0.4065040650406504</v>
      </c>
      <c r="H93" s="55">
        <f>+'出生数'!H93/'女子人口'!H93*5</f>
        <v>0.1607717041800643</v>
      </c>
      <c r="I93" s="55">
        <f>+'出生数'!I93/'女子人口'!I93*5</f>
        <v>0.0273224043715847</v>
      </c>
      <c r="J93" s="56">
        <f>+'出生数'!J93/'女子人口'!J93*5</f>
        <v>0</v>
      </c>
      <c r="K93" s="18">
        <f t="shared" si="5"/>
        <v>1.3560101225741745</v>
      </c>
    </row>
    <row r="94" spans="2:11" ht="19.5" customHeight="1">
      <c r="B94" s="22"/>
      <c r="C94" s="23" t="s">
        <v>65</v>
      </c>
      <c r="D94" s="54">
        <f>+'出生数'!D94/'女子人口'!D94*5</f>
        <v>0.03164556962025317</v>
      </c>
      <c r="E94" s="55">
        <f>+'出生数'!E94/'女子人口'!E94*5</f>
        <v>0.16279069767441862</v>
      </c>
      <c r="F94" s="55">
        <f>+'出生数'!F94/'女子人口'!F94*5</f>
        <v>0.4701834862385321</v>
      </c>
      <c r="G94" s="55">
        <f>+'出生数'!G94/'女子人口'!G94*5</f>
        <v>0.3804347826086957</v>
      </c>
      <c r="H94" s="55">
        <f>+'出生数'!H94/'女子人口'!H94*5</f>
        <v>0.10126582278481013</v>
      </c>
      <c r="I94" s="55">
        <f>+'出生数'!I94/'女子人口'!I94*5</f>
        <v>0.0576036866359447</v>
      </c>
      <c r="J94" s="56">
        <f>+'出生数'!J94/'女子人口'!J94*5</f>
        <v>0</v>
      </c>
      <c r="K94" s="18">
        <f t="shared" si="5"/>
        <v>1.2039240455626545</v>
      </c>
    </row>
    <row r="95" spans="2:11" ht="19.5" customHeight="1">
      <c r="B95" s="22"/>
      <c r="C95" s="23" t="s">
        <v>66</v>
      </c>
      <c r="D95" s="54">
        <f>+'出生数'!D95/'女子人口'!D95*5</f>
        <v>0.03303055326176713</v>
      </c>
      <c r="E95" s="55">
        <f>+'出生数'!E95/'女子人口'!E95*5</f>
        <v>0.20745131244707876</v>
      </c>
      <c r="F95" s="55">
        <f>+'出生数'!F95/'女子人口'!F95*5</f>
        <v>0.41189931350114417</v>
      </c>
      <c r="G95" s="55">
        <f>+'出生数'!G95/'女子人口'!G95*5</f>
        <v>0.4421148587055606</v>
      </c>
      <c r="H95" s="55">
        <f>+'出生数'!H95/'女子人口'!H95*5</f>
        <v>0.11862917398945517</v>
      </c>
      <c r="I95" s="55">
        <f>+'出生数'!I95/'女子人口'!I95*5</f>
        <v>0.023166023166023165</v>
      </c>
      <c r="J95" s="56">
        <f>+'出生数'!J95/'女子人口'!J95*5</f>
        <v>0.007072135785007073</v>
      </c>
      <c r="K95" s="18">
        <f t="shared" si="5"/>
        <v>1.2433633708560359</v>
      </c>
    </row>
    <row r="96" spans="2:11" ht="19.5" customHeight="1">
      <c r="B96" s="22"/>
      <c r="C96" s="23"/>
      <c r="D96" s="60"/>
      <c r="E96" s="61"/>
      <c r="F96" s="61"/>
      <c r="G96" s="61"/>
      <c r="H96" s="61"/>
      <c r="I96" s="61"/>
      <c r="J96" s="62"/>
      <c r="K96" s="18"/>
    </row>
    <row r="97" spans="2:11" ht="19.5" customHeight="1">
      <c r="B97" s="22" t="s">
        <v>67</v>
      </c>
      <c r="C97" s="23"/>
      <c r="D97" s="54">
        <f>+'出生数'!D97/'女子人口'!D97*5</f>
        <v>0.040463987051524146</v>
      </c>
      <c r="E97" s="55">
        <f>+'出生数'!E97/'女子人口'!E97*5</f>
        <v>0.21131805157593123</v>
      </c>
      <c r="F97" s="55">
        <f>+'出生数'!F97/'女子人口'!F97*5</f>
        <v>0.4498741610738255</v>
      </c>
      <c r="G97" s="55">
        <f>+'出生数'!G97/'女子人口'!G97*5</f>
        <v>0.47961630695443647</v>
      </c>
      <c r="H97" s="55">
        <f>+'出生数'!H97/'女子人口'!H97*5</f>
        <v>0.13198110586273964</v>
      </c>
      <c r="I97" s="55">
        <f>+'出生数'!I97/'女子人口'!I97*5</f>
        <v>0.017534394388993797</v>
      </c>
      <c r="J97" s="56">
        <f>+'出生数'!J97/'女子人口'!J97*5</f>
        <v>0</v>
      </c>
      <c r="K97" s="18">
        <f>SUM(D97:J97)</f>
        <v>1.3307880069074507</v>
      </c>
    </row>
    <row r="98" spans="2:11" ht="19.5" customHeight="1">
      <c r="B98" s="22"/>
      <c r="C98" s="23" t="s">
        <v>68</v>
      </c>
      <c r="D98" s="54">
        <f>+'出生数'!D98/'女子人口'!D98*5</f>
        <v>0.04498714652956298</v>
      </c>
      <c r="E98" s="55">
        <f>+'出生数'!E98/'女子人口'!E98*5</f>
        <v>0.20991828684136377</v>
      </c>
      <c r="F98" s="55">
        <f>+'出生数'!F98/'女子人口'!F98*5</f>
        <v>0.4569696969696969</v>
      </c>
      <c r="G98" s="55">
        <f>+'出生数'!G98/'女子人口'!G98*5</f>
        <v>0.4672897196261682</v>
      </c>
      <c r="H98" s="55">
        <f>+'出生数'!H98/'女子人口'!H98*5</f>
        <v>0.1383147853736089</v>
      </c>
      <c r="I98" s="55">
        <f>+'出生数'!I98/'女子人口'!I98*5</f>
        <v>0.017344686218858405</v>
      </c>
      <c r="J98" s="56">
        <f>+'出生数'!J98/'女子人口'!J98*5</f>
        <v>0</v>
      </c>
      <c r="K98" s="18">
        <f>SUM(D98:J98)</f>
        <v>1.3348243215592592</v>
      </c>
    </row>
    <row r="99" spans="2:11" ht="19.5" customHeight="1">
      <c r="B99" s="22"/>
      <c r="C99" s="23" t="s">
        <v>69</v>
      </c>
      <c r="D99" s="54">
        <f>+'出生数'!D99/'女子人口'!D99*5</f>
        <v>0.016806722689075633</v>
      </c>
      <c r="E99" s="55">
        <f>+'出生数'!E99/'女子人口'!E99*5</f>
        <v>0.2190923317683881</v>
      </c>
      <c r="F99" s="55">
        <f>+'出生数'!F99/'女子人口'!F99*5</f>
        <v>0.4043545878693624</v>
      </c>
      <c r="G99" s="55">
        <f>+'出生数'!G99/'女子人口'!G99*5</f>
        <v>0.5639097744360901</v>
      </c>
      <c r="H99" s="55">
        <f>+'出生数'!H99/'女子人口'!H99*5</f>
        <v>0.0881057268722467</v>
      </c>
      <c r="I99" s="55">
        <f>+'出生数'!I99/'女子人口'!I99*5</f>
        <v>0.018656716417910446</v>
      </c>
      <c r="J99" s="56">
        <f>+'出生数'!J99/'女子人口'!J99*5</f>
        <v>0</v>
      </c>
      <c r="K99" s="18">
        <f>SUM(D99:J99)</f>
        <v>1.3109258600530733</v>
      </c>
    </row>
    <row r="100" spans="2:11" ht="19.5" customHeight="1">
      <c r="B100" s="22"/>
      <c r="C100" s="23"/>
      <c r="D100" s="60"/>
      <c r="E100" s="61"/>
      <c r="F100" s="61"/>
      <c r="G100" s="61"/>
      <c r="H100" s="61"/>
      <c r="I100" s="61"/>
      <c r="J100" s="62"/>
      <c r="K100" s="18"/>
    </row>
    <row r="101" spans="2:11" ht="19.5" customHeight="1">
      <c r="B101" s="22" t="s">
        <v>70</v>
      </c>
      <c r="C101" s="23"/>
      <c r="D101" s="54">
        <f>+'出生数'!D101/'女子人口'!D101*5</f>
        <v>0.027700831024930747</v>
      </c>
      <c r="E101" s="55">
        <f>+'出生数'!E101/'女子人口'!E101*5</f>
        <v>0.214034401876466</v>
      </c>
      <c r="F101" s="55">
        <f>+'出生数'!F101/'女子人口'!F101*5</f>
        <v>0.446311858076564</v>
      </c>
      <c r="G101" s="55">
        <f>+'出生数'!G101/'女子人口'!G101*5</f>
        <v>0.40707772470690406</v>
      </c>
      <c r="H101" s="55">
        <f>+'出生数'!H101/'女子人口'!H101*5</f>
        <v>0.14426302840527847</v>
      </c>
      <c r="I101" s="55">
        <f>+'出生数'!I101/'女子人口'!I101*5</f>
        <v>0.01695633743111488</v>
      </c>
      <c r="J101" s="56">
        <f>+'出生数'!J101/'女子人口'!J101*5</f>
        <v>0.0008868393047179851</v>
      </c>
      <c r="K101" s="18">
        <f>SUM(D101:J101)</f>
        <v>1.2572310208259758</v>
      </c>
    </row>
    <row r="102" spans="2:11" ht="19.5" customHeight="1">
      <c r="B102" s="22"/>
      <c r="C102" s="23" t="s">
        <v>71</v>
      </c>
      <c r="D102" s="54">
        <f>+'出生数'!D102/'女子人口'!D102*5</f>
        <v>0.02844950213371266</v>
      </c>
      <c r="E102" s="55">
        <f>+'出生数'!E102/'女子人口'!E102*5</f>
        <v>0.22816166883963496</v>
      </c>
      <c r="F102" s="55">
        <f>+'出生数'!F102/'女子人口'!F102*5</f>
        <v>0.4315886134067952</v>
      </c>
      <c r="G102" s="55">
        <f>+'出生数'!G102/'女子人口'!G102*5</f>
        <v>0.4128774099672608</v>
      </c>
      <c r="H102" s="55">
        <f>+'出生数'!H102/'女子人口'!H102*5</f>
        <v>0.14847666795217895</v>
      </c>
      <c r="I102" s="55">
        <f>+'出生数'!I102/'女子人口'!I102*5</f>
        <v>0.022396416573348264</v>
      </c>
      <c r="J102" s="56">
        <f>+'出生数'!J102/'女子人口'!J102*5</f>
        <v>0.0015092061575611227</v>
      </c>
      <c r="K102" s="18">
        <f>SUM(D102:J102)</f>
        <v>1.273459485030492</v>
      </c>
    </row>
    <row r="103" spans="2:11" ht="19.5" customHeight="1">
      <c r="B103" s="22"/>
      <c r="C103" s="23" t="s">
        <v>72</v>
      </c>
      <c r="D103" s="54">
        <f>+'出生数'!D103/'女子人口'!D103*5</f>
        <v>0.02852253280091272</v>
      </c>
      <c r="E103" s="55">
        <f>+'出生数'!E103/'女子人口'!E103*5</f>
        <v>0.18479958355023424</v>
      </c>
      <c r="F103" s="55">
        <f>+'出生数'!F103/'女子人口'!F103*5</f>
        <v>0.48125633232016213</v>
      </c>
      <c r="G103" s="55">
        <f>+'出生数'!G103/'女子人口'!G103*5</f>
        <v>0.4120397428404442</v>
      </c>
      <c r="H103" s="55">
        <f>+'出生数'!H103/'女子人口'!H103*5</f>
        <v>0.14302059496567507</v>
      </c>
      <c r="I103" s="55">
        <f>+'出生数'!I103/'女子人口'!I103*5</f>
        <v>0.0105318588730911</v>
      </c>
      <c r="J103" s="56">
        <f>+'出生数'!J103/'女子人口'!J103*5</f>
        <v>0</v>
      </c>
      <c r="K103" s="18">
        <f>SUM(D103:J103)</f>
        <v>1.2601706453505195</v>
      </c>
    </row>
    <row r="104" spans="2:11" ht="19.5" customHeight="1">
      <c r="B104" s="22"/>
      <c r="C104" s="23" t="s">
        <v>73</v>
      </c>
      <c r="D104" s="54">
        <f>+'出生数'!D104/'女子人口'!D104*5</f>
        <v>0</v>
      </c>
      <c r="E104" s="55">
        <f>+'出生数'!E104/'女子人口'!E104*5</f>
        <v>0.31496062992125984</v>
      </c>
      <c r="F104" s="55">
        <f>+'出生数'!F104/'女子人口'!F104*5</f>
        <v>0.2631578947368421</v>
      </c>
      <c r="G104" s="55">
        <f>+'出生数'!G104/'女子人口'!G104*5</f>
        <v>0.23972602739726026</v>
      </c>
      <c r="H104" s="55">
        <f>+'出生数'!H104/'女子人口'!H104*5</f>
        <v>0.07692307692307693</v>
      </c>
      <c r="I104" s="55">
        <f>+'出生数'!I104/'女子人口'!I104*5</f>
        <v>0</v>
      </c>
      <c r="J104" s="56">
        <f>+'出生数'!J104/'女子人口'!J104*5</f>
        <v>0</v>
      </c>
      <c r="K104" s="18">
        <f>SUM(D104:J104)</f>
        <v>0.8947676289784392</v>
      </c>
    </row>
    <row r="105" spans="2:11" ht="19.5" customHeight="1">
      <c r="B105" s="22"/>
      <c r="C105" s="23"/>
      <c r="D105" s="60"/>
      <c r="E105" s="61"/>
      <c r="F105" s="61"/>
      <c r="G105" s="61"/>
      <c r="H105" s="61"/>
      <c r="I105" s="61"/>
      <c r="J105" s="62"/>
      <c r="K105" s="18"/>
    </row>
    <row r="106" spans="2:11" ht="19.5" customHeight="1">
      <c r="B106" s="22" t="s">
        <v>74</v>
      </c>
      <c r="C106" s="23"/>
      <c r="D106" s="54">
        <f>+'出生数'!D106/'女子人口'!D106*5</f>
        <v>0.02820701496198185</v>
      </c>
      <c r="E106" s="55">
        <f>+'出生数'!E106/'女子人口'!E106*5</f>
        <v>0.2060931899641577</v>
      </c>
      <c r="F106" s="55">
        <f>+'出生数'!F106/'女子人口'!F106*5</f>
        <v>0.3994624969460054</v>
      </c>
      <c r="G106" s="55">
        <f>+'出生数'!G106/'女子人口'!G106*5</f>
        <v>0.39731393396754333</v>
      </c>
      <c r="H106" s="55">
        <f>+'出生数'!H106/'女子人口'!H106*5</f>
        <v>0.12214137214137215</v>
      </c>
      <c r="I106" s="55">
        <f>+'出生数'!I106/'女子人口'!I106*5</f>
        <v>0.020413064361191162</v>
      </c>
      <c r="J106" s="56">
        <f>+'出生数'!J106/'女子人口'!J106*5</f>
        <v>0</v>
      </c>
      <c r="K106" s="18">
        <f>SUM(D106:J106)</f>
        <v>1.1736310723422516</v>
      </c>
    </row>
    <row r="107" spans="2:11" ht="19.5" customHeight="1">
      <c r="B107" s="22"/>
      <c r="C107" s="23" t="s">
        <v>75</v>
      </c>
      <c r="D107" s="54">
        <f>+'出生数'!D107/'女子人口'!D107*5</f>
        <v>0.03600169419737399</v>
      </c>
      <c r="E107" s="55">
        <f>+'出生数'!E107/'女子人口'!E107*5</f>
        <v>0.23830734966592426</v>
      </c>
      <c r="F107" s="55">
        <f>+'出生数'!F107/'女子人口'!F107*5</f>
        <v>0.4640600315955766</v>
      </c>
      <c r="G107" s="55">
        <f>+'出生数'!G107/'女子人口'!G107*5</f>
        <v>0.38338658146964855</v>
      </c>
      <c r="H107" s="55">
        <f>+'出生数'!H107/'女子人口'!H107*5</f>
        <v>0.11309264897781643</v>
      </c>
      <c r="I107" s="55">
        <f>+'出生数'!I107/'女子人口'!I107*5</f>
        <v>0.02877106452938759</v>
      </c>
      <c r="J107" s="56">
        <f>+'出生数'!J107/'女子人口'!J107*5</f>
        <v>0</v>
      </c>
      <c r="K107" s="18">
        <f>SUM(D107:J107)</f>
        <v>1.2636193704357273</v>
      </c>
    </row>
    <row r="108" spans="2:11" ht="19.5" customHeight="1">
      <c r="B108" s="22"/>
      <c r="C108" s="23" t="s">
        <v>76</v>
      </c>
      <c r="D108" s="54">
        <f>+'出生数'!D108/'女子人口'!D108*5</f>
        <v>0.02861230329041488</v>
      </c>
      <c r="E108" s="55">
        <f>+'出生数'!E108/'女子人口'!E108*5</f>
        <v>0.18907563025210083</v>
      </c>
      <c r="F108" s="55">
        <f>+'出生数'!F108/'女子人口'!F108*5</f>
        <v>0.3407407407407408</v>
      </c>
      <c r="G108" s="55">
        <f>+'出生数'!G108/'女子人口'!G108*5</f>
        <v>0.44722719141323797</v>
      </c>
      <c r="H108" s="55">
        <f>+'出生数'!H108/'女子人口'!H108*5</f>
        <v>0.15177065767284992</v>
      </c>
      <c r="I108" s="55">
        <f>+'出生数'!I108/'女子人口'!I108*5</f>
        <v>0.007246376811594203</v>
      </c>
      <c r="J108" s="56">
        <f>+'出生数'!J108/'女子人口'!J108*5</f>
        <v>0</v>
      </c>
      <c r="K108" s="18">
        <f>SUM(D108:J108)</f>
        <v>1.1646729001809386</v>
      </c>
    </row>
    <row r="109" spans="2:11" ht="19.5" customHeight="1">
      <c r="B109" s="22"/>
      <c r="C109" s="23" t="s">
        <v>77</v>
      </c>
      <c r="D109" s="54">
        <f>+'出生数'!D109/'女子人口'!D109*5</f>
        <v>0.019569471624266144</v>
      </c>
      <c r="E109" s="55">
        <f>+'出生数'!E109/'女子人口'!E109*5</f>
        <v>0.182648401826484</v>
      </c>
      <c r="F109" s="55">
        <f>+'出生数'!F109/'女子人口'!F109*5</f>
        <v>0.2839506172839506</v>
      </c>
      <c r="G109" s="55">
        <f>+'出生数'!G109/'女子人口'!G109*5</f>
        <v>0.4450261780104712</v>
      </c>
      <c r="H109" s="55">
        <f>+'出生数'!H109/'女子人口'!H109*5</f>
        <v>0.11111111111111112</v>
      </c>
      <c r="I109" s="55">
        <f>+'出生数'!I109/'女子人口'!I109*5</f>
        <v>0.00945179584120983</v>
      </c>
      <c r="J109" s="56">
        <f>+'出生数'!J109/'女子人口'!J109*5</f>
        <v>0</v>
      </c>
      <c r="K109" s="18">
        <f>SUM(D109:J109)</f>
        <v>1.051757575697493</v>
      </c>
    </row>
    <row r="110" spans="2:11" ht="19.5" customHeight="1">
      <c r="B110" s="22"/>
      <c r="C110" s="23" t="s">
        <v>78</v>
      </c>
      <c r="D110" s="54">
        <f>+'出生数'!D110/'女子人口'!D110*5</f>
        <v>0</v>
      </c>
      <c r="E110" s="55">
        <f>+'出生数'!E110/'女子人口'!E110*5</f>
        <v>0.10805500982318271</v>
      </c>
      <c r="F110" s="55">
        <f>+'出生数'!F110/'女子人口'!F110*5</f>
        <v>0.2390852390852391</v>
      </c>
      <c r="G110" s="55">
        <f>+'出生数'!G110/'女子人口'!G110*5</f>
        <v>0.3619909502262444</v>
      </c>
      <c r="H110" s="55">
        <f>+'出生数'!H110/'女子人口'!H110*5</f>
        <v>0.14099783080260303</v>
      </c>
      <c r="I110" s="55">
        <f>+'出生数'!I110/'女子人口'!I110*5</f>
        <v>0.009765625</v>
      </c>
      <c r="J110" s="56">
        <f>+'出生数'!J110/'女子人口'!J110*5</f>
        <v>0</v>
      </c>
      <c r="K110" s="18">
        <f>SUM(D110:J110)</f>
        <v>0.8598946549372692</v>
      </c>
    </row>
    <row r="111" spans="2:11" ht="19.5" customHeight="1">
      <c r="B111" s="22"/>
      <c r="C111" s="23"/>
      <c r="D111" s="60"/>
      <c r="E111" s="61"/>
      <c r="F111" s="61"/>
      <c r="G111" s="61"/>
      <c r="H111" s="61"/>
      <c r="I111" s="61"/>
      <c r="J111" s="62"/>
      <c r="K111" s="18"/>
    </row>
    <row r="112" spans="2:11" ht="19.5" customHeight="1">
      <c r="B112" s="22" t="s">
        <v>79</v>
      </c>
      <c r="C112" s="23"/>
      <c r="D112" s="54">
        <f>+'出生数'!D112/'女子人口'!D112*5</f>
        <v>0.029218407596785977</v>
      </c>
      <c r="E112" s="55">
        <f>+'出生数'!E112/'女子人口'!E112*5</f>
        <v>0.16557144697848217</v>
      </c>
      <c r="F112" s="55">
        <f>+'出生数'!F112/'女子人口'!F112*5</f>
        <v>0.39182798064232294</v>
      </c>
      <c r="G112" s="55">
        <f>+'出生数'!G112/'女子人口'!G112*5</f>
        <v>0.4091909557793637</v>
      </c>
      <c r="H112" s="55">
        <f>+'出生数'!H112/'女子人口'!H112*5</f>
        <v>0.1473406804024916</v>
      </c>
      <c r="I112" s="55">
        <f>+'出生数'!I112/'女子人口'!I112*5</f>
        <v>0.02006455552647649</v>
      </c>
      <c r="J112" s="56">
        <f>+'出生数'!J112/'女子人口'!J112*5</f>
        <v>0</v>
      </c>
      <c r="K112" s="18">
        <f>SUM(D112:J112)</f>
        <v>1.1632140269259228</v>
      </c>
    </row>
    <row r="113" spans="2:11" ht="19.5" customHeight="1">
      <c r="B113" s="22"/>
      <c r="C113" s="23" t="s">
        <v>80</v>
      </c>
      <c r="D113" s="54">
        <f>+'出生数'!D113/'女子人口'!D113*5</f>
        <v>0.030959752321981428</v>
      </c>
      <c r="E113" s="55">
        <f>+'出生数'!E113/'女子人口'!E113*5</f>
        <v>0.16015132408575034</v>
      </c>
      <c r="F113" s="55">
        <f>+'出生数'!F113/'女子人口'!F113*5</f>
        <v>0.3472222222222222</v>
      </c>
      <c r="G113" s="55">
        <f>+'出生数'!G113/'女子人口'!G113*5</f>
        <v>0.4135737009544008</v>
      </c>
      <c r="H113" s="55">
        <f>+'出生数'!H113/'女子人口'!H113*5</f>
        <v>0.13949843260188088</v>
      </c>
      <c r="I113" s="55">
        <f>+'出生数'!I113/'女子人口'!I113*5</f>
        <v>0.013736263736263738</v>
      </c>
      <c r="J113" s="56">
        <f>+'出生数'!J113/'女子人口'!J113*5</f>
        <v>0</v>
      </c>
      <c r="K113" s="18">
        <f>SUM(D113:J113)</f>
        <v>1.1051416959224993</v>
      </c>
    </row>
    <row r="114" spans="2:11" ht="19.5" customHeight="1">
      <c r="B114" s="22"/>
      <c r="C114" s="23" t="s">
        <v>81</v>
      </c>
      <c r="D114" s="54">
        <f>+'出生数'!D114/'女子人口'!D114*5</f>
        <v>0.03475754493048491</v>
      </c>
      <c r="E114" s="55">
        <f>+'出生数'!E114/'女子人口'!E114*5</f>
        <v>0.18190116051636457</v>
      </c>
      <c r="F114" s="55">
        <f>+'出生数'!F114/'女子人口'!F114*5</f>
        <v>0.42592988456605385</v>
      </c>
      <c r="G114" s="55">
        <f>+'出生数'!G114/'女子人口'!G114*5</f>
        <v>0.3987652765528537</v>
      </c>
      <c r="H114" s="55">
        <f>+'出生数'!H114/'女子人口'!H114*5</f>
        <v>0.1535862386730149</v>
      </c>
      <c r="I114" s="55">
        <f>+'出生数'!I114/'女子人口'!I114*5</f>
        <v>0.02116775445404833</v>
      </c>
      <c r="J114" s="56">
        <f>+'出生数'!J114/'女子人口'!J114*5</f>
        <v>0</v>
      </c>
      <c r="K114" s="18">
        <f>SUM(D114:J114)</f>
        <v>1.2161078596928203</v>
      </c>
    </row>
    <row r="115" spans="2:11" ht="19.5" customHeight="1">
      <c r="B115" s="22"/>
      <c r="C115" s="23" t="s">
        <v>82</v>
      </c>
      <c r="D115" s="54">
        <f>+'出生数'!D115/'女子人口'!D115*5</f>
        <v>0.015584415584415584</v>
      </c>
      <c r="E115" s="55">
        <f>+'出生数'!E115/'女子人口'!E115*5</f>
        <v>0.15151515151515152</v>
      </c>
      <c r="F115" s="55">
        <f>+'出生数'!F115/'女子人口'!F115*5</f>
        <v>0.40697674418604657</v>
      </c>
      <c r="G115" s="55">
        <f>+'出生数'!G115/'女子人口'!G115*5</f>
        <v>0.46627433227704845</v>
      </c>
      <c r="H115" s="55">
        <f>+'出生数'!H115/'女子人口'!H115*5</f>
        <v>0.1271420674405749</v>
      </c>
      <c r="I115" s="55">
        <f>+'出生数'!I115/'女子人口'!I115*5</f>
        <v>0.019262520638414972</v>
      </c>
      <c r="J115" s="56">
        <f>+'出生数'!J115/'女子人口'!J115*5</f>
        <v>0</v>
      </c>
      <c r="K115" s="18">
        <f>SUM(D115:J115)</f>
        <v>1.186755231641652</v>
      </c>
    </row>
    <row r="116" spans="2:11" ht="19.5" customHeight="1">
      <c r="B116" s="22"/>
      <c r="C116" s="23" t="s">
        <v>83</v>
      </c>
      <c r="D116" s="54">
        <f>+'出生数'!D116/'女子人口'!D116*5</f>
        <v>0.01971608832807571</v>
      </c>
      <c r="E116" s="55">
        <f>+'出生数'!E116/'女子人口'!E116*5</f>
        <v>0.11832319134550372</v>
      </c>
      <c r="F116" s="55">
        <f>+'出生数'!F116/'女子人口'!F116*5</f>
        <v>0.2741228070175438</v>
      </c>
      <c r="G116" s="55">
        <f>+'出生数'!G116/'女子人口'!G116*5</f>
        <v>0.35348837209302325</v>
      </c>
      <c r="H116" s="55">
        <f>+'出生数'!H116/'女子人口'!H116*5</f>
        <v>0.16798418972332016</v>
      </c>
      <c r="I116" s="55">
        <f>+'出生数'!I116/'女子人口'!I116*5</f>
        <v>0.03286384976525821</v>
      </c>
      <c r="J116" s="56">
        <f>+'出生数'!J116/'女子人口'!J116*5</f>
        <v>0</v>
      </c>
      <c r="K116" s="18">
        <f>SUM(D116:J116)</f>
        <v>0.9664984982727249</v>
      </c>
    </row>
    <row r="117" spans="2:11" ht="19.5" customHeight="1">
      <c r="B117" s="22"/>
      <c r="C117" s="23"/>
      <c r="D117" s="60"/>
      <c r="E117" s="61"/>
      <c r="F117" s="61"/>
      <c r="G117" s="61"/>
      <c r="H117" s="61"/>
      <c r="I117" s="61"/>
      <c r="J117" s="62"/>
      <c r="K117" s="18"/>
    </row>
    <row r="118" spans="2:11" ht="19.5" customHeight="1">
      <c r="B118" s="22" t="s">
        <v>84</v>
      </c>
      <c r="C118" s="23"/>
      <c r="D118" s="54">
        <f>+'出生数'!D118/'女子人口'!D118*5</f>
        <v>0.02684180468303826</v>
      </c>
      <c r="E118" s="55">
        <f>+'出生数'!E118/'女子人口'!E118*5</f>
        <v>0.1431895471630571</v>
      </c>
      <c r="F118" s="55">
        <f>+'出生数'!F118/'女子人口'!F118*5</f>
        <v>0.4163156416736872</v>
      </c>
      <c r="G118" s="55">
        <f>+'出生数'!G118/'女子人口'!G118*5</f>
        <v>0.4412808581118385</v>
      </c>
      <c r="H118" s="55">
        <f>+'出生数'!H118/'女子人口'!H118*5</f>
        <v>0.17892156862745096</v>
      </c>
      <c r="I118" s="55">
        <f>+'出生数'!I118/'女子人口'!I118*5</f>
        <v>0.013906594043342217</v>
      </c>
      <c r="J118" s="56">
        <f>+'出生数'!J118/'女子人口'!J118*5</f>
        <v>0.0004738887309259786</v>
      </c>
      <c r="K118" s="18">
        <f>SUM(D118:J118)</f>
        <v>1.2209299030333403</v>
      </c>
    </row>
    <row r="119" spans="2:11" ht="19.5" customHeight="1">
      <c r="B119" s="22"/>
      <c r="C119" s="23" t="s">
        <v>85</v>
      </c>
      <c r="D119" s="54">
        <f>+'出生数'!D119/'女子人口'!D119*5</f>
        <v>0.02684180468303826</v>
      </c>
      <c r="E119" s="55">
        <f>+'出生数'!E119/'女子人口'!E119*5</f>
        <v>0.1431895471630571</v>
      </c>
      <c r="F119" s="55">
        <f>+'出生数'!F119/'女子人口'!F119*5</f>
        <v>0.4163156416736872</v>
      </c>
      <c r="G119" s="55">
        <f>+'出生数'!G119/'女子人口'!G119*5</f>
        <v>0.4412808581118385</v>
      </c>
      <c r="H119" s="55">
        <f>+'出生数'!H119/'女子人口'!H119*5</f>
        <v>0.17892156862745096</v>
      </c>
      <c r="I119" s="55">
        <f>+'出生数'!I119/'女子人口'!I119*5</f>
        <v>0.013906594043342217</v>
      </c>
      <c r="J119" s="56">
        <f>+'出生数'!J119/'女子人口'!J119*5</f>
        <v>0.0004738887309259786</v>
      </c>
      <c r="K119" s="18">
        <f>SUM(D119:J119)</f>
        <v>1.2209299030333403</v>
      </c>
    </row>
    <row r="120" spans="2:11" ht="19.5" customHeight="1">
      <c r="B120" s="22"/>
      <c r="C120" s="23"/>
      <c r="D120" s="60"/>
      <c r="E120" s="61"/>
      <c r="F120" s="61"/>
      <c r="G120" s="61"/>
      <c r="H120" s="61"/>
      <c r="I120" s="61"/>
      <c r="J120" s="62"/>
      <c r="K120" s="18"/>
    </row>
    <row r="121" spans="2:11" ht="19.5" customHeight="1">
      <c r="B121" s="22" t="s">
        <v>86</v>
      </c>
      <c r="C121" s="23"/>
      <c r="D121" s="54">
        <f>+'出生数'!D121/'女子人口'!D121*5</f>
        <v>0.023574415087625655</v>
      </c>
      <c r="E121" s="55">
        <f>+'出生数'!E121/'女子人口'!E121*5</f>
        <v>0.14641044838199818</v>
      </c>
      <c r="F121" s="55">
        <f>+'出生数'!F121/'女子人口'!F121*5</f>
        <v>0.39072595971113644</v>
      </c>
      <c r="G121" s="55">
        <f>+'出生数'!G121/'女子人口'!G121*5</f>
        <v>0.4145390400148547</v>
      </c>
      <c r="H121" s="55">
        <f>+'出生数'!H121/'女子人口'!H121*5</f>
        <v>0.14643340421418907</v>
      </c>
      <c r="I121" s="55">
        <f>+'出生数'!I121/'女子人口'!I121*5</f>
        <v>0.016536518144235186</v>
      </c>
      <c r="J121" s="56">
        <f>+'出生数'!J121/'女子人口'!J121*5</f>
        <v>0</v>
      </c>
      <c r="K121" s="18">
        <f aca="true" t="shared" si="6" ref="K121:K129">SUM(D121:J121)</f>
        <v>1.1382197855540392</v>
      </c>
    </row>
    <row r="122" spans="2:11" ht="19.5" customHeight="1">
      <c r="B122" s="22"/>
      <c r="C122" s="23" t="s">
        <v>87</v>
      </c>
      <c r="D122" s="54">
        <f>+'出生数'!D122/'女子人口'!D122*5</f>
        <v>0.021920210434020166</v>
      </c>
      <c r="E122" s="55">
        <f>+'出生数'!E122/'女子人口'!E122*5</f>
        <v>0.15435717076983196</v>
      </c>
      <c r="F122" s="55">
        <f>+'出生数'!F122/'女子人口'!F122*5</f>
        <v>0.3880597014925373</v>
      </c>
      <c r="G122" s="55">
        <f>+'出生数'!G122/'女子人口'!G122*5</f>
        <v>0.4069529652351738</v>
      </c>
      <c r="H122" s="55">
        <f>+'出生数'!H122/'女子人口'!H122*5</f>
        <v>0.1609531772575251</v>
      </c>
      <c r="I122" s="55">
        <f>+'出生数'!I122/'女子人口'!I122*5</f>
        <v>0.01880484747179273</v>
      </c>
      <c r="J122" s="56">
        <f>+'出生数'!J122/'女子人口'!J122*5</f>
        <v>0</v>
      </c>
      <c r="K122" s="18">
        <f t="shared" si="6"/>
        <v>1.1510480726608812</v>
      </c>
    </row>
    <row r="123" spans="2:11" ht="19.5" customHeight="1">
      <c r="B123" s="22"/>
      <c r="C123" s="23" t="s">
        <v>88</v>
      </c>
      <c r="D123" s="54">
        <f>+'出生数'!D123/'女子人口'!D123*5</f>
        <v>0.02804691483936767</v>
      </c>
      <c r="E123" s="55">
        <f>+'出生数'!E123/'女子人口'!E123*5</f>
        <v>0.1509343555342597</v>
      </c>
      <c r="F123" s="55">
        <f>+'出生数'!F123/'女子人口'!F123*5</f>
        <v>0.38661008958038656</v>
      </c>
      <c r="G123" s="55">
        <f>+'出生数'!G123/'女子人口'!G123*5</f>
        <v>0.3392967304133251</v>
      </c>
      <c r="H123" s="55">
        <f>+'出生数'!H123/'女子人口'!H123*5</f>
        <v>0.1282051282051282</v>
      </c>
      <c r="I123" s="55">
        <f>+'出生数'!I123/'女子人口'!I123*5</f>
        <v>0.010946907498631636</v>
      </c>
      <c r="J123" s="56">
        <f>+'出生数'!J123/'女子人口'!J123*5</f>
        <v>0</v>
      </c>
      <c r="K123" s="18">
        <f t="shared" si="6"/>
        <v>1.044040126071099</v>
      </c>
    </row>
    <row r="124" spans="2:11" ht="19.5" customHeight="1">
      <c r="B124" s="22"/>
      <c r="C124" s="23" t="s">
        <v>89</v>
      </c>
      <c r="D124" s="54">
        <f>+'出生数'!D124/'女子人口'!D124*5</f>
        <v>0.017889087656529516</v>
      </c>
      <c r="E124" s="55">
        <f>+'出生数'!E124/'女子人口'!E124*5</f>
        <v>0.09716599190283401</v>
      </c>
      <c r="F124" s="55">
        <f>+'出生数'!F124/'女子人口'!F124*5</f>
        <v>0.312960235640648</v>
      </c>
      <c r="G124" s="55">
        <f>+'出生数'!G124/'女子人口'!G124*5</f>
        <v>0.46622264509990485</v>
      </c>
      <c r="H124" s="55">
        <f>+'出生数'!H124/'女子人口'!H124*5</f>
        <v>0.07944915254237288</v>
      </c>
      <c r="I124" s="55">
        <f>+'出生数'!I124/'女子人口'!I124*5</f>
        <v>0.015463917525773195</v>
      </c>
      <c r="J124" s="56">
        <f>+'出生数'!J124/'女子人口'!J124*5</f>
        <v>0</v>
      </c>
      <c r="K124" s="18">
        <f t="shared" si="6"/>
        <v>0.9891510303680624</v>
      </c>
    </row>
    <row r="125" spans="2:11" ht="19.5" customHeight="1">
      <c r="B125" s="22"/>
      <c r="C125" s="23" t="s">
        <v>90</v>
      </c>
      <c r="D125" s="54">
        <f>+'出生数'!D125/'女子人口'!D125*5</f>
        <v>0.01370801919122687</v>
      </c>
      <c r="E125" s="55">
        <f>+'出生数'!E125/'女子人口'!E125*5</f>
        <v>0.12868801004394226</v>
      </c>
      <c r="F125" s="55">
        <f>+'出生数'!F125/'女子人口'!F125*5</f>
        <v>0.37960339943342775</v>
      </c>
      <c r="G125" s="55">
        <f>+'出生数'!G125/'女子人口'!G125*5</f>
        <v>0.4602379461490294</v>
      </c>
      <c r="H125" s="55">
        <f>+'出生数'!H125/'女子人口'!H125*5</f>
        <v>0.18792359827479976</v>
      </c>
      <c r="I125" s="55">
        <f>+'出生数'!I125/'女子人口'!I125*5</f>
        <v>0.016414970453053186</v>
      </c>
      <c r="J125" s="56">
        <f>+'出生数'!J125/'女子人口'!J125*5</f>
        <v>0</v>
      </c>
      <c r="K125" s="18">
        <f t="shared" si="6"/>
        <v>1.1865759435454792</v>
      </c>
    </row>
    <row r="126" spans="2:11" ht="19.5" customHeight="1">
      <c r="B126" s="22"/>
      <c r="C126" s="23" t="s">
        <v>91</v>
      </c>
      <c r="D126" s="54">
        <f>+'出生数'!D126/'女子人口'!D126*5</f>
        <v>0.03792667509481669</v>
      </c>
      <c r="E126" s="55">
        <f>+'出生数'!E126/'女子人口'!E126*5</f>
        <v>0.11612021857923498</v>
      </c>
      <c r="F126" s="55">
        <f>+'出生数'!F126/'女子人口'!F126*5</f>
        <v>0.3964194373401535</v>
      </c>
      <c r="G126" s="55">
        <f>+'出生数'!G126/'女子人口'!G126*5</f>
        <v>0.367047308319739</v>
      </c>
      <c r="H126" s="55">
        <f>+'出生数'!H126/'女子人口'!H126*5</f>
        <v>0.08726003490401396</v>
      </c>
      <c r="I126" s="55">
        <f>+'出生数'!I126/'女子人口'!I126*5</f>
        <v>0.014184397163120569</v>
      </c>
      <c r="J126" s="56">
        <f>+'出生数'!J126/'女子人口'!J126*5</f>
        <v>0</v>
      </c>
      <c r="K126" s="18">
        <f t="shared" si="6"/>
        <v>1.0189580714010786</v>
      </c>
    </row>
    <row r="127" spans="2:11" ht="19.5" customHeight="1">
      <c r="B127" s="22"/>
      <c r="C127" s="23" t="s">
        <v>92</v>
      </c>
      <c r="D127" s="54">
        <f>+'出生数'!D127/'女子人口'!D127*5</f>
        <v>0.01935483870967742</v>
      </c>
      <c r="E127" s="55">
        <f>+'出生数'!E127/'女子人口'!E127*5</f>
        <v>0.1377726750861079</v>
      </c>
      <c r="F127" s="55">
        <f>+'出生数'!F127/'女子人口'!F127*5</f>
        <v>0.4459308807134894</v>
      </c>
      <c r="G127" s="55">
        <f>+'出生数'!G127/'女子人口'!G127*5</f>
        <v>0.39520958083832336</v>
      </c>
      <c r="H127" s="55">
        <f>+'出生数'!H127/'女子人口'!H127*5</f>
        <v>0.19053117782909929</v>
      </c>
      <c r="I127" s="55">
        <f>+'出生数'!I127/'女子人口'!I127*5</f>
        <v>0.011723329425556858</v>
      </c>
      <c r="J127" s="56">
        <f>+'出生数'!J127/'女子人口'!J127*5</f>
        <v>0</v>
      </c>
      <c r="K127" s="18">
        <f t="shared" si="6"/>
        <v>1.200522482602254</v>
      </c>
    </row>
    <row r="128" spans="2:11" ht="19.5" customHeight="1">
      <c r="B128" s="22"/>
      <c r="C128" s="23" t="s">
        <v>93</v>
      </c>
      <c r="D128" s="54">
        <f>+'出生数'!D128/'女子人口'!D128*5</f>
        <v>0.022675736961451247</v>
      </c>
      <c r="E128" s="55">
        <f>+'出生数'!E128/'女子人口'!E128*5</f>
        <v>0.14011208967173738</v>
      </c>
      <c r="F128" s="55">
        <f>+'出生数'!F128/'女子人口'!F128*5</f>
        <v>0.35249042145593873</v>
      </c>
      <c r="G128" s="55">
        <f>+'出生数'!G128/'女子人口'!G128*5</f>
        <v>0.4564983888292159</v>
      </c>
      <c r="H128" s="55">
        <f>+'出生数'!H128/'女子人口'!H128*5</f>
        <v>0.15019379844961242</v>
      </c>
      <c r="I128" s="55">
        <f>+'出生数'!I128/'女子人口'!I128*5</f>
        <v>0.024896265560165973</v>
      </c>
      <c r="J128" s="56">
        <f>+'出生数'!J128/'女子人口'!J128*5</f>
        <v>0</v>
      </c>
      <c r="K128" s="18">
        <f t="shared" si="6"/>
        <v>1.1468667009281215</v>
      </c>
    </row>
    <row r="129" spans="2:11" ht="19.5" customHeight="1">
      <c r="B129" s="22"/>
      <c r="C129" s="23" t="s">
        <v>94</v>
      </c>
      <c r="D129" s="54">
        <f>+'出生数'!D129/'女子人口'!D129*5</f>
        <v>0.029354207436399216</v>
      </c>
      <c r="E129" s="55">
        <f>+'出生数'!E129/'女子人口'!E129*5</f>
        <v>0.20353982300884954</v>
      </c>
      <c r="F129" s="55">
        <f>+'出生数'!F129/'女子人口'!F129*5</f>
        <v>0.4628661087866109</v>
      </c>
      <c r="G129" s="55">
        <f>+'出生数'!G129/'女子人口'!G129*5</f>
        <v>0.4261025029797378</v>
      </c>
      <c r="H129" s="55">
        <f>+'出生数'!H129/'女子人口'!H129*5</f>
        <v>0.1327433628318584</v>
      </c>
      <c r="I129" s="55">
        <f>+'出生数'!I129/'女子人口'!I129*5</f>
        <v>0.017743080198722498</v>
      </c>
      <c r="J129" s="56">
        <f>+'出生数'!J129/'女子人口'!J129*5</f>
        <v>0</v>
      </c>
      <c r="K129" s="18">
        <f t="shared" si="6"/>
        <v>1.2723490852421782</v>
      </c>
    </row>
    <row r="130" spans="2:11" ht="19.5" customHeight="1">
      <c r="B130" s="22"/>
      <c r="C130" s="23"/>
      <c r="D130" s="60"/>
      <c r="E130" s="61"/>
      <c r="F130" s="61"/>
      <c r="G130" s="61"/>
      <c r="H130" s="61"/>
      <c r="I130" s="61"/>
      <c r="J130" s="62"/>
      <c r="K130" s="18"/>
    </row>
    <row r="131" spans="2:11" ht="19.5" customHeight="1">
      <c r="B131" s="22" t="s">
        <v>95</v>
      </c>
      <c r="C131" s="23"/>
      <c r="D131" s="54">
        <f>+'出生数'!D131/'女子人口'!D131*5</f>
        <v>0.024154589371980676</v>
      </c>
      <c r="E131" s="55">
        <f>+'出生数'!E131/'女子人口'!E131*5</f>
        <v>0.19526703737230056</v>
      </c>
      <c r="F131" s="55">
        <f>+'出生数'!F131/'女子人口'!F131*5</f>
        <v>0.41993762770190346</v>
      </c>
      <c r="G131" s="55">
        <f>+'出生数'!G131/'女子人口'!G131*5</f>
        <v>0.41398865784499056</v>
      </c>
      <c r="H131" s="55">
        <f>+'出生数'!H131/'女子人口'!H131*5</f>
        <v>0.14445620934805625</v>
      </c>
      <c r="I131" s="55">
        <f>+'出生数'!I131/'女子人口'!I131*5</f>
        <v>0.017395250340341853</v>
      </c>
      <c r="J131" s="56">
        <f>+'出生数'!J131/'女子人口'!J131*5</f>
        <v>0</v>
      </c>
      <c r="K131" s="18">
        <f>SUM(D131:J131)</f>
        <v>1.2151993719795735</v>
      </c>
    </row>
    <row r="132" spans="2:11" ht="19.5" customHeight="1">
      <c r="B132" s="22"/>
      <c r="C132" s="23" t="s">
        <v>96</v>
      </c>
      <c r="D132" s="54">
        <f>+'出生数'!D132/'女子人口'!D132*5</f>
        <v>0.026947574718275358</v>
      </c>
      <c r="E132" s="55">
        <f>+'出生数'!E132/'女子人口'!E132*5</f>
        <v>0.19479144611475757</v>
      </c>
      <c r="F132" s="55">
        <f>+'出生数'!F132/'女子人口'!F132*5</f>
        <v>0.40150564617314927</v>
      </c>
      <c r="G132" s="55">
        <f>+'出生数'!G132/'女子人口'!G132*5</f>
        <v>0.36026433596248136</v>
      </c>
      <c r="H132" s="55">
        <f>+'出生数'!H132/'女子人口'!H132*5</f>
        <v>0.1468773142433967</v>
      </c>
      <c r="I132" s="55">
        <f>+'出生数'!I132/'女子人口'!I132*5</f>
        <v>0.0199203187250996</v>
      </c>
      <c r="J132" s="56">
        <f>+'出生数'!J132/'女子人口'!J132*5</f>
        <v>0</v>
      </c>
      <c r="K132" s="18">
        <f>SUM(D132:J132)</f>
        <v>1.1503066359371599</v>
      </c>
    </row>
    <row r="133" spans="2:11" ht="19.5" customHeight="1">
      <c r="B133" s="22"/>
      <c r="C133" s="23" t="s">
        <v>97</v>
      </c>
      <c r="D133" s="54">
        <f>+'出生数'!D133/'女子人口'!D133*5</f>
        <v>0.017016449234259785</v>
      </c>
      <c r="E133" s="55">
        <f>+'出生数'!E133/'女子人口'!E133*5</f>
        <v>0.19941634241245135</v>
      </c>
      <c r="F133" s="55">
        <f>+'出生数'!F133/'女子人口'!F133*5</f>
        <v>0.45662100456621</v>
      </c>
      <c r="G133" s="55">
        <f>+'出生数'!G133/'女子人口'!G133*5</f>
        <v>0.502729754322111</v>
      </c>
      <c r="H133" s="55">
        <f>+'出生数'!H133/'女子人口'!H133*5</f>
        <v>0.15089959373186304</v>
      </c>
      <c r="I133" s="55">
        <f>+'出生数'!I133/'女子人口'!I133*5</f>
        <v>0.009129640900791236</v>
      </c>
      <c r="J133" s="56">
        <f>+'出生数'!J133/'女子人口'!J133*5</f>
        <v>0</v>
      </c>
      <c r="K133" s="18">
        <f>SUM(D133:J133)</f>
        <v>1.3358127851676866</v>
      </c>
    </row>
    <row r="134" spans="2:11" ht="19.5" customHeight="1">
      <c r="B134" s="22"/>
      <c r="C134" s="23" t="s">
        <v>98</v>
      </c>
      <c r="D134" s="54">
        <f>+'出生数'!D134/'女子人口'!D134*5</f>
        <v>0.02535496957403651</v>
      </c>
      <c r="E134" s="55">
        <f>+'出生数'!E134/'女子人口'!E134*5</f>
        <v>0.18867924528301885</v>
      </c>
      <c r="F134" s="55">
        <f>+'出生数'!F134/'女子人口'!F134*5</f>
        <v>0.42582417582417587</v>
      </c>
      <c r="G134" s="55">
        <f>+'出生数'!G134/'女子人口'!G134*5</f>
        <v>0.4684512428298279</v>
      </c>
      <c r="H134" s="55">
        <f>+'出生数'!H134/'女子人口'!H134*5</f>
        <v>0.11947431302270012</v>
      </c>
      <c r="I134" s="55">
        <f>+'出生数'!I134/'女子人口'!I134*5</f>
        <v>0.021008403361344536</v>
      </c>
      <c r="J134" s="56">
        <f>+'出生数'!J134/'女子人口'!J134*5</f>
        <v>0</v>
      </c>
      <c r="K134" s="18">
        <f>SUM(D134:J134)</f>
        <v>1.2487923498951037</v>
      </c>
    </row>
    <row r="135" spans="2:11" ht="19.5" customHeight="1">
      <c r="B135" s="22"/>
      <c r="C135" s="23"/>
      <c r="D135" s="60"/>
      <c r="E135" s="61"/>
      <c r="F135" s="61"/>
      <c r="G135" s="61"/>
      <c r="H135" s="61"/>
      <c r="I135" s="61"/>
      <c r="J135" s="62"/>
      <c r="K135" s="18"/>
    </row>
    <row r="136" spans="2:11" ht="19.5" customHeight="1">
      <c r="B136" s="22" t="s">
        <v>99</v>
      </c>
      <c r="C136" s="23"/>
      <c r="D136" s="54">
        <f>+'出生数'!D136/'女子人口'!D136*5</f>
        <v>0.024783147459727387</v>
      </c>
      <c r="E136" s="55">
        <f>+'出生数'!E136/'女子人口'!E136*5</f>
        <v>0.15847434864356702</v>
      </c>
      <c r="F136" s="55">
        <f>+'出生数'!F136/'女子人口'!F136*5</f>
        <v>0.41255289139633283</v>
      </c>
      <c r="G136" s="55">
        <f>+'出生数'!G136/'女子人口'!G136*5</f>
        <v>0.44142939040703233</v>
      </c>
      <c r="H136" s="55">
        <f>+'出生数'!H136/'女子人口'!H136*5</f>
        <v>0.1440785307156428</v>
      </c>
      <c r="I136" s="55">
        <f>+'出生数'!I136/'女子人口'!I136*5</f>
        <v>0.019550342130987292</v>
      </c>
      <c r="J136" s="56">
        <f>+'出生数'!J136/'女子人口'!J136*5</f>
        <v>0.0004266211604095563</v>
      </c>
      <c r="K136" s="18">
        <f>SUM(D136:J136)</f>
        <v>1.2012952719136993</v>
      </c>
    </row>
    <row r="137" spans="2:11" ht="19.5" customHeight="1">
      <c r="B137" s="22"/>
      <c r="C137" s="23" t="s">
        <v>100</v>
      </c>
      <c r="D137" s="54">
        <f>+'出生数'!D137/'女子人口'!D137*5</f>
        <v>0.023824321524756577</v>
      </c>
      <c r="E137" s="55">
        <f>+'出生数'!E137/'女子人口'!E137*5</f>
        <v>0.16237590442537442</v>
      </c>
      <c r="F137" s="55">
        <f>+'出生数'!F137/'女子人口'!F137*5</f>
        <v>0.39543562508970864</v>
      </c>
      <c r="G137" s="55">
        <f>+'出生数'!G137/'女子人口'!G137*5</f>
        <v>0.4416605705925384</v>
      </c>
      <c r="H137" s="55">
        <f>+'出生数'!H137/'女子人口'!H137*5</f>
        <v>0.1526070368800339</v>
      </c>
      <c r="I137" s="55">
        <f>+'出生数'!I137/'女子人口'!I137*5</f>
        <v>0.020625271385149805</v>
      </c>
      <c r="J137" s="56">
        <f>+'出生数'!J137/'女子人口'!J137*5</f>
        <v>0.0008375209380234506</v>
      </c>
      <c r="K137" s="18">
        <f>SUM(D137:J137)</f>
        <v>1.1973662508355851</v>
      </c>
    </row>
    <row r="138" spans="2:11" ht="19.5" customHeight="1">
      <c r="B138" s="22"/>
      <c r="C138" s="23" t="s">
        <v>101</v>
      </c>
      <c r="D138" s="54">
        <f>+'出生数'!D138/'女子人口'!D138*5</f>
        <v>0.025736051060325303</v>
      </c>
      <c r="E138" s="55">
        <f>+'出生数'!E138/'女子人口'!E138*5</f>
        <v>0.15403750478377343</v>
      </c>
      <c r="F138" s="55">
        <f>+'出生数'!F138/'女子人口'!F138*5</f>
        <v>0.43313201035375326</v>
      </c>
      <c r="G138" s="55">
        <f>+'出生数'!G138/'女子人口'!G138*5</f>
        <v>0.44117647058823534</v>
      </c>
      <c r="H138" s="55">
        <f>+'出生数'!H138/'女子人口'!H138*5</f>
        <v>0.13561816652649283</v>
      </c>
      <c r="I138" s="55">
        <f>+'出生数'!I138/'女子人口'!I138*5</f>
        <v>0.01847424472940665</v>
      </c>
      <c r="J138" s="56">
        <f>+'出生数'!J138/'女子人口'!J138*5</f>
        <v>0</v>
      </c>
      <c r="K138" s="18">
        <f>SUM(D138:J138)</f>
        <v>1.2081744480419867</v>
      </c>
    </row>
    <row r="139" spans="2:11" ht="19.5" customHeight="1">
      <c r="B139" s="22"/>
      <c r="C139" s="23"/>
      <c r="D139" s="60"/>
      <c r="E139" s="61"/>
      <c r="F139" s="61"/>
      <c r="G139" s="61"/>
      <c r="H139" s="61"/>
      <c r="I139" s="61"/>
      <c r="J139" s="62"/>
      <c r="K139" s="18"/>
    </row>
    <row r="140" spans="2:11" ht="19.5" customHeight="1">
      <c r="B140" s="22" t="s">
        <v>102</v>
      </c>
      <c r="C140" s="23"/>
      <c r="D140" s="54">
        <f>+'出生数'!D140/'女子人口'!D140*5</f>
        <v>0.027472527472527476</v>
      </c>
      <c r="E140" s="55">
        <f>+'出生数'!E140/'女子人口'!E140*5</f>
        <v>0.14367230487059302</v>
      </c>
      <c r="F140" s="55">
        <f>+'出生数'!F140/'女子人口'!F140*5</f>
        <v>0.38386403594452045</v>
      </c>
      <c r="G140" s="55">
        <f>+'出生数'!G140/'女子人口'!G140*5</f>
        <v>0.44204709906591244</v>
      </c>
      <c r="H140" s="55">
        <f>+'出生数'!H140/'女子人口'!H140*5</f>
        <v>0.161339889366933</v>
      </c>
      <c r="I140" s="55">
        <f>+'出生数'!I140/'女子人口'!I140*5</f>
        <v>0.008782201405152224</v>
      </c>
      <c r="J140" s="56">
        <f>+'出生数'!J140/'女子人口'!J140*5</f>
        <v>0</v>
      </c>
      <c r="K140" s="18">
        <f aca="true" t="shared" si="7" ref="K140:K145">SUM(D140:J140)</f>
        <v>1.1671780581256386</v>
      </c>
    </row>
    <row r="141" spans="2:11" ht="19.5" customHeight="1">
      <c r="B141" s="22"/>
      <c r="C141" s="23" t="s">
        <v>103</v>
      </c>
      <c r="D141" s="54">
        <f>+'出生数'!D141/'女子人口'!D141*5</f>
        <v>0.021812080536912748</v>
      </c>
      <c r="E141" s="55">
        <f>+'出生数'!E141/'女子人口'!E141*5</f>
        <v>0.16399506781750925</v>
      </c>
      <c r="F141" s="55">
        <f>+'出生数'!F141/'女子人口'!F141*5</f>
        <v>0.3815261044176707</v>
      </c>
      <c r="G141" s="55">
        <f>+'出生数'!G141/'女子人口'!G141*5</f>
        <v>0.4617253948967193</v>
      </c>
      <c r="H141" s="55">
        <f>+'出生数'!H141/'女子人口'!H141*5</f>
        <v>0.15755161173487867</v>
      </c>
      <c r="I141" s="55">
        <f>+'出生数'!I141/'女子人口'!I141*5</f>
        <v>0.009177679882525698</v>
      </c>
      <c r="J141" s="56">
        <f>+'出生数'!J141/'女子人口'!J141*5</f>
        <v>0</v>
      </c>
      <c r="K141" s="18">
        <f t="shared" si="7"/>
        <v>1.1957879392862163</v>
      </c>
    </row>
    <row r="142" spans="2:11" ht="19.5" customHeight="1">
      <c r="B142" s="22"/>
      <c r="C142" s="23" t="s">
        <v>104</v>
      </c>
      <c r="D142" s="54">
        <f>+'出生数'!D142/'女子人口'!D142*5</f>
        <v>0.034722222222222224</v>
      </c>
      <c r="E142" s="55">
        <f>+'出生数'!E142/'女子人口'!E142*5</f>
        <v>0.14820042342978124</v>
      </c>
      <c r="F142" s="55">
        <f>+'出生数'!F142/'女子人口'!F142*5</f>
        <v>0.4542483660130719</v>
      </c>
      <c r="G142" s="55">
        <f>+'出生数'!G142/'女子人口'!G142*5</f>
        <v>0.4461348684210526</v>
      </c>
      <c r="H142" s="55">
        <f>+'出生数'!H142/'女子人口'!H142*5</f>
        <v>0.17473789316025962</v>
      </c>
      <c r="I142" s="55">
        <f>+'出生数'!I142/'女子人口'!I142*5</f>
        <v>0.0024378352023403218</v>
      </c>
      <c r="J142" s="56">
        <f>+'出生数'!J142/'女子人口'!J142*5</f>
        <v>0</v>
      </c>
      <c r="K142" s="18">
        <f t="shared" si="7"/>
        <v>1.260481608448728</v>
      </c>
    </row>
    <row r="143" spans="2:11" ht="19.5" customHeight="1">
      <c r="B143" s="22"/>
      <c r="C143" s="23" t="s">
        <v>105</v>
      </c>
      <c r="D143" s="54">
        <f>+'出生数'!D143/'女子人口'!D143*5</f>
        <v>0.02427184466019417</v>
      </c>
      <c r="E143" s="55">
        <f>+'出生数'!E143/'女子人口'!E143*5</f>
        <v>0.11595803423522914</v>
      </c>
      <c r="F143" s="55">
        <f>+'出生数'!F143/'女子人口'!F143*5</f>
        <v>0.27978339350180503</v>
      </c>
      <c r="G143" s="55">
        <f>+'出生数'!G143/'女子人口'!G143*5</f>
        <v>0.40969162995594716</v>
      </c>
      <c r="H143" s="55">
        <f>+'出生数'!H143/'女子人口'!H143*5</f>
        <v>0.12307692307692308</v>
      </c>
      <c r="I143" s="55">
        <f>+'出生数'!I143/'女子人口'!I143*5</f>
        <v>0.014164305949008499</v>
      </c>
      <c r="J143" s="56">
        <f>+'出生数'!J143/'女子人口'!J143*5</f>
        <v>0</v>
      </c>
      <c r="K143" s="18">
        <f t="shared" si="7"/>
        <v>0.9669461313791071</v>
      </c>
    </row>
    <row r="144" spans="2:11" ht="19.5" customHeight="1">
      <c r="B144" s="22"/>
      <c r="C144" s="23" t="s">
        <v>106</v>
      </c>
      <c r="D144" s="54">
        <f>+'出生数'!D144/'女子人口'!D144*5</f>
        <v>0.07510729613733906</v>
      </c>
      <c r="E144" s="55">
        <f>+'出生数'!E144/'女子人口'!E144*5</f>
        <v>0.15081206496519722</v>
      </c>
      <c r="F144" s="55">
        <f>+'出生数'!F144/'女子人口'!F144*5</f>
        <v>0.47722342733188716</v>
      </c>
      <c r="G144" s="55">
        <f>+'出生数'!G144/'女子人口'!G144*5</f>
        <v>0.4768041237113402</v>
      </c>
      <c r="H144" s="55">
        <f>+'出生数'!H144/'女子人口'!H144*5</f>
        <v>0.1699029126213592</v>
      </c>
      <c r="I144" s="55">
        <f>+'出生数'!I144/'女子人口'!I144*5</f>
        <v>0.011235955056179777</v>
      </c>
      <c r="J144" s="56">
        <f>+'出生数'!J144/'女子人口'!J144*5</f>
        <v>0</v>
      </c>
      <c r="K144" s="18">
        <f t="shared" si="7"/>
        <v>1.3610857798233025</v>
      </c>
    </row>
    <row r="145" spans="2:11" ht="19.5" customHeight="1">
      <c r="B145" s="22"/>
      <c r="C145" s="23" t="s">
        <v>107</v>
      </c>
      <c r="D145" s="54">
        <f>+'出生数'!D145/'女子人口'!D145*5</f>
        <v>0</v>
      </c>
      <c r="E145" s="55">
        <f>+'出生数'!E145/'女子人口'!E145*5</f>
        <v>0.07320644216691069</v>
      </c>
      <c r="F145" s="55">
        <f>+'出生数'!F145/'女子人口'!F145*5</f>
        <v>0.2530541012216405</v>
      </c>
      <c r="G145" s="55">
        <f>+'出生数'!G145/'女子人口'!G145*5</f>
        <v>0.2966101694915254</v>
      </c>
      <c r="H145" s="55">
        <f>+'出生数'!H145/'女子人口'!H145*5</f>
        <v>0.2100840336134454</v>
      </c>
      <c r="I145" s="55">
        <f>+'出生数'!I145/'女子人口'!I145*5</f>
        <v>0.018083182640144666</v>
      </c>
      <c r="J145" s="56">
        <f>+'出生数'!J145/'女子人口'!J145*5</f>
        <v>0</v>
      </c>
      <c r="K145" s="18">
        <f t="shared" si="7"/>
        <v>0.8510379291336666</v>
      </c>
    </row>
    <row r="146" spans="2:11" ht="19.5" customHeight="1">
      <c r="B146" s="22"/>
      <c r="C146" s="23"/>
      <c r="D146" s="54"/>
      <c r="E146" s="55"/>
      <c r="F146" s="55"/>
      <c r="G146" s="55"/>
      <c r="H146" s="55"/>
      <c r="I146" s="55"/>
      <c r="J146" s="56"/>
      <c r="K146" s="18"/>
    </row>
    <row r="147" spans="2:11" ht="19.5" customHeight="1">
      <c r="B147" s="22"/>
      <c r="C147" s="23" t="s">
        <v>122</v>
      </c>
      <c r="D147" s="54">
        <f>+'出生数'!D147/'女子人口'!D147*5</f>
        <v>0.01735259723112905</v>
      </c>
      <c r="E147" s="55">
        <f>+'出生数'!E147/'女子人口'!E147*5</f>
        <v>0.14351387988448164</v>
      </c>
      <c r="F147" s="55">
        <f>+'出生数'!F147/'女子人口'!F147*5</f>
        <v>0.4201085416621259</v>
      </c>
      <c r="G147" s="55">
        <f>+'出生数'!G147/'女子人口'!G147*5</f>
        <v>0.4712782709907114</v>
      </c>
      <c r="H147" s="55">
        <f>+'出生数'!H147/'女子人口'!H147*5</f>
        <v>0.176381765640051</v>
      </c>
      <c r="I147" s="55">
        <f>+'出生数'!I147/'女子人口'!I147*5</f>
        <v>0.019327467001885607</v>
      </c>
      <c r="J147" s="56">
        <f>+'出生数'!J147/'女子人口'!J147*5</f>
        <v>0.000909008271975275</v>
      </c>
      <c r="K147" s="18">
        <f>SUM(D147:J147)</f>
        <v>1.2488715306823601</v>
      </c>
    </row>
    <row r="148" spans="2:11" ht="19.5" customHeight="1">
      <c r="B148" s="24"/>
      <c r="C148" s="25"/>
      <c r="D148" s="63"/>
      <c r="E148" s="64"/>
      <c r="F148" s="64"/>
      <c r="G148" s="64"/>
      <c r="H148" s="64"/>
      <c r="I148" s="64"/>
      <c r="J148" s="65"/>
      <c r="K148" s="19"/>
    </row>
    <row r="149" spans="2:11" ht="19.5" customHeight="1">
      <c r="B149" s="8"/>
      <c r="C149" s="9"/>
      <c r="D149" s="61"/>
      <c r="E149" s="61"/>
      <c r="F149" s="61"/>
      <c r="G149" s="61"/>
      <c r="H149" s="61"/>
      <c r="I149" s="61"/>
      <c r="J149" s="61"/>
      <c r="K149" s="8"/>
    </row>
    <row r="150" spans="2:11" ht="19.5" customHeight="1">
      <c r="B150" s="8"/>
      <c r="C150" s="9"/>
      <c r="D150" s="61"/>
      <c r="E150" s="61"/>
      <c r="F150" s="61"/>
      <c r="G150" s="61"/>
      <c r="H150" s="61"/>
      <c r="I150" s="61"/>
      <c r="J150" s="61"/>
      <c r="K150" s="8"/>
    </row>
    <row r="151" spans="2:11" ht="19.5" customHeight="1">
      <c r="B151" s="8"/>
      <c r="C151" s="9"/>
      <c r="D151" s="61"/>
      <c r="E151" s="61"/>
      <c r="F151" s="61"/>
      <c r="G151" s="61"/>
      <c r="H151" s="61"/>
      <c r="I151" s="61"/>
      <c r="J151" s="61"/>
      <c r="K151" s="8"/>
    </row>
    <row r="152" spans="2:11" ht="19.5" customHeight="1">
      <c r="B152" s="8"/>
      <c r="C152" s="9"/>
      <c r="D152" s="61"/>
      <c r="E152" s="61"/>
      <c r="F152" s="61"/>
      <c r="G152" s="61"/>
      <c r="H152" s="61"/>
      <c r="I152" s="61"/>
      <c r="J152" s="61"/>
      <c r="K152" s="8"/>
    </row>
    <row r="153" spans="2:11" ht="19.5" customHeight="1">
      <c r="B153" s="8"/>
      <c r="C153" s="9"/>
      <c r="D153" s="61"/>
      <c r="E153" s="61"/>
      <c r="F153" s="61"/>
      <c r="G153" s="61"/>
      <c r="H153" s="61"/>
      <c r="I153" s="61"/>
      <c r="J153" s="61"/>
      <c r="K153" s="8"/>
    </row>
    <row r="154" spans="2:11" ht="19.5" customHeight="1">
      <c r="B154" s="8"/>
      <c r="C154" s="9"/>
      <c r="D154" s="61"/>
      <c r="E154" s="61"/>
      <c r="F154" s="61"/>
      <c r="G154" s="61"/>
      <c r="H154" s="61"/>
      <c r="I154" s="61"/>
      <c r="J154" s="61"/>
      <c r="K154" s="8"/>
    </row>
    <row r="155" spans="2:11" ht="19.5" customHeight="1">
      <c r="B155" s="8"/>
      <c r="C155" s="9"/>
      <c r="D155" s="61"/>
      <c r="E155" s="61"/>
      <c r="F155" s="61"/>
      <c r="G155" s="61"/>
      <c r="H155" s="61"/>
      <c r="I155" s="61"/>
      <c r="J155" s="61"/>
      <c r="K155" s="8"/>
    </row>
    <row r="156" spans="2:11" ht="19.5" customHeight="1">
      <c r="B156" s="8"/>
      <c r="C156" s="9"/>
      <c r="D156" s="61"/>
      <c r="E156" s="61"/>
      <c r="F156" s="61"/>
      <c r="G156" s="61"/>
      <c r="H156" s="61"/>
      <c r="I156" s="61"/>
      <c r="J156" s="61"/>
      <c r="K156" s="8"/>
    </row>
    <row r="157" spans="2:11" ht="19.5" customHeight="1">
      <c r="B157" s="8"/>
      <c r="C157" s="9"/>
      <c r="D157" s="61"/>
      <c r="E157" s="61"/>
      <c r="F157" s="61"/>
      <c r="G157" s="61"/>
      <c r="H157" s="61"/>
      <c r="I157" s="61"/>
      <c r="J157" s="61"/>
      <c r="K157" s="8"/>
    </row>
    <row r="158" spans="2:11" ht="19.5" customHeight="1">
      <c r="B158" s="8"/>
      <c r="C158" s="9"/>
      <c r="D158" s="61"/>
      <c r="E158" s="61"/>
      <c r="F158" s="61"/>
      <c r="G158" s="61"/>
      <c r="H158" s="61"/>
      <c r="I158" s="61"/>
      <c r="J158" s="61"/>
      <c r="K158" s="8"/>
    </row>
    <row r="159" spans="2:11" ht="19.5" customHeight="1">
      <c r="B159" s="8"/>
      <c r="C159" s="9"/>
      <c r="D159" s="61"/>
      <c r="E159" s="61"/>
      <c r="F159" s="61"/>
      <c r="G159" s="61"/>
      <c r="H159" s="61"/>
      <c r="I159" s="61"/>
      <c r="J159" s="61"/>
      <c r="K159" s="8"/>
    </row>
    <row r="160" spans="2:11" ht="19.5" customHeight="1">
      <c r="B160" s="8"/>
      <c r="C160" s="9"/>
      <c r="D160" s="61"/>
      <c r="E160" s="61"/>
      <c r="F160" s="61"/>
      <c r="G160" s="61"/>
      <c r="H160" s="61"/>
      <c r="I160" s="61"/>
      <c r="J160" s="61"/>
      <c r="K160" s="8"/>
    </row>
    <row r="161" spans="2:11" ht="19.5" customHeight="1">
      <c r="B161" s="8"/>
      <c r="C161" s="9"/>
      <c r="D161" s="61"/>
      <c r="E161" s="61"/>
      <c r="F161" s="61"/>
      <c r="G161" s="61"/>
      <c r="H161" s="61"/>
      <c r="I161" s="61"/>
      <c r="J161" s="61"/>
      <c r="K161" s="8"/>
    </row>
    <row r="162" spans="2:11" ht="19.5" customHeight="1">
      <c r="B162" s="8"/>
      <c r="C162" s="9"/>
      <c r="D162" s="61"/>
      <c r="E162" s="61"/>
      <c r="F162" s="61"/>
      <c r="G162" s="61"/>
      <c r="H162" s="61"/>
      <c r="I162" s="61"/>
      <c r="J162" s="61"/>
      <c r="K162" s="8"/>
    </row>
    <row r="163" spans="2:11" ht="19.5" customHeight="1">
      <c r="B163" s="8"/>
      <c r="C163" s="9"/>
      <c r="D163" s="61"/>
      <c r="E163" s="61"/>
      <c r="F163" s="61"/>
      <c r="G163" s="61"/>
      <c r="H163" s="61"/>
      <c r="I163" s="61"/>
      <c r="J163" s="61"/>
      <c r="K163" s="8"/>
    </row>
    <row r="164" spans="2:11" ht="19.5" customHeight="1">
      <c r="B164" s="8"/>
      <c r="C164" s="9"/>
      <c r="D164" s="61"/>
      <c r="E164" s="61"/>
      <c r="F164" s="61"/>
      <c r="G164" s="61"/>
      <c r="H164" s="61"/>
      <c r="I164" s="61"/>
      <c r="J164" s="61"/>
      <c r="K164" s="8"/>
    </row>
    <row r="165" spans="2:11" ht="19.5" customHeight="1">
      <c r="B165" s="8"/>
      <c r="C165" s="9"/>
      <c r="D165" s="61"/>
      <c r="E165" s="61"/>
      <c r="F165" s="61"/>
      <c r="G165" s="61"/>
      <c r="H165" s="61"/>
      <c r="I165" s="61"/>
      <c r="J165" s="61"/>
      <c r="K165" s="8"/>
    </row>
    <row r="166" spans="2:11" ht="19.5" customHeight="1">
      <c r="B166" s="8"/>
      <c r="C166" s="9"/>
      <c r="D166" s="61"/>
      <c r="E166" s="61"/>
      <c r="F166" s="61"/>
      <c r="G166" s="61"/>
      <c r="H166" s="61"/>
      <c r="I166" s="61"/>
      <c r="J166" s="61"/>
      <c r="K166" s="8"/>
    </row>
    <row r="167" spans="2:11" ht="19.5" customHeight="1">
      <c r="B167" s="8"/>
      <c r="C167" s="9"/>
      <c r="D167" s="61"/>
      <c r="E167" s="61"/>
      <c r="F167" s="61"/>
      <c r="G167" s="61"/>
      <c r="H167" s="61"/>
      <c r="I167" s="61"/>
      <c r="J167" s="61"/>
      <c r="K167" s="8"/>
    </row>
    <row r="168" spans="2:11" ht="19.5" customHeight="1">
      <c r="B168" s="8"/>
      <c r="C168" s="9"/>
      <c r="D168" s="61"/>
      <c r="E168" s="61"/>
      <c r="F168" s="61"/>
      <c r="G168" s="61"/>
      <c r="H168" s="61"/>
      <c r="I168" s="61"/>
      <c r="J168" s="61"/>
      <c r="K168" s="8"/>
    </row>
    <row r="169" spans="2:11" ht="19.5" customHeight="1">
      <c r="B169" s="8"/>
      <c r="C169" s="9"/>
      <c r="D169" s="61"/>
      <c r="E169" s="61"/>
      <c r="F169" s="61"/>
      <c r="G169" s="61"/>
      <c r="H169" s="61"/>
      <c r="I169" s="61"/>
      <c r="J169" s="61"/>
      <c r="K169" s="8"/>
    </row>
    <row r="170" spans="2:11" ht="19.5" customHeight="1">
      <c r="B170" s="8"/>
      <c r="C170" s="9"/>
      <c r="D170" s="61"/>
      <c r="E170" s="61"/>
      <c r="F170" s="61"/>
      <c r="G170" s="61"/>
      <c r="H170" s="61"/>
      <c r="I170" s="61"/>
      <c r="J170" s="61"/>
      <c r="K170" s="8"/>
    </row>
    <row r="171" spans="2:11" ht="19.5" customHeight="1">
      <c r="B171" s="8"/>
      <c r="C171" s="9"/>
      <c r="D171" s="61"/>
      <c r="E171" s="61"/>
      <c r="F171" s="61"/>
      <c r="G171" s="61"/>
      <c r="H171" s="61"/>
      <c r="I171" s="61"/>
      <c r="J171" s="61"/>
      <c r="K171" s="8"/>
    </row>
    <row r="172" spans="2:11" ht="19.5" customHeight="1">
      <c r="B172" s="8"/>
      <c r="C172" s="9"/>
      <c r="D172" s="61"/>
      <c r="E172" s="61"/>
      <c r="F172" s="61"/>
      <c r="G172" s="61"/>
      <c r="H172" s="61"/>
      <c r="I172" s="61"/>
      <c r="J172" s="61"/>
      <c r="K172" s="8"/>
    </row>
    <row r="173" spans="2:11" ht="19.5" customHeight="1">
      <c r="B173" s="8"/>
      <c r="C173" s="9"/>
      <c r="D173" s="61"/>
      <c r="E173" s="61"/>
      <c r="F173" s="61"/>
      <c r="G173" s="61"/>
      <c r="H173" s="61"/>
      <c r="I173" s="61"/>
      <c r="J173" s="61"/>
      <c r="K173" s="8"/>
    </row>
    <row r="174" spans="2:11" ht="19.5" customHeight="1">
      <c r="B174" s="8"/>
      <c r="C174" s="9"/>
      <c r="D174" s="61"/>
      <c r="E174" s="61"/>
      <c r="F174" s="61"/>
      <c r="G174" s="61"/>
      <c r="H174" s="61"/>
      <c r="I174" s="61"/>
      <c r="J174" s="61"/>
      <c r="K174" s="8"/>
    </row>
  </sheetData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portrait" pageOrder="overThenDown" paperSize="9" scale="89" r:id="rId1"/>
  <rowBreaks count="2" manualBreakCount="2">
    <brk id="42" min="1" max="10" man="1"/>
    <brk id="7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68"/>
  <sheetViews>
    <sheetView workbookViewId="0" topLeftCell="A1">
      <pane ySplit="3" topLeftCell="BM4" activePane="bottomLeft" state="frozen"/>
      <selection pane="topLeft" activeCell="B7" sqref="B7"/>
      <selection pane="bottomLeft" activeCell="B7" sqref="B7"/>
    </sheetView>
  </sheetViews>
  <sheetFormatPr defaultColWidth="9.00390625" defaultRowHeight="19.5" customHeight="1"/>
  <cols>
    <col min="1" max="1" width="2.375" style="1" customWidth="1"/>
    <col min="2" max="2" width="5.00390625" style="1" customWidth="1"/>
    <col min="3" max="3" width="11.25390625" style="2" bestFit="1" customWidth="1"/>
    <col min="4" max="10" width="10.25390625" style="4" customWidth="1"/>
    <col min="11" max="11" width="9.50390625" style="4" bestFit="1" customWidth="1"/>
    <col min="12" max="16384" width="9.00390625" style="1" customWidth="1"/>
  </cols>
  <sheetData>
    <row r="1" spans="2:3" ht="19.5" customHeight="1">
      <c r="B1" s="6" t="s">
        <v>121</v>
      </c>
      <c r="C1" s="1"/>
    </row>
    <row r="2" ht="19.5" customHeight="1">
      <c r="K2" s="66" t="s">
        <v>125</v>
      </c>
    </row>
    <row r="3" spans="2:11" ht="19.5" customHeight="1">
      <c r="B3" s="12"/>
      <c r="C3" s="13" t="s">
        <v>108</v>
      </c>
      <c r="D3" s="30" t="s">
        <v>109</v>
      </c>
      <c r="E3" s="30" t="s">
        <v>110</v>
      </c>
      <c r="F3" s="30" t="s">
        <v>111</v>
      </c>
      <c r="G3" s="30" t="s">
        <v>112</v>
      </c>
      <c r="H3" s="30" t="s">
        <v>113</v>
      </c>
      <c r="I3" s="30" t="s">
        <v>114</v>
      </c>
      <c r="J3" s="30" t="s">
        <v>115</v>
      </c>
      <c r="K3" s="30" t="s">
        <v>118</v>
      </c>
    </row>
    <row r="4" spans="2:11" s="3" customFormat="1" ht="19.5" customHeight="1">
      <c r="B4" s="20"/>
      <c r="C4" s="26"/>
      <c r="D4" s="31"/>
      <c r="E4" s="32"/>
      <c r="F4" s="32"/>
      <c r="G4" s="32"/>
      <c r="H4" s="32"/>
      <c r="I4" s="32"/>
      <c r="J4" s="33"/>
      <c r="K4" s="34"/>
    </row>
    <row r="5" spans="2:11" s="3" customFormat="1" ht="19.5" customHeight="1">
      <c r="B5" s="22" t="s">
        <v>116</v>
      </c>
      <c r="C5" s="26"/>
      <c r="D5" s="27" t="s">
        <v>120</v>
      </c>
      <c r="E5" s="28" t="s">
        <v>119</v>
      </c>
      <c r="F5" s="28" t="s">
        <v>119</v>
      </c>
      <c r="G5" s="28" t="s">
        <v>119</v>
      </c>
      <c r="H5" s="28" t="s">
        <v>119</v>
      </c>
      <c r="I5" s="28" t="s">
        <v>119</v>
      </c>
      <c r="J5" s="29" t="s">
        <v>119</v>
      </c>
      <c r="K5" s="35" t="s">
        <v>119</v>
      </c>
    </row>
    <row r="6" spans="2:11" s="3" customFormat="1" ht="19.5" customHeight="1">
      <c r="B6" s="20"/>
      <c r="C6" s="26"/>
      <c r="D6" s="36"/>
      <c r="E6" s="37"/>
      <c r="F6" s="37"/>
      <c r="G6" s="37"/>
      <c r="H6" s="37"/>
      <c r="I6" s="37"/>
      <c r="J6" s="38"/>
      <c r="K6" s="34"/>
    </row>
    <row r="7" spans="2:11" ht="19.5" customHeight="1">
      <c r="B7" s="22" t="s">
        <v>1</v>
      </c>
      <c r="C7" s="23"/>
      <c r="D7" s="14">
        <f>+D13+D17+D23+D24+D26+D32+D39+D43+D50+D53+D58+D69+D80+D88+D97+D101+D106+D112+D118+D121+D131+D136+D140+D147</f>
        <v>1011</v>
      </c>
      <c r="E7" s="7">
        <f aca="true" t="shared" si="0" ref="E7:J7">+E13+E17+E23+E24+E26+E32+E39+E43+E50+E53+E58+E69+E80+E88+E97+E101+E106+E112+E118+E121+E131+E136+E140+E147</f>
        <v>8075</v>
      </c>
      <c r="F7" s="7">
        <f t="shared" si="0"/>
        <v>24682</v>
      </c>
      <c r="G7" s="7">
        <f t="shared" si="0"/>
        <v>23462</v>
      </c>
      <c r="H7" s="7">
        <f t="shared" si="0"/>
        <v>7385</v>
      </c>
      <c r="I7" s="7">
        <f t="shared" si="0"/>
        <v>776</v>
      </c>
      <c r="J7" s="15">
        <f t="shared" si="0"/>
        <v>21</v>
      </c>
      <c r="K7" s="39">
        <f>SUM(D7:J7)</f>
        <v>65412</v>
      </c>
    </row>
    <row r="8" spans="2:11" ht="19.5" customHeight="1">
      <c r="B8" s="22"/>
      <c r="C8" s="23"/>
      <c r="D8" s="14"/>
      <c r="E8" s="7"/>
      <c r="F8" s="7"/>
      <c r="G8" s="7"/>
      <c r="H8" s="7"/>
      <c r="I8" s="7"/>
      <c r="J8" s="15"/>
      <c r="K8" s="39"/>
    </row>
    <row r="9" spans="2:11" ht="19.5" customHeight="1">
      <c r="B9" s="22" t="s">
        <v>126</v>
      </c>
      <c r="C9" s="23"/>
      <c r="D9" s="27" t="s">
        <v>120</v>
      </c>
      <c r="E9" s="28" t="s">
        <v>119</v>
      </c>
      <c r="F9" s="28" t="s">
        <v>119</v>
      </c>
      <c r="G9" s="28" t="s">
        <v>119</v>
      </c>
      <c r="H9" s="28" t="s">
        <v>119</v>
      </c>
      <c r="I9" s="28" t="s">
        <v>119</v>
      </c>
      <c r="J9" s="29" t="s">
        <v>119</v>
      </c>
      <c r="K9" s="35" t="s">
        <v>133</v>
      </c>
    </row>
    <row r="10" spans="2:11" ht="19.5" customHeight="1">
      <c r="B10" s="22"/>
      <c r="C10" s="23" t="s">
        <v>130</v>
      </c>
      <c r="D10" s="27" t="s">
        <v>120</v>
      </c>
      <c r="E10" s="28" t="s">
        <v>119</v>
      </c>
      <c r="F10" s="28" t="s">
        <v>119</v>
      </c>
      <c r="G10" s="28" t="s">
        <v>119</v>
      </c>
      <c r="H10" s="28" t="s">
        <v>119</v>
      </c>
      <c r="I10" s="28" t="s">
        <v>119</v>
      </c>
      <c r="J10" s="29" t="s">
        <v>119</v>
      </c>
      <c r="K10" s="35" t="s">
        <v>133</v>
      </c>
    </row>
    <row r="11" spans="2:11" ht="19.5" customHeight="1">
      <c r="B11" s="22"/>
      <c r="C11" s="23" t="s">
        <v>127</v>
      </c>
      <c r="D11" s="27" t="s">
        <v>120</v>
      </c>
      <c r="E11" s="28" t="s">
        <v>119</v>
      </c>
      <c r="F11" s="28" t="s">
        <v>119</v>
      </c>
      <c r="G11" s="28" t="s">
        <v>119</v>
      </c>
      <c r="H11" s="28" t="s">
        <v>119</v>
      </c>
      <c r="I11" s="28" t="s">
        <v>119</v>
      </c>
      <c r="J11" s="29" t="s">
        <v>119</v>
      </c>
      <c r="K11" s="35" t="s">
        <v>133</v>
      </c>
    </row>
    <row r="12" spans="2:11" ht="19.5" customHeight="1">
      <c r="B12" s="22"/>
      <c r="C12" s="23"/>
      <c r="D12" s="14"/>
      <c r="E12" s="7"/>
      <c r="F12" s="7"/>
      <c r="G12" s="7"/>
      <c r="H12" s="7"/>
      <c r="I12" s="7"/>
      <c r="J12" s="15"/>
      <c r="K12" s="39"/>
    </row>
    <row r="13" spans="2:11" ht="19.5" customHeight="1">
      <c r="B13" s="22" t="s">
        <v>3</v>
      </c>
      <c r="C13" s="23"/>
      <c r="D13" s="14">
        <f aca="true" t="shared" si="1" ref="D13:J13">+D14+D15</f>
        <v>23</v>
      </c>
      <c r="E13" s="7">
        <f t="shared" si="1"/>
        <v>212</v>
      </c>
      <c r="F13" s="7">
        <f t="shared" si="1"/>
        <v>740</v>
      </c>
      <c r="G13" s="7">
        <f t="shared" si="1"/>
        <v>852</v>
      </c>
      <c r="H13" s="7">
        <f t="shared" si="1"/>
        <v>254</v>
      </c>
      <c r="I13" s="7">
        <f t="shared" si="1"/>
        <v>25</v>
      </c>
      <c r="J13" s="15">
        <f t="shared" si="1"/>
        <v>0</v>
      </c>
      <c r="K13" s="39">
        <f>SUM(D13:J13)</f>
        <v>2106</v>
      </c>
    </row>
    <row r="14" spans="2:11" ht="19.5" customHeight="1">
      <c r="B14" s="22"/>
      <c r="C14" s="23" t="s">
        <v>4</v>
      </c>
      <c r="D14" s="14">
        <v>5</v>
      </c>
      <c r="E14" s="7">
        <v>68</v>
      </c>
      <c r="F14" s="7">
        <v>228</v>
      </c>
      <c r="G14" s="7">
        <v>246</v>
      </c>
      <c r="H14" s="7">
        <v>83</v>
      </c>
      <c r="I14" s="7">
        <v>10</v>
      </c>
      <c r="J14" s="15">
        <v>0</v>
      </c>
      <c r="K14" s="39">
        <f>SUM(D14:J14)</f>
        <v>640</v>
      </c>
    </row>
    <row r="15" spans="2:11" ht="19.5" customHeight="1">
      <c r="B15" s="22"/>
      <c r="C15" s="23" t="s">
        <v>5</v>
      </c>
      <c r="D15" s="14">
        <v>18</v>
      </c>
      <c r="E15" s="7">
        <v>144</v>
      </c>
      <c r="F15" s="7">
        <v>512</v>
      </c>
      <c r="G15" s="7">
        <v>606</v>
      </c>
      <c r="H15" s="7">
        <v>171</v>
      </c>
      <c r="I15" s="7">
        <v>15</v>
      </c>
      <c r="J15" s="15">
        <v>0</v>
      </c>
      <c r="K15" s="39">
        <f>SUM(D15:J15)</f>
        <v>1466</v>
      </c>
    </row>
    <row r="16" spans="2:11" ht="19.5" customHeight="1">
      <c r="B16" s="22"/>
      <c r="C16" s="23"/>
      <c r="D16" s="14"/>
      <c r="E16" s="7"/>
      <c r="F16" s="7"/>
      <c r="G16" s="7"/>
      <c r="H16" s="7"/>
      <c r="I16" s="7"/>
      <c r="J16" s="15"/>
      <c r="K16" s="39"/>
    </row>
    <row r="17" spans="2:11" ht="19.5" customHeight="1">
      <c r="B17" s="22" t="s">
        <v>0</v>
      </c>
      <c r="C17" s="23"/>
      <c r="D17" s="14">
        <f aca="true" t="shared" si="2" ref="D17:J17">+D18+D19</f>
        <v>76</v>
      </c>
      <c r="E17" s="7">
        <f t="shared" si="2"/>
        <v>635</v>
      </c>
      <c r="F17" s="7">
        <f t="shared" si="2"/>
        <v>1898</v>
      </c>
      <c r="G17" s="7">
        <f t="shared" si="2"/>
        <v>1899</v>
      </c>
      <c r="H17" s="7">
        <f t="shared" si="2"/>
        <v>598</v>
      </c>
      <c r="I17" s="7">
        <f t="shared" si="2"/>
        <v>53</v>
      </c>
      <c r="J17" s="15">
        <f t="shared" si="2"/>
        <v>0</v>
      </c>
      <c r="K17" s="39">
        <f>SUM(D17:J17)</f>
        <v>5159</v>
      </c>
    </row>
    <row r="18" spans="2:11" ht="19.5" customHeight="1">
      <c r="B18" s="22"/>
      <c r="C18" s="23" t="s">
        <v>6</v>
      </c>
      <c r="D18" s="14">
        <v>70</v>
      </c>
      <c r="E18" s="7">
        <v>568</v>
      </c>
      <c r="F18" s="7">
        <v>1710</v>
      </c>
      <c r="G18" s="7">
        <v>1735</v>
      </c>
      <c r="H18" s="7">
        <v>545</v>
      </c>
      <c r="I18" s="7">
        <v>50</v>
      </c>
      <c r="J18" s="15">
        <v>0</v>
      </c>
      <c r="K18" s="39">
        <f>SUM(D18:J18)</f>
        <v>4678</v>
      </c>
    </row>
    <row r="19" spans="2:11" ht="19.5" customHeight="1">
      <c r="B19" s="22"/>
      <c r="C19" s="23" t="s">
        <v>7</v>
      </c>
      <c r="D19" s="14">
        <v>6</v>
      </c>
      <c r="E19" s="7">
        <v>67</v>
      </c>
      <c r="F19" s="7">
        <v>188</v>
      </c>
      <c r="G19" s="7">
        <v>164</v>
      </c>
      <c r="H19" s="7">
        <v>53</v>
      </c>
      <c r="I19" s="7">
        <v>3</v>
      </c>
      <c r="J19" s="15">
        <v>0</v>
      </c>
      <c r="K19" s="39">
        <f>SUM(D19:J19)</f>
        <v>481</v>
      </c>
    </row>
    <row r="20" spans="2:11" ht="19.5" customHeight="1">
      <c r="B20" s="22"/>
      <c r="C20" s="23"/>
      <c r="D20" s="14"/>
      <c r="E20" s="7"/>
      <c r="F20" s="7"/>
      <c r="G20" s="7"/>
      <c r="H20" s="7"/>
      <c r="I20" s="7"/>
      <c r="J20" s="15"/>
      <c r="K20" s="39"/>
    </row>
    <row r="21" spans="2:11" ht="19.5" customHeight="1">
      <c r="B21" s="22" t="s">
        <v>128</v>
      </c>
      <c r="C21" s="23"/>
      <c r="D21" s="27" t="s">
        <v>120</v>
      </c>
      <c r="E21" s="28" t="s">
        <v>119</v>
      </c>
      <c r="F21" s="28" t="s">
        <v>119</v>
      </c>
      <c r="G21" s="28" t="s">
        <v>119</v>
      </c>
      <c r="H21" s="28" t="s">
        <v>119</v>
      </c>
      <c r="I21" s="28" t="s">
        <v>119</v>
      </c>
      <c r="J21" s="29" t="s">
        <v>119</v>
      </c>
      <c r="K21" s="35" t="s">
        <v>133</v>
      </c>
    </row>
    <row r="22" spans="2:11" ht="19.5" customHeight="1">
      <c r="B22" s="22"/>
      <c r="C22" s="23" t="s">
        <v>129</v>
      </c>
      <c r="D22" s="27" t="s">
        <v>120</v>
      </c>
      <c r="E22" s="28" t="s">
        <v>119</v>
      </c>
      <c r="F22" s="28" t="s">
        <v>119</v>
      </c>
      <c r="G22" s="28" t="s">
        <v>119</v>
      </c>
      <c r="H22" s="28" t="s">
        <v>119</v>
      </c>
      <c r="I22" s="28" t="s">
        <v>119</v>
      </c>
      <c r="J22" s="29" t="s">
        <v>119</v>
      </c>
      <c r="K22" s="35" t="s">
        <v>133</v>
      </c>
    </row>
    <row r="23" spans="2:11" ht="19.5" customHeight="1">
      <c r="B23" s="22"/>
      <c r="C23" s="23" t="s">
        <v>15</v>
      </c>
      <c r="D23" s="14">
        <v>24</v>
      </c>
      <c r="E23" s="7">
        <v>229</v>
      </c>
      <c r="F23" s="7">
        <v>759</v>
      </c>
      <c r="G23" s="7">
        <v>799</v>
      </c>
      <c r="H23" s="7">
        <v>213</v>
      </c>
      <c r="I23" s="7">
        <v>21</v>
      </c>
      <c r="J23" s="15">
        <v>0</v>
      </c>
      <c r="K23" s="39">
        <f>SUM(D23:J23)</f>
        <v>2045</v>
      </c>
    </row>
    <row r="24" spans="2:11" ht="19.5" customHeight="1">
      <c r="B24" s="22"/>
      <c r="C24" s="23" t="s">
        <v>18</v>
      </c>
      <c r="D24" s="14">
        <v>3</v>
      </c>
      <c r="E24" s="7">
        <v>48</v>
      </c>
      <c r="F24" s="7">
        <v>160</v>
      </c>
      <c r="G24" s="7">
        <v>113</v>
      </c>
      <c r="H24" s="7">
        <v>44</v>
      </c>
      <c r="I24" s="7">
        <v>2</v>
      </c>
      <c r="J24" s="15">
        <v>0</v>
      </c>
      <c r="K24" s="39">
        <f>SUM(D24:J24)</f>
        <v>370</v>
      </c>
    </row>
    <row r="25" spans="2:11" ht="19.5" customHeight="1">
      <c r="B25" s="22"/>
      <c r="C25" s="23"/>
      <c r="D25" s="14"/>
      <c r="E25" s="7"/>
      <c r="F25" s="7"/>
      <c r="G25" s="7"/>
      <c r="H25" s="7"/>
      <c r="I25" s="7"/>
      <c r="J25" s="15"/>
      <c r="K25" s="39"/>
    </row>
    <row r="26" spans="2:11" ht="19.5" customHeight="1">
      <c r="B26" s="22" t="s">
        <v>8</v>
      </c>
      <c r="C26" s="23"/>
      <c r="D26" s="14">
        <f>+D27+D28+D29+D30</f>
        <v>43</v>
      </c>
      <c r="E26" s="7">
        <f aca="true" t="shared" si="3" ref="E26:J26">+E27+E28+E29+E30</f>
        <v>448</v>
      </c>
      <c r="F26" s="7">
        <f t="shared" si="3"/>
        <v>1601</v>
      </c>
      <c r="G26" s="7">
        <f t="shared" si="3"/>
        <v>1698</v>
      </c>
      <c r="H26" s="7">
        <f t="shared" si="3"/>
        <v>592</v>
      </c>
      <c r="I26" s="7">
        <f t="shared" si="3"/>
        <v>70</v>
      </c>
      <c r="J26" s="15">
        <f t="shared" si="3"/>
        <v>6</v>
      </c>
      <c r="K26" s="39">
        <f>SUM(D26:J26)</f>
        <v>4458</v>
      </c>
    </row>
    <row r="27" spans="2:11" ht="19.5" customHeight="1">
      <c r="B27" s="22"/>
      <c r="C27" s="23" t="s">
        <v>9</v>
      </c>
      <c r="D27" s="14">
        <v>10</v>
      </c>
      <c r="E27" s="7">
        <v>151</v>
      </c>
      <c r="F27" s="7">
        <v>538</v>
      </c>
      <c r="G27" s="7">
        <v>592</v>
      </c>
      <c r="H27" s="7">
        <v>213</v>
      </c>
      <c r="I27" s="7">
        <v>28</v>
      </c>
      <c r="J27" s="15">
        <v>3</v>
      </c>
      <c r="K27" s="39">
        <f>SUM(D27:J27)</f>
        <v>1535</v>
      </c>
    </row>
    <row r="28" spans="2:11" ht="19.5" customHeight="1">
      <c r="B28" s="22"/>
      <c r="C28" s="23" t="s">
        <v>10</v>
      </c>
      <c r="D28" s="14">
        <v>7</v>
      </c>
      <c r="E28" s="7">
        <v>70</v>
      </c>
      <c r="F28" s="7">
        <v>231</v>
      </c>
      <c r="G28" s="7">
        <v>242</v>
      </c>
      <c r="H28" s="7">
        <v>66</v>
      </c>
      <c r="I28" s="7">
        <v>16</v>
      </c>
      <c r="J28" s="15">
        <v>1</v>
      </c>
      <c r="K28" s="39">
        <f>SUM(D28:J28)</f>
        <v>633</v>
      </c>
    </row>
    <row r="29" spans="2:11" ht="19.5" customHeight="1">
      <c r="B29" s="22"/>
      <c r="C29" s="23" t="s">
        <v>11</v>
      </c>
      <c r="D29" s="14">
        <v>9</v>
      </c>
      <c r="E29" s="7">
        <v>61</v>
      </c>
      <c r="F29" s="7">
        <v>360</v>
      </c>
      <c r="G29" s="7">
        <v>360</v>
      </c>
      <c r="H29" s="7">
        <v>126</v>
      </c>
      <c r="I29" s="7">
        <v>9</v>
      </c>
      <c r="J29" s="15">
        <v>1</v>
      </c>
      <c r="K29" s="39">
        <f>SUM(D29:J29)</f>
        <v>926</v>
      </c>
    </row>
    <row r="30" spans="2:11" ht="19.5" customHeight="1">
      <c r="B30" s="22"/>
      <c r="C30" s="23" t="s">
        <v>12</v>
      </c>
      <c r="D30" s="14">
        <v>17</v>
      </c>
      <c r="E30" s="7">
        <v>166</v>
      </c>
      <c r="F30" s="7">
        <v>472</v>
      </c>
      <c r="G30" s="7">
        <v>504</v>
      </c>
      <c r="H30" s="7">
        <v>187</v>
      </c>
      <c r="I30" s="7">
        <v>17</v>
      </c>
      <c r="J30" s="15">
        <v>1</v>
      </c>
      <c r="K30" s="39">
        <f>SUM(D30:J30)</f>
        <v>1364</v>
      </c>
    </row>
    <row r="31" spans="2:11" ht="19.5" customHeight="1">
      <c r="B31" s="22"/>
      <c r="C31" s="23"/>
      <c r="D31" s="14"/>
      <c r="E31" s="7"/>
      <c r="F31" s="7"/>
      <c r="G31" s="7"/>
      <c r="H31" s="7"/>
      <c r="I31" s="7"/>
      <c r="J31" s="15"/>
      <c r="K31" s="39"/>
    </row>
    <row r="32" spans="2:11" ht="19.5" customHeight="1">
      <c r="B32" s="22" t="s">
        <v>13</v>
      </c>
      <c r="C32" s="23"/>
      <c r="D32" s="14">
        <f>+D33+D34+D35+D36+D37</f>
        <v>36</v>
      </c>
      <c r="E32" s="7">
        <f aca="true" t="shared" si="4" ref="E32:J32">+E33+E34+E35+E36+E37</f>
        <v>307</v>
      </c>
      <c r="F32" s="7">
        <f t="shared" si="4"/>
        <v>874</v>
      </c>
      <c r="G32" s="7">
        <f t="shared" si="4"/>
        <v>802</v>
      </c>
      <c r="H32" s="7">
        <f t="shared" si="4"/>
        <v>257</v>
      </c>
      <c r="I32" s="7">
        <f t="shared" si="4"/>
        <v>15</v>
      </c>
      <c r="J32" s="15">
        <f t="shared" si="4"/>
        <v>0</v>
      </c>
      <c r="K32" s="39">
        <f aca="true" t="shared" si="5" ref="K32:K37">SUM(D32:J32)</f>
        <v>2291</v>
      </c>
    </row>
    <row r="33" spans="2:11" ht="19.5" customHeight="1">
      <c r="B33" s="22"/>
      <c r="C33" s="23" t="s">
        <v>14</v>
      </c>
      <c r="D33" s="14">
        <v>9</v>
      </c>
      <c r="E33" s="7">
        <v>101</v>
      </c>
      <c r="F33" s="7">
        <v>274</v>
      </c>
      <c r="G33" s="7">
        <v>238</v>
      </c>
      <c r="H33" s="7">
        <v>78</v>
      </c>
      <c r="I33" s="7">
        <v>4</v>
      </c>
      <c r="J33" s="15">
        <v>0</v>
      </c>
      <c r="K33" s="39">
        <f t="shared" si="5"/>
        <v>704</v>
      </c>
    </row>
    <row r="34" spans="2:11" ht="19.5" customHeight="1">
      <c r="B34" s="22"/>
      <c r="C34" s="23" t="s">
        <v>16</v>
      </c>
      <c r="D34" s="14">
        <v>11</v>
      </c>
      <c r="E34" s="7">
        <v>64</v>
      </c>
      <c r="F34" s="7">
        <v>228</v>
      </c>
      <c r="G34" s="7">
        <v>233</v>
      </c>
      <c r="H34" s="7">
        <v>75</v>
      </c>
      <c r="I34" s="7">
        <v>5</v>
      </c>
      <c r="J34" s="15">
        <v>0</v>
      </c>
      <c r="K34" s="39">
        <f t="shared" si="5"/>
        <v>616</v>
      </c>
    </row>
    <row r="35" spans="2:11" ht="19.5" customHeight="1">
      <c r="B35" s="22"/>
      <c r="C35" s="23" t="s">
        <v>17</v>
      </c>
      <c r="D35" s="14">
        <v>10</v>
      </c>
      <c r="E35" s="7">
        <v>97</v>
      </c>
      <c r="F35" s="7">
        <v>272</v>
      </c>
      <c r="G35" s="7">
        <v>220</v>
      </c>
      <c r="H35" s="7">
        <v>78</v>
      </c>
      <c r="I35" s="7">
        <v>4</v>
      </c>
      <c r="J35" s="15">
        <v>0</v>
      </c>
      <c r="K35" s="39">
        <f t="shared" si="5"/>
        <v>681</v>
      </c>
    </row>
    <row r="36" spans="2:11" ht="19.5" customHeight="1">
      <c r="B36" s="22"/>
      <c r="C36" s="23" t="s">
        <v>19</v>
      </c>
      <c r="D36" s="14">
        <v>6</v>
      </c>
      <c r="E36" s="7">
        <v>36</v>
      </c>
      <c r="F36" s="7">
        <v>86</v>
      </c>
      <c r="G36" s="7">
        <v>95</v>
      </c>
      <c r="H36" s="7">
        <v>21</v>
      </c>
      <c r="I36" s="7">
        <v>2</v>
      </c>
      <c r="J36" s="15">
        <v>0</v>
      </c>
      <c r="K36" s="39">
        <f t="shared" si="5"/>
        <v>246</v>
      </c>
    </row>
    <row r="37" spans="2:11" ht="19.5" customHeight="1">
      <c r="B37" s="22"/>
      <c r="C37" s="23" t="s">
        <v>134</v>
      </c>
      <c r="D37" s="14">
        <v>0</v>
      </c>
      <c r="E37" s="7">
        <v>9</v>
      </c>
      <c r="F37" s="7">
        <v>14</v>
      </c>
      <c r="G37" s="7">
        <v>16</v>
      </c>
      <c r="H37" s="7">
        <v>5</v>
      </c>
      <c r="I37" s="7">
        <v>0</v>
      </c>
      <c r="J37" s="15">
        <v>0</v>
      </c>
      <c r="K37" s="39">
        <f t="shared" si="5"/>
        <v>44</v>
      </c>
    </row>
    <row r="38" spans="2:11" ht="19.5" customHeight="1">
      <c r="B38" s="22"/>
      <c r="C38" s="23"/>
      <c r="D38" s="14"/>
      <c r="E38" s="7"/>
      <c r="F38" s="7"/>
      <c r="G38" s="7"/>
      <c r="H38" s="7"/>
      <c r="I38" s="7"/>
      <c r="J38" s="15"/>
      <c r="K38" s="39"/>
    </row>
    <row r="39" spans="2:11" ht="19.5" customHeight="1">
      <c r="B39" s="22" t="s">
        <v>20</v>
      </c>
      <c r="C39" s="23"/>
      <c r="D39" s="14">
        <f aca="true" t="shared" si="6" ref="D39:J39">+D40+D41</f>
        <v>74</v>
      </c>
      <c r="E39" s="7">
        <f t="shared" si="6"/>
        <v>439</v>
      </c>
      <c r="F39" s="7">
        <f t="shared" si="6"/>
        <v>1235</v>
      </c>
      <c r="G39" s="7">
        <f t="shared" si="6"/>
        <v>1140</v>
      </c>
      <c r="H39" s="7">
        <f t="shared" si="6"/>
        <v>302</v>
      </c>
      <c r="I39" s="7">
        <f t="shared" si="6"/>
        <v>31</v>
      </c>
      <c r="J39" s="15">
        <f t="shared" si="6"/>
        <v>1</v>
      </c>
      <c r="K39" s="39">
        <f>SUM(D39:J39)</f>
        <v>3222</v>
      </c>
    </row>
    <row r="40" spans="2:11" ht="19.5" customHeight="1">
      <c r="B40" s="22"/>
      <c r="C40" s="23" t="s">
        <v>21</v>
      </c>
      <c r="D40" s="14">
        <v>49</v>
      </c>
      <c r="E40" s="7">
        <v>306</v>
      </c>
      <c r="F40" s="7">
        <v>951</v>
      </c>
      <c r="G40" s="7">
        <v>915</v>
      </c>
      <c r="H40" s="7">
        <v>246</v>
      </c>
      <c r="I40" s="7">
        <v>24</v>
      </c>
      <c r="J40" s="15">
        <v>1</v>
      </c>
      <c r="K40" s="39">
        <f>SUM(D40:J40)</f>
        <v>2492</v>
      </c>
    </row>
    <row r="41" spans="2:11" ht="19.5" customHeight="1">
      <c r="B41" s="22"/>
      <c r="C41" s="23" t="s">
        <v>22</v>
      </c>
      <c r="D41" s="14">
        <v>25</v>
      </c>
      <c r="E41" s="7">
        <v>133</v>
      </c>
      <c r="F41" s="7">
        <v>284</v>
      </c>
      <c r="G41" s="7">
        <v>225</v>
      </c>
      <c r="H41" s="7">
        <v>56</v>
      </c>
      <c r="I41" s="7">
        <v>7</v>
      </c>
      <c r="J41" s="15">
        <v>0</v>
      </c>
      <c r="K41" s="39">
        <f>SUM(D41:J41)</f>
        <v>730</v>
      </c>
    </row>
    <row r="42" spans="2:11" ht="19.5" customHeight="1">
      <c r="B42" s="22"/>
      <c r="C42" s="23"/>
      <c r="D42" s="14"/>
      <c r="E42" s="7"/>
      <c r="F42" s="7"/>
      <c r="G42" s="7"/>
      <c r="H42" s="7"/>
      <c r="I42" s="7"/>
      <c r="J42" s="15"/>
      <c r="K42" s="39"/>
    </row>
    <row r="43" spans="2:11" ht="19.5" customHeight="1">
      <c r="B43" s="22" t="s">
        <v>123</v>
      </c>
      <c r="C43" s="23"/>
      <c r="D43" s="14">
        <f aca="true" t="shared" si="7" ref="D43:J43">+D44+D45+D46+D47+D48</f>
        <v>73</v>
      </c>
      <c r="E43" s="7">
        <f t="shared" si="7"/>
        <v>627</v>
      </c>
      <c r="F43" s="7">
        <f t="shared" si="7"/>
        <v>2138</v>
      </c>
      <c r="G43" s="7">
        <f t="shared" si="7"/>
        <v>2050</v>
      </c>
      <c r="H43" s="7">
        <f t="shared" si="7"/>
        <v>584</v>
      </c>
      <c r="I43" s="7">
        <f t="shared" si="7"/>
        <v>67</v>
      </c>
      <c r="J43" s="15">
        <f t="shared" si="7"/>
        <v>1</v>
      </c>
      <c r="K43" s="39">
        <f aca="true" t="shared" si="8" ref="K43:K48">SUM(D43:J43)</f>
        <v>5540</v>
      </c>
    </row>
    <row r="44" spans="2:11" ht="19.5" customHeight="1">
      <c r="B44" s="22"/>
      <c r="C44" s="23" t="s">
        <v>2</v>
      </c>
      <c r="D44" s="14">
        <v>42</v>
      </c>
      <c r="E44" s="7">
        <v>374</v>
      </c>
      <c r="F44" s="7">
        <v>1171</v>
      </c>
      <c r="G44" s="7">
        <v>1045</v>
      </c>
      <c r="H44" s="7">
        <v>326</v>
      </c>
      <c r="I44" s="7">
        <v>43</v>
      </c>
      <c r="J44" s="15">
        <v>1</v>
      </c>
      <c r="K44" s="39">
        <f t="shared" si="8"/>
        <v>3002</v>
      </c>
    </row>
    <row r="45" spans="2:11" ht="19.5" customHeight="1">
      <c r="B45" s="22"/>
      <c r="C45" s="23" t="s">
        <v>25</v>
      </c>
      <c r="D45" s="14">
        <v>13</v>
      </c>
      <c r="E45" s="7">
        <v>114</v>
      </c>
      <c r="F45" s="7">
        <v>491</v>
      </c>
      <c r="G45" s="7">
        <v>496</v>
      </c>
      <c r="H45" s="7">
        <v>117</v>
      </c>
      <c r="I45" s="7">
        <v>12</v>
      </c>
      <c r="J45" s="15">
        <v>0</v>
      </c>
      <c r="K45" s="39">
        <f t="shared" si="8"/>
        <v>1243</v>
      </c>
    </row>
    <row r="46" spans="2:11" ht="19.5" customHeight="1">
      <c r="B46" s="22"/>
      <c r="C46" s="23" t="s">
        <v>26</v>
      </c>
      <c r="D46" s="14">
        <v>7</v>
      </c>
      <c r="E46" s="7">
        <v>69</v>
      </c>
      <c r="F46" s="7">
        <v>191</v>
      </c>
      <c r="G46" s="7">
        <v>192</v>
      </c>
      <c r="H46" s="7">
        <v>45</v>
      </c>
      <c r="I46" s="7">
        <v>7</v>
      </c>
      <c r="J46" s="15">
        <v>0</v>
      </c>
      <c r="K46" s="39">
        <f t="shared" si="8"/>
        <v>511</v>
      </c>
    </row>
    <row r="47" spans="2:11" ht="19.5" customHeight="1">
      <c r="B47" s="22"/>
      <c r="C47" s="23" t="s">
        <v>27</v>
      </c>
      <c r="D47" s="14">
        <v>6</v>
      </c>
      <c r="E47" s="7">
        <v>34</v>
      </c>
      <c r="F47" s="7">
        <v>193</v>
      </c>
      <c r="G47" s="7">
        <v>214</v>
      </c>
      <c r="H47" s="7">
        <v>64</v>
      </c>
      <c r="I47" s="7">
        <v>5</v>
      </c>
      <c r="J47" s="15">
        <v>0</v>
      </c>
      <c r="K47" s="39">
        <f t="shared" si="8"/>
        <v>516</v>
      </c>
    </row>
    <row r="48" spans="2:11" ht="19.5" customHeight="1">
      <c r="B48" s="22"/>
      <c r="C48" s="23" t="s">
        <v>28</v>
      </c>
      <c r="D48" s="14">
        <v>5</v>
      </c>
      <c r="E48" s="7">
        <v>36</v>
      </c>
      <c r="F48" s="7">
        <v>92</v>
      </c>
      <c r="G48" s="7">
        <v>103</v>
      </c>
      <c r="H48" s="7">
        <v>32</v>
      </c>
      <c r="I48" s="7">
        <v>0</v>
      </c>
      <c r="J48" s="15">
        <v>0</v>
      </c>
      <c r="K48" s="39">
        <f t="shared" si="8"/>
        <v>268</v>
      </c>
    </row>
    <row r="49" spans="2:11" ht="19.5" customHeight="1">
      <c r="B49" s="22"/>
      <c r="C49" s="23"/>
      <c r="D49" s="14"/>
      <c r="E49" s="7"/>
      <c r="F49" s="7"/>
      <c r="G49" s="7"/>
      <c r="H49" s="7"/>
      <c r="I49" s="7"/>
      <c r="J49" s="15"/>
      <c r="K49" s="39"/>
    </row>
    <row r="50" spans="2:11" ht="19.5" customHeight="1">
      <c r="B50" s="22" t="s">
        <v>23</v>
      </c>
      <c r="C50" s="23"/>
      <c r="D50" s="14">
        <f>+D51</f>
        <v>35</v>
      </c>
      <c r="E50" s="7">
        <f aca="true" t="shared" si="9" ref="E50:J50">+E51</f>
        <v>331</v>
      </c>
      <c r="F50" s="7">
        <f t="shared" si="9"/>
        <v>1162</v>
      </c>
      <c r="G50" s="7">
        <f t="shared" si="9"/>
        <v>1158</v>
      </c>
      <c r="H50" s="7">
        <f t="shared" si="9"/>
        <v>364</v>
      </c>
      <c r="I50" s="7">
        <f t="shared" si="9"/>
        <v>40</v>
      </c>
      <c r="J50" s="15">
        <f t="shared" si="9"/>
        <v>1</v>
      </c>
      <c r="K50" s="39">
        <f>SUM(D50:J50)</f>
        <v>3091</v>
      </c>
    </row>
    <row r="51" spans="2:11" ht="19.5" customHeight="1">
      <c r="B51" s="22"/>
      <c r="C51" s="23" t="s">
        <v>24</v>
      </c>
      <c r="D51" s="14">
        <v>35</v>
      </c>
      <c r="E51" s="7">
        <v>331</v>
      </c>
      <c r="F51" s="7">
        <v>1162</v>
      </c>
      <c r="G51" s="7">
        <v>1158</v>
      </c>
      <c r="H51" s="7">
        <v>364</v>
      </c>
      <c r="I51" s="7">
        <v>40</v>
      </c>
      <c r="J51" s="15">
        <v>1</v>
      </c>
      <c r="K51" s="39">
        <f>SUM(D51:J51)</f>
        <v>3091</v>
      </c>
    </row>
    <row r="52" spans="2:11" ht="19.5" customHeight="1">
      <c r="B52" s="22"/>
      <c r="C52" s="23"/>
      <c r="D52" s="14"/>
      <c r="E52" s="7"/>
      <c r="F52" s="7"/>
      <c r="G52" s="7"/>
      <c r="H52" s="7"/>
      <c r="I52" s="7"/>
      <c r="J52" s="15"/>
      <c r="K52" s="39"/>
    </row>
    <row r="53" spans="2:11" ht="19.5" customHeight="1">
      <c r="B53" s="22" t="s">
        <v>29</v>
      </c>
      <c r="C53" s="23"/>
      <c r="D53" s="14">
        <f aca="true" t="shared" si="10" ref="D53:J53">+D54+D55+D56</f>
        <v>17</v>
      </c>
      <c r="E53" s="7">
        <f t="shared" si="10"/>
        <v>132</v>
      </c>
      <c r="F53" s="7">
        <f t="shared" si="10"/>
        <v>359</v>
      </c>
      <c r="G53" s="7">
        <f t="shared" si="10"/>
        <v>319</v>
      </c>
      <c r="H53" s="7">
        <f t="shared" si="10"/>
        <v>125</v>
      </c>
      <c r="I53" s="7">
        <f t="shared" si="10"/>
        <v>18</v>
      </c>
      <c r="J53" s="15">
        <f t="shared" si="10"/>
        <v>0</v>
      </c>
      <c r="K53" s="39">
        <f>SUM(D53:J53)</f>
        <v>970</v>
      </c>
    </row>
    <row r="54" spans="2:11" ht="19.5" customHeight="1">
      <c r="B54" s="22"/>
      <c r="C54" s="23" t="s">
        <v>30</v>
      </c>
      <c r="D54" s="14">
        <v>7</v>
      </c>
      <c r="E54" s="7">
        <v>77</v>
      </c>
      <c r="F54" s="7">
        <v>208</v>
      </c>
      <c r="G54" s="7">
        <v>197</v>
      </c>
      <c r="H54" s="7">
        <v>87</v>
      </c>
      <c r="I54" s="7">
        <v>10</v>
      </c>
      <c r="J54" s="15">
        <v>0</v>
      </c>
      <c r="K54" s="39">
        <f>SUM(D54:J54)</f>
        <v>586</v>
      </c>
    </row>
    <row r="55" spans="2:11" ht="19.5" customHeight="1">
      <c r="B55" s="22"/>
      <c r="C55" s="23" t="s">
        <v>31</v>
      </c>
      <c r="D55" s="14">
        <v>10</v>
      </c>
      <c r="E55" s="7">
        <v>53</v>
      </c>
      <c r="F55" s="7">
        <v>144</v>
      </c>
      <c r="G55" s="7">
        <v>116</v>
      </c>
      <c r="H55" s="7">
        <v>34</v>
      </c>
      <c r="I55" s="7">
        <v>7</v>
      </c>
      <c r="J55" s="15">
        <v>0</v>
      </c>
      <c r="K55" s="39">
        <f>SUM(D55:J55)</f>
        <v>364</v>
      </c>
    </row>
    <row r="56" spans="2:11" ht="19.5" customHeight="1">
      <c r="B56" s="22"/>
      <c r="C56" s="23" t="s">
        <v>32</v>
      </c>
      <c r="D56" s="14">
        <v>0</v>
      </c>
      <c r="E56" s="7">
        <v>2</v>
      </c>
      <c r="F56" s="7">
        <v>7</v>
      </c>
      <c r="G56" s="7">
        <v>6</v>
      </c>
      <c r="H56" s="7">
        <v>4</v>
      </c>
      <c r="I56" s="7">
        <v>1</v>
      </c>
      <c r="J56" s="15">
        <v>0</v>
      </c>
      <c r="K56" s="39">
        <f>SUM(D56:J56)</f>
        <v>20</v>
      </c>
    </row>
    <row r="57" spans="2:11" ht="19.5" customHeight="1">
      <c r="B57" s="22"/>
      <c r="C57" s="23"/>
      <c r="D57" s="14"/>
      <c r="E57" s="7"/>
      <c r="F57" s="7"/>
      <c r="G57" s="7"/>
      <c r="H57" s="7"/>
      <c r="I57" s="7"/>
      <c r="J57" s="15"/>
      <c r="K57" s="39"/>
    </row>
    <row r="58" spans="2:11" ht="19.5" customHeight="1">
      <c r="B58" s="22" t="s">
        <v>33</v>
      </c>
      <c r="C58" s="23"/>
      <c r="D58" s="14">
        <f>+D59+D60+D61+D62+D63+D64+D65+D66+D67</f>
        <v>31</v>
      </c>
      <c r="E58" s="7">
        <f aca="true" t="shared" si="11" ref="E58:J58">+E59+E60+E61+E62+E63+E64+E65+E66+E67</f>
        <v>282</v>
      </c>
      <c r="F58" s="7">
        <f t="shared" si="11"/>
        <v>687</v>
      </c>
      <c r="G58" s="7">
        <f t="shared" si="11"/>
        <v>527</v>
      </c>
      <c r="H58" s="7">
        <f t="shared" si="11"/>
        <v>183</v>
      </c>
      <c r="I58" s="7">
        <f t="shared" si="11"/>
        <v>21</v>
      </c>
      <c r="J58" s="15">
        <f t="shared" si="11"/>
        <v>1</v>
      </c>
      <c r="K58" s="39">
        <f aca="true" t="shared" si="12" ref="K58:K67">SUM(D58:J58)</f>
        <v>1732</v>
      </c>
    </row>
    <row r="59" spans="2:11" ht="19.5" customHeight="1">
      <c r="B59" s="22"/>
      <c r="C59" s="23" t="s">
        <v>34</v>
      </c>
      <c r="D59" s="14">
        <v>11</v>
      </c>
      <c r="E59" s="7">
        <v>129</v>
      </c>
      <c r="F59" s="7">
        <v>324</v>
      </c>
      <c r="G59" s="7">
        <v>235</v>
      </c>
      <c r="H59" s="7">
        <v>90</v>
      </c>
      <c r="I59" s="7">
        <v>10</v>
      </c>
      <c r="J59" s="15">
        <v>1</v>
      </c>
      <c r="K59" s="39">
        <f t="shared" si="12"/>
        <v>800</v>
      </c>
    </row>
    <row r="60" spans="2:11" ht="19.5" customHeight="1">
      <c r="B60" s="22"/>
      <c r="C60" s="23" t="s">
        <v>35</v>
      </c>
      <c r="D60" s="14">
        <v>0</v>
      </c>
      <c r="E60" s="7">
        <v>21</v>
      </c>
      <c r="F60" s="7">
        <v>47</v>
      </c>
      <c r="G60" s="7">
        <v>35</v>
      </c>
      <c r="H60" s="7">
        <v>8</v>
      </c>
      <c r="I60" s="7">
        <v>1</v>
      </c>
      <c r="J60" s="15">
        <v>0</v>
      </c>
      <c r="K60" s="39">
        <f t="shared" si="12"/>
        <v>112</v>
      </c>
    </row>
    <row r="61" spans="2:11" ht="19.5" customHeight="1">
      <c r="B61" s="22"/>
      <c r="C61" s="23" t="s">
        <v>36</v>
      </c>
      <c r="D61" s="14">
        <v>3</v>
      </c>
      <c r="E61" s="7">
        <v>26</v>
      </c>
      <c r="F61" s="7">
        <v>63</v>
      </c>
      <c r="G61" s="7">
        <v>46</v>
      </c>
      <c r="H61" s="7">
        <v>13</v>
      </c>
      <c r="I61" s="7">
        <v>1</v>
      </c>
      <c r="J61" s="15">
        <v>0</v>
      </c>
      <c r="K61" s="39">
        <f t="shared" si="12"/>
        <v>152</v>
      </c>
    </row>
    <row r="62" spans="2:11" ht="19.5" customHeight="1">
      <c r="B62" s="22"/>
      <c r="C62" s="23" t="s">
        <v>37</v>
      </c>
      <c r="D62" s="14">
        <v>10</v>
      </c>
      <c r="E62" s="7">
        <v>38</v>
      </c>
      <c r="F62" s="7">
        <v>93</v>
      </c>
      <c r="G62" s="7">
        <v>87</v>
      </c>
      <c r="H62" s="7">
        <v>37</v>
      </c>
      <c r="I62" s="7">
        <v>2</v>
      </c>
      <c r="J62" s="15">
        <v>0</v>
      </c>
      <c r="K62" s="39">
        <f t="shared" si="12"/>
        <v>267</v>
      </c>
    </row>
    <row r="63" spans="2:11" ht="19.5" customHeight="1">
      <c r="B63" s="22"/>
      <c r="C63" s="23" t="s">
        <v>38</v>
      </c>
      <c r="D63" s="14">
        <v>3</v>
      </c>
      <c r="E63" s="7">
        <v>11</v>
      </c>
      <c r="F63" s="7">
        <v>15</v>
      </c>
      <c r="G63" s="7">
        <v>14</v>
      </c>
      <c r="H63" s="7">
        <v>4</v>
      </c>
      <c r="I63" s="7">
        <v>0</v>
      </c>
      <c r="J63" s="15">
        <v>0</v>
      </c>
      <c r="K63" s="39">
        <f t="shared" si="12"/>
        <v>47</v>
      </c>
    </row>
    <row r="64" spans="2:11" ht="19.5" customHeight="1">
      <c r="B64" s="22"/>
      <c r="C64" s="23" t="s">
        <v>39</v>
      </c>
      <c r="D64" s="14">
        <v>1</v>
      </c>
      <c r="E64" s="7">
        <v>7</v>
      </c>
      <c r="F64" s="7">
        <v>9</v>
      </c>
      <c r="G64" s="7">
        <v>12</v>
      </c>
      <c r="H64" s="7">
        <v>2</v>
      </c>
      <c r="I64" s="7">
        <v>1</v>
      </c>
      <c r="J64" s="15">
        <v>0</v>
      </c>
      <c r="K64" s="39">
        <f t="shared" si="12"/>
        <v>32</v>
      </c>
    </row>
    <row r="65" spans="2:11" ht="19.5" customHeight="1">
      <c r="B65" s="22"/>
      <c r="C65" s="23" t="s">
        <v>40</v>
      </c>
      <c r="D65" s="14">
        <v>0</v>
      </c>
      <c r="E65" s="7">
        <v>20</v>
      </c>
      <c r="F65" s="7">
        <v>80</v>
      </c>
      <c r="G65" s="7">
        <v>37</v>
      </c>
      <c r="H65" s="7">
        <v>14</v>
      </c>
      <c r="I65" s="7">
        <v>3</v>
      </c>
      <c r="J65" s="15">
        <v>0</v>
      </c>
      <c r="K65" s="39">
        <f t="shared" si="12"/>
        <v>154</v>
      </c>
    </row>
    <row r="66" spans="2:11" ht="19.5" customHeight="1">
      <c r="B66" s="22"/>
      <c r="C66" s="23" t="s">
        <v>41</v>
      </c>
      <c r="D66" s="14">
        <v>3</v>
      </c>
      <c r="E66" s="7">
        <v>27</v>
      </c>
      <c r="F66" s="7">
        <v>49</v>
      </c>
      <c r="G66" s="7">
        <v>52</v>
      </c>
      <c r="H66" s="7">
        <v>12</v>
      </c>
      <c r="I66" s="7">
        <v>2</v>
      </c>
      <c r="J66" s="15">
        <v>0</v>
      </c>
      <c r="K66" s="39">
        <f t="shared" si="12"/>
        <v>145</v>
      </c>
    </row>
    <row r="67" spans="2:11" ht="19.5" customHeight="1">
      <c r="B67" s="22"/>
      <c r="C67" s="23" t="s">
        <v>42</v>
      </c>
      <c r="D67" s="14">
        <v>0</v>
      </c>
      <c r="E67" s="7">
        <v>3</v>
      </c>
      <c r="F67" s="7">
        <v>7</v>
      </c>
      <c r="G67" s="7">
        <v>9</v>
      </c>
      <c r="H67" s="7">
        <v>3</v>
      </c>
      <c r="I67" s="7">
        <v>1</v>
      </c>
      <c r="J67" s="15">
        <v>0</v>
      </c>
      <c r="K67" s="39">
        <f t="shared" si="12"/>
        <v>23</v>
      </c>
    </row>
    <row r="68" spans="2:11" ht="19.5" customHeight="1">
      <c r="B68" s="22"/>
      <c r="C68" s="23"/>
      <c r="D68" s="14"/>
      <c r="E68" s="7"/>
      <c r="F68" s="7"/>
      <c r="G68" s="7"/>
      <c r="H68" s="7"/>
      <c r="I68" s="7"/>
      <c r="J68" s="15"/>
      <c r="K68" s="39"/>
    </row>
    <row r="69" spans="2:11" ht="19.5" customHeight="1">
      <c r="B69" s="22" t="s">
        <v>43</v>
      </c>
      <c r="C69" s="23"/>
      <c r="D69" s="14">
        <f aca="true" t="shared" si="13" ref="D69:J69">+D70+D71+D72+D73+D74+D75+D76+D77+D78</f>
        <v>31</v>
      </c>
      <c r="E69" s="7">
        <f t="shared" si="13"/>
        <v>161</v>
      </c>
      <c r="F69" s="7">
        <f t="shared" si="13"/>
        <v>377</v>
      </c>
      <c r="G69" s="7">
        <f t="shared" si="13"/>
        <v>259</v>
      </c>
      <c r="H69" s="7">
        <f t="shared" si="13"/>
        <v>102</v>
      </c>
      <c r="I69" s="7">
        <f t="shared" si="13"/>
        <v>11</v>
      </c>
      <c r="J69" s="15">
        <f t="shared" si="13"/>
        <v>0</v>
      </c>
      <c r="K69" s="39">
        <f aca="true" t="shared" si="14" ref="K69:K78">SUM(D69:J69)</f>
        <v>941</v>
      </c>
    </row>
    <row r="70" spans="2:11" ht="19.5" customHeight="1">
      <c r="B70" s="22"/>
      <c r="C70" s="23" t="s">
        <v>44</v>
      </c>
      <c r="D70" s="14">
        <v>14</v>
      </c>
      <c r="E70" s="7">
        <v>91</v>
      </c>
      <c r="F70" s="7">
        <v>202</v>
      </c>
      <c r="G70" s="7">
        <v>129</v>
      </c>
      <c r="H70" s="7">
        <v>53</v>
      </c>
      <c r="I70" s="7">
        <v>4</v>
      </c>
      <c r="J70" s="15">
        <v>0</v>
      </c>
      <c r="K70" s="39">
        <f t="shared" si="14"/>
        <v>493</v>
      </c>
    </row>
    <row r="71" spans="2:11" ht="19.5" customHeight="1">
      <c r="B71" s="22"/>
      <c r="C71" s="23" t="s">
        <v>45</v>
      </c>
      <c r="D71" s="14">
        <v>3</v>
      </c>
      <c r="E71" s="7">
        <v>6</v>
      </c>
      <c r="F71" s="7">
        <v>36</v>
      </c>
      <c r="G71" s="7">
        <v>30</v>
      </c>
      <c r="H71" s="7">
        <v>15</v>
      </c>
      <c r="I71" s="7">
        <v>0</v>
      </c>
      <c r="J71" s="15">
        <v>0</v>
      </c>
      <c r="K71" s="39">
        <f t="shared" si="14"/>
        <v>90</v>
      </c>
    </row>
    <row r="72" spans="2:11" ht="19.5" customHeight="1">
      <c r="B72" s="22"/>
      <c r="C72" s="23" t="s">
        <v>46</v>
      </c>
      <c r="D72" s="14">
        <v>1</v>
      </c>
      <c r="E72" s="7">
        <v>17</v>
      </c>
      <c r="F72" s="7">
        <v>42</v>
      </c>
      <c r="G72" s="7">
        <v>24</v>
      </c>
      <c r="H72" s="7">
        <v>8</v>
      </c>
      <c r="I72" s="7">
        <v>3</v>
      </c>
      <c r="J72" s="15">
        <v>0</v>
      </c>
      <c r="K72" s="39">
        <f t="shared" si="14"/>
        <v>95</v>
      </c>
    </row>
    <row r="73" spans="2:11" ht="19.5" customHeight="1">
      <c r="B73" s="22"/>
      <c r="C73" s="23" t="s">
        <v>47</v>
      </c>
      <c r="D73" s="14">
        <v>3</v>
      </c>
      <c r="E73" s="7">
        <v>10</v>
      </c>
      <c r="F73" s="7">
        <v>21</v>
      </c>
      <c r="G73" s="7">
        <v>19</v>
      </c>
      <c r="H73" s="7">
        <v>5</v>
      </c>
      <c r="I73" s="7">
        <v>2</v>
      </c>
      <c r="J73" s="15">
        <v>0</v>
      </c>
      <c r="K73" s="39">
        <f t="shared" si="14"/>
        <v>60</v>
      </c>
    </row>
    <row r="74" spans="2:11" ht="19.5" customHeight="1">
      <c r="B74" s="22"/>
      <c r="C74" s="23" t="s">
        <v>48</v>
      </c>
      <c r="D74" s="14">
        <v>3</v>
      </c>
      <c r="E74" s="7">
        <v>6</v>
      </c>
      <c r="F74" s="7">
        <v>25</v>
      </c>
      <c r="G74" s="7">
        <v>8</v>
      </c>
      <c r="H74" s="7">
        <v>4</v>
      </c>
      <c r="I74" s="7">
        <v>1</v>
      </c>
      <c r="J74" s="15">
        <v>0</v>
      </c>
      <c r="K74" s="39">
        <f t="shared" si="14"/>
        <v>47</v>
      </c>
    </row>
    <row r="75" spans="2:11" ht="19.5" customHeight="1">
      <c r="B75" s="22"/>
      <c r="C75" s="23" t="s">
        <v>49</v>
      </c>
      <c r="D75" s="14">
        <v>3</v>
      </c>
      <c r="E75" s="7">
        <v>17</v>
      </c>
      <c r="F75" s="7">
        <v>24</v>
      </c>
      <c r="G75" s="7">
        <v>29</v>
      </c>
      <c r="H75" s="7">
        <v>13</v>
      </c>
      <c r="I75" s="7">
        <v>0</v>
      </c>
      <c r="J75" s="15">
        <v>0</v>
      </c>
      <c r="K75" s="39">
        <f t="shared" si="14"/>
        <v>86</v>
      </c>
    </row>
    <row r="76" spans="2:11" ht="19.5" customHeight="1">
      <c r="B76" s="22"/>
      <c r="C76" s="23" t="s">
        <v>50</v>
      </c>
      <c r="D76" s="14">
        <v>3</v>
      </c>
      <c r="E76" s="7">
        <v>3</v>
      </c>
      <c r="F76" s="7">
        <v>11</v>
      </c>
      <c r="G76" s="7">
        <v>6</v>
      </c>
      <c r="H76" s="7">
        <v>1</v>
      </c>
      <c r="I76" s="7">
        <v>1</v>
      </c>
      <c r="J76" s="15">
        <v>0</v>
      </c>
      <c r="K76" s="39">
        <f t="shared" si="14"/>
        <v>25</v>
      </c>
    </row>
    <row r="77" spans="2:11" ht="19.5" customHeight="1">
      <c r="B77" s="22"/>
      <c r="C77" s="23" t="s">
        <v>51</v>
      </c>
      <c r="D77" s="14">
        <v>0</v>
      </c>
      <c r="E77" s="7">
        <v>1</v>
      </c>
      <c r="F77" s="7">
        <v>2</v>
      </c>
      <c r="G77" s="7">
        <v>3</v>
      </c>
      <c r="H77" s="7">
        <v>0</v>
      </c>
      <c r="I77" s="7">
        <v>0</v>
      </c>
      <c r="J77" s="15">
        <v>0</v>
      </c>
      <c r="K77" s="39">
        <f t="shared" si="14"/>
        <v>6</v>
      </c>
    </row>
    <row r="78" spans="2:11" ht="19.5" customHeight="1">
      <c r="B78" s="22"/>
      <c r="C78" s="23" t="s">
        <v>52</v>
      </c>
      <c r="D78" s="14">
        <v>1</v>
      </c>
      <c r="E78" s="7">
        <v>10</v>
      </c>
      <c r="F78" s="7">
        <v>14</v>
      </c>
      <c r="G78" s="7">
        <v>11</v>
      </c>
      <c r="H78" s="7">
        <v>3</v>
      </c>
      <c r="I78" s="7">
        <v>0</v>
      </c>
      <c r="J78" s="15">
        <v>0</v>
      </c>
      <c r="K78" s="39">
        <f t="shared" si="14"/>
        <v>39</v>
      </c>
    </row>
    <row r="79" spans="2:11" ht="19.5" customHeight="1">
      <c r="B79" s="22"/>
      <c r="C79" s="23"/>
      <c r="D79" s="14"/>
      <c r="E79" s="7"/>
      <c r="F79" s="7"/>
      <c r="G79" s="7"/>
      <c r="H79" s="7"/>
      <c r="I79" s="7"/>
      <c r="J79" s="15"/>
      <c r="K79" s="39"/>
    </row>
    <row r="80" spans="2:11" ht="19.5" customHeight="1">
      <c r="B80" s="22" t="s">
        <v>53</v>
      </c>
      <c r="C80" s="23"/>
      <c r="D80" s="14">
        <f>+D81+D82+D83+D84+D85+D86</f>
        <v>26</v>
      </c>
      <c r="E80" s="7">
        <f aca="true" t="shared" si="15" ref="E80:J80">+E81+E82+E83+E84+E85+E86</f>
        <v>210</v>
      </c>
      <c r="F80" s="7">
        <f t="shared" si="15"/>
        <v>499</v>
      </c>
      <c r="G80" s="7">
        <f t="shared" si="15"/>
        <v>380</v>
      </c>
      <c r="H80" s="7">
        <f t="shared" si="15"/>
        <v>138</v>
      </c>
      <c r="I80" s="7">
        <f t="shared" si="15"/>
        <v>18</v>
      </c>
      <c r="J80" s="15">
        <f t="shared" si="15"/>
        <v>0</v>
      </c>
      <c r="K80" s="39">
        <f aca="true" t="shared" si="16" ref="K80:K86">SUM(D80:J80)</f>
        <v>1271</v>
      </c>
    </row>
    <row r="81" spans="2:11" ht="19.5" customHeight="1">
      <c r="B81" s="22"/>
      <c r="C81" s="23" t="s">
        <v>54</v>
      </c>
      <c r="D81" s="14">
        <v>8</v>
      </c>
      <c r="E81" s="7">
        <v>88</v>
      </c>
      <c r="F81" s="7">
        <v>235</v>
      </c>
      <c r="G81" s="7">
        <v>169</v>
      </c>
      <c r="H81" s="7">
        <v>65</v>
      </c>
      <c r="I81" s="7">
        <v>5</v>
      </c>
      <c r="J81" s="15">
        <v>0</v>
      </c>
      <c r="K81" s="39">
        <f t="shared" si="16"/>
        <v>570</v>
      </c>
    </row>
    <row r="82" spans="2:11" ht="19.5" customHeight="1">
      <c r="B82" s="22"/>
      <c r="C82" s="23" t="s">
        <v>55</v>
      </c>
      <c r="D82" s="14">
        <v>2</v>
      </c>
      <c r="E82" s="7">
        <v>10</v>
      </c>
      <c r="F82" s="7">
        <v>25</v>
      </c>
      <c r="G82" s="7">
        <v>16</v>
      </c>
      <c r="H82" s="7">
        <v>10</v>
      </c>
      <c r="I82" s="7">
        <v>3</v>
      </c>
      <c r="J82" s="15">
        <v>0</v>
      </c>
      <c r="K82" s="39">
        <f t="shared" si="16"/>
        <v>66</v>
      </c>
    </row>
    <row r="83" spans="2:11" ht="19.5" customHeight="1">
      <c r="B83" s="22"/>
      <c r="C83" s="23" t="s">
        <v>56</v>
      </c>
      <c r="D83" s="14">
        <v>6</v>
      </c>
      <c r="E83" s="7">
        <v>33</v>
      </c>
      <c r="F83" s="7">
        <v>66</v>
      </c>
      <c r="G83" s="7">
        <v>56</v>
      </c>
      <c r="H83" s="7">
        <v>18</v>
      </c>
      <c r="I83" s="7">
        <v>4</v>
      </c>
      <c r="J83" s="15">
        <v>0</v>
      </c>
      <c r="K83" s="39">
        <f t="shared" si="16"/>
        <v>183</v>
      </c>
    </row>
    <row r="84" spans="2:11" ht="19.5" customHeight="1">
      <c r="B84" s="22"/>
      <c r="C84" s="23" t="s">
        <v>57</v>
      </c>
      <c r="D84" s="14">
        <v>3</v>
      </c>
      <c r="E84" s="7">
        <v>23</v>
      </c>
      <c r="F84" s="7">
        <v>47</v>
      </c>
      <c r="G84" s="7">
        <v>39</v>
      </c>
      <c r="H84" s="7">
        <v>16</v>
      </c>
      <c r="I84" s="7">
        <v>2</v>
      </c>
      <c r="J84" s="15">
        <v>0</v>
      </c>
      <c r="K84" s="39">
        <f t="shared" si="16"/>
        <v>130</v>
      </c>
    </row>
    <row r="85" spans="2:11" ht="19.5" customHeight="1">
      <c r="B85" s="22"/>
      <c r="C85" s="23" t="s">
        <v>58</v>
      </c>
      <c r="D85" s="14">
        <v>0</v>
      </c>
      <c r="E85" s="7">
        <v>2</v>
      </c>
      <c r="F85" s="7">
        <v>2</v>
      </c>
      <c r="G85" s="7">
        <v>3</v>
      </c>
      <c r="H85" s="7">
        <v>1</v>
      </c>
      <c r="I85" s="7">
        <v>0</v>
      </c>
      <c r="J85" s="15">
        <v>0</v>
      </c>
      <c r="K85" s="39">
        <f t="shared" si="16"/>
        <v>8</v>
      </c>
    </row>
    <row r="86" spans="2:11" ht="19.5" customHeight="1">
      <c r="B86" s="22"/>
      <c r="C86" s="23" t="s">
        <v>59</v>
      </c>
      <c r="D86" s="14">
        <v>7</v>
      </c>
      <c r="E86" s="7">
        <v>54</v>
      </c>
      <c r="F86" s="7">
        <v>124</v>
      </c>
      <c r="G86" s="7">
        <v>97</v>
      </c>
      <c r="H86" s="7">
        <v>28</v>
      </c>
      <c r="I86" s="7">
        <v>4</v>
      </c>
      <c r="J86" s="15">
        <v>0</v>
      </c>
      <c r="K86" s="39">
        <f t="shared" si="16"/>
        <v>314</v>
      </c>
    </row>
    <row r="87" spans="2:11" ht="19.5" customHeight="1">
      <c r="B87" s="22"/>
      <c r="C87" s="23"/>
      <c r="D87" s="14"/>
      <c r="E87" s="7"/>
      <c r="F87" s="7"/>
      <c r="G87" s="7"/>
      <c r="H87" s="7"/>
      <c r="I87" s="7"/>
      <c r="J87" s="15"/>
      <c r="K87" s="39"/>
    </row>
    <row r="88" spans="2:11" ht="19.5" customHeight="1">
      <c r="B88" s="22" t="s">
        <v>60</v>
      </c>
      <c r="C88" s="23"/>
      <c r="D88" s="14">
        <f>+D89+D90+D91+D92+D93+D94+D95</f>
        <v>54</v>
      </c>
      <c r="E88" s="7">
        <f aca="true" t="shared" si="17" ref="E88:J88">+E89+E90+E91+E92+E93+E94+E95</f>
        <v>359</v>
      </c>
      <c r="F88" s="7">
        <f t="shared" si="17"/>
        <v>845</v>
      </c>
      <c r="G88" s="7">
        <f t="shared" si="17"/>
        <v>785</v>
      </c>
      <c r="H88" s="7">
        <f t="shared" si="17"/>
        <v>245</v>
      </c>
      <c r="I88" s="7">
        <f t="shared" si="17"/>
        <v>38</v>
      </c>
      <c r="J88" s="15">
        <f t="shared" si="17"/>
        <v>2</v>
      </c>
      <c r="K88" s="39">
        <f aca="true" t="shared" si="18" ref="K88:K95">SUM(D88:J88)</f>
        <v>2328</v>
      </c>
    </row>
    <row r="89" spans="2:11" ht="19.5" customHeight="1">
      <c r="B89" s="22"/>
      <c r="C89" s="23" t="s">
        <v>61</v>
      </c>
      <c r="D89" s="14">
        <v>36</v>
      </c>
      <c r="E89" s="7">
        <v>217</v>
      </c>
      <c r="F89" s="7">
        <v>517</v>
      </c>
      <c r="G89" s="7">
        <v>501</v>
      </c>
      <c r="H89" s="7">
        <v>164</v>
      </c>
      <c r="I89" s="7">
        <v>21</v>
      </c>
      <c r="J89" s="15">
        <v>0</v>
      </c>
      <c r="K89" s="39">
        <f t="shared" si="18"/>
        <v>1456</v>
      </c>
    </row>
    <row r="90" spans="2:11" ht="19.5" customHeight="1">
      <c r="B90" s="22"/>
      <c r="C90" s="23" t="s">
        <v>132</v>
      </c>
      <c r="D90" s="14">
        <v>1</v>
      </c>
      <c r="E90" s="7">
        <v>7</v>
      </c>
      <c r="F90" s="7">
        <v>27</v>
      </c>
      <c r="G90" s="7">
        <v>30</v>
      </c>
      <c r="H90" s="7">
        <v>6</v>
      </c>
      <c r="I90" s="7">
        <v>0</v>
      </c>
      <c r="J90" s="15">
        <v>0</v>
      </c>
      <c r="K90" s="39">
        <f t="shared" si="18"/>
        <v>71</v>
      </c>
    </row>
    <row r="91" spans="2:11" ht="19.5" customHeight="1">
      <c r="B91" s="22"/>
      <c r="C91" s="23" t="s">
        <v>62</v>
      </c>
      <c r="D91" s="14">
        <v>1</v>
      </c>
      <c r="E91" s="7">
        <v>19</v>
      </c>
      <c r="F91" s="7">
        <v>32</v>
      </c>
      <c r="G91" s="7">
        <v>33</v>
      </c>
      <c r="H91" s="7">
        <v>10</v>
      </c>
      <c r="I91" s="7">
        <v>0</v>
      </c>
      <c r="J91" s="15">
        <v>0</v>
      </c>
      <c r="K91" s="39">
        <f t="shared" si="18"/>
        <v>95</v>
      </c>
    </row>
    <row r="92" spans="2:11" ht="19.5" customHeight="1">
      <c r="B92" s="22"/>
      <c r="C92" s="23" t="s">
        <v>63</v>
      </c>
      <c r="D92" s="14">
        <v>5</v>
      </c>
      <c r="E92" s="7">
        <v>31</v>
      </c>
      <c r="F92" s="7">
        <v>77</v>
      </c>
      <c r="G92" s="7">
        <v>66</v>
      </c>
      <c r="H92" s="7">
        <v>20</v>
      </c>
      <c r="I92" s="7">
        <v>4</v>
      </c>
      <c r="J92" s="15">
        <v>0</v>
      </c>
      <c r="K92" s="39">
        <f t="shared" si="18"/>
        <v>203</v>
      </c>
    </row>
    <row r="93" spans="2:11" ht="19.5" customHeight="1">
      <c r="B93" s="22"/>
      <c r="C93" s="23" t="s">
        <v>64</v>
      </c>
      <c r="D93" s="14">
        <v>0</v>
      </c>
      <c r="E93" s="7">
        <v>22</v>
      </c>
      <c r="F93" s="7">
        <v>43</v>
      </c>
      <c r="G93" s="7">
        <v>30</v>
      </c>
      <c r="H93" s="7">
        <v>10</v>
      </c>
      <c r="I93" s="7">
        <v>2</v>
      </c>
      <c r="J93" s="15">
        <v>0</v>
      </c>
      <c r="K93" s="39">
        <f t="shared" si="18"/>
        <v>107</v>
      </c>
    </row>
    <row r="94" spans="2:11" ht="19.5" customHeight="1">
      <c r="B94" s="22"/>
      <c r="C94" s="23" t="s">
        <v>65</v>
      </c>
      <c r="D94" s="14">
        <v>3</v>
      </c>
      <c r="E94" s="7">
        <v>14</v>
      </c>
      <c r="F94" s="7">
        <v>41</v>
      </c>
      <c r="G94" s="7">
        <v>28</v>
      </c>
      <c r="H94" s="7">
        <v>8</v>
      </c>
      <c r="I94" s="7">
        <v>5</v>
      </c>
      <c r="J94" s="15">
        <v>0</v>
      </c>
      <c r="K94" s="39">
        <f t="shared" si="18"/>
        <v>99</v>
      </c>
    </row>
    <row r="95" spans="2:11" ht="19.5" customHeight="1">
      <c r="B95" s="22"/>
      <c r="C95" s="23" t="s">
        <v>66</v>
      </c>
      <c r="D95" s="14">
        <v>8</v>
      </c>
      <c r="E95" s="7">
        <v>49</v>
      </c>
      <c r="F95" s="7">
        <v>108</v>
      </c>
      <c r="G95" s="7">
        <v>97</v>
      </c>
      <c r="H95" s="7">
        <v>27</v>
      </c>
      <c r="I95" s="7">
        <v>6</v>
      </c>
      <c r="J95" s="15">
        <v>2</v>
      </c>
      <c r="K95" s="39">
        <f t="shared" si="18"/>
        <v>297</v>
      </c>
    </row>
    <row r="96" spans="2:11" ht="19.5" customHeight="1">
      <c r="B96" s="22"/>
      <c r="C96" s="23"/>
      <c r="D96" s="14"/>
      <c r="E96" s="7"/>
      <c r="F96" s="7"/>
      <c r="G96" s="7"/>
      <c r="H96" s="7"/>
      <c r="I96" s="7"/>
      <c r="J96" s="15"/>
      <c r="K96" s="39"/>
    </row>
    <row r="97" spans="2:11" ht="19.5" customHeight="1">
      <c r="B97" s="22" t="s">
        <v>67</v>
      </c>
      <c r="C97" s="23"/>
      <c r="D97" s="14">
        <f aca="true" t="shared" si="19" ref="D97:J97">+D98+D99</f>
        <v>30</v>
      </c>
      <c r="E97" s="7">
        <f t="shared" si="19"/>
        <v>177</v>
      </c>
      <c r="F97" s="7">
        <f t="shared" si="19"/>
        <v>429</v>
      </c>
      <c r="G97" s="7">
        <f t="shared" si="19"/>
        <v>400</v>
      </c>
      <c r="H97" s="7">
        <f t="shared" si="19"/>
        <v>95</v>
      </c>
      <c r="I97" s="7">
        <f t="shared" si="19"/>
        <v>13</v>
      </c>
      <c r="J97" s="15">
        <f t="shared" si="19"/>
        <v>0</v>
      </c>
      <c r="K97" s="39">
        <f>SUM(D97:J97)</f>
        <v>1144</v>
      </c>
    </row>
    <row r="98" spans="2:11" ht="19.5" customHeight="1">
      <c r="B98" s="22"/>
      <c r="C98" s="23" t="s">
        <v>68</v>
      </c>
      <c r="D98" s="14">
        <v>28</v>
      </c>
      <c r="E98" s="7">
        <v>149</v>
      </c>
      <c r="F98" s="7">
        <v>377</v>
      </c>
      <c r="G98" s="7">
        <v>340</v>
      </c>
      <c r="H98" s="7">
        <v>87</v>
      </c>
      <c r="I98" s="7">
        <v>11</v>
      </c>
      <c r="J98" s="15">
        <v>0</v>
      </c>
      <c r="K98" s="39">
        <f>SUM(D98:J98)</f>
        <v>992</v>
      </c>
    </row>
    <row r="99" spans="2:11" ht="19.5" customHeight="1">
      <c r="B99" s="22"/>
      <c r="C99" s="23" t="s">
        <v>69</v>
      </c>
      <c r="D99" s="14">
        <v>2</v>
      </c>
      <c r="E99" s="7">
        <v>28</v>
      </c>
      <c r="F99" s="7">
        <v>52</v>
      </c>
      <c r="G99" s="7">
        <v>60</v>
      </c>
      <c r="H99" s="7">
        <v>8</v>
      </c>
      <c r="I99" s="7">
        <v>2</v>
      </c>
      <c r="J99" s="15">
        <v>0</v>
      </c>
      <c r="K99" s="39">
        <f>SUM(D99:J99)</f>
        <v>152</v>
      </c>
    </row>
    <row r="100" spans="2:11" ht="19.5" customHeight="1">
      <c r="B100" s="22"/>
      <c r="C100" s="23"/>
      <c r="D100" s="14"/>
      <c r="E100" s="7"/>
      <c r="F100" s="7"/>
      <c r="G100" s="7"/>
      <c r="H100" s="7"/>
      <c r="I100" s="7"/>
      <c r="J100" s="15"/>
      <c r="K100" s="39"/>
    </row>
    <row r="101" spans="2:11" ht="19.5" customHeight="1">
      <c r="B101" s="22" t="s">
        <v>70</v>
      </c>
      <c r="C101" s="23"/>
      <c r="D101" s="14">
        <f aca="true" t="shared" si="20" ref="D101:J101">+D102+D103+D104</f>
        <v>26</v>
      </c>
      <c r="E101" s="7">
        <f t="shared" si="20"/>
        <v>219</v>
      </c>
      <c r="F101" s="7">
        <f t="shared" si="20"/>
        <v>478</v>
      </c>
      <c r="G101" s="7">
        <f t="shared" si="20"/>
        <v>375</v>
      </c>
      <c r="H101" s="7">
        <f t="shared" si="20"/>
        <v>129</v>
      </c>
      <c r="I101" s="7">
        <f t="shared" si="20"/>
        <v>16</v>
      </c>
      <c r="J101" s="15">
        <f t="shared" si="20"/>
        <v>1</v>
      </c>
      <c r="K101" s="39">
        <f>SUM(D101:J101)</f>
        <v>1244</v>
      </c>
    </row>
    <row r="102" spans="2:11" ht="19.5" customHeight="1">
      <c r="B102" s="22"/>
      <c r="C102" s="23" t="s">
        <v>71</v>
      </c>
      <c r="D102" s="14">
        <v>16</v>
      </c>
      <c r="E102" s="7">
        <v>140</v>
      </c>
      <c r="F102" s="7">
        <v>282</v>
      </c>
      <c r="G102" s="7">
        <v>227</v>
      </c>
      <c r="H102" s="7">
        <v>77</v>
      </c>
      <c r="I102" s="7">
        <v>12</v>
      </c>
      <c r="J102" s="15">
        <v>1</v>
      </c>
      <c r="K102" s="39">
        <f>SUM(D102:J102)</f>
        <v>755</v>
      </c>
    </row>
    <row r="103" spans="2:11" ht="19.5" customHeight="1">
      <c r="B103" s="22"/>
      <c r="C103" s="23" t="s">
        <v>72</v>
      </c>
      <c r="D103" s="14">
        <v>10</v>
      </c>
      <c r="E103" s="7">
        <v>71</v>
      </c>
      <c r="F103" s="7">
        <v>190</v>
      </c>
      <c r="G103" s="7">
        <v>141</v>
      </c>
      <c r="H103" s="7">
        <v>50</v>
      </c>
      <c r="I103" s="7">
        <v>4</v>
      </c>
      <c r="J103" s="15">
        <v>0</v>
      </c>
      <c r="K103" s="39">
        <f>SUM(D103:J103)</f>
        <v>466</v>
      </c>
    </row>
    <row r="104" spans="2:11" ht="19.5" customHeight="1">
      <c r="B104" s="22"/>
      <c r="C104" s="23" t="s">
        <v>73</v>
      </c>
      <c r="D104" s="14">
        <v>0</v>
      </c>
      <c r="E104" s="7">
        <v>8</v>
      </c>
      <c r="F104" s="7">
        <v>6</v>
      </c>
      <c r="G104" s="7">
        <v>7</v>
      </c>
      <c r="H104" s="7">
        <v>2</v>
      </c>
      <c r="I104" s="7">
        <v>0</v>
      </c>
      <c r="J104" s="15">
        <v>0</v>
      </c>
      <c r="K104" s="39">
        <f>SUM(D104:J104)</f>
        <v>23</v>
      </c>
    </row>
    <row r="105" spans="2:11" ht="19.5" customHeight="1">
      <c r="B105" s="22"/>
      <c r="C105" s="23"/>
      <c r="D105" s="14"/>
      <c r="E105" s="7"/>
      <c r="F105" s="7"/>
      <c r="G105" s="7"/>
      <c r="H105" s="7"/>
      <c r="I105" s="7"/>
      <c r="J105" s="15"/>
      <c r="K105" s="39"/>
    </row>
    <row r="106" spans="2:11" ht="19.5" customHeight="1">
      <c r="B106" s="22" t="s">
        <v>74</v>
      </c>
      <c r="C106" s="23"/>
      <c r="D106" s="14">
        <f aca="true" t="shared" si="21" ref="D106:J106">+D107+D108+D109+D110</f>
        <v>23</v>
      </c>
      <c r="E106" s="7">
        <f t="shared" si="21"/>
        <v>161</v>
      </c>
      <c r="F106" s="7">
        <f t="shared" si="21"/>
        <v>327</v>
      </c>
      <c r="G106" s="7">
        <f t="shared" si="21"/>
        <v>284</v>
      </c>
      <c r="H106" s="7">
        <f t="shared" si="21"/>
        <v>94</v>
      </c>
      <c r="I106" s="7">
        <f t="shared" si="21"/>
        <v>17</v>
      </c>
      <c r="J106" s="15">
        <f t="shared" si="21"/>
        <v>0</v>
      </c>
      <c r="K106" s="39">
        <f>SUM(D106:J106)</f>
        <v>906</v>
      </c>
    </row>
    <row r="107" spans="2:11" ht="19.5" customHeight="1">
      <c r="B107" s="22"/>
      <c r="C107" s="23" t="s">
        <v>75</v>
      </c>
      <c r="D107" s="14">
        <v>17</v>
      </c>
      <c r="E107" s="7">
        <v>107</v>
      </c>
      <c r="F107" s="7">
        <v>235</v>
      </c>
      <c r="G107" s="7">
        <v>168</v>
      </c>
      <c r="H107" s="7">
        <v>52</v>
      </c>
      <c r="I107" s="7">
        <v>14</v>
      </c>
      <c r="J107" s="15">
        <v>0</v>
      </c>
      <c r="K107" s="39">
        <f>SUM(D107:J107)</f>
        <v>593</v>
      </c>
    </row>
    <row r="108" spans="2:11" ht="19.5" customHeight="1">
      <c r="B108" s="22"/>
      <c r="C108" s="23" t="s">
        <v>76</v>
      </c>
      <c r="D108" s="14">
        <v>4</v>
      </c>
      <c r="E108" s="7">
        <v>27</v>
      </c>
      <c r="F108" s="7">
        <v>46</v>
      </c>
      <c r="G108" s="7">
        <v>50</v>
      </c>
      <c r="H108" s="7">
        <v>18</v>
      </c>
      <c r="I108" s="7">
        <v>1</v>
      </c>
      <c r="J108" s="15">
        <v>0</v>
      </c>
      <c r="K108" s="39">
        <f>SUM(D108:J108)</f>
        <v>146</v>
      </c>
    </row>
    <row r="109" spans="2:11" ht="19.5" customHeight="1">
      <c r="B109" s="22"/>
      <c r="C109" s="23" t="s">
        <v>77</v>
      </c>
      <c r="D109" s="14">
        <v>2</v>
      </c>
      <c r="E109" s="7">
        <v>16</v>
      </c>
      <c r="F109" s="7">
        <v>23</v>
      </c>
      <c r="G109" s="7">
        <v>34</v>
      </c>
      <c r="H109" s="7">
        <v>11</v>
      </c>
      <c r="I109" s="7">
        <v>1</v>
      </c>
      <c r="J109" s="15">
        <v>0</v>
      </c>
      <c r="K109" s="39">
        <f>SUM(D109:J109)</f>
        <v>87</v>
      </c>
    </row>
    <row r="110" spans="2:11" ht="19.5" customHeight="1">
      <c r="B110" s="22"/>
      <c r="C110" s="23" t="s">
        <v>78</v>
      </c>
      <c r="D110" s="14">
        <v>0</v>
      </c>
      <c r="E110" s="7">
        <v>11</v>
      </c>
      <c r="F110" s="7">
        <v>23</v>
      </c>
      <c r="G110" s="7">
        <v>32</v>
      </c>
      <c r="H110" s="7">
        <v>13</v>
      </c>
      <c r="I110" s="7">
        <v>1</v>
      </c>
      <c r="J110" s="15">
        <v>0</v>
      </c>
      <c r="K110" s="39">
        <f>SUM(D110:J110)</f>
        <v>80</v>
      </c>
    </row>
    <row r="111" spans="2:11" ht="19.5" customHeight="1">
      <c r="B111" s="22"/>
      <c r="C111" s="23"/>
      <c r="D111" s="14"/>
      <c r="E111" s="7"/>
      <c r="F111" s="7"/>
      <c r="G111" s="7"/>
      <c r="H111" s="7"/>
      <c r="I111" s="7"/>
      <c r="J111" s="15"/>
      <c r="K111" s="39"/>
    </row>
    <row r="112" spans="2:11" ht="19.5" customHeight="1">
      <c r="B112" s="22" t="s">
        <v>79</v>
      </c>
      <c r="C112" s="23"/>
      <c r="D112" s="14">
        <f aca="true" t="shared" si="22" ref="D112:J112">+D113+D114+D115+D116</f>
        <v>72</v>
      </c>
      <c r="E112" s="7">
        <f t="shared" si="22"/>
        <v>514</v>
      </c>
      <c r="F112" s="7">
        <f t="shared" si="22"/>
        <v>1425</v>
      </c>
      <c r="G112" s="7">
        <f t="shared" si="22"/>
        <v>1227</v>
      </c>
      <c r="H112" s="7">
        <f t="shared" si="22"/>
        <v>369</v>
      </c>
      <c r="I112" s="7">
        <f t="shared" si="22"/>
        <v>46</v>
      </c>
      <c r="J112" s="15">
        <f t="shared" si="22"/>
        <v>0</v>
      </c>
      <c r="K112" s="39">
        <f>SUM(D112:J112)</f>
        <v>3653</v>
      </c>
    </row>
    <row r="113" spans="2:11" ht="19.5" customHeight="1">
      <c r="B113" s="22"/>
      <c r="C113" s="23" t="s">
        <v>80</v>
      </c>
      <c r="D113" s="14">
        <v>20</v>
      </c>
      <c r="E113" s="7">
        <v>127</v>
      </c>
      <c r="F113" s="7">
        <v>315</v>
      </c>
      <c r="G113" s="7">
        <v>312</v>
      </c>
      <c r="H113" s="7">
        <v>89</v>
      </c>
      <c r="I113" s="7">
        <v>8</v>
      </c>
      <c r="J113" s="15">
        <v>0</v>
      </c>
      <c r="K113" s="39">
        <f>SUM(D113:J113)</f>
        <v>871</v>
      </c>
    </row>
    <row r="114" spans="2:11" ht="19.5" customHeight="1">
      <c r="B114" s="22"/>
      <c r="C114" s="23" t="s">
        <v>81</v>
      </c>
      <c r="D114" s="14">
        <v>41</v>
      </c>
      <c r="E114" s="7">
        <v>279</v>
      </c>
      <c r="F114" s="7">
        <v>797</v>
      </c>
      <c r="G114" s="7">
        <v>633</v>
      </c>
      <c r="H114" s="7">
        <v>200</v>
      </c>
      <c r="I114" s="7">
        <v>24</v>
      </c>
      <c r="J114" s="15">
        <v>0</v>
      </c>
      <c r="K114" s="39">
        <f>SUM(D114:J114)</f>
        <v>1974</v>
      </c>
    </row>
    <row r="115" spans="2:11" ht="19.5" customHeight="1">
      <c r="B115" s="22"/>
      <c r="C115" s="23" t="s">
        <v>82</v>
      </c>
      <c r="D115" s="14">
        <v>6</v>
      </c>
      <c r="E115" s="7">
        <v>73</v>
      </c>
      <c r="F115" s="7">
        <v>238</v>
      </c>
      <c r="G115" s="7">
        <v>206</v>
      </c>
      <c r="H115" s="7">
        <v>46</v>
      </c>
      <c r="I115" s="7">
        <v>7</v>
      </c>
      <c r="J115" s="15">
        <v>0</v>
      </c>
      <c r="K115" s="39">
        <f>SUM(D115:J115)</f>
        <v>576</v>
      </c>
    </row>
    <row r="116" spans="2:11" ht="19.5" customHeight="1">
      <c r="B116" s="22"/>
      <c r="C116" s="23" t="s">
        <v>83</v>
      </c>
      <c r="D116" s="14">
        <v>5</v>
      </c>
      <c r="E116" s="7">
        <v>35</v>
      </c>
      <c r="F116" s="7">
        <v>75</v>
      </c>
      <c r="G116" s="7">
        <v>76</v>
      </c>
      <c r="H116" s="7">
        <v>34</v>
      </c>
      <c r="I116" s="7">
        <v>7</v>
      </c>
      <c r="J116" s="15">
        <v>0</v>
      </c>
      <c r="K116" s="39">
        <f>SUM(D116:J116)</f>
        <v>232</v>
      </c>
    </row>
    <row r="117" spans="2:11" ht="19.5" customHeight="1">
      <c r="B117" s="22"/>
      <c r="C117" s="23"/>
      <c r="D117" s="14"/>
      <c r="E117" s="7"/>
      <c r="F117" s="7"/>
      <c r="G117" s="7"/>
      <c r="H117" s="7"/>
      <c r="I117" s="7"/>
      <c r="J117" s="15"/>
      <c r="K117" s="39"/>
    </row>
    <row r="118" spans="2:11" ht="19.5" customHeight="1">
      <c r="B118" s="22" t="s">
        <v>84</v>
      </c>
      <c r="C118" s="23"/>
      <c r="D118" s="14">
        <f aca="true" t="shared" si="23" ref="D118:J118">+D119</f>
        <v>47</v>
      </c>
      <c r="E118" s="7">
        <f t="shared" si="23"/>
        <v>320</v>
      </c>
      <c r="F118" s="7">
        <f t="shared" si="23"/>
        <v>1186</v>
      </c>
      <c r="G118" s="7">
        <f t="shared" si="23"/>
        <v>1119</v>
      </c>
      <c r="H118" s="7">
        <f t="shared" si="23"/>
        <v>365</v>
      </c>
      <c r="I118" s="7">
        <f t="shared" si="23"/>
        <v>24</v>
      </c>
      <c r="J118" s="15">
        <f t="shared" si="23"/>
        <v>1</v>
      </c>
      <c r="K118" s="39">
        <f>SUM(D118:J118)</f>
        <v>3062</v>
      </c>
    </row>
    <row r="119" spans="2:11" ht="19.5" customHeight="1">
      <c r="B119" s="22"/>
      <c r="C119" s="23" t="s">
        <v>85</v>
      </c>
      <c r="D119" s="14">
        <v>47</v>
      </c>
      <c r="E119" s="7">
        <v>320</v>
      </c>
      <c r="F119" s="7">
        <v>1186</v>
      </c>
      <c r="G119" s="7">
        <v>1119</v>
      </c>
      <c r="H119" s="7">
        <v>365</v>
      </c>
      <c r="I119" s="7">
        <v>24</v>
      </c>
      <c r="J119" s="15">
        <v>1</v>
      </c>
      <c r="K119" s="39">
        <f>SUM(D119:J119)</f>
        <v>3062</v>
      </c>
    </row>
    <row r="120" spans="2:11" ht="19.5" customHeight="1">
      <c r="B120" s="22"/>
      <c r="C120" s="23"/>
      <c r="D120" s="14"/>
      <c r="E120" s="7"/>
      <c r="F120" s="7"/>
      <c r="G120" s="7"/>
      <c r="H120" s="7"/>
      <c r="I120" s="7"/>
      <c r="J120" s="15"/>
      <c r="K120" s="39"/>
    </row>
    <row r="121" spans="2:11" ht="19.5" customHeight="1">
      <c r="B121" s="22" t="s">
        <v>86</v>
      </c>
      <c r="C121" s="23"/>
      <c r="D121" s="14">
        <f>+D122+D123+D124+D125+D126+D127+D128+D129</f>
        <v>53</v>
      </c>
      <c r="E121" s="7">
        <f aca="true" t="shared" si="24" ref="E121:J121">+E122+E123+E124+E125+E126+E127+E128+E129</f>
        <v>352</v>
      </c>
      <c r="F121" s="7">
        <f t="shared" si="24"/>
        <v>1028</v>
      </c>
      <c r="G121" s="7">
        <f t="shared" si="24"/>
        <v>893</v>
      </c>
      <c r="H121" s="7">
        <f t="shared" si="24"/>
        <v>303</v>
      </c>
      <c r="I121" s="7">
        <f t="shared" si="24"/>
        <v>36</v>
      </c>
      <c r="J121" s="15">
        <f t="shared" si="24"/>
        <v>0</v>
      </c>
      <c r="K121" s="39">
        <f aca="true" t="shared" si="25" ref="K121:K129">SUM(D121:J121)</f>
        <v>2665</v>
      </c>
    </row>
    <row r="122" spans="2:11" ht="19.5" customHeight="1">
      <c r="B122" s="22"/>
      <c r="C122" s="23" t="s">
        <v>87</v>
      </c>
      <c r="D122" s="14">
        <v>10</v>
      </c>
      <c r="E122" s="7">
        <v>79</v>
      </c>
      <c r="F122" s="7">
        <v>234</v>
      </c>
      <c r="G122" s="7">
        <v>199</v>
      </c>
      <c r="H122" s="7">
        <v>77</v>
      </c>
      <c r="I122" s="7">
        <v>9</v>
      </c>
      <c r="J122" s="15">
        <v>0</v>
      </c>
      <c r="K122" s="39">
        <f t="shared" si="25"/>
        <v>608</v>
      </c>
    </row>
    <row r="123" spans="2:11" ht="19.5" customHeight="1">
      <c r="B123" s="22"/>
      <c r="C123" s="23" t="s">
        <v>88</v>
      </c>
      <c r="D123" s="14">
        <v>11</v>
      </c>
      <c r="E123" s="7">
        <v>63</v>
      </c>
      <c r="F123" s="7">
        <v>164</v>
      </c>
      <c r="G123" s="7">
        <v>110</v>
      </c>
      <c r="H123" s="7">
        <v>40</v>
      </c>
      <c r="I123" s="7">
        <v>4</v>
      </c>
      <c r="J123" s="15">
        <v>0</v>
      </c>
      <c r="K123" s="39">
        <f t="shared" si="25"/>
        <v>392</v>
      </c>
    </row>
    <row r="124" spans="2:11" ht="19.5" customHeight="1">
      <c r="B124" s="22"/>
      <c r="C124" s="23" t="s">
        <v>89</v>
      </c>
      <c r="D124" s="14">
        <v>4</v>
      </c>
      <c r="E124" s="7">
        <v>24</v>
      </c>
      <c r="F124" s="7">
        <v>85</v>
      </c>
      <c r="G124" s="7">
        <v>98</v>
      </c>
      <c r="H124" s="7">
        <v>15</v>
      </c>
      <c r="I124" s="7">
        <v>3</v>
      </c>
      <c r="J124" s="15">
        <v>0</v>
      </c>
      <c r="K124" s="39">
        <f t="shared" si="25"/>
        <v>229</v>
      </c>
    </row>
    <row r="125" spans="2:11" ht="19.5" customHeight="1">
      <c r="B125" s="22"/>
      <c r="C125" s="23" t="s">
        <v>90</v>
      </c>
      <c r="D125" s="14">
        <v>4</v>
      </c>
      <c r="E125" s="7">
        <v>41</v>
      </c>
      <c r="F125" s="7">
        <v>134</v>
      </c>
      <c r="G125" s="7">
        <v>147</v>
      </c>
      <c r="H125" s="7">
        <v>61</v>
      </c>
      <c r="I125" s="7">
        <v>5</v>
      </c>
      <c r="J125" s="15">
        <v>0</v>
      </c>
      <c r="K125" s="39">
        <f t="shared" si="25"/>
        <v>392</v>
      </c>
    </row>
    <row r="126" spans="2:11" ht="19.5" customHeight="1">
      <c r="B126" s="22"/>
      <c r="C126" s="23" t="s">
        <v>91</v>
      </c>
      <c r="D126" s="14">
        <v>6</v>
      </c>
      <c r="E126" s="7">
        <v>17</v>
      </c>
      <c r="F126" s="7">
        <v>62</v>
      </c>
      <c r="G126" s="7">
        <v>45</v>
      </c>
      <c r="H126" s="7">
        <v>10</v>
      </c>
      <c r="I126" s="7">
        <v>2</v>
      </c>
      <c r="J126" s="15">
        <v>0</v>
      </c>
      <c r="K126" s="39">
        <f t="shared" si="25"/>
        <v>142</v>
      </c>
    </row>
    <row r="127" spans="2:11" ht="19.5" customHeight="1">
      <c r="B127" s="22"/>
      <c r="C127" s="23" t="s">
        <v>92</v>
      </c>
      <c r="D127" s="14">
        <v>3</v>
      </c>
      <c r="E127" s="7">
        <v>24</v>
      </c>
      <c r="F127" s="7">
        <v>80</v>
      </c>
      <c r="G127" s="7">
        <v>66</v>
      </c>
      <c r="H127" s="7">
        <v>33</v>
      </c>
      <c r="I127" s="7">
        <v>2</v>
      </c>
      <c r="J127" s="15">
        <v>0</v>
      </c>
      <c r="K127" s="39">
        <f t="shared" si="25"/>
        <v>208</v>
      </c>
    </row>
    <row r="128" spans="2:11" ht="19.5" customHeight="1">
      <c r="B128" s="22"/>
      <c r="C128" s="23" t="s">
        <v>93</v>
      </c>
      <c r="D128" s="14">
        <v>6</v>
      </c>
      <c r="E128" s="7">
        <v>35</v>
      </c>
      <c r="F128" s="7">
        <v>92</v>
      </c>
      <c r="G128" s="7">
        <v>85</v>
      </c>
      <c r="H128" s="7">
        <v>31</v>
      </c>
      <c r="I128" s="7">
        <v>6</v>
      </c>
      <c r="J128" s="15">
        <v>0</v>
      </c>
      <c r="K128" s="39">
        <f t="shared" si="25"/>
        <v>255</v>
      </c>
    </row>
    <row r="129" spans="2:11" ht="19.5" customHeight="1">
      <c r="B129" s="22"/>
      <c r="C129" s="23" t="s">
        <v>94</v>
      </c>
      <c r="D129" s="14">
        <v>9</v>
      </c>
      <c r="E129" s="7">
        <v>69</v>
      </c>
      <c r="F129" s="7">
        <v>177</v>
      </c>
      <c r="G129" s="7">
        <v>143</v>
      </c>
      <c r="H129" s="7">
        <v>36</v>
      </c>
      <c r="I129" s="7">
        <v>5</v>
      </c>
      <c r="J129" s="15">
        <v>0</v>
      </c>
      <c r="K129" s="39">
        <f t="shared" si="25"/>
        <v>439</v>
      </c>
    </row>
    <row r="130" spans="2:11" ht="19.5" customHeight="1">
      <c r="B130" s="22"/>
      <c r="C130" s="23"/>
      <c r="D130" s="14"/>
      <c r="E130" s="7"/>
      <c r="F130" s="7"/>
      <c r="G130" s="7"/>
      <c r="H130" s="7"/>
      <c r="I130" s="7"/>
      <c r="J130" s="15"/>
      <c r="K130" s="39"/>
    </row>
    <row r="131" spans="2:11" ht="19.5" customHeight="1">
      <c r="B131" s="22" t="s">
        <v>95</v>
      </c>
      <c r="C131" s="23"/>
      <c r="D131" s="14">
        <f aca="true" t="shared" si="26" ref="D131:J131">+D132+D133+D134</f>
        <v>33</v>
      </c>
      <c r="E131" s="7">
        <f t="shared" si="26"/>
        <v>302</v>
      </c>
      <c r="F131" s="7">
        <f t="shared" si="26"/>
        <v>781</v>
      </c>
      <c r="G131" s="7">
        <f t="shared" si="26"/>
        <v>657</v>
      </c>
      <c r="H131" s="7">
        <f t="shared" si="26"/>
        <v>191</v>
      </c>
      <c r="I131" s="7">
        <f t="shared" si="26"/>
        <v>23</v>
      </c>
      <c r="J131" s="15">
        <f t="shared" si="26"/>
        <v>0</v>
      </c>
      <c r="K131" s="39">
        <f>SUM(D131:J131)</f>
        <v>1987</v>
      </c>
    </row>
    <row r="132" spans="2:11" ht="19.5" customHeight="1">
      <c r="B132" s="22"/>
      <c r="C132" s="23" t="s">
        <v>96</v>
      </c>
      <c r="D132" s="14">
        <v>22</v>
      </c>
      <c r="E132" s="7">
        <v>184</v>
      </c>
      <c r="F132" s="7">
        <v>448</v>
      </c>
      <c r="G132" s="7">
        <v>338</v>
      </c>
      <c r="H132" s="7">
        <v>119</v>
      </c>
      <c r="I132" s="7">
        <v>16</v>
      </c>
      <c r="J132" s="15">
        <v>0</v>
      </c>
      <c r="K132" s="39">
        <f>SUM(D132:J132)</f>
        <v>1127</v>
      </c>
    </row>
    <row r="133" spans="2:11" ht="19.5" customHeight="1">
      <c r="B133" s="22"/>
      <c r="C133" s="23" t="s">
        <v>97</v>
      </c>
      <c r="D133" s="14">
        <v>6</v>
      </c>
      <c r="E133" s="7">
        <v>82</v>
      </c>
      <c r="F133" s="7">
        <v>240</v>
      </c>
      <c r="G133" s="7">
        <v>221</v>
      </c>
      <c r="H133" s="7">
        <v>52</v>
      </c>
      <c r="I133" s="7">
        <v>3</v>
      </c>
      <c r="J133" s="15">
        <v>0</v>
      </c>
      <c r="K133" s="39">
        <f>SUM(D133:J133)</f>
        <v>604</v>
      </c>
    </row>
    <row r="134" spans="2:11" ht="19.5" customHeight="1">
      <c r="B134" s="22"/>
      <c r="C134" s="23" t="s">
        <v>98</v>
      </c>
      <c r="D134" s="14">
        <v>5</v>
      </c>
      <c r="E134" s="7">
        <v>36</v>
      </c>
      <c r="F134" s="7">
        <v>93</v>
      </c>
      <c r="G134" s="7">
        <v>98</v>
      </c>
      <c r="H134" s="7">
        <v>20</v>
      </c>
      <c r="I134" s="7">
        <v>4</v>
      </c>
      <c r="J134" s="15">
        <v>0</v>
      </c>
      <c r="K134" s="39">
        <f>SUM(D134:J134)</f>
        <v>256</v>
      </c>
    </row>
    <row r="135" spans="2:11" ht="19.5" customHeight="1">
      <c r="B135" s="22"/>
      <c r="C135" s="23"/>
      <c r="D135" s="14"/>
      <c r="E135" s="7"/>
      <c r="F135" s="7"/>
      <c r="G135" s="7"/>
      <c r="H135" s="7"/>
      <c r="I135" s="7"/>
      <c r="J135" s="15"/>
      <c r="K135" s="39"/>
    </row>
    <row r="136" spans="2:11" ht="19.5" customHeight="1">
      <c r="B136" s="22" t="s">
        <v>99</v>
      </c>
      <c r="C136" s="23"/>
      <c r="D136" s="14">
        <f aca="true" t="shared" si="27" ref="D136:J136">+D137+D138</f>
        <v>48</v>
      </c>
      <c r="E136" s="7">
        <f t="shared" si="27"/>
        <v>354</v>
      </c>
      <c r="F136" s="7">
        <f t="shared" si="27"/>
        <v>1053</v>
      </c>
      <c r="G136" s="7">
        <f t="shared" si="27"/>
        <v>924</v>
      </c>
      <c r="H136" s="7">
        <f t="shared" si="27"/>
        <v>273</v>
      </c>
      <c r="I136" s="7">
        <f t="shared" si="27"/>
        <v>36</v>
      </c>
      <c r="J136" s="15">
        <f t="shared" si="27"/>
        <v>1</v>
      </c>
      <c r="K136" s="39">
        <f>SUM(D136:J136)</f>
        <v>2689</v>
      </c>
    </row>
    <row r="137" spans="2:11" ht="19.5" customHeight="1">
      <c r="B137" s="22"/>
      <c r="C137" s="23" t="s">
        <v>100</v>
      </c>
      <c r="D137" s="14">
        <v>23</v>
      </c>
      <c r="E137" s="7">
        <v>193</v>
      </c>
      <c r="F137" s="7">
        <v>551</v>
      </c>
      <c r="G137" s="7">
        <v>483</v>
      </c>
      <c r="H137" s="7">
        <v>144</v>
      </c>
      <c r="I137" s="7">
        <v>19</v>
      </c>
      <c r="J137" s="15">
        <v>1</v>
      </c>
      <c r="K137" s="39">
        <f>SUM(D137:J137)</f>
        <v>1414</v>
      </c>
    </row>
    <row r="138" spans="2:11" ht="19.5" customHeight="1">
      <c r="B138" s="22"/>
      <c r="C138" s="23" t="s">
        <v>101</v>
      </c>
      <c r="D138" s="14">
        <v>25</v>
      </c>
      <c r="E138" s="7">
        <v>161</v>
      </c>
      <c r="F138" s="7">
        <v>502</v>
      </c>
      <c r="G138" s="7">
        <v>441</v>
      </c>
      <c r="H138" s="7">
        <v>129</v>
      </c>
      <c r="I138" s="7">
        <v>17</v>
      </c>
      <c r="J138" s="15">
        <v>0</v>
      </c>
      <c r="K138" s="39">
        <f>SUM(D138:J138)</f>
        <v>1275</v>
      </c>
    </row>
    <row r="139" spans="2:11" ht="19.5" customHeight="1">
      <c r="B139" s="22"/>
      <c r="C139" s="23"/>
      <c r="D139" s="14"/>
      <c r="E139" s="7"/>
      <c r="F139" s="7"/>
      <c r="G139" s="7"/>
      <c r="H139" s="7"/>
      <c r="I139" s="7"/>
      <c r="J139" s="15"/>
      <c r="K139" s="39"/>
    </row>
    <row r="140" spans="2:11" ht="19.5" customHeight="1">
      <c r="B140" s="22" t="s">
        <v>102</v>
      </c>
      <c r="C140" s="23"/>
      <c r="D140" s="14">
        <f aca="true" t="shared" si="28" ref="D140:J140">+D141+D142+D143+D144+D145</f>
        <v>41</v>
      </c>
      <c r="E140" s="7">
        <f t="shared" si="28"/>
        <v>282</v>
      </c>
      <c r="F140" s="7">
        <f t="shared" si="28"/>
        <v>786</v>
      </c>
      <c r="G140" s="7">
        <f t="shared" si="28"/>
        <v>672</v>
      </c>
      <c r="H140" s="7">
        <f t="shared" si="28"/>
        <v>210</v>
      </c>
      <c r="I140" s="7">
        <f t="shared" si="28"/>
        <v>12</v>
      </c>
      <c r="J140" s="15">
        <f t="shared" si="28"/>
        <v>0</v>
      </c>
      <c r="K140" s="39">
        <f aca="true" t="shared" si="29" ref="K140:K147">SUM(D140:J140)</f>
        <v>2003</v>
      </c>
    </row>
    <row r="141" spans="2:11" ht="19.5" customHeight="1">
      <c r="B141" s="22"/>
      <c r="C141" s="23" t="s">
        <v>103</v>
      </c>
      <c r="D141" s="14">
        <v>13</v>
      </c>
      <c r="E141" s="7">
        <v>133</v>
      </c>
      <c r="F141" s="7">
        <v>342</v>
      </c>
      <c r="G141" s="7">
        <v>304</v>
      </c>
      <c r="H141" s="7">
        <v>87</v>
      </c>
      <c r="I141" s="7">
        <v>5</v>
      </c>
      <c r="J141" s="15">
        <v>0</v>
      </c>
      <c r="K141" s="39">
        <f t="shared" si="29"/>
        <v>884</v>
      </c>
    </row>
    <row r="142" spans="2:11" ht="19.5" customHeight="1">
      <c r="B142" s="22"/>
      <c r="C142" s="23" t="s">
        <v>104</v>
      </c>
      <c r="D142" s="14">
        <v>15</v>
      </c>
      <c r="E142" s="7">
        <v>84</v>
      </c>
      <c r="F142" s="7">
        <v>278</v>
      </c>
      <c r="G142" s="7">
        <v>217</v>
      </c>
      <c r="H142" s="7">
        <v>70</v>
      </c>
      <c r="I142" s="7">
        <v>1</v>
      </c>
      <c r="J142" s="15">
        <v>0</v>
      </c>
      <c r="K142" s="39">
        <f t="shared" si="29"/>
        <v>665</v>
      </c>
    </row>
    <row r="143" spans="2:11" ht="19.5" customHeight="1">
      <c r="B143" s="22"/>
      <c r="C143" s="23" t="s">
        <v>105</v>
      </c>
      <c r="D143" s="14">
        <v>6</v>
      </c>
      <c r="E143" s="7">
        <v>42</v>
      </c>
      <c r="F143" s="7">
        <v>93</v>
      </c>
      <c r="G143" s="7">
        <v>93</v>
      </c>
      <c r="H143" s="7">
        <v>24</v>
      </c>
      <c r="I143" s="7">
        <v>3</v>
      </c>
      <c r="J143" s="15">
        <v>0</v>
      </c>
      <c r="K143" s="39">
        <f t="shared" si="29"/>
        <v>261</v>
      </c>
    </row>
    <row r="144" spans="2:11" ht="19.5" customHeight="1">
      <c r="B144" s="22"/>
      <c r="C144" s="23" t="s">
        <v>106</v>
      </c>
      <c r="D144" s="14">
        <v>7</v>
      </c>
      <c r="E144" s="7">
        <v>13</v>
      </c>
      <c r="F144" s="7">
        <v>44</v>
      </c>
      <c r="G144" s="7">
        <v>37</v>
      </c>
      <c r="H144" s="7">
        <v>14</v>
      </c>
      <c r="I144" s="7">
        <v>1</v>
      </c>
      <c r="J144" s="15">
        <v>0</v>
      </c>
      <c r="K144" s="39">
        <f t="shared" si="29"/>
        <v>116</v>
      </c>
    </row>
    <row r="145" spans="2:11" ht="19.5" customHeight="1">
      <c r="B145" s="22"/>
      <c r="C145" s="23" t="s">
        <v>107</v>
      </c>
      <c r="D145" s="14">
        <v>0</v>
      </c>
      <c r="E145" s="7">
        <v>10</v>
      </c>
      <c r="F145" s="7">
        <v>29</v>
      </c>
      <c r="G145" s="7">
        <v>21</v>
      </c>
      <c r="H145" s="7">
        <v>15</v>
      </c>
      <c r="I145" s="7">
        <v>2</v>
      </c>
      <c r="J145" s="15">
        <v>0</v>
      </c>
      <c r="K145" s="39">
        <f t="shared" si="29"/>
        <v>77</v>
      </c>
    </row>
    <row r="146" spans="2:11" ht="19.5" customHeight="1">
      <c r="B146" s="22"/>
      <c r="C146" s="23"/>
      <c r="D146" s="14"/>
      <c r="E146" s="7"/>
      <c r="F146" s="7"/>
      <c r="G146" s="7"/>
      <c r="H146" s="7"/>
      <c r="I146" s="7"/>
      <c r="J146" s="15"/>
      <c r="K146" s="39"/>
    </row>
    <row r="147" spans="2:11" ht="19.5" customHeight="1">
      <c r="B147" s="22"/>
      <c r="C147" s="23" t="s">
        <v>122</v>
      </c>
      <c r="D147" s="14">
        <v>92</v>
      </c>
      <c r="E147" s="7">
        <v>974</v>
      </c>
      <c r="F147" s="7">
        <v>3855</v>
      </c>
      <c r="G147" s="7">
        <v>4130</v>
      </c>
      <c r="H147" s="7">
        <v>1355</v>
      </c>
      <c r="I147" s="7">
        <v>123</v>
      </c>
      <c r="J147" s="15">
        <v>6</v>
      </c>
      <c r="K147" s="39">
        <f t="shared" si="29"/>
        <v>10535</v>
      </c>
    </row>
    <row r="148" spans="2:11" ht="19.5" customHeight="1">
      <c r="B148" s="24"/>
      <c r="C148" s="25"/>
      <c r="D148" s="40"/>
      <c r="E148" s="41"/>
      <c r="F148" s="41"/>
      <c r="G148" s="41"/>
      <c r="H148" s="41"/>
      <c r="I148" s="41"/>
      <c r="J148" s="42"/>
      <c r="K148" s="43"/>
    </row>
    <row r="149" spans="2:11" ht="19.5" customHeight="1">
      <c r="B149" s="8"/>
      <c r="C149" s="9"/>
      <c r="D149" s="44"/>
      <c r="E149" s="44"/>
      <c r="F149" s="44"/>
      <c r="G149" s="44"/>
      <c r="H149" s="44"/>
      <c r="I149" s="44"/>
      <c r="J149" s="44"/>
      <c r="K149" s="44"/>
    </row>
    <row r="150" spans="2:11" ht="19.5" customHeight="1">
      <c r="B150" s="8"/>
      <c r="C150" s="9"/>
      <c r="D150" s="44"/>
      <c r="E150" s="44"/>
      <c r="F150" s="44"/>
      <c r="G150" s="44"/>
      <c r="H150" s="44"/>
      <c r="I150" s="44"/>
      <c r="J150" s="44"/>
      <c r="K150" s="44"/>
    </row>
    <row r="151" spans="2:11" ht="19.5" customHeight="1">
      <c r="B151" s="8"/>
      <c r="C151" s="9"/>
      <c r="D151" s="44"/>
      <c r="E151" s="44"/>
      <c r="F151" s="44"/>
      <c r="G151" s="44"/>
      <c r="H151" s="44"/>
      <c r="I151" s="44"/>
      <c r="J151" s="44"/>
      <c r="K151" s="44"/>
    </row>
    <row r="152" spans="2:11" ht="19.5" customHeight="1">
      <c r="B152" s="8"/>
      <c r="C152" s="9"/>
      <c r="D152" s="44"/>
      <c r="E152" s="44"/>
      <c r="F152" s="44"/>
      <c r="G152" s="44"/>
      <c r="H152" s="44"/>
      <c r="I152" s="44"/>
      <c r="J152" s="44"/>
      <c r="K152" s="44"/>
    </row>
    <row r="153" spans="2:11" ht="19.5" customHeight="1">
      <c r="B153" s="8"/>
      <c r="C153" s="9"/>
      <c r="D153" s="44"/>
      <c r="E153" s="44"/>
      <c r="F153" s="44"/>
      <c r="G153" s="44"/>
      <c r="H153" s="44"/>
      <c r="I153" s="44"/>
      <c r="J153" s="44"/>
      <c r="K153" s="44"/>
    </row>
    <row r="154" spans="2:11" ht="19.5" customHeight="1">
      <c r="B154" s="8"/>
      <c r="C154" s="9"/>
      <c r="D154" s="44"/>
      <c r="E154" s="44"/>
      <c r="F154" s="44"/>
      <c r="G154" s="44"/>
      <c r="H154" s="44"/>
      <c r="I154" s="44"/>
      <c r="J154" s="44"/>
      <c r="K154" s="44"/>
    </row>
    <row r="155" spans="2:11" ht="19.5" customHeight="1">
      <c r="B155" s="8"/>
      <c r="C155" s="9"/>
      <c r="D155" s="44"/>
      <c r="E155" s="44"/>
      <c r="F155" s="44"/>
      <c r="G155" s="44"/>
      <c r="H155" s="44"/>
      <c r="I155" s="44"/>
      <c r="J155" s="44"/>
      <c r="K155" s="44"/>
    </row>
    <row r="156" spans="2:11" ht="19.5" customHeight="1">
      <c r="B156" s="8"/>
      <c r="C156" s="9"/>
      <c r="D156" s="44"/>
      <c r="E156" s="44"/>
      <c r="F156" s="44"/>
      <c r="G156" s="44"/>
      <c r="H156" s="44"/>
      <c r="I156" s="44"/>
      <c r="J156" s="44"/>
      <c r="K156" s="44"/>
    </row>
    <row r="157" spans="2:11" ht="19.5" customHeight="1">
      <c r="B157" s="8"/>
      <c r="C157" s="9"/>
      <c r="D157" s="44"/>
      <c r="E157" s="44"/>
      <c r="F157" s="44"/>
      <c r="G157" s="44"/>
      <c r="H157" s="44"/>
      <c r="I157" s="44"/>
      <c r="J157" s="44"/>
      <c r="K157" s="44"/>
    </row>
    <row r="158" spans="2:11" ht="19.5" customHeight="1">
      <c r="B158" s="8"/>
      <c r="C158" s="9"/>
      <c r="D158" s="44"/>
      <c r="E158" s="44"/>
      <c r="F158" s="44"/>
      <c r="G158" s="44"/>
      <c r="H158" s="44"/>
      <c r="I158" s="44"/>
      <c r="J158" s="44"/>
      <c r="K158" s="44"/>
    </row>
    <row r="159" spans="2:11" ht="19.5" customHeight="1">
      <c r="B159" s="8"/>
      <c r="C159" s="9"/>
      <c r="D159" s="44"/>
      <c r="E159" s="44"/>
      <c r="F159" s="44"/>
      <c r="G159" s="44"/>
      <c r="H159" s="44"/>
      <c r="I159" s="44"/>
      <c r="J159" s="44"/>
      <c r="K159" s="44"/>
    </row>
    <row r="160" spans="2:11" ht="19.5" customHeight="1">
      <c r="B160" s="8"/>
      <c r="C160" s="9"/>
      <c r="D160" s="44"/>
      <c r="E160" s="44"/>
      <c r="F160" s="44"/>
      <c r="G160" s="44"/>
      <c r="H160" s="44"/>
      <c r="I160" s="44"/>
      <c r="J160" s="44"/>
      <c r="K160" s="44"/>
    </row>
    <row r="161" spans="2:11" ht="19.5" customHeight="1">
      <c r="B161" s="8"/>
      <c r="C161" s="9"/>
      <c r="D161" s="44"/>
      <c r="E161" s="44"/>
      <c r="F161" s="44"/>
      <c r="G161" s="44"/>
      <c r="H161" s="44"/>
      <c r="I161" s="44"/>
      <c r="J161" s="44"/>
      <c r="K161" s="44"/>
    </row>
    <row r="162" spans="2:11" ht="19.5" customHeight="1">
      <c r="B162" s="8"/>
      <c r="C162" s="9"/>
      <c r="D162" s="44"/>
      <c r="E162" s="44"/>
      <c r="F162" s="44"/>
      <c r="G162" s="44"/>
      <c r="H162" s="44"/>
      <c r="I162" s="44"/>
      <c r="J162" s="44"/>
      <c r="K162" s="44"/>
    </row>
    <row r="163" spans="2:11" ht="19.5" customHeight="1">
      <c r="B163" s="8"/>
      <c r="C163" s="9"/>
      <c r="D163" s="44"/>
      <c r="E163" s="44"/>
      <c r="F163" s="44"/>
      <c r="G163" s="44"/>
      <c r="H163" s="44"/>
      <c r="I163" s="44"/>
      <c r="J163" s="44"/>
      <c r="K163" s="44"/>
    </row>
    <row r="164" spans="2:11" ht="19.5" customHeight="1">
      <c r="B164" s="8"/>
      <c r="C164" s="9"/>
      <c r="D164" s="44"/>
      <c r="E164" s="44"/>
      <c r="F164" s="44"/>
      <c r="G164" s="44"/>
      <c r="H164" s="44"/>
      <c r="I164" s="44"/>
      <c r="J164" s="44"/>
      <c r="K164" s="44"/>
    </row>
    <row r="165" spans="2:11" ht="19.5" customHeight="1">
      <c r="B165" s="8"/>
      <c r="C165" s="9"/>
      <c r="D165" s="44"/>
      <c r="E165" s="44"/>
      <c r="F165" s="44"/>
      <c r="G165" s="44"/>
      <c r="H165" s="44"/>
      <c r="I165" s="44"/>
      <c r="J165" s="44"/>
      <c r="K165" s="44"/>
    </row>
    <row r="166" spans="2:11" ht="19.5" customHeight="1">
      <c r="B166" s="8"/>
      <c r="C166" s="9"/>
      <c r="D166" s="44"/>
      <c r="E166" s="44"/>
      <c r="F166" s="44"/>
      <c r="G166" s="44"/>
      <c r="H166" s="44"/>
      <c r="I166" s="44"/>
      <c r="J166" s="44"/>
      <c r="K166" s="44"/>
    </row>
    <row r="167" spans="2:11" ht="19.5" customHeight="1">
      <c r="B167" s="8"/>
      <c r="C167" s="9"/>
      <c r="D167" s="44"/>
      <c r="E167" s="44"/>
      <c r="F167" s="44"/>
      <c r="G167" s="44"/>
      <c r="H167" s="44"/>
      <c r="I167" s="44"/>
      <c r="J167" s="44"/>
      <c r="K167" s="44"/>
    </row>
    <row r="168" spans="2:11" ht="19.5" customHeight="1">
      <c r="B168" s="8"/>
      <c r="C168" s="9"/>
      <c r="D168" s="44"/>
      <c r="E168" s="44"/>
      <c r="F168" s="44"/>
      <c r="G168" s="44"/>
      <c r="H168" s="44"/>
      <c r="I168" s="44"/>
      <c r="J168" s="44"/>
      <c r="K168" s="44"/>
    </row>
  </sheetData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portrait" pageOrder="overThenDown" paperSize="9" scale="89" r:id="rId1"/>
  <rowBreaks count="2" manualBreakCount="2">
    <brk id="42" min="1" max="10" man="1"/>
    <brk id="7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174"/>
  <sheetViews>
    <sheetView workbookViewId="0" topLeftCell="A1">
      <pane ySplit="3" topLeftCell="BM4" activePane="bottomLeft" state="frozen"/>
      <selection pane="topLeft" activeCell="B7" sqref="B7"/>
      <selection pane="bottomLeft" activeCell="B7" sqref="B7"/>
    </sheetView>
  </sheetViews>
  <sheetFormatPr defaultColWidth="9.00390625" defaultRowHeight="19.5" customHeight="1"/>
  <cols>
    <col min="1" max="1" width="2.375" style="1" customWidth="1"/>
    <col min="2" max="2" width="5.00390625" style="1" customWidth="1"/>
    <col min="3" max="3" width="11.25390625" style="2" bestFit="1" customWidth="1"/>
    <col min="4" max="10" width="10.25390625" style="4" customWidth="1"/>
    <col min="11" max="11" width="12.375" style="4" bestFit="1" customWidth="1"/>
    <col min="12" max="16384" width="9.00390625" style="1" customWidth="1"/>
  </cols>
  <sheetData>
    <row r="1" spans="2:3" ht="19.5" customHeight="1">
      <c r="B1" s="6" t="s">
        <v>117</v>
      </c>
      <c r="C1" s="1"/>
    </row>
    <row r="2" ht="19.5" customHeight="1">
      <c r="K2" s="66" t="s">
        <v>125</v>
      </c>
    </row>
    <row r="3" spans="2:11" ht="19.5" customHeight="1">
      <c r="B3" s="12"/>
      <c r="C3" s="13" t="s">
        <v>108</v>
      </c>
      <c r="D3" s="30" t="s">
        <v>109</v>
      </c>
      <c r="E3" s="30" t="s">
        <v>110</v>
      </c>
      <c r="F3" s="30" t="s">
        <v>111</v>
      </c>
      <c r="G3" s="30" t="s">
        <v>112</v>
      </c>
      <c r="H3" s="30" t="s">
        <v>113</v>
      </c>
      <c r="I3" s="30" t="s">
        <v>114</v>
      </c>
      <c r="J3" s="30" t="s">
        <v>115</v>
      </c>
      <c r="K3" s="30" t="s">
        <v>118</v>
      </c>
    </row>
    <row r="4" spans="2:11" s="3" customFormat="1" ht="19.5" customHeight="1">
      <c r="B4" s="20"/>
      <c r="C4" s="26"/>
      <c r="D4" s="31"/>
      <c r="E4" s="32"/>
      <c r="F4" s="32"/>
      <c r="G4" s="32"/>
      <c r="H4" s="32"/>
      <c r="I4" s="32"/>
      <c r="J4" s="33"/>
      <c r="K4" s="34"/>
    </row>
    <row r="5" spans="2:11" s="3" customFormat="1" ht="19.5" customHeight="1">
      <c r="B5" s="22" t="s">
        <v>116</v>
      </c>
      <c r="C5" s="26"/>
      <c r="D5" s="27" t="s">
        <v>120</v>
      </c>
      <c r="E5" s="28" t="s">
        <v>119</v>
      </c>
      <c r="F5" s="28" t="s">
        <v>119</v>
      </c>
      <c r="G5" s="28" t="s">
        <v>119</v>
      </c>
      <c r="H5" s="28" t="s">
        <v>119</v>
      </c>
      <c r="I5" s="28" t="s">
        <v>119</v>
      </c>
      <c r="J5" s="29" t="s">
        <v>119</v>
      </c>
      <c r="K5" s="35" t="s">
        <v>119</v>
      </c>
    </row>
    <row r="6" spans="2:11" s="3" customFormat="1" ht="19.5" customHeight="1">
      <c r="B6" s="20"/>
      <c r="C6" s="26"/>
      <c r="D6" s="36"/>
      <c r="E6" s="37"/>
      <c r="F6" s="37"/>
      <c r="G6" s="37"/>
      <c r="H6" s="37"/>
      <c r="I6" s="37"/>
      <c r="J6" s="38"/>
      <c r="K6" s="34"/>
    </row>
    <row r="7" spans="2:11" ht="19.5" customHeight="1">
      <c r="B7" s="22" t="s">
        <v>1</v>
      </c>
      <c r="C7" s="23"/>
      <c r="D7" s="45">
        <v>194000</v>
      </c>
      <c r="E7" s="44">
        <v>236000</v>
      </c>
      <c r="F7" s="44">
        <v>285000</v>
      </c>
      <c r="G7" s="44">
        <v>276000</v>
      </c>
      <c r="H7" s="44">
        <v>225000</v>
      </c>
      <c r="I7" s="44">
        <v>205000</v>
      </c>
      <c r="J7" s="46">
        <v>232000</v>
      </c>
      <c r="K7" s="47">
        <f>SUM(D7:J7)</f>
        <v>1653000</v>
      </c>
    </row>
    <row r="8" spans="2:11" ht="19.5" customHeight="1">
      <c r="B8" s="22"/>
      <c r="C8" s="23"/>
      <c r="D8" s="45"/>
      <c r="E8" s="44"/>
      <c r="F8" s="44"/>
      <c r="G8" s="44"/>
      <c r="H8" s="44"/>
      <c r="I8" s="44"/>
      <c r="J8" s="46"/>
      <c r="K8" s="39"/>
    </row>
    <row r="9" spans="2:11" ht="19.5" customHeight="1">
      <c r="B9" s="22" t="s">
        <v>126</v>
      </c>
      <c r="C9" s="23"/>
      <c r="D9" s="27" t="s">
        <v>120</v>
      </c>
      <c r="E9" s="28" t="s">
        <v>119</v>
      </c>
      <c r="F9" s="28" t="s">
        <v>119</v>
      </c>
      <c r="G9" s="28" t="s">
        <v>119</v>
      </c>
      <c r="H9" s="28" t="s">
        <v>119</v>
      </c>
      <c r="I9" s="28" t="s">
        <v>119</v>
      </c>
      <c r="J9" s="29" t="s">
        <v>119</v>
      </c>
      <c r="K9" s="68" t="s">
        <v>133</v>
      </c>
    </row>
    <row r="10" spans="2:11" ht="19.5" customHeight="1">
      <c r="B10" s="22"/>
      <c r="C10" s="23" t="s">
        <v>130</v>
      </c>
      <c r="D10" s="27" t="s">
        <v>120</v>
      </c>
      <c r="E10" s="28" t="s">
        <v>119</v>
      </c>
      <c r="F10" s="28" t="s">
        <v>119</v>
      </c>
      <c r="G10" s="28" t="s">
        <v>119</v>
      </c>
      <c r="H10" s="28" t="s">
        <v>119</v>
      </c>
      <c r="I10" s="28" t="s">
        <v>119</v>
      </c>
      <c r="J10" s="29" t="s">
        <v>119</v>
      </c>
      <c r="K10" s="68" t="s">
        <v>133</v>
      </c>
    </row>
    <row r="11" spans="2:11" ht="19.5" customHeight="1">
      <c r="B11" s="22"/>
      <c r="C11" s="23" t="s">
        <v>127</v>
      </c>
      <c r="D11" s="27" t="s">
        <v>120</v>
      </c>
      <c r="E11" s="28" t="s">
        <v>119</v>
      </c>
      <c r="F11" s="28" t="s">
        <v>119</v>
      </c>
      <c r="G11" s="28" t="s">
        <v>119</v>
      </c>
      <c r="H11" s="28" t="s">
        <v>119</v>
      </c>
      <c r="I11" s="28" t="s">
        <v>119</v>
      </c>
      <c r="J11" s="29" t="s">
        <v>119</v>
      </c>
      <c r="K11" s="68" t="s">
        <v>133</v>
      </c>
    </row>
    <row r="12" spans="2:11" ht="19.5" customHeight="1">
      <c r="B12" s="22"/>
      <c r="C12" s="23"/>
      <c r="D12" s="14"/>
      <c r="E12" s="7"/>
      <c r="F12" s="7"/>
      <c r="G12" s="7"/>
      <c r="H12" s="7"/>
      <c r="I12" s="7"/>
      <c r="J12" s="15"/>
      <c r="K12" s="39"/>
    </row>
    <row r="13" spans="2:11" ht="19.5" customHeight="1">
      <c r="B13" s="22" t="s">
        <v>3</v>
      </c>
      <c r="C13" s="23"/>
      <c r="D13" s="14">
        <f aca="true" t="shared" si="0" ref="D13:J13">+D14+D15</f>
        <v>3916</v>
      </c>
      <c r="E13" s="7">
        <f t="shared" si="0"/>
        <v>5817</v>
      </c>
      <c r="F13" s="7">
        <f t="shared" si="0"/>
        <v>8784</v>
      </c>
      <c r="G13" s="7">
        <f t="shared" si="0"/>
        <v>8803</v>
      </c>
      <c r="H13" s="7">
        <f t="shared" si="0"/>
        <v>6994</v>
      </c>
      <c r="I13" s="7">
        <f t="shared" si="0"/>
        <v>5072</v>
      </c>
      <c r="J13" s="15">
        <f t="shared" si="0"/>
        <v>5083</v>
      </c>
      <c r="K13" s="47">
        <f>SUM(D13:J13)</f>
        <v>44469</v>
      </c>
    </row>
    <row r="14" spans="2:11" ht="19.5" customHeight="1">
      <c r="B14" s="22"/>
      <c r="C14" s="23" t="s">
        <v>4</v>
      </c>
      <c r="D14">
        <v>1616</v>
      </c>
      <c r="E14">
        <v>2346</v>
      </c>
      <c r="F14">
        <v>3122</v>
      </c>
      <c r="G14">
        <v>2938</v>
      </c>
      <c r="H14">
        <v>2413</v>
      </c>
      <c r="I14">
        <v>2076</v>
      </c>
      <c r="J14">
        <v>2213</v>
      </c>
      <c r="K14" s="47">
        <f>SUM(D14:J14)</f>
        <v>16724</v>
      </c>
    </row>
    <row r="15" spans="2:11" ht="19.5" customHeight="1">
      <c r="B15" s="22"/>
      <c r="C15" s="23" t="s">
        <v>5</v>
      </c>
      <c r="D15">
        <v>2300</v>
      </c>
      <c r="E15">
        <v>3471</v>
      </c>
      <c r="F15">
        <v>5662</v>
      </c>
      <c r="G15">
        <v>5865</v>
      </c>
      <c r="H15">
        <v>4581</v>
      </c>
      <c r="I15">
        <v>2996</v>
      </c>
      <c r="J15">
        <v>2870</v>
      </c>
      <c r="K15" s="47">
        <f>SUM(D15:J15)</f>
        <v>27745</v>
      </c>
    </row>
    <row r="16" spans="2:11" ht="19.5" customHeight="1">
      <c r="B16" s="22"/>
      <c r="C16" s="23"/>
      <c r="D16" s="14"/>
      <c r="E16" s="7"/>
      <c r="F16" s="7"/>
      <c r="G16" s="7"/>
      <c r="H16" s="7"/>
      <c r="I16" s="7"/>
      <c r="J16" s="15"/>
      <c r="K16" s="39"/>
    </row>
    <row r="17" spans="2:11" ht="19.5" customHeight="1">
      <c r="B17" s="22" t="s">
        <v>0</v>
      </c>
      <c r="C17" s="23"/>
      <c r="D17" s="14">
        <f aca="true" t="shared" si="1" ref="D17:J17">+D18+D19</f>
        <v>13208</v>
      </c>
      <c r="E17" s="7">
        <f t="shared" si="1"/>
        <v>16948</v>
      </c>
      <c r="F17" s="7">
        <f t="shared" si="1"/>
        <v>23418</v>
      </c>
      <c r="G17" s="7">
        <f t="shared" si="1"/>
        <v>22538</v>
      </c>
      <c r="H17" s="7">
        <f t="shared" si="1"/>
        <v>18406</v>
      </c>
      <c r="I17" s="7">
        <f t="shared" si="1"/>
        <v>14707</v>
      </c>
      <c r="J17" s="15">
        <f t="shared" si="1"/>
        <v>16374</v>
      </c>
      <c r="K17" s="47">
        <f>SUM(D17:J17)</f>
        <v>125599</v>
      </c>
    </row>
    <row r="18" spans="2:11" ht="19.5" customHeight="1">
      <c r="B18" s="22"/>
      <c r="C18" s="23" t="s">
        <v>6</v>
      </c>
      <c r="D18">
        <v>11870</v>
      </c>
      <c r="E18">
        <v>15284</v>
      </c>
      <c r="F18">
        <v>21262</v>
      </c>
      <c r="G18">
        <v>20449</v>
      </c>
      <c r="H18">
        <v>16675</v>
      </c>
      <c r="I18">
        <v>13313</v>
      </c>
      <c r="J18">
        <v>14825</v>
      </c>
      <c r="K18" s="47">
        <f>SUM(D18:J18)</f>
        <v>113678</v>
      </c>
    </row>
    <row r="19" spans="2:11" ht="19.5" customHeight="1">
      <c r="B19" s="22"/>
      <c r="C19" s="23" t="s">
        <v>7</v>
      </c>
      <c r="D19">
        <v>1338</v>
      </c>
      <c r="E19">
        <v>1664</v>
      </c>
      <c r="F19">
        <v>2156</v>
      </c>
      <c r="G19">
        <v>2089</v>
      </c>
      <c r="H19">
        <v>1731</v>
      </c>
      <c r="I19">
        <v>1394</v>
      </c>
      <c r="J19">
        <v>1549</v>
      </c>
      <c r="K19" s="47">
        <f>SUM(D19:J19)</f>
        <v>11921</v>
      </c>
    </row>
    <row r="20" spans="2:11" ht="19.5" customHeight="1">
      <c r="B20" s="22"/>
      <c r="C20" s="23"/>
      <c r="D20" s="14"/>
      <c r="E20" s="7"/>
      <c r="F20" s="7"/>
      <c r="G20" s="7"/>
      <c r="H20" s="7"/>
      <c r="I20" s="7"/>
      <c r="J20" s="15"/>
      <c r="K20" s="39"/>
    </row>
    <row r="21" spans="2:11" ht="19.5" customHeight="1">
      <c r="B21" s="22" t="s">
        <v>128</v>
      </c>
      <c r="C21" s="23"/>
      <c r="D21" s="27" t="s">
        <v>120</v>
      </c>
      <c r="E21" s="28" t="s">
        <v>119</v>
      </c>
      <c r="F21" s="28" t="s">
        <v>119</v>
      </c>
      <c r="G21" s="28" t="s">
        <v>119</v>
      </c>
      <c r="H21" s="28" t="s">
        <v>119</v>
      </c>
      <c r="I21" s="28" t="s">
        <v>119</v>
      </c>
      <c r="J21" s="29" t="s">
        <v>119</v>
      </c>
      <c r="K21" s="68" t="s">
        <v>133</v>
      </c>
    </row>
    <row r="22" spans="2:11" ht="19.5" customHeight="1">
      <c r="B22" s="22"/>
      <c r="C22" s="23" t="s">
        <v>129</v>
      </c>
      <c r="D22" s="27" t="s">
        <v>120</v>
      </c>
      <c r="E22" s="28" t="s">
        <v>119</v>
      </c>
      <c r="F22" s="28" t="s">
        <v>119</v>
      </c>
      <c r="G22" s="28" t="s">
        <v>119</v>
      </c>
      <c r="H22" s="28" t="s">
        <v>119</v>
      </c>
      <c r="I22" s="28" t="s">
        <v>119</v>
      </c>
      <c r="J22" s="29" t="s">
        <v>119</v>
      </c>
      <c r="K22" s="68" t="s">
        <v>133</v>
      </c>
    </row>
    <row r="23" spans="2:11" ht="19.5" customHeight="1">
      <c r="B23" s="22"/>
      <c r="C23" s="23" t="s">
        <v>15</v>
      </c>
      <c r="D23">
        <v>5852</v>
      </c>
      <c r="E23">
        <v>7231</v>
      </c>
      <c r="F23">
        <v>9619</v>
      </c>
      <c r="G23">
        <v>8606</v>
      </c>
      <c r="H23">
        <v>7047</v>
      </c>
      <c r="I23">
        <v>6053</v>
      </c>
      <c r="J23">
        <v>7355</v>
      </c>
      <c r="K23" s="47">
        <f>SUM(D23:J23)</f>
        <v>51763</v>
      </c>
    </row>
    <row r="24" spans="2:11" ht="19.5" customHeight="1">
      <c r="B24" s="22"/>
      <c r="C24" s="23" t="s">
        <v>18</v>
      </c>
      <c r="D24">
        <v>979</v>
      </c>
      <c r="E24">
        <v>1257</v>
      </c>
      <c r="F24">
        <v>1589</v>
      </c>
      <c r="G24">
        <v>1229</v>
      </c>
      <c r="H24">
        <v>957</v>
      </c>
      <c r="I24">
        <v>860</v>
      </c>
      <c r="J24">
        <v>1164</v>
      </c>
      <c r="K24" s="47">
        <f>SUM(D24:J24)</f>
        <v>8035</v>
      </c>
    </row>
    <row r="25" spans="2:11" ht="19.5" customHeight="1">
      <c r="B25" s="22"/>
      <c r="C25" s="23"/>
      <c r="D25" s="14"/>
      <c r="E25" s="7"/>
      <c r="F25" s="7"/>
      <c r="G25" s="7"/>
      <c r="H25" s="7"/>
      <c r="I25" s="7"/>
      <c r="J25" s="15"/>
      <c r="K25" s="39"/>
    </row>
    <row r="26" spans="2:11" ht="19.5" customHeight="1">
      <c r="B26" s="22" t="s">
        <v>8</v>
      </c>
      <c r="C26" s="23"/>
      <c r="D26" s="14">
        <f>+D27+D28+D29+D30</f>
        <v>9963</v>
      </c>
      <c r="E26" s="7">
        <f aca="true" t="shared" si="2" ref="E26:J26">+E27+E28+E29+E30</f>
        <v>13922</v>
      </c>
      <c r="F26" s="7">
        <f t="shared" si="2"/>
        <v>19294</v>
      </c>
      <c r="G26" s="7">
        <f t="shared" si="2"/>
        <v>18368</v>
      </c>
      <c r="H26" s="7">
        <f t="shared" si="2"/>
        <v>14630</v>
      </c>
      <c r="I26" s="7">
        <f t="shared" si="2"/>
        <v>11008</v>
      </c>
      <c r="J26" s="15">
        <f t="shared" si="2"/>
        <v>12442</v>
      </c>
      <c r="K26" s="47">
        <f>SUM(D26:J26)</f>
        <v>99627</v>
      </c>
    </row>
    <row r="27" spans="2:11" ht="19.5" customHeight="1">
      <c r="B27" s="22"/>
      <c r="C27" s="23" t="s">
        <v>9</v>
      </c>
      <c r="D27">
        <v>2628</v>
      </c>
      <c r="E27">
        <v>3816</v>
      </c>
      <c r="F27">
        <v>6013</v>
      </c>
      <c r="G27">
        <v>6117</v>
      </c>
      <c r="H27">
        <v>4813</v>
      </c>
      <c r="I27">
        <v>3247</v>
      </c>
      <c r="J27">
        <v>3287</v>
      </c>
      <c r="K27" s="47">
        <f>SUM(D27:J27)</f>
        <v>29921</v>
      </c>
    </row>
    <row r="28" spans="2:11" ht="19.5" customHeight="1">
      <c r="B28" s="22"/>
      <c r="C28" s="23" t="s">
        <v>10</v>
      </c>
      <c r="D28">
        <v>1761</v>
      </c>
      <c r="E28">
        <v>2411</v>
      </c>
      <c r="F28">
        <v>2934</v>
      </c>
      <c r="G28">
        <v>2553</v>
      </c>
      <c r="H28">
        <v>2112</v>
      </c>
      <c r="I28">
        <v>1881</v>
      </c>
      <c r="J28">
        <v>2263</v>
      </c>
      <c r="K28" s="47">
        <f>SUM(D28:J28)</f>
        <v>15915</v>
      </c>
    </row>
    <row r="29" spans="2:11" ht="19.5" customHeight="1">
      <c r="B29" s="22"/>
      <c r="C29" s="23" t="s">
        <v>11</v>
      </c>
      <c r="D29">
        <v>1626</v>
      </c>
      <c r="E29">
        <v>2501</v>
      </c>
      <c r="F29">
        <v>3765</v>
      </c>
      <c r="G29">
        <v>3479</v>
      </c>
      <c r="H29">
        <v>2586</v>
      </c>
      <c r="I29">
        <v>1876</v>
      </c>
      <c r="J29">
        <v>2052</v>
      </c>
      <c r="K29" s="47">
        <f>SUM(D29:J29)</f>
        <v>17885</v>
      </c>
    </row>
    <row r="30" spans="2:11" ht="19.5" customHeight="1">
      <c r="B30" s="22"/>
      <c r="C30" s="23" t="s">
        <v>12</v>
      </c>
      <c r="D30">
        <v>3948</v>
      </c>
      <c r="E30">
        <v>5194</v>
      </c>
      <c r="F30">
        <v>6582</v>
      </c>
      <c r="G30">
        <v>6219</v>
      </c>
      <c r="H30">
        <v>5119</v>
      </c>
      <c r="I30">
        <v>4004</v>
      </c>
      <c r="J30">
        <v>4840</v>
      </c>
      <c r="K30" s="47">
        <f>SUM(D30:J30)</f>
        <v>35906</v>
      </c>
    </row>
    <row r="31" spans="2:11" ht="19.5" customHeight="1">
      <c r="B31" s="22"/>
      <c r="C31" s="23"/>
      <c r="D31" s="14"/>
      <c r="E31" s="7"/>
      <c r="F31" s="7"/>
      <c r="G31" s="7"/>
      <c r="H31" s="7"/>
      <c r="I31" s="7"/>
      <c r="J31" s="15"/>
      <c r="K31" s="39"/>
    </row>
    <row r="32" spans="2:11" ht="19.5" customHeight="1">
      <c r="B32" s="22" t="s">
        <v>13</v>
      </c>
      <c r="C32" s="23"/>
      <c r="D32" s="14">
        <f>+D33+D34+D35+D36+D37</f>
        <v>8433</v>
      </c>
      <c r="E32" s="7">
        <f aca="true" t="shared" si="3" ref="E32:J32">+E33+E34+E35+E36+E37</f>
        <v>8996</v>
      </c>
      <c r="F32" s="7">
        <f t="shared" si="3"/>
        <v>10522</v>
      </c>
      <c r="G32" s="7">
        <f t="shared" si="3"/>
        <v>9066</v>
      </c>
      <c r="H32" s="7">
        <f t="shared" si="3"/>
        <v>8609</v>
      </c>
      <c r="I32" s="7">
        <f t="shared" si="3"/>
        <v>8447</v>
      </c>
      <c r="J32" s="15">
        <f t="shared" si="3"/>
        <v>9972</v>
      </c>
      <c r="K32" s="47">
        <f aca="true" t="shared" si="4" ref="K32:K37">SUM(D32:J32)</f>
        <v>64045</v>
      </c>
    </row>
    <row r="33" spans="2:11" ht="19.5" customHeight="1">
      <c r="B33" s="22"/>
      <c r="C33" s="23" t="s">
        <v>14</v>
      </c>
      <c r="D33">
        <v>2885</v>
      </c>
      <c r="E33">
        <v>2882</v>
      </c>
      <c r="F33">
        <v>3144</v>
      </c>
      <c r="G33">
        <v>2759</v>
      </c>
      <c r="H33">
        <v>2936</v>
      </c>
      <c r="I33">
        <v>2919</v>
      </c>
      <c r="J33">
        <v>3267</v>
      </c>
      <c r="K33" s="47">
        <f t="shared" si="4"/>
        <v>20792</v>
      </c>
    </row>
    <row r="34" spans="2:11" ht="19.5" customHeight="1">
      <c r="B34" s="22"/>
      <c r="C34" s="23" t="s">
        <v>16</v>
      </c>
      <c r="D34">
        <v>2146</v>
      </c>
      <c r="E34">
        <v>2475</v>
      </c>
      <c r="F34">
        <v>3077</v>
      </c>
      <c r="G34">
        <v>2711</v>
      </c>
      <c r="H34">
        <v>2325</v>
      </c>
      <c r="I34">
        <v>2250</v>
      </c>
      <c r="J34">
        <v>2666</v>
      </c>
      <c r="K34" s="47">
        <f t="shared" si="4"/>
        <v>17650</v>
      </c>
    </row>
    <row r="35" spans="2:11" ht="19.5" customHeight="1">
      <c r="B35" s="22"/>
      <c r="C35" s="23" t="s">
        <v>17</v>
      </c>
      <c r="D35">
        <v>2196</v>
      </c>
      <c r="E35">
        <v>2361</v>
      </c>
      <c r="F35">
        <v>2973</v>
      </c>
      <c r="G35">
        <v>2484</v>
      </c>
      <c r="H35">
        <v>2320</v>
      </c>
      <c r="I35">
        <v>2158</v>
      </c>
      <c r="J35">
        <v>2593</v>
      </c>
      <c r="K35" s="47">
        <f t="shared" si="4"/>
        <v>17085</v>
      </c>
    </row>
    <row r="36" spans="2:11" ht="19.5" customHeight="1">
      <c r="B36" s="22"/>
      <c r="C36" s="23" t="s">
        <v>19</v>
      </c>
      <c r="D36">
        <v>904</v>
      </c>
      <c r="E36">
        <v>1028</v>
      </c>
      <c r="F36">
        <v>1105</v>
      </c>
      <c r="G36">
        <v>895</v>
      </c>
      <c r="H36">
        <v>822</v>
      </c>
      <c r="I36">
        <v>829</v>
      </c>
      <c r="J36">
        <v>1112</v>
      </c>
      <c r="K36" s="47">
        <f t="shared" si="4"/>
        <v>6695</v>
      </c>
    </row>
    <row r="37" spans="2:11" ht="19.5" customHeight="1">
      <c r="B37" s="22"/>
      <c r="C37" s="23" t="s">
        <v>134</v>
      </c>
      <c r="D37">
        <v>302</v>
      </c>
      <c r="E37">
        <v>250</v>
      </c>
      <c r="F37">
        <v>223</v>
      </c>
      <c r="G37">
        <v>217</v>
      </c>
      <c r="H37">
        <v>206</v>
      </c>
      <c r="I37">
        <v>291</v>
      </c>
      <c r="J37">
        <v>334</v>
      </c>
      <c r="K37" s="47">
        <f t="shared" si="4"/>
        <v>1823</v>
      </c>
    </row>
    <row r="38" spans="2:11" ht="19.5" customHeight="1">
      <c r="B38" s="22"/>
      <c r="C38" s="23"/>
      <c r="D38" s="14"/>
      <c r="E38" s="7"/>
      <c r="F38" s="7"/>
      <c r="G38" s="7"/>
      <c r="H38" s="7"/>
      <c r="I38" s="7"/>
      <c r="J38" s="15"/>
      <c r="K38" s="39"/>
    </row>
    <row r="39" spans="2:11" ht="19.5" customHeight="1">
      <c r="B39" s="22" t="s">
        <v>20</v>
      </c>
      <c r="C39" s="23"/>
      <c r="D39" s="14">
        <f aca="true" t="shared" si="5" ref="D39:J39">+D40+D41</f>
        <v>7542</v>
      </c>
      <c r="E39" s="7">
        <f t="shared" si="5"/>
        <v>10429</v>
      </c>
      <c r="F39" s="7">
        <f t="shared" si="5"/>
        <v>14422</v>
      </c>
      <c r="G39" s="7">
        <f t="shared" si="5"/>
        <v>12908</v>
      </c>
      <c r="H39" s="7">
        <f t="shared" si="5"/>
        <v>10091</v>
      </c>
      <c r="I39" s="7">
        <f t="shared" si="5"/>
        <v>7668</v>
      </c>
      <c r="J39" s="15">
        <f t="shared" si="5"/>
        <v>9396</v>
      </c>
      <c r="K39" s="47">
        <f>SUM(D39:J39)</f>
        <v>72456</v>
      </c>
    </row>
    <row r="40" spans="2:11" ht="19.5" customHeight="1">
      <c r="B40" s="22"/>
      <c r="C40" s="23" t="s">
        <v>21</v>
      </c>
      <c r="D40">
        <v>5546</v>
      </c>
      <c r="E40">
        <v>7897</v>
      </c>
      <c r="F40">
        <v>11063</v>
      </c>
      <c r="G40">
        <v>9927</v>
      </c>
      <c r="H40">
        <v>7822</v>
      </c>
      <c r="I40">
        <v>5801</v>
      </c>
      <c r="J40">
        <v>7057</v>
      </c>
      <c r="K40" s="47">
        <f>SUM(D40:J40)</f>
        <v>55113</v>
      </c>
    </row>
    <row r="41" spans="2:11" ht="19.5" customHeight="1">
      <c r="B41" s="22"/>
      <c r="C41" s="23" t="s">
        <v>22</v>
      </c>
      <c r="D41">
        <v>1996</v>
      </c>
      <c r="E41">
        <v>2532</v>
      </c>
      <c r="F41">
        <v>3359</v>
      </c>
      <c r="G41">
        <v>2981</v>
      </c>
      <c r="H41">
        <v>2269</v>
      </c>
      <c r="I41">
        <v>1867</v>
      </c>
      <c r="J41">
        <v>2339</v>
      </c>
      <c r="K41" s="47">
        <f>SUM(D41:J41)</f>
        <v>17343</v>
      </c>
    </row>
    <row r="42" spans="2:11" ht="19.5" customHeight="1">
      <c r="B42" s="22"/>
      <c r="C42" s="23"/>
      <c r="D42" s="14"/>
      <c r="E42" s="7"/>
      <c r="F42" s="7"/>
      <c r="G42" s="7"/>
      <c r="H42" s="7"/>
      <c r="I42" s="7"/>
      <c r="J42" s="15"/>
      <c r="K42" s="39"/>
    </row>
    <row r="43" spans="2:11" ht="19.5" customHeight="1">
      <c r="B43" s="22" t="s">
        <v>123</v>
      </c>
      <c r="C43" s="23"/>
      <c r="D43" s="14">
        <f aca="true" t="shared" si="6" ref="D43:J43">+D44+D45+D46+D47+D48</f>
        <v>15225</v>
      </c>
      <c r="E43" s="7">
        <f t="shared" si="6"/>
        <v>20300</v>
      </c>
      <c r="F43" s="7">
        <f t="shared" si="6"/>
        <v>25732</v>
      </c>
      <c r="G43" s="7">
        <f t="shared" si="6"/>
        <v>22440</v>
      </c>
      <c r="H43" s="7">
        <f t="shared" si="6"/>
        <v>18154</v>
      </c>
      <c r="I43" s="7">
        <f t="shared" si="6"/>
        <v>15241</v>
      </c>
      <c r="J43" s="15">
        <f t="shared" si="6"/>
        <v>18386</v>
      </c>
      <c r="K43" s="47">
        <f aca="true" t="shared" si="7" ref="K43:K48">SUM(D43:J43)</f>
        <v>135478</v>
      </c>
    </row>
    <row r="44" spans="2:11" ht="19.5" customHeight="1">
      <c r="B44" s="22"/>
      <c r="C44" s="23" t="s">
        <v>2</v>
      </c>
      <c r="D44">
        <v>9139</v>
      </c>
      <c r="E44">
        <v>11930</v>
      </c>
      <c r="F44">
        <v>14374</v>
      </c>
      <c r="G44">
        <v>12217</v>
      </c>
      <c r="H44">
        <v>10336</v>
      </c>
      <c r="I44">
        <v>9059</v>
      </c>
      <c r="J44">
        <v>11109</v>
      </c>
      <c r="K44" s="47">
        <f t="shared" si="7"/>
        <v>78164</v>
      </c>
    </row>
    <row r="45" spans="2:11" ht="19.5" customHeight="1">
      <c r="B45" s="22"/>
      <c r="C45" s="23" t="s">
        <v>25</v>
      </c>
      <c r="D45">
        <v>2501</v>
      </c>
      <c r="E45">
        <v>3606</v>
      </c>
      <c r="F45">
        <v>5215</v>
      </c>
      <c r="G45">
        <v>4826</v>
      </c>
      <c r="H45">
        <v>3364</v>
      </c>
      <c r="I45">
        <v>2664</v>
      </c>
      <c r="J45">
        <v>3119</v>
      </c>
      <c r="K45" s="47">
        <f t="shared" si="7"/>
        <v>25295</v>
      </c>
    </row>
    <row r="46" spans="2:11" ht="19.5" customHeight="1">
      <c r="B46" s="22"/>
      <c r="C46" s="23" t="s">
        <v>26</v>
      </c>
      <c r="D46">
        <v>1355</v>
      </c>
      <c r="E46">
        <v>2031</v>
      </c>
      <c r="F46">
        <v>2450</v>
      </c>
      <c r="G46">
        <v>2106</v>
      </c>
      <c r="H46">
        <v>1647</v>
      </c>
      <c r="I46">
        <v>1370</v>
      </c>
      <c r="J46">
        <v>1586</v>
      </c>
      <c r="K46" s="47">
        <f t="shared" si="7"/>
        <v>12545</v>
      </c>
    </row>
    <row r="47" spans="2:11" ht="19.5" customHeight="1">
      <c r="B47" s="22"/>
      <c r="C47" s="23" t="s">
        <v>27</v>
      </c>
      <c r="D47">
        <v>1241</v>
      </c>
      <c r="E47">
        <v>1519</v>
      </c>
      <c r="F47">
        <v>2190</v>
      </c>
      <c r="G47">
        <v>1987</v>
      </c>
      <c r="H47">
        <v>1704</v>
      </c>
      <c r="I47">
        <v>1184</v>
      </c>
      <c r="J47">
        <v>1394</v>
      </c>
      <c r="K47" s="47">
        <f t="shared" si="7"/>
        <v>11219</v>
      </c>
    </row>
    <row r="48" spans="2:11" ht="19.5" customHeight="1">
      <c r="B48" s="22"/>
      <c r="C48" s="23" t="s">
        <v>28</v>
      </c>
      <c r="D48">
        <v>989</v>
      </c>
      <c r="E48">
        <v>1214</v>
      </c>
      <c r="F48">
        <v>1503</v>
      </c>
      <c r="G48">
        <v>1304</v>
      </c>
      <c r="H48">
        <v>1103</v>
      </c>
      <c r="I48">
        <v>964</v>
      </c>
      <c r="J48">
        <v>1178</v>
      </c>
      <c r="K48" s="47">
        <f t="shared" si="7"/>
        <v>8255</v>
      </c>
    </row>
    <row r="49" spans="2:11" ht="19.5" customHeight="1">
      <c r="B49" s="22"/>
      <c r="C49" s="23"/>
      <c r="D49" s="14"/>
      <c r="E49" s="7"/>
      <c r="F49" s="7"/>
      <c r="G49" s="7"/>
      <c r="H49" s="7"/>
      <c r="I49" s="7"/>
      <c r="J49" s="15"/>
      <c r="K49" s="39"/>
    </row>
    <row r="50" spans="2:11" ht="19.5" customHeight="1">
      <c r="B50" s="22" t="s">
        <v>23</v>
      </c>
      <c r="C50" s="23"/>
      <c r="D50" s="14">
        <f>+D51</f>
        <v>9337</v>
      </c>
      <c r="E50" s="7">
        <f aca="true" t="shared" si="8" ref="E50:J50">+E51</f>
        <v>12375</v>
      </c>
      <c r="F50" s="7">
        <f t="shared" si="8"/>
        <v>14757</v>
      </c>
      <c r="G50" s="7">
        <f t="shared" si="8"/>
        <v>13081</v>
      </c>
      <c r="H50" s="7">
        <f t="shared" si="8"/>
        <v>11222</v>
      </c>
      <c r="I50" s="7">
        <f t="shared" si="8"/>
        <v>9760</v>
      </c>
      <c r="J50" s="15">
        <f t="shared" si="8"/>
        <v>11459</v>
      </c>
      <c r="K50" s="47">
        <f>SUM(D50:J50)</f>
        <v>81991</v>
      </c>
    </row>
    <row r="51" spans="2:11" ht="19.5" customHeight="1">
      <c r="B51" s="22"/>
      <c r="C51" s="23" t="s">
        <v>24</v>
      </c>
      <c r="D51">
        <v>9337</v>
      </c>
      <c r="E51">
        <v>12375</v>
      </c>
      <c r="F51">
        <v>14757</v>
      </c>
      <c r="G51">
        <v>13081</v>
      </c>
      <c r="H51">
        <v>11222</v>
      </c>
      <c r="I51">
        <v>9760</v>
      </c>
      <c r="J51">
        <v>11459</v>
      </c>
      <c r="K51" s="47">
        <f>SUM(D51:J51)</f>
        <v>81991</v>
      </c>
    </row>
    <row r="52" spans="2:11" ht="19.5" customHeight="1">
      <c r="B52" s="22"/>
      <c r="C52" s="23"/>
      <c r="D52" s="14"/>
      <c r="E52" s="7"/>
      <c r="F52" s="7"/>
      <c r="G52" s="7"/>
      <c r="H52" s="7"/>
      <c r="I52" s="7"/>
      <c r="J52" s="15"/>
      <c r="K52" s="39"/>
    </row>
    <row r="53" spans="2:11" ht="19.5" customHeight="1">
      <c r="B53" s="22" t="s">
        <v>29</v>
      </c>
      <c r="C53" s="23"/>
      <c r="D53" s="14">
        <f aca="true" t="shared" si="9" ref="D53:J53">+D54+D55+D56</f>
        <v>4696</v>
      </c>
      <c r="E53" s="7">
        <f t="shared" si="9"/>
        <v>5054</v>
      </c>
      <c r="F53" s="7">
        <f t="shared" si="9"/>
        <v>5052</v>
      </c>
      <c r="G53" s="7">
        <f t="shared" si="9"/>
        <v>4079</v>
      </c>
      <c r="H53" s="7">
        <f t="shared" si="9"/>
        <v>4083</v>
      </c>
      <c r="I53" s="7">
        <f t="shared" si="9"/>
        <v>4294</v>
      </c>
      <c r="J53" s="15">
        <f t="shared" si="9"/>
        <v>5491</v>
      </c>
      <c r="K53" s="47">
        <f>SUM(D53:J53)</f>
        <v>32749</v>
      </c>
    </row>
    <row r="54" spans="2:11" ht="19.5" customHeight="1">
      <c r="B54" s="22"/>
      <c r="C54" s="23" t="s">
        <v>30</v>
      </c>
      <c r="D54">
        <v>2736</v>
      </c>
      <c r="E54">
        <v>2859</v>
      </c>
      <c r="F54">
        <v>2925</v>
      </c>
      <c r="G54">
        <v>2512</v>
      </c>
      <c r="H54">
        <v>2602</v>
      </c>
      <c r="I54">
        <v>2643</v>
      </c>
      <c r="J54">
        <v>3128</v>
      </c>
      <c r="K54" s="47">
        <f>SUM(D54:J54)</f>
        <v>19405</v>
      </c>
    </row>
    <row r="55" spans="2:11" ht="19.5" customHeight="1">
      <c r="B55" s="22"/>
      <c r="C55" s="23" t="s">
        <v>31</v>
      </c>
      <c r="D55">
        <v>1894</v>
      </c>
      <c r="E55">
        <v>2152</v>
      </c>
      <c r="F55">
        <v>2080</v>
      </c>
      <c r="G55">
        <v>1501</v>
      </c>
      <c r="H55">
        <v>1401</v>
      </c>
      <c r="I55">
        <v>1560</v>
      </c>
      <c r="J55">
        <v>2269</v>
      </c>
      <c r="K55" s="47">
        <f>SUM(D55:J55)</f>
        <v>12857</v>
      </c>
    </row>
    <row r="56" spans="2:11" ht="19.5" customHeight="1">
      <c r="B56" s="22"/>
      <c r="C56" s="23" t="s">
        <v>32</v>
      </c>
      <c r="D56">
        <v>66</v>
      </c>
      <c r="E56">
        <v>43</v>
      </c>
      <c r="F56">
        <v>47</v>
      </c>
      <c r="G56">
        <v>66</v>
      </c>
      <c r="H56">
        <v>80</v>
      </c>
      <c r="I56">
        <v>91</v>
      </c>
      <c r="J56">
        <v>94</v>
      </c>
      <c r="K56" s="47">
        <f>SUM(D56:J56)</f>
        <v>487</v>
      </c>
    </row>
    <row r="57" spans="2:11" ht="19.5" customHeight="1">
      <c r="B57" s="22"/>
      <c r="C57" s="23"/>
      <c r="D57" s="14"/>
      <c r="E57" s="7"/>
      <c r="F57" s="7"/>
      <c r="G57" s="7"/>
      <c r="H57" s="7"/>
      <c r="I57" s="7"/>
      <c r="J57" s="15"/>
      <c r="K57" s="39"/>
    </row>
    <row r="58" spans="2:11" ht="19.5" customHeight="1">
      <c r="B58" s="22" t="s">
        <v>33</v>
      </c>
      <c r="C58" s="23"/>
      <c r="D58" s="14">
        <f>+D59+D60+D61+D62+D63+D64+D65+D66+D67</f>
        <v>7880</v>
      </c>
      <c r="E58" s="7">
        <f aca="true" t="shared" si="10" ref="E58:J58">+E59+E60+E61+E62+E63+E64+E65+E66+E67</f>
        <v>7707</v>
      </c>
      <c r="F58" s="7">
        <f t="shared" si="10"/>
        <v>7652</v>
      </c>
      <c r="G58" s="7">
        <f t="shared" si="10"/>
        <v>6527</v>
      </c>
      <c r="H58" s="7">
        <f t="shared" si="10"/>
        <v>6664</v>
      </c>
      <c r="I58" s="7">
        <f t="shared" si="10"/>
        <v>7609</v>
      </c>
      <c r="J58" s="15">
        <f t="shared" si="10"/>
        <v>9069</v>
      </c>
      <c r="K58" s="47">
        <f aca="true" t="shared" si="11" ref="K58:K67">SUM(D58:J58)</f>
        <v>53108</v>
      </c>
    </row>
    <row r="59" spans="2:11" ht="19.5" customHeight="1">
      <c r="B59" s="22"/>
      <c r="C59" s="23" t="s">
        <v>34</v>
      </c>
      <c r="D59">
        <v>3016</v>
      </c>
      <c r="E59">
        <v>3309</v>
      </c>
      <c r="F59">
        <v>3456</v>
      </c>
      <c r="G59">
        <v>2871</v>
      </c>
      <c r="H59">
        <v>2729</v>
      </c>
      <c r="I59">
        <v>3000</v>
      </c>
      <c r="J59">
        <v>3585</v>
      </c>
      <c r="K59" s="47">
        <f t="shared" si="11"/>
        <v>21966</v>
      </c>
    </row>
    <row r="60" spans="2:11" ht="19.5" customHeight="1">
      <c r="B60" s="22"/>
      <c r="C60" s="23" t="s">
        <v>35</v>
      </c>
      <c r="D60">
        <v>426</v>
      </c>
      <c r="E60">
        <v>441</v>
      </c>
      <c r="F60">
        <v>482</v>
      </c>
      <c r="G60">
        <v>398</v>
      </c>
      <c r="H60">
        <v>356</v>
      </c>
      <c r="I60">
        <v>415</v>
      </c>
      <c r="J60">
        <v>490</v>
      </c>
      <c r="K60" s="47">
        <f t="shared" si="11"/>
        <v>3008</v>
      </c>
    </row>
    <row r="61" spans="2:11" ht="19.5" customHeight="1">
      <c r="B61" s="22"/>
      <c r="C61" s="23" t="s">
        <v>36</v>
      </c>
      <c r="D61">
        <v>639</v>
      </c>
      <c r="E61">
        <v>693</v>
      </c>
      <c r="F61">
        <v>751</v>
      </c>
      <c r="G61">
        <v>569</v>
      </c>
      <c r="H61">
        <v>544</v>
      </c>
      <c r="I61">
        <v>579</v>
      </c>
      <c r="J61">
        <v>717</v>
      </c>
      <c r="K61" s="47">
        <f t="shared" si="11"/>
        <v>4492</v>
      </c>
    </row>
    <row r="62" spans="2:11" ht="19.5" customHeight="1">
      <c r="B62" s="22"/>
      <c r="C62" s="23" t="s">
        <v>37</v>
      </c>
      <c r="D62">
        <v>1456</v>
      </c>
      <c r="E62">
        <v>1192</v>
      </c>
      <c r="F62">
        <v>1034</v>
      </c>
      <c r="G62">
        <v>965</v>
      </c>
      <c r="H62">
        <v>1120</v>
      </c>
      <c r="I62">
        <v>1406</v>
      </c>
      <c r="J62">
        <v>1610</v>
      </c>
      <c r="K62" s="47">
        <f t="shared" si="11"/>
        <v>8783</v>
      </c>
    </row>
    <row r="63" spans="2:11" ht="19.5" customHeight="1">
      <c r="B63" s="22"/>
      <c r="C63" s="23" t="s">
        <v>38</v>
      </c>
      <c r="D63">
        <v>345</v>
      </c>
      <c r="E63">
        <v>262</v>
      </c>
      <c r="F63">
        <v>220</v>
      </c>
      <c r="G63">
        <v>188</v>
      </c>
      <c r="H63">
        <v>248</v>
      </c>
      <c r="I63">
        <v>315</v>
      </c>
      <c r="J63">
        <v>336</v>
      </c>
      <c r="K63" s="47">
        <f t="shared" si="11"/>
        <v>1914</v>
      </c>
    </row>
    <row r="64" spans="2:11" ht="19.5" customHeight="1">
      <c r="B64" s="22"/>
      <c r="C64" s="23" t="s">
        <v>39</v>
      </c>
      <c r="D64">
        <v>218</v>
      </c>
      <c r="E64">
        <v>196</v>
      </c>
      <c r="F64">
        <v>160</v>
      </c>
      <c r="G64">
        <v>134</v>
      </c>
      <c r="H64">
        <v>168</v>
      </c>
      <c r="I64">
        <v>198</v>
      </c>
      <c r="J64">
        <v>249</v>
      </c>
      <c r="K64" s="47">
        <f t="shared" si="11"/>
        <v>1323</v>
      </c>
    </row>
    <row r="65" spans="2:11" ht="19.5" customHeight="1">
      <c r="B65" s="22"/>
      <c r="C65" s="23" t="s">
        <v>40</v>
      </c>
      <c r="D65">
        <v>876</v>
      </c>
      <c r="E65">
        <v>816</v>
      </c>
      <c r="F65">
        <v>788</v>
      </c>
      <c r="G65">
        <v>602</v>
      </c>
      <c r="H65">
        <v>652</v>
      </c>
      <c r="I65">
        <v>791</v>
      </c>
      <c r="J65">
        <v>1037</v>
      </c>
      <c r="K65" s="47">
        <f t="shared" si="11"/>
        <v>5562</v>
      </c>
    </row>
    <row r="66" spans="2:11" ht="19.5" customHeight="1">
      <c r="B66" s="22"/>
      <c r="C66" s="23" t="s">
        <v>41</v>
      </c>
      <c r="D66">
        <v>773</v>
      </c>
      <c r="E66">
        <v>681</v>
      </c>
      <c r="F66">
        <v>643</v>
      </c>
      <c r="G66">
        <v>701</v>
      </c>
      <c r="H66">
        <v>746</v>
      </c>
      <c r="I66">
        <v>779</v>
      </c>
      <c r="J66">
        <v>901</v>
      </c>
      <c r="K66" s="47">
        <f t="shared" si="11"/>
        <v>5224</v>
      </c>
    </row>
    <row r="67" spans="2:11" ht="19.5" customHeight="1">
      <c r="B67" s="22"/>
      <c r="C67" s="23" t="s">
        <v>42</v>
      </c>
      <c r="D67">
        <v>131</v>
      </c>
      <c r="E67">
        <v>117</v>
      </c>
      <c r="F67">
        <v>118</v>
      </c>
      <c r="G67">
        <v>99</v>
      </c>
      <c r="H67">
        <v>101</v>
      </c>
      <c r="I67">
        <v>126</v>
      </c>
      <c r="J67">
        <v>144</v>
      </c>
      <c r="K67" s="47">
        <f t="shared" si="11"/>
        <v>836</v>
      </c>
    </row>
    <row r="68" spans="2:11" ht="19.5" customHeight="1">
      <c r="B68" s="22"/>
      <c r="C68" s="23"/>
      <c r="D68" s="14"/>
      <c r="E68" s="7"/>
      <c r="F68" s="7"/>
      <c r="G68" s="7"/>
      <c r="H68" s="7"/>
      <c r="I68" s="7"/>
      <c r="J68" s="15"/>
      <c r="K68" s="39"/>
    </row>
    <row r="69" spans="2:11" ht="19.5" customHeight="1">
      <c r="B69" s="22" t="s">
        <v>43</v>
      </c>
      <c r="C69" s="23"/>
      <c r="D69" s="14">
        <f aca="true" t="shared" si="12" ref="D69:J69">+D70+D71+D72+D73+D74+D75+D76+D77+D78</f>
        <v>3637</v>
      </c>
      <c r="E69" s="7">
        <f t="shared" si="12"/>
        <v>3284</v>
      </c>
      <c r="F69" s="7">
        <f t="shared" si="12"/>
        <v>3687</v>
      </c>
      <c r="G69" s="7">
        <f t="shared" si="12"/>
        <v>3403</v>
      </c>
      <c r="H69" s="7">
        <f t="shared" si="12"/>
        <v>3515</v>
      </c>
      <c r="I69" s="7">
        <f t="shared" si="12"/>
        <v>3589</v>
      </c>
      <c r="J69" s="15">
        <f t="shared" si="12"/>
        <v>4291</v>
      </c>
      <c r="K69" s="47">
        <f aca="true" t="shared" si="13" ref="K69:K78">SUM(D69:J69)</f>
        <v>25406</v>
      </c>
    </row>
    <row r="70" spans="2:11" ht="19.5" customHeight="1">
      <c r="B70" s="22"/>
      <c r="C70" s="23" t="s">
        <v>44</v>
      </c>
      <c r="D70">
        <v>1672</v>
      </c>
      <c r="E70">
        <v>1654</v>
      </c>
      <c r="F70">
        <v>1978</v>
      </c>
      <c r="G70">
        <v>1822</v>
      </c>
      <c r="H70">
        <v>1830</v>
      </c>
      <c r="I70">
        <v>1813</v>
      </c>
      <c r="J70">
        <v>2057</v>
      </c>
      <c r="K70" s="47">
        <f t="shared" si="13"/>
        <v>12826</v>
      </c>
    </row>
    <row r="71" spans="2:11" ht="19.5" customHeight="1">
      <c r="B71" s="22"/>
      <c r="C71" s="23" t="s">
        <v>45</v>
      </c>
      <c r="D71">
        <v>352</v>
      </c>
      <c r="E71">
        <v>266</v>
      </c>
      <c r="F71">
        <v>289</v>
      </c>
      <c r="G71">
        <v>319</v>
      </c>
      <c r="H71">
        <v>319</v>
      </c>
      <c r="I71">
        <v>313</v>
      </c>
      <c r="J71">
        <v>355</v>
      </c>
      <c r="K71" s="47">
        <f t="shared" si="13"/>
        <v>2213</v>
      </c>
    </row>
    <row r="72" spans="2:11" ht="19.5" customHeight="1">
      <c r="B72" s="22"/>
      <c r="C72" s="23" t="s">
        <v>46</v>
      </c>
      <c r="D72">
        <v>424</v>
      </c>
      <c r="E72">
        <v>351</v>
      </c>
      <c r="F72">
        <v>398</v>
      </c>
      <c r="G72">
        <v>320</v>
      </c>
      <c r="H72">
        <v>318</v>
      </c>
      <c r="I72">
        <v>349</v>
      </c>
      <c r="J72">
        <v>471</v>
      </c>
      <c r="K72" s="47">
        <f t="shared" si="13"/>
        <v>2631</v>
      </c>
    </row>
    <row r="73" spans="2:11" ht="19.5" customHeight="1">
      <c r="B73" s="22"/>
      <c r="C73" s="23" t="s">
        <v>47</v>
      </c>
      <c r="D73">
        <v>260</v>
      </c>
      <c r="E73">
        <v>263</v>
      </c>
      <c r="F73">
        <v>235</v>
      </c>
      <c r="G73">
        <v>235</v>
      </c>
      <c r="H73">
        <v>274</v>
      </c>
      <c r="I73">
        <v>262</v>
      </c>
      <c r="J73">
        <v>294</v>
      </c>
      <c r="K73" s="47">
        <f t="shared" si="13"/>
        <v>1823</v>
      </c>
    </row>
    <row r="74" spans="2:11" ht="19.5" customHeight="1">
      <c r="B74" s="22"/>
      <c r="C74" s="23" t="s">
        <v>48</v>
      </c>
      <c r="D74">
        <v>204</v>
      </c>
      <c r="E74">
        <v>149</v>
      </c>
      <c r="F74">
        <v>161</v>
      </c>
      <c r="G74">
        <v>149</v>
      </c>
      <c r="H74">
        <v>165</v>
      </c>
      <c r="I74">
        <v>168</v>
      </c>
      <c r="J74">
        <v>249</v>
      </c>
      <c r="K74" s="47">
        <f t="shared" si="13"/>
        <v>1245</v>
      </c>
    </row>
    <row r="75" spans="2:11" ht="19.5" customHeight="1">
      <c r="B75" s="22"/>
      <c r="C75" s="23" t="s">
        <v>49</v>
      </c>
      <c r="D75">
        <v>403</v>
      </c>
      <c r="E75">
        <v>336</v>
      </c>
      <c r="F75">
        <v>336</v>
      </c>
      <c r="G75">
        <v>304</v>
      </c>
      <c r="H75">
        <v>330</v>
      </c>
      <c r="I75">
        <v>360</v>
      </c>
      <c r="J75">
        <v>498</v>
      </c>
      <c r="K75" s="47">
        <f t="shared" si="13"/>
        <v>2567</v>
      </c>
    </row>
    <row r="76" spans="2:11" ht="19.5" customHeight="1">
      <c r="B76" s="22"/>
      <c r="C76" s="23" t="s">
        <v>50</v>
      </c>
      <c r="D76">
        <v>98</v>
      </c>
      <c r="E76">
        <v>57</v>
      </c>
      <c r="F76">
        <v>73</v>
      </c>
      <c r="G76">
        <v>79</v>
      </c>
      <c r="H76">
        <v>72</v>
      </c>
      <c r="I76">
        <v>101</v>
      </c>
      <c r="J76">
        <v>102</v>
      </c>
      <c r="K76" s="47">
        <f t="shared" si="13"/>
        <v>582</v>
      </c>
    </row>
    <row r="77" spans="2:11" ht="19.5" customHeight="1">
      <c r="B77" s="22"/>
      <c r="C77" s="23" t="s">
        <v>51</v>
      </c>
      <c r="D77">
        <v>48</v>
      </c>
      <c r="E77">
        <v>22</v>
      </c>
      <c r="F77">
        <v>23</v>
      </c>
      <c r="G77">
        <v>28</v>
      </c>
      <c r="H77">
        <v>31</v>
      </c>
      <c r="I77">
        <v>29</v>
      </c>
      <c r="J77">
        <v>34</v>
      </c>
      <c r="K77" s="47">
        <f t="shared" si="13"/>
        <v>215</v>
      </c>
    </row>
    <row r="78" spans="2:11" ht="19.5" customHeight="1">
      <c r="B78" s="22"/>
      <c r="C78" s="23" t="s">
        <v>52</v>
      </c>
      <c r="D78">
        <v>176</v>
      </c>
      <c r="E78">
        <v>186</v>
      </c>
      <c r="F78">
        <v>194</v>
      </c>
      <c r="G78">
        <v>147</v>
      </c>
      <c r="H78">
        <v>176</v>
      </c>
      <c r="I78">
        <v>194</v>
      </c>
      <c r="J78">
        <v>231</v>
      </c>
      <c r="K78" s="47">
        <f t="shared" si="13"/>
        <v>1304</v>
      </c>
    </row>
    <row r="79" spans="2:11" ht="19.5" customHeight="1">
      <c r="B79" s="22"/>
      <c r="C79" s="23"/>
      <c r="D79" s="14"/>
      <c r="E79" s="7"/>
      <c r="F79" s="7"/>
      <c r="G79" s="7"/>
      <c r="H79" s="7"/>
      <c r="I79" s="7"/>
      <c r="J79" s="15"/>
      <c r="K79" s="39"/>
    </row>
    <row r="80" spans="2:11" ht="19.5" customHeight="1">
      <c r="B80" s="22" t="s">
        <v>53</v>
      </c>
      <c r="C80" s="23"/>
      <c r="D80" s="14">
        <f>+D81+D82+D83+D84+D85+D86</f>
        <v>4511</v>
      </c>
      <c r="E80" s="7">
        <f aca="true" t="shared" si="14" ref="E80:J80">+E81+E82+E83+E84+E85+E86</f>
        <v>4627</v>
      </c>
      <c r="F80" s="7">
        <f t="shared" si="14"/>
        <v>5067</v>
      </c>
      <c r="G80" s="7">
        <f t="shared" si="14"/>
        <v>4553</v>
      </c>
      <c r="H80" s="7">
        <f t="shared" si="14"/>
        <v>4446</v>
      </c>
      <c r="I80" s="7">
        <f t="shared" si="14"/>
        <v>4451</v>
      </c>
      <c r="J80" s="15">
        <f t="shared" si="14"/>
        <v>5046</v>
      </c>
      <c r="K80" s="47">
        <f aca="true" t="shared" si="15" ref="K80:K86">SUM(D80:J80)</f>
        <v>32701</v>
      </c>
    </row>
    <row r="81" spans="2:11" ht="19.5" customHeight="1">
      <c r="B81" s="22"/>
      <c r="C81" s="23" t="s">
        <v>54</v>
      </c>
      <c r="D81">
        <v>1771</v>
      </c>
      <c r="E81">
        <v>1972</v>
      </c>
      <c r="F81">
        <v>2307</v>
      </c>
      <c r="G81">
        <v>2118</v>
      </c>
      <c r="H81">
        <v>1947</v>
      </c>
      <c r="I81">
        <v>1869</v>
      </c>
      <c r="J81">
        <v>2096</v>
      </c>
      <c r="K81" s="47">
        <f t="shared" si="15"/>
        <v>14080</v>
      </c>
    </row>
    <row r="82" spans="2:11" ht="19.5" customHeight="1">
      <c r="B82" s="22"/>
      <c r="C82" s="23" t="s">
        <v>55</v>
      </c>
      <c r="D82">
        <v>424</v>
      </c>
      <c r="E82">
        <v>399</v>
      </c>
      <c r="F82">
        <v>350</v>
      </c>
      <c r="G82">
        <v>288</v>
      </c>
      <c r="H82">
        <v>359</v>
      </c>
      <c r="I82">
        <v>381</v>
      </c>
      <c r="J82">
        <v>471</v>
      </c>
      <c r="K82" s="47">
        <f t="shared" si="15"/>
        <v>2672</v>
      </c>
    </row>
    <row r="83" spans="2:11" ht="19.5" customHeight="1">
      <c r="B83" s="22"/>
      <c r="C83" s="23" t="s">
        <v>56</v>
      </c>
      <c r="D83">
        <v>775</v>
      </c>
      <c r="E83">
        <v>686</v>
      </c>
      <c r="F83">
        <v>734</v>
      </c>
      <c r="G83">
        <v>643</v>
      </c>
      <c r="H83">
        <v>683</v>
      </c>
      <c r="I83">
        <v>714</v>
      </c>
      <c r="J83">
        <v>769</v>
      </c>
      <c r="K83" s="47">
        <f t="shared" si="15"/>
        <v>5004</v>
      </c>
    </row>
    <row r="84" spans="2:11" ht="19.5" customHeight="1">
      <c r="B84" s="22"/>
      <c r="C84" s="23" t="s">
        <v>57</v>
      </c>
      <c r="D84">
        <v>432</v>
      </c>
      <c r="E84">
        <v>433</v>
      </c>
      <c r="F84">
        <v>493</v>
      </c>
      <c r="G84">
        <v>493</v>
      </c>
      <c r="H84">
        <v>436</v>
      </c>
      <c r="I84">
        <v>418</v>
      </c>
      <c r="J84">
        <v>489</v>
      </c>
      <c r="K84" s="47">
        <f t="shared" si="15"/>
        <v>3194</v>
      </c>
    </row>
    <row r="85" spans="2:11" ht="19.5" customHeight="1">
      <c r="B85" s="22"/>
      <c r="C85" s="23" t="s">
        <v>58</v>
      </c>
      <c r="D85">
        <v>39</v>
      </c>
      <c r="E85">
        <v>31</v>
      </c>
      <c r="F85">
        <v>31</v>
      </c>
      <c r="G85">
        <v>33</v>
      </c>
      <c r="H85">
        <v>35</v>
      </c>
      <c r="I85">
        <v>47</v>
      </c>
      <c r="J85">
        <v>50</v>
      </c>
      <c r="K85" s="47">
        <f t="shared" si="15"/>
        <v>266</v>
      </c>
    </row>
    <row r="86" spans="2:11" ht="19.5" customHeight="1">
      <c r="B86" s="22"/>
      <c r="C86" s="23" t="s">
        <v>59</v>
      </c>
      <c r="D86">
        <v>1070</v>
      </c>
      <c r="E86">
        <v>1106</v>
      </c>
      <c r="F86">
        <v>1152</v>
      </c>
      <c r="G86">
        <v>978</v>
      </c>
      <c r="H86">
        <v>986</v>
      </c>
      <c r="I86">
        <v>1022</v>
      </c>
      <c r="J86">
        <v>1171</v>
      </c>
      <c r="K86" s="47">
        <f t="shared" si="15"/>
        <v>7485</v>
      </c>
    </row>
    <row r="87" spans="2:11" ht="19.5" customHeight="1">
      <c r="B87" s="22"/>
      <c r="C87" s="23"/>
      <c r="D87" s="14"/>
      <c r="E87" s="7"/>
      <c r="F87" s="7"/>
      <c r="G87" s="7"/>
      <c r="H87" s="7"/>
      <c r="I87" s="7"/>
      <c r="J87" s="15"/>
      <c r="K87" s="39"/>
    </row>
    <row r="88" spans="2:11" ht="19.5" customHeight="1">
      <c r="B88" s="22" t="s">
        <v>60</v>
      </c>
      <c r="C88" s="23"/>
      <c r="D88" s="14">
        <f>+D89+D90+D91+D92+D93+D94+D95</f>
        <v>8452</v>
      </c>
      <c r="E88" s="7">
        <f aca="true" t="shared" si="16" ref="E88:J88">+E89+E90+E91+E92+E93+E94+E95</f>
        <v>8921</v>
      </c>
      <c r="F88" s="7">
        <f t="shared" si="16"/>
        <v>9805</v>
      </c>
      <c r="G88" s="7">
        <f t="shared" si="16"/>
        <v>8722</v>
      </c>
      <c r="H88" s="7">
        <f t="shared" si="16"/>
        <v>8306</v>
      </c>
      <c r="I88" s="7">
        <f t="shared" si="16"/>
        <v>8654</v>
      </c>
      <c r="J88" s="15">
        <f t="shared" si="16"/>
        <v>9990</v>
      </c>
      <c r="K88" s="47">
        <f aca="true" t="shared" si="17" ref="K88:K95">SUM(D88:J88)</f>
        <v>62850</v>
      </c>
    </row>
    <row r="89" spans="2:11" ht="19.5" customHeight="1">
      <c r="B89" s="22"/>
      <c r="C89" s="23" t="s">
        <v>61</v>
      </c>
      <c r="D89">
        <v>4687</v>
      </c>
      <c r="E89">
        <v>5098</v>
      </c>
      <c r="F89">
        <v>5996</v>
      </c>
      <c r="G89">
        <v>5570</v>
      </c>
      <c r="H89">
        <v>5073</v>
      </c>
      <c r="I89">
        <v>4978</v>
      </c>
      <c r="J89">
        <v>5541</v>
      </c>
      <c r="K89" s="47">
        <f t="shared" si="17"/>
        <v>36943</v>
      </c>
    </row>
    <row r="90" spans="2:11" ht="19.5" customHeight="1">
      <c r="B90" s="22"/>
      <c r="C90" s="23" t="s">
        <v>132</v>
      </c>
      <c r="D90">
        <v>286</v>
      </c>
      <c r="E90">
        <v>260</v>
      </c>
      <c r="F90">
        <v>281</v>
      </c>
      <c r="G90">
        <v>231</v>
      </c>
      <c r="H90">
        <v>236</v>
      </c>
      <c r="I90">
        <v>263</v>
      </c>
      <c r="J90">
        <v>299</v>
      </c>
      <c r="K90" s="47">
        <f t="shared" si="17"/>
        <v>1856</v>
      </c>
    </row>
    <row r="91" spans="2:11" ht="19.5" customHeight="1">
      <c r="B91" s="22"/>
      <c r="C91" s="23" t="s">
        <v>62</v>
      </c>
      <c r="D91">
        <v>431</v>
      </c>
      <c r="E91">
        <v>502</v>
      </c>
      <c r="F91">
        <v>427</v>
      </c>
      <c r="G91">
        <v>327</v>
      </c>
      <c r="H91">
        <v>379</v>
      </c>
      <c r="I91">
        <v>445</v>
      </c>
      <c r="J91">
        <v>522</v>
      </c>
      <c r="K91" s="47">
        <f t="shared" si="17"/>
        <v>3033</v>
      </c>
    </row>
    <row r="92" spans="2:11" ht="19.5" customHeight="1">
      <c r="B92" s="22"/>
      <c r="C92" s="23" t="s">
        <v>63</v>
      </c>
      <c r="D92">
        <v>983</v>
      </c>
      <c r="E92">
        <v>1040</v>
      </c>
      <c r="F92">
        <v>918</v>
      </c>
      <c r="G92">
        <v>760</v>
      </c>
      <c r="H92">
        <v>774</v>
      </c>
      <c r="I92">
        <v>873</v>
      </c>
      <c r="J92">
        <v>1234</v>
      </c>
      <c r="K92" s="47">
        <f t="shared" si="17"/>
        <v>6582</v>
      </c>
    </row>
    <row r="93" spans="2:11" ht="19.5" customHeight="1">
      <c r="B93" s="22"/>
      <c r="C93" s="23" t="s">
        <v>64</v>
      </c>
      <c r="D93">
        <v>380</v>
      </c>
      <c r="E93">
        <v>410</v>
      </c>
      <c r="F93">
        <v>436</v>
      </c>
      <c r="G93">
        <v>369</v>
      </c>
      <c r="H93">
        <v>311</v>
      </c>
      <c r="I93">
        <v>366</v>
      </c>
      <c r="J93">
        <v>482</v>
      </c>
      <c r="K93" s="47">
        <f t="shared" si="17"/>
        <v>2754</v>
      </c>
    </row>
    <row r="94" spans="2:11" ht="19.5" customHeight="1">
      <c r="B94" s="22"/>
      <c r="C94" s="23" t="s">
        <v>65</v>
      </c>
      <c r="D94">
        <v>474</v>
      </c>
      <c r="E94">
        <v>430</v>
      </c>
      <c r="F94">
        <v>436</v>
      </c>
      <c r="G94">
        <v>368</v>
      </c>
      <c r="H94">
        <v>395</v>
      </c>
      <c r="I94">
        <v>434</v>
      </c>
      <c r="J94">
        <v>498</v>
      </c>
      <c r="K94" s="47">
        <f t="shared" si="17"/>
        <v>3035</v>
      </c>
    </row>
    <row r="95" spans="2:11" ht="19.5" customHeight="1">
      <c r="B95" s="22"/>
      <c r="C95" s="23" t="s">
        <v>66</v>
      </c>
      <c r="D95">
        <v>1211</v>
      </c>
      <c r="E95">
        <v>1181</v>
      </c>
      <c r="F95">
        <v>1311</v>
      </c>
      <c r="G95">
        <v>1097</v>
      </c>
      <c r="H95">
        <v>1138</v>
      </c>
      <c r="I95">
        <v>1295</v>
      </c>
      <c r="J95">
        <v>1414</v>
      </c>
      <c r="K95" s="47">
        <f t="shared" si="17"/>
        <v>8647</v>
      </c>
    </row>
    <row r="96" spans="2:11" ht="19.5" customHeight="1">
      <c r="B96" s="22"/>
      <c r="C96" s="23"/>
      <c r="D96" s="14"/>
      <c r="E96" s="7"/>
      <c r="F96" s="7"/>
      <c r="G96" s="7"/>
      <c r="H96" s="7"/>
      <c r="I96" s="7"/>
      <c r="J96" s="15"/>
      <c r="K96" s="39"/>
    </row>
    <row r="97" spans="2:11" ht="19.5" customHeight="1">
      <c r="B97" s="22" t="s">
        <v>67</v>
      </c>
      <c r="C97" s="23"/>
      <c r="D97" s="14">
        <f aca="true" t="shared" si="18" ref="D97:J97">+D98+D99</f>
        <v>3707</v>
      </c>
      <c r="E97" s="7">
        <f t="shared" si="18"/>
        <v>4188</v>
      </c>
      <c r="F97" s="7">
        <f t="shared" si="18"/>
        <v>4768</v>
      </c>
      <c r="G97" s="7">
        <f t="shared" si="18"/>
        <v>4170</v>
      </c>
      <c r="H97" s="7">
        <f t="shared" si="18"/>
        <v>3599</v>
      </c>
      <c r="I97" s="7">
        <f t="shared" si="18"/>
        <v>3707</v>
      </c>
      <c r="J97" s="15">
        <f t="shared" si="18"/>
        <v>4692</v>
      </c>
      <c r="K97" s="47">
        <f>SUM(D97:J97)</f>
        <v>28831</v>
      </c>
    </row>
    <row r="98" spans="2:11" ht="19.5" customHeight="1">
      <c r="B98" s="22"/>
      <c r="C98" s="23" t="s">
        <v>68</v>
      </c>
      <c r="D98">
        <v>3112</v>
      </c>
      <c r="E98">
        <v>3549</v>
      </c>
      <c r="F98">
        <v>4125</v>
      </c>
      <c r="G98">
        <v>3638</v>
      </c>
      <c r="H98">
        <v>3145</v>
      </c>
      <c r="I98">
        <v>3171</v>
      </c>
      <c r="J98">
        <v>3918</v>
      </c>
      <c r="K98" s="47">
        <f>SUM(D98:J98)</f>
        <v>24658</v>
      </c>
    </row>
    <row r="99" spans="2:11" ht="19.5" customHeight="1">
      <c r="B99" s="22"/>
      <c r="C99" s="23" t="s">
        <v>69</v>
      </c>
      <c r="D99">
        <v>595</v>
      </c>
      <c r="E99">
        <v>639</v>
      </c>
      <c r="F99">
        <v>643</v>
      </c>
      <c r="G99">
        <v>532</v>
      </c>
      <c r="H99">
        <v>454</v>
      </c>
      <c r="I99">
        <v>536</v>
      </c>
      <c r="J99">
        <v>774</v>
      </c>
      <c r="K99" s="47">
        <f>SUM(D99:J99)</f>
        <v>4173</v>
      </c>
    </row>
    <row r="100" spans="2:11" ht="19.5" customHeight="1">
      <c r="B100" s="22"/>
      <c r="C100" s="23"/>
      <c r="D100" s="14"/>
      <c r="E100" s="7"/>
      <c r="F100" s="7"/>
      <c r="G100" s="7"/>
      <c r="H100" s="7"/>
      <c r="I100" s="7"/>
      <c r="J100" s="15"/>
      <c r="K100" s="39"/>
    </row>
    <row r="101" spans="2:11" ht="19.5" customHeight="1">
      <c r="B101" s="22" t="s">
        <v>70</v>
      </c>
      <c r="C101" s="23"/>
      <c r="D101" s="14">
        <f aca="true" t="shared" si="19" ref="D101:J101">+D102+D103+D104</f>
        <v>4693</v>
      </c>
      <c r="E101" s="7">
        <f t="shared" si="19"/>
        <v>5116</v>
      </c>
      <c r="F101" s="7">
        <f t="shared" si="19"/>
        <v>5355</v>
      </c>
      <c r="G101" s="7">
        <f t="shared" si="19"/>
        <v>4606</v>
      </c>
      <c r="H101" s="7">
        <f t="shared" si="19"/>
        <v>4471</v>
      </c>
      <c r="I101" s="7">
        <f t="shared" si="19"/>
        <v>4718</v>
      </c>
      <c r="J101" s="15">
        <f t="shared" si="19"/>
        <v>5638</v>
      </c>
      <c r="K101" s="47">
        <f>SUM(D101:J101)</f>
        <v>34597</v>
      </c>
    </row>
    <row r="102" spans="2:11" ht="19.5" customHeight="1">
      <c r="B102" s="22"/>
      <c r="C102" s="23" t="s">
        <v>71</v>
      </c>
      <c r="D102">
        <v>2812</v>
      </c>
      <c r="E102">
        <v>3068</v>
      </c>
      <c r="F102">
        <v>3267</v>
      </c>
      <c r="G102">
        <v>2749</v>
      </c>
      <c r="H102">
        <v>2593</v>
      </c>
      <c r="I102">
        <v>2679</v>
      </c>
      <c r="J102">
        <v>3313</v>
      </c>
      <c r="K102" s="47">
        <f>SUM(D102:J102)</f>
        <v>20481</v>
      </c>
    </row>
    <row r="103" spans="2:11" ht="19.5" customHeight="1">
      <c r="B103" s="22"/>
      <c r="C103" s="23" t="s">
        <v>72</v>
      </c>
      <c r="D103">
        <v>1753</v>
      </c>
      <c r="E103">
        <v>1921</v>
      </c>
      <c r="F103">
        <v>1974</v>
      </c>
      <c r="G103">
        <v>1711</v>
      </c>
      <c r="H103">
        <v>1748</v>
      </c>
      <c r="I103">
        <v>1899</v>
      </c>
      <c r="J103">
        <v>2147</v>
      </c>
      <c r="K103" s="47">
        <f>SUM(D103:J103)</f>
        <v>13153</v>
      </c>
    </row>
    <row r="104" spans="2:11" ht="19.5" customHeight="1">
      <c r="B104" s="22"/>
      <c r="C104" s="23" t="s">
        <v>73</v>
      </c>
      <c r="D104">
        <v>128</v>
      </c>
      <c r="E104">
        <v>127</v>
      </c>
      <c r="F104">
        <v>114</v>
      </c>
      <c r="G104">
        <v>146</v>
      </c>
      <c r="H104">
        <v>130</v>
      </c>
      <c r="I104">
        <v>140</v>
      </c>
      <c r="J104">
        <v>178</v>
      </c>
      <c r="K104" s="47">
        <f>SUM(D104:J104)</f>
        <v>963</v>
      </c>
    </row>
    <row r="105" spans="2:11" ht="19.5" customHeight="1">
      <c r="B105" s="22"/>
      <c r="C105" s="23"/>
      <c r="D105" s="14"/>
      <c r="E105" s="7"/>
      <c r="F105" s="7"/>
      <c r="G105" s="7"/>
      <c r="H105" s="7"/>
      <c r="I105" s="7"/>
      <c r="J105" s="15"/>
      <c r="K105" s="39"/>
    </row>
    <row r="106" spans="2:11" ht="19.5" customHeight="1">
      <c r="B106" s="22" t="s">
        <v>74</v>
      </c>
      <c r="C106" s="23"/>
      <c r="D106" s="14">
        <f aca="true" t="shared" si="20" ref="D106:J106">+D107+D108+D109+D110</f>
        <v>4077</v>
      </c>
      <c r="E106" s="7">
        <f t="shared" si="20"/>
        <v>3906</v>
      </c>
      <c r="F106" s="7">
        <f t="shared" si="20"/>
        <v>4093</v>
      </c>
      <c r="G106" s="7">
        <f t="shared" si="20"/>
        <v>3574</v>
      </c>
      <c r="H106" s="7">
        <f t="shared" si="20"/>
        <v>3848</v>
      </c>
      <c r="I106" s="7">
        <f t="shared" si="20"/>
        <v>4164</v>
      </c>
      <c r="J106" s="15">
        <f t="shared" si="20"/>
        <v>4697</v>
      </c>
      <c r="K106" s="47">
        <f>SUM(D106:J106)</f>
        <v>28359</v>
      </c>
    </row>
    <row r="107" spans="2:11" ht="19.5" customHeight="1">
      <c r="B107" s="22"/>
      <c r="C107" s="23" t="s">
        <v>75</v>
      </c>
      <c r="D107">
        <v>2361</v>
      </c>
      <c r="E107">
        <v>2245</v>
      </c>
      <c r="F107">
        <v>2532</v>
      </c>
      <c r="G107">
        <v>2191</v>
      </c>
      <c r="H107">
        <v>2299</v>
      </c>
      <c r="I107">
        <v>2433</v>
      </c>
      <c r="J107">
        <v>2662</v>
      </c>
      <c r="K107" s="47">
        <f>SUM(D107:J107)</f>
        <v>16723</v>
      </c>
    </row>
    <row r="108" spans="2:11" ht="19.5" customHeight="1">
      <c r="B108" s="22"/>
      <c r="C108" s="23" t="s">
        <v>76</v>
      </c>
      <c r="D108">
        <v>699</v>
      </c>
      <c r="E108">
        <v>714</v>
      </c>
      <c r="F108">
        <v>675</v>
      </c>
      <c r="G108">
        <v>559</v>
      </c>
      <c r="H108">
        <v>593</v>
      </c>
      <c r="I108">
        <v>690</v>
      </c>
      <c r="J108">
        <v>848</v>
      </c>
      <c r="K108" s="47">
        <f>SUM(D108:J108)</f>
        <v>4778</v>
      </c>
    </row>
    <row r="109" spans="2:11" ht="19.5" customHeight="1">
      <c r="B109" s="22"/>
      <c r="C109" s="23" t="s">
        <v>77</v>
      </c>
      <c r="D109">
        <v>511</v>
      </c>
      <c r="E109">
        <v>438</v>
      </c>
      <c r="F109">
        <v>405</v>
      </c>
      <c r="G109">
        <v>382</v>
      </c>
      <c r="H109">
        <v>495</v>
      </c>
      <c r="I109">
        <v>529</v>
      </c>
      <c r="J109">
        <v>588</v>
      </c>
      <c r="K109" s="47">
        <f>SUM(D109:J109)</f>
        <v>3348</v>
      </c>
    </row>
    <row r="110" spans="2:11" ht="19.5" customHeight="1">
      <c r="B110" s="22"/>
      <c r="C110" s="23" t="s">
        <v>78</v>
      </c>
      <c r="D110">
        <v>506</v>
      </c>
      <c r="E110">
        <v>509</v>
      </c>
      <c r="F110">
        <v>481</v>
      </c>
      <c r="G110">
        <v>442</v>
      </c>
      <c r="H110">
        <v>461</v>
      </c>
      <c r="I110">
        <v>512</v>
      </c>
      <c r="J110">
        <v>599</v>
      </c>
      <c r="K110" s="47">
        <f>SUM(D110:J110)</f>
        <v>3510</v>
      </c>
    </row>
    <row r="111" spans="2:11" ht="19.5" customHeight="1">
      <c r="B111" s="22"/>
      <c r="C111" s="23"/>
      <c r="D111" s="14"/>
      <c r="E111" s="7"/>
      <c r="F111" s="7"/>
      <c r="G111" s="7"/>
      <c r="H111" s="7"/>
      <c r="I111" s="7"/>
      <c r="J111" s="15"/>
      <c r="K111" s="39"/>
    </row>
    <row r="112" spans="2:11" ht="19.5" customHeight="1">
      <c r="B112" s="22" t="s">
        <v>79</v>
      </c>
      <c r="C112" s="23"/>
      <c r="D112" s="14">
        <f aca="true" t="shared" si="21" ref="D112:J112">+D113+D114+D115+D116</f>
        <v>12321</v>
      </c>
      <c r="E112" s="7">
        <f t="shared" si="21"/>
        <v>15522</v>
      </c>
      <c r="F112" s="7">
        <f t="shared" si="21"/>
        <v>18184</v>
      </c>
      <c r="G112" s="7">
        <f t="shared" si="21"/>
        <v>14993</v>
      </c>
      <c r="H112" s="7">
        <f t="shared" si="21"/>
        <v>12522</v>
      </c>
      <c r="I112" s="7">
        <f t="shared" si="21"/>
        <v>11463</v>
      </c>
      <c r="J112" s="15">
        <f t="shared" si="21"/>
        <v>15167</v>
      </c>
      <c r="K112" s="47">
        <f>SUM(D112:J112)</f>
        <v>100172</v>
      </c>
    </row>
    <row r="113" spans="2:11" ht="19.5" customHeight="1">
      <c r="B113" s="22"/>
      <c r="C113" s="23" t="s">
        <v>80</v>
      </c>
      <c r="D113">
        <v>3230</v>
      </c>
      <c r="E113">
        <v>3965</v>
      </c>
      <c r="F113">
        <v>4536</v>
      </c>
      <c r="G113">
        <v>3772</v>
      </c>
      <c r="H113">
        <v>3190</v>
      </c>
      <c r="I113">
        <v>2912</v>
      </c>
      <c r="J113">
        <v>3846</v>
      </c>
      <c r="K113" s="47">
        <f>SUM(D113:J113)</f>
        <v>25451</v>
      </c>
    </row>
    <row r="114" spans="2:11" ht="19.5" customHeight="1">
      <c r="B114" s="22"/>
      <c r="C114" s="23" t="s">
        <v>81</v>
      </c>
      <c r="D114">
        <v>5898</v>
      </c>
      <c r="E114">
        <v>7669</v>
      </c>
      <c r="F114">
        <v>9356</v>
      </c>
      <c r="G114">
        <v>7937</v>
      </c>
      <c r="H114">
        <v>6511</v>
      </c>
      <c r="I114">
        <v>5669</v>
      </c>
      <c r="J114">
        <v>7435</v>
      </c>
      <c r="K114" s="47">
        <f>SUM(D114:J114)</f>
        <v>50475</v>
      </c>
    </row>
    <row r="115" spans="2:11" ht="19.5" customHeight="1">
      <c r="B115" s="22"/>
      <c r="C115" s="23" t="s">
        <v>82</v>
      </c>
      <c r="D115">
        <v>1925</v>
      </c>
      <c r="E115">
        <v>2409</v>
      </c>
      <c r="F115">
        <v>2924</v>
      </c>
      <c r="G115">
        <v>2209</v>
      </c>
      <c r="H115">
        <v>1809</v>
      </c>
      <c r="I115">
        <v>1817</v>
      </c>
      <c r="J115">
        <v>2386</v>
      </c>
      <c r="K115" s="47">
        <f>SUM(D115:J115)</f>
        <v>15479</v>
      </c>
    </row>
    <row r="116" spans="2:11" ht="19.5" customHeight="1">
      <c r="B116" s="22"/>
      <c r="C116" s="23" t="s">
        <v>83</v>
      </c>
      <c r="D116">
        <v>1268</v>
      </c>
      <c r="E116">
        <v>1479</v>
      </c>
      <c r="F116">
        <v>1368</v>
      </c>
      <c r="G116">
        <v>1075</v>
      </c>
      <c r="H116">
        <v>1012</v>
      </c>
      <c r="I116">
        <v>1065</v>
      </c>
      <c r="J116">
        <v>1500</v>
      </c>
      <c r="K116" s="47">
        <f>SUM(D116:J116)</f>
        <v>8767</v>
      </c>
    </row>
    <row r="117" spans="2:11" ht="19.5" customHeight="1">
      <c r="B117" s="22"/>
      <c r="C117" s="23"/>
      <c r="D117" s="14"/>
      <c r="E117" s="7"/>
      <c r="F117" s="7"/>
      <c r="G117" s="7"/>
      <c r="H117" s="7"/>
      <c r="I117" s="7"/>
      <c r="J117" s="15"/>
      <c r="K117" s="39"/>
    </row>
    <row r="118" spans="2:11" ht="19.5" customHeight="1">
      <c r="B118" s="22" t="s">
        <v>84</v>
      </c>
      <c r="C118" s="23"/>
      <c r="D118" s="14">
        <f aca="true" t="shared" si="22" ref="D118:J118">+D119</f>
        <v>8755</v>
      </c>
      <c r="E118" s="7">
        <f t="shared" si="22"/>
        <v>11174</v>
      </c>
      <c r="F118" s="7">
        <f t="shared" si="22"/>
        <v>14244</v>
      </c>
      <c r="G118" s="7">
        <f t="shared" si="22"/>
        <v>12679</v>
      </c>
      <c r="H118" s="7">
        <f t="shared" si="22"/>
        <v>10200</v>
      </c>
      <c r="I118" s="7">
        <f t="shared" si="22"/>
        <v>8629</v>
      </c>
      <c r="J118" s="15">
        <f t="shared" si="22"/>
        <v>10551</v>
      </c>
      <c r="K118" s="47">
        <f>SUM(D118:J118)</f>
        <v>76232</v>
      </c>
    </row>
    <row r="119" spans="2:11" ht="19.5" customHeight="1">
      <c r="B119" s="22"/>
      <c r="C119" s="23" t="s">
        <v>85</v>
      </c>
      <c r="D119">
        <v>8755</v>
      </c>
      <c r="E119">
        <v>11174</v>
      </c>
      <c r="F119">
        <v>14244</v>
      </c>
      <c r="G119">
        <v>12679</v>
      </c>
      <c r="H119">
        <v>10200</v>
      </c>
      <c r="I119">
        <v>8629</v>
      </c>
      <c r="J119">
        <v>10551</v>
      </c>
      <c r="K119" s="47">
        <f>SUM(D119:J119)</f>
        <v>76232</v>
      </c>
    </row>
    <row r="120" spans="2:11" ht="19.5" customHeight="1">
      <c r="B120" s="22"/>
      <c r="C120" s="23"/>
      <c r="D120" s="14"/>
      <c r="E120" s="7"/>
      <c r="F120" s="7"/>
      <c r="G120" s="7"/>
      <c r="H120" s="7"/>
      <c r="I120" s="7"/>
      <c r="J120" s="15"/>
      <c r="K120" s="39"/>
    </row>
    <row r="121" spans="2:11" ht="19.5" customHeight="1">
      <c r="B121" s="22" t="s">
        <v>86</v>
      </c>
      <c r="C121" s="23"/>
      <c r="D121" s="14">
        <f>+D122+D123+D124+D125+D126+D127+D128+D129</f>
        <v>11241</v>
      </c>
      <c r="E121" s="7">
        <f aca="true" t="shared" si="23" ref="E121:J121">+E122+E123+E124+E125+E126+E127+E128+E129</f>
        <v>12021</v>
      </c>
      <c r="F121" s="7">
        <f t="shared" si="23"/>
        <v>13155</v>
      </c>
      <c r="G121" s="7">
        <f t="shared" si="23"/>
        <v>10771</v>
      </c>
      <c r="H121" s="7">
        <f t="shared" si="23"/>
        <v>10346</v>
      </c>
      <c r="I121" s="7">
        <f t="shared" si="23"/>
        <v>10885</v>
      </c>
      <c r="J121" s="15">
        <f t="shared" si="23"/>
        <v>13564</v>
      </c>
      <c r="K121" s="47">
        <f aca="true" t="shared" si="24" ref="K121:K129">SUM(D121:J121)</f>
        <v>81983</v>
      </c>
    </row>
    <row r="122" spans="2:11" ht="19.5" customHeight="1">
      <c r="B122" s="22"/>
      <c r="C122" s="23" t="s">
        <v>87</v>
      </c>
      <c r="D122">
        <v>2281</v>
      </c>
      <c r="E122">
        <v>2559</v>
      </c>
      <c r="F122">
        <v>3015</v>
      </c>
      <c r="G122">
        <v>2445</v>
      </c>
      <c r="H122">
        <v>2392</v>
      </c>
      <c r="I122">
        <v>2393</v>
      </c>
      <c r="J122">
        <v>2903</v>
      </c>
      <c r="K122" s="47">
        <f t="shared" si="24"/>
        <v>17988</v>
      </c>
    </row>
    <row r="123" spans="2:11" ht="19.5" customHeight="1">
      <c r="B123" s="22"/>
      <c r="C123" s="23" t="s">
        <v>88</v>
      </c>
      <c r="D123">
        <v>1961</v>
      </c>
      <c r="E123">
        <v>2087</v>
      </c>
      <c r="F123">
        <v>2121</v>
      </c>
      <c r="G123">
        <v>1621</v>
      </c>
      <c r="H123">
        <v>1560</v>
      </c>
      <c r="I123">
        <v>1827</v>
      </c>
      <c r="J123">
        <v>2354</v>
      </c>
      <c r="K123" s="47">
        <f t="shared" si="24"/>
        <v>13531</v>
      </c>
    </row>
    <row r="124" spans="2:11" ht="19.5" customHeight="1">
      <c r="B124" s="22"/>
      <c r="C124" s="23" t="s">
        <v>89</v>
      </c>
      <c r="D124">
        <v>1118</v>
      </c>
      <c r="E124">
        <v>1235</v>
      </c>
      <c r="F124">
        <v>1358</v>
      </c>
      <c r="G124">
        <v>1051</v>
      </c>
      <c r="H124">
        <v>944</v>
      </c>
      <c r="I124">
        <v>970</v>
      </c>
      <c r="J124">
        <v>1284</v>
      </c>
      <c r="K124" s="47">
        <f t="shared" si="24"/>
        <v>7960</v>
      </c>
    </row>
    <row r="125" spans="2:11" ht="19.5" customHeight="1">
      <c r="B125" s="22"/>
      <c r="C125" s="23" t="s">
        <v>90</v>
      </c>
      <c r="D125">
        <v>1459</v>
      </c>
      <c r="E125">
        <v>1593</v>
      </c>
      <c r="F125">
        <v>1765</v>
      </c>
      <c r="G125">
        <v>1597</v>
      </c>
      <c r="H125">
        <v>1623</v>
      </c>
      <c r="I125">
        <v>1523</v>
      </c>
      <c r="J125">
        <v>1770</v>
      </c>
      <c r="K125" s="47">
        <f t="shared" si="24"/>
        <v>11330</v>
      </c>
    </row>
    <row r="126" spans="2:11" ht="19.5" customHeight="1">
      <c r="B126" s="22"/>
      <c r="C126" s="23" t="s">
        <v>91</v>
      </c>
      <c r="D126">
        <v>791</v>
      </c>
      <c r="E126">
        <v>732</v>
      </c>
      <c r="F126">
        <v>782</v>
      </c>
      <c r="G126">
        <v>613</v>
      </c>
      <c r="H126">
        <v>573</v>
      </c>
      <c r="I126">
        <v>705</v>
      </c>
      <c r="J126">
        <v>916</v>
      </c>
      <c r="K126" s="47">
        <f t="shared" si="24"/>
        <v>5112</v>
      </c>
    </row>
    <row r="127" spans="2:11" ht="19.5" customHeight="1">
      <c r="B127" s="22"/>
      <c r="C127" s="23" t="s">
        <v>92</v>
      </c>
      <c r="D127">
        <v>775</v>
      </c>
      <c r="E127">
        <v>871</v>
      </c>
      <c r="F127">
        <v>897</v>
      </c>
      <c r="G127">
        <v>835</v>
      </c>
      <c r="H127">
        <v>866</v>
      </c>
      <c r="I127">
        <v>853</v>
      </c>
      <c r="J127">
        <v>959</v>
      </c>
      <c r="K127" s="47">
        <f t="shared" si="24"/>
        <v>6056</v>
      </c>
    </row>
    <row r="128" spans="2:11" ht="19.5" customHeight="1">
      <c r="B128" s="22"/>
      <c r="C128" s="23" t="s">
        <v>93</v>
      </c>
      <c r="D128">
        <v>1323</v>
      </c>
      <c r="E128">
        <v>1249</v>
      </c>
      <c r="F128">
        <v>1305</v>
      </c>
      <c r="G128">
        <v>931</v>
      </c>
      <c r="H128">
        <v>1032</v>
      </c>
      <c r="I128">
        <v>1205</v>
      </c>
      <c r="J128">
        <v>1528</v>
      </c>
      <c r="K128" s="47">
        <f t="shared" si="24"/>
        <v>8573</v>
      </c>
    </row>
    <row r="129" spans="2:11" ht="19.5" customHeight="1">
      <c r="B129" s="22"/>
      <c r="C129" s="23" t="s">
        <v>94</v>
      </c>
      <c r="D129">
        <v>1533</v>
      </c>
      <c r="E129">
        <v>1695</v>
      </c>
      <c r="F129">
        <v>1912</v>
      </c>
      <c r="G129">
        <v>1678</v>
      </c>
      <c r="H129">
        <v>1356</v>
      </c>
      <c r="I129">
        <v>1409</v>
      </c>
      <c r="J129">
        <v>1850</v>
      </c>
      <c r="K129" s="47">
        <f t="shared" si="24"/>
        <v>11433</v>
      </c>
    </row>
    <row r="130" spans="2:11" ht="19.5" customHeight="1">
      <c r="B130" s="22"/>
      <c r="C130" s="23"/>
      <c r="D130" s="14"/>
      <c r="E130" s="7"/>
      <c r="F130" s="7"/>
      <c r="G130" s="7"/>
      <c r="H130" s="7"/>
      <c r="I130" s="7"/>
      <c r="J130" s="15"/>
      <c r="K130" s="39"/>
    </row>
    <row r="131" spans="2:11" ht="19.5" customHeight="1">
      <c r="B131" s="22" t="s">
        <v>95</v>
      </c>
      <c r="C131" s="23"/>
      <c r="D131" s="14">
        <f aca="true" t="shared" si="25" ref="D131:J131">+D132+D133+D134</f>
        <v>6831</v>
      </c>
      <c r="E131" s="7">
        <f t="shared" si="25"/>
        <v>7733</v>
      </c>
      <c r="F131" s="7">
        <f t="shared" si="25"/>
        <v>9299</v>
      </c>
      <c r="G131" s="7">
        <f t="shared" si="25"/>
        <v>7935</v>
      </c>
      <c r="H131" s="7">
        <f t="shared" si="25"/>
        <v>6611</v>
      </c>
      <c r="I131" s="7">
        <f t="shared" si="25"/>
        <v>6611</v>
      </c>
      <c r="J131" s="15">
        <f t="shared" si="25"/>
        <v>8157</v>
      </c>
      <c r="K131" s="47">
        <f>SUM(D131:J131)</f>
        <v>53177</v>
      </c>
    </row>
    <row r="132" spans="2:11" ht="19.5" customHeight="1">
      <c r="B132" s="22"/>
      <c r="C132" s="23" t="s">
        <v>96</v>
      </c>
      <c r="D132">
        <v>4082</v>
      </c>
      <c r="E132">
        <v>4723</v>
      </c>
      <c r="F132">
        <v>5579</v>
      </c>
      <c r="G132">
        <v>4691</v>
      </c>
      <c r="H132">
        <v>4051</v>
      </c>
      <c r="I132">
        <v>4016</v>
      </c>
      <c r="J132">
        <v>4937</v>
      </c>
      <c r="K132" s="47">
        <f>SUM(D132:J132)</f>
        <v>32079</v>
      </c>
    </row>
    <row r="133" spans="2:11" ht="19.5" customHeight="1">
      <c r="B133" s="22"/>
      <c r="C133" s="23" t="s">
        <v>97</v>
      </c>
      <c r="D133">
        <v>1763</v>
      </c>
      <c r="E133">
        <v>2056</v>
      </c>
      <c r="F133">
        <v>2628</v>
      </c>
      <c r="G133">
        <v>2198</v>
      </c>
      <c r="H133">
        <v>1723</v>
      </c>
      <c r="I133">
        <v>1643</v>
      </c>
      <c r="J133">
        <v>2118</v>
      </c>
      <c r="K133" s="47">
        <f>SUM(D133:J133)</f>
        <v>14129</v>
      </c>
    </row>
    <row r="134" spans="2:11" ht="19.5" customHeight="1">
      <c r="B134" s="22"/>
      <c r="C134" s="23" t="s">
        <v>98</v>
      </c>
      <c r="D134">
        <v>986</v>
      </c>
      <c r="E134">
        <v>954</v>
      </c>
      <c r="F134">
        <v>1092</v>
      </c>
      <c r="G134">
        <v>1046</v>
      </c>
      <c r="H134">
        <v>837</v>
      </c>
      <c r="I134">
        <v>952</v>
      </c>
      <c r="J134">
        <v>1102</v>
      </c>
      <c r="K134" s="47">
        <f>SUM(D134:J134)</f>
        <v>6969</v>
      </c>
    </row>
    <row r="135" spans="2:11" ht="19.5" customHeight="1">
      <c r="B135" s="22"/>
      <c r="C135" s="23"/>
      <c r="D135" s="14"/>
      <c r="E135" s="7"/>
      <c r="F135" s="7"/>
      <c r="G135" s="7"/>
      <c r="H135" s="7"/>
      <c r="I135" s="7"/>
      <c r="J135" s="15"/>
      <c r="K135" s="39"/>
    </row>
    <row r="136" spans="2:11" ht="19.5" customHeight="1">
      <c r="B136" s="22" t="s">
        <v>99</v>
      </c>
      <c r="C136" s="23"/>
      <c r="D136" s="14">
        <f aca="true" t="shared" si="26" ref="D136:J136">+D137+D138</f>
        <v>9684</v>
      </c>
      <c r="E136" s="7">
        <f t="shared" si="26"/>
        <v>11169</v>
      </c>
      <c r="F136" s="7">
        <f t="shared" si="26"/>
        <v>12762</v>
      </c>
      <c r="G136" s="7">
        <f t="shared" si="26"/>
        <v>10466</v>
      </c>
      <c r="H136" s="7">
        <f t="shared" si="26"/>
        <v>9474</v>
      </c>
      <c r="I136" s="7">
        <f t="shared" si="26"/>
        <v>9207</v>
      </c>
      <c r="J136" s="15">
        <f t="shared" si="26"/>
        <v>11720</v>
      </c>
      <c r="K136" s="47">
        <f>SUM(D136:J136)</f>
        <v>74482</v>
      </c>
    </row>
    <row r="137" spans="2:11" ht="19.5" customHeight="1">
      <c r="B137" s="22"/>
      <c r="C137" s="23" t="s">
        <v>100</v>
      </c>
      <c r="D137">
        <v>4827</v>
      </c>
      <c r="E137">
        <v>5943</v>
      </c>
      <c r="F137">
        <v>6967</v>
      </c>
      <c r="G137">
        <v>5468</v>
      </c>
      <c r="H137">
        <v>4718</v>
      </c>
      <c r="I137">
        <v>4606</v>
      </c>
      <c r="J137">
        <v>5970</v>
      </c>
      <c r="K137" s="47">
        <f>SUM(D137:J137)</f>
        <v>38499</v>
      </c>
    </row>
    <row r="138" spans="2:11" ht="19.5" customHeight="1">
      <c r="B138" s="22"/>
      <c r="C138" s="23" t="s">
        <v>101</v>
      </c>
      <c r="D138">
        <v>4857</v>
      </c>
      <c r="E138">
        <v>5226</v>
      </c>
      <c r="F138">
        <v>5795</v>
      </c>
      <c r="G138">
        <v>4998</v>
      </c>
      <c r="H138">
        <v>4756</v>
      </c>
      <c r="I138">
        <v>4601</v>
      </c>
      <c r="J138">
        <v>5750</v>
      </c>
      <c r="K138" s="47">
        <f>SUM(D138:J138)</f>
        <v>35983</v>
      </c>
    </row>
    <row r="139" spans="2:11" ht="19.5" customHeight="1">
      <c r="B139" s="22"/>
      <c r="C139" s="23"/>
      <c r="D139" s="14"/>
      <c r="E139" s="7"/>
      <c r="F139" s="7"/>
      <c r="G139" s="7"/>
      <c r="H139" s="7"/>
      <c r="I139" s="7"/>
      <c r="J139" s="15"/>
      <c r="K139" s="39"/>
    </row>
    <row r="140" spans="2:11" ht="19.5" customHeight="1">
      <c r="B140" s="22" t="s">
        <v>102</v>
      </c>
      <c r="C140" s="23"/>
      <c r="D140" s="14">
        <f aca="true" t="shared" si="27" ref="D140:J140">+D141+D142+D143+D144+D145</f>
        <v>7462</v>
      </c>
      <c r="E140" s="7">
        <f t="shared" si="27"/>
        <v>9814</v>
      </c>
      <c r="F140" s="7">
        <f t="shared" si="27"/>
        <v>10238</v>
      </c>
      <c r="G140" s="7">
        <f t="shared" si="27"/>
        <v>7601</v>
      </c>
      <c r="H140" s="7">
        <f t="shared" si="27"/>
        <v>6508</v>
      </c>
      <c r="I140" s="7">
        <f t="shared" si="27"/>
        <v>6832</v>
      </c>
      <c r="J140" s="15">
        <f t="shared" si="27"/>
        <v>9111</v>
      </c>
      <c r="K140" s="47">
        <f aca="true" t="shared" si="28" ref="K140:K147">SUM(D140:J140)</f>
        <v>57566</v>
      </c>
    </row>
    <row r="141" spans="2:11" ht="19.5" customHeight="1">
      <c r="B141" s="22"/>
      <c r="C141" s="23" t="s">
        <v>103</v>
      </c>
      <c r="D141">
        <v>2980</v>
      </c>
      <c r="E141">
        <v>4055</v>
      </c>
      <c r="F141">
        <v>4482</v>
      </c>
      <c r="G141">
        <v>3292</v>
      </c>
      <c r="H141">
        <v>2761</v>
      </c>
      <c r="I141">
        <v>2724</v>
      </c>
      <c r="J141">
        <v>3729</v>
      </c>
      <c r="K141" s="47">
        <f t="shared" si="28"/>
        <v>24023</v>
      </c>
    </row>
    <row r="142" spans="2:11" ht="19.5" customHeight="1">
      <c r="B142" s="22"/>
      <c r="C142" s="23" t="s">
        <v>104</v>
      </c>
      <c r="D142">
        <v>2160</v>
      </c>
      <c r="E142">
        <v>2834</v>
      </c>
      <c r="F142">
        <v>3060</v>
      </c>
      <c r="G142">
        <v>2432</v>
      </c>
      <c r="H142">
        <v>2003</v>
      </c>
      <c r="I142">
        <v>2051</v>
      </c>
      <c r="J142">
        <v>2711</v>
      </c>
      <c r="K142" s="47">
        <f t="shared" si="28"/>
        <v>17251</v>
      </c>
    </row>
    <row r="143" spans="2:11" ht="19.5" customHeight="1">
      <c r="B143" s="22"/>
      <c r="C143" s="23" t="s">
        <v>105</v>
      </c>
      <c r="D143">
        <v>1236</v>
      </c>
      <c r="E143">
        <v>1811</v>
      </c>
      <c r="F143">
        <v>1662</v>
      </c>
      <c r="G143">
        <v>1135</v>
      </c>
      <c r="H143">
        <v>975</v>
      </c>
      <c r="I143">
        <v>1059</v>
      </c>
      <c r="J143">
        <v>1384</v>
      </c>
      <c r="K143" s="47">
        <f t="shared" si="28"/>
        <v>9262</v>
      </c>
    </row>
    <row r="144" spans="2:11" ht="19.5" customHeight="1">
      <c r="B144" s="22"/>
      <c r="C144" s="23" t="s">
        <v>106</v>
      </c>
      <c r="D144">
        <v>466</v>
      </c>
      <c r="E144">
        <v>431</v>
      </c>
      <c r="F144">
        <v>461</v>
      </c>
      <c r="G144">
        <v>388</v>
      </c>
      <c r="H144">
        <v>412</v>
      </c>
      <c r="I144">
        <v>445</v>
      </c>
      <c r="J144">
        <v>502</v>
      </c>
      <c r="K144" s="47">
        <f t="shared" si="28"/>
        <v>3105</v>
      </c>
    </row>
    <row r="145" spans="2:11" ht="19.5" customHeight="1">
      <c r="B145" s="22"/>
      <c r="C145" s="23" t="s">
        <v>107</v>
      </c>
      <c r="D145">
        <v>620</v>
      </c>
      <c r="E145">
        <v>683</v>
      </c>
      <c r="F145">
        <v>573</v>
      </c>
      <c r="G145">
        <v>354</v>
      </c>
      <c r="H145">
        <v>357</v>
      </c>
      <c r="I145">
        <v>553</v>
      </c>
      <c r="J145">
        <v>785</v>
      </c>
      <c r="K145" s="47">
        <f t="shared" si="28"/>
        <v>3925</v>
      </c>
    </row>
    <row r="146" spans="2:11" ht="19.5" customHeight="1">
      <c r="B146" s="22"/>
      <c r="C146" s="23"/>
      <c r="D146" s="45"/>
      <c r="E146" s="44"/>
      <c r="F146" s="44"/>
      <c r="G146" s="44"/>
      <c r="H146" s="44"/>
      <c r="I146" s="44"/>
      <c r="J146" s="46"/>
      <c r="K146" s="47"/>
    </row>
    <row r="147" spans="2:11" ht="19.5" customHeight="1">
      <c r="B147" s="22"/>
      <c r="C147" s="23" t="s">
        <v>122</v>
      </c>
      <c r="D147" s="45">
        <v>26509</v>
      </c>
      <c r="E147" s="44">
        <v>33934</v>
      </c>
      <c r="F147" s="44">
        <v>45881</v>
      </c>
      <c r="G147" s="44">
        <v>43817</v>
      </c>
      <c r="H147" s="44">
        <v>38411</v>
      </c>
      <c r="I147" s="44">
        <v>31820</v>
      </c>
      <c r="J147" s="46">
        <v>33003</v>
      </c>
      <c r="K147" s="47">
        <f t="shared" si="28"/>
        <v>253375</v>
      </c>
    </row>
    <row r="148" spans="2:11" ht="19.5" customHeight="1">
      <c r="B148" s="24"/>
      <c r="C148" s="25"/>
      <c r="D148" s="40"/>
      <c r="E148" s="41"/>
      <c r="F148" s="41"/>
      <c r="G148" s="41"/>
      <c r="H148" s="41"/>
      <c r="I148" s="41"/>
      <c r="J148" s="42"/>
      <c r="K148" s="43"/>
    </row>
    <row r="149" spans="2:11" ht="19.5" customHeight="1">
      <c r="B149" s="10" t="s">
        <v>131</v>
      </c>
      <c r="C149" s="10"/>
      <c r="D149" s="44"/>
      <c r="E149" s="44"/>
      <c r="F149" s="44"/>
      <c r="G149" s="44"/>
      <c r="H149" s="44"/>
      <c r="I149" s="44"/>
      <c r="J149" s="44"/>
      <c r="K149" s="44"/>
    </row>
    <row r="150" spans="2:11" ht="19.5" customHeight="1">
      <c r="B150" s="11" t="s">
        <v>135</v>
      </c>
      <c r="C150" s="10"/>
      <c r="D150" s="44"/>
      <c r="E150" s="44"/>
      <c r="F150" s="44"/>
      <c r="G150" s="44"/>
      <c r="H150" s="44"/>
      <c r="I150" s="44"/>
      <c r="J150" s="44"/>
      <c r="K150" s="44"/>
    </row>
    <row r="151" spans="2:11" ht="19.5" customHeight="1">
      <c r="B151" s="8"/>
      <c r="C151" s="9"/>
      <c r="D151"/>
      <c r="E151"/>
      <c r="F151"/>
      <c r="G151"/>
      <c r="H151"/>
      <c r="I151"/>
      <c r="J151"/>
      <c r="K151" s="44"/>
    </row>
    <row r="152" spans="2:11" ht="19.5" customHeight="1">
      <c r="B152" s="8"/>
      <c r="C152" s="9"/>
      <c r="D152"/>
      <c r="E152"/>
      <c r="F152"/>
      <c r="G152"/>
      <c r="H152"/>
      <c r="I152"/>
      <c r="J152"/>
      <c r="K152" s="44"/>
    </row>
    <row r="153" spans="2:11" ht="19.5" customHeight="1">
      <c r="B153" s="8"/>
      <c r="C153" s="9"/>
      <c r="D153"/>
      <c r="E153"/>
      <c r="F153"/>
      <c r="G153"/>
      <c r="H153"/>
      <c r="I153"/>
      <c r="J153"/>
      <c r="K153" s="44"/>
    </row>
    <row r="154" spans="2:11" ht="19.5" customHeight="1">
      <c r="B154" s="8"/>
      <c r="C154" s="9"/>
      <c r="D154" s="44"/>
      <c r="E154" s="44"/>
      <c r="F154" s="44"/>
      <c r="G154" s="44"/>
      <c r="H154" s="44"/>
      <c r="I154" s="44"/>
      <c r="J154" s="44"/>
      <c r="K154" s="44"/>
    </row>
    <row r="155" spans="2:11" ht="19.5" customHeight="1">
      <c r="B155" s="8"/>
      <c r="C155" s="9"/>
      <c r="D155" s="44"/>
      <c r="E155" s="44"/>
      <c r="F155" s="44"/>
      <c r="G155" s="44"/>
      <c r="H155" s="44"/>
      <c r="I155" s="44"/>
      <c r="J155" s="44"/>
      <c r="K155" s="44"/>
    </row>
    <row r="156" spans="2:11" ht="19.5" customHeight="1">
      <c r="B156" s="8"/>
      <c r="C156" s="9"/>
      <c r="D156" s="44"/>
      <c r="E156" s="44"/>
      <c r="F156" s="44"/>
      <c r="G156" s="44"/>
      <c r="H156" s="44"/>
      <c r="I156" s="44"/>
      <c r="J156" s="44"/>
      <c r="K156" s="44"/>
    </row>
    <row r="157" spans="2:11" ht="19.5" customHeight="1">
      <c r="B157" s="8"/>
      <c r="C157" s="9"/>
      <c r="D157" s="44"/>
      <c r="E157" s="44"/>
      <c r="F157" s="44"/>
      <c r="G157" s="44"/>
      <c r="H157" s="44"/>
      <c r="I157" s="44"/>
      <c r="J157" s="44"/>
      <c r="K157" s="44"/>
    </row>
    <row r="158" spans="2:11" ht="19.5" customHeight="1">
      <c r="B158" s="8"/>
      <c r="C158" s="9"/>
      <c r="D158" s="44"/>
      <c r="E158" s="44"/>
      <c r="F158" s="44"/>
      <c r="G158" s="44"/>
      <c r="H158" s="44"/>
      <c r="I158" s="44"/>
      <c r="J158" s="44"/>
      <c r="K158" s="44"/>
    </row>
    <row r="159" spans="2:11" ht="19.5" customHeight="1">
      <c r="B159" s="8"/>
      <c r="C159" s="9"/>
      <c r="D159" s="44"/>
      <c r="E159" s="44"/>
      <c r="F159" s="44"/>
      <c r="G159" s="44"/>
      <c r="H159" s="44"/>
      <c r="I159" s="44"/>
      <c r="J159" s="44"/>
      <c r="K159" s="44"/>
    </row>
    <row r="160" spans="2:11" ht="19.5" customHeight="1">
      <c r="B160" s="8"/>
      <c r="C160" s="9"/>
      <c r="D160" s="44"/>
      <c r="E160" s="44"/>
      <c r="F160" s="44"/>
      <c r="G160" s="44"/>
      <c r="H160" s="44"/>
      <c r="I160" s="44"/>
      <c r="J160" s="44"/>
      <c r="K160" s="44"/>
    </row>
    <row r="161" spans="2:11" ht="19.5" customHeight="1">
      <c r="B161" s="8"/>
      <c r="C161" s="9"/>
      <c r="D161" s="44"/>
      <c r="E161" s="44"/>
      <c r="F161" s="44"/>
      <c r="G161" s="44"/>
      <c r="H161" s="44"/>
      <c r="I161" s="44"/>
      <c r="J161" s="44"/>
      <c r="K161" s="44"/>
    </row>
    <row r="162" spans="2:11" ht="19.5" customHeight="1">
      <c r="B162" s="8"/>
      <c r="C162" s="9"/>
      <c r="D162" s="44"/>
      <c r="E162" s="44"/>
      <c r="F162" s="44"/>
      <c r="G162" s="44"/>
      <c r="H162" s="44"/>
      <c r="I162" s="44"/>
      <c r="J162" s="44"/>
      <c r="K162" s="44"/>
    </row>
    <row r="163" spans="2:11" ht="19.5" customHeight="1">
      <c r="B163" s="8"/>
      <c r="C163" s="9"/>
      <c r="D163" s="44"/>
      <c r="E163" s="44"/>
      <c r="F163" s="44"/>
      <c r="G163" s="44"/>
      <c r="H163" s="44"/>
      <c r="I163" s="44"/>
      <c r="J163" s="44"/>
      <c r="K163" s="44"/>
    </row>
    <row r="164" spans="2:11" ht="19.5" customHeight="1">
      <c r="B164" s="8"/>
      <c r="C164" s="9"/>
      <c r="D164" s="44"/>
      <c r="E164" s="44"/>
      <c r="F164" s="44"/>
      <c r="G164" s="44"/>
      <c r="H164" s="44"/>
      <c r="I164" s="44"/>
      <c r="J164" s="44"/>
      <c r="K164" s="44"/>
    </row>
    <row r="165" spans="2:11" ht="19.5" customHeight="1">
      <c r="B165" s="8"/>
      <c r="C165" s="9"/>
      <c r="D165" s="44"/>
      <c r="E165" s="44"/>
      <c r="F165" s="44"/>
      <c r="G165" s="44"/>
      <c r="H165" s="44"/>
      <c r="I165" s="44"/>
      <c r="J165" s="44"/>
      <c r="K165" s="44"/>
    </row>
    <row r="166" spans="2:11" ht="19.5" customHeight="1">
      <c r="B166" s="8"/>
      <c r="C166" s="9"/>
      <c r="D166" s="44"/>
      <c r="E166" s="44"/>
      <c r="F166" s="44"/>
      <c r="G166" s="44"/>
      <c r="H166" s="44"/>
      <c r="I166" s="44"/>
      <c r="J166" s="44"/>
      <c r="K166" s="44"/>
    </row>
    <row r="167" spans="2:11" ht="19.5" customHeight="1">
      <c r="B167" s="8"/>
      <c r="C167" s="9"/>
      <c r="D167" s="44"/>
      <c r="E167" s="44"/>
      <c r="F167" s="44"/>
      <c r="G167" s="44"/>
      <c r="H167" s="44"/>
      <c r="I167" s="44"/>
      <c r="J167" s="44"/>
      <c r="K167" s="44"/>
    </row>
    <row r="168" spans="2:11" ht="19.5" customHeight="1">
      <c r="B168" s="8"/>
      <c r="C168" s="9"/>
      <c r="D168" s="44"/>
      <c r="E168" s="44"/>
      <c r="F168" s="44"/>
      <c r="G168" s="44"/>
      <c r="H168" s="44"/>
      <c r="I168" s="44"/>
      <c r="J168" s="44"/>
      <c r="K168" s="44"/>
    </row>
    <row r="169" spans="2:11" ht="19.5" customHeight="1">
      <c r="B169" s="8"/>
      <c r="C169" s="9"/>
      <c r="D169" s="44"/>
      <c r="E169" s="44"/>
      <c r="F169" s="44"/>
      <c r="G169" s="44"/>
      <c r="H169" s="44"/>
      <c r="I169" s="44"/>
      <c r="J169" s="44"/>
      <c r="K169" s="44"/>
    </row>
    <row r="170" spans="2:11" ht="19.5" customHeight="1">
      <c r="B170" s="8"/>
      <c r="C170" s="9"/>
      <c r="D170" s="44"/>
      <c r="E170" s="44"/>
      <c r="F170" s="44"/>
      <c r="G170" s="44"/>
      <c r="H170" s="44"/>
      <c r="I170" s="44"/>
      <c r="J170" s="44"/>
      <c r="K170" s="44"/>
    </row>
    <row r="171" spans="2:11" ht="19.5" customHeight="1">
      <c r="B171" s="8"/>
      <c r="C171" s="9"/>
      <c r="D171" s="44"/>
      <c r="E171" s="44"/>
      <c r="F171" s="44"/>
      <c r="G171" s="44"/>
      <c r="H171" s="44"/>
      <c r="I171" s="44"/>
      <c r="J171" s="44"/>
      <c r="K171" s="44"/>
    </row>
    <row r="172" spans="2:11" ht="19.5" customHeight="1">
      <c r="B172" s="8"/>
      <c r="C172" s="9"/>
      <c r="D172" s="44"/>
      <c r="E172" s="44"/>
      <c r="F172" s="44"/>
      <c r="G172" s="44"/>
      <c r="H172" s="44"/>
      <c r="I172" s="44"/>
      <c r="J172" s="44"/>
      <c r="K172" s="44"/>
    </row>
    <row r="173" spans="2:11" ht="19.5" customHeight="1">
      <c r="B173" s="8"/>
      <c r="C173" s="9"/>
      <c r="D173" s="44"/>
      <c r="E173" s="44"/>
      <c r="F173" s="44"/>
      <c r="G173" s="44"/>
      <c r="H173" s="44"/>
      <c r="I173" s="44"/>
      <c r="J173" s="44"/>
      <c r="K173" s="44"/>
    </row>
    <row r="174" spans="2:11" ht="19.5" customHeight="1">
      <c r="B174" s="8"/>
      <c r="C174" s="9"/>
      <c r="D174" s="44"/>
      <c r="E174" s="44"/>
      <c r="F174" s="44"/>
      <c r="G174" s="44"/>
      <c r="H174" s="44"/>
      <c r="I174" s="44"/>
      <c r="J174" s="44"/>
      <c r="K174" s="44"/>
    </row>
  </sheetData>
  <printOptions horizontalCentered="1"/>
  <pageMargins left="0.7874015748031497" right="0.7874015748031497" top="0.984251968503937" bottom="0.984251968503937" header="0.5118110236220472" footer="0.5118110236220472"/>
  <pageSetup fitToHeight="4" horizontalDpi="600" verticalDpi="600" orientation="portrait" pageOrder="overThenDown" paperSize="9" scale="85" r:id="rId1"/>
  <rowBreaks count="3" manualBreakCount="3">
    <brk id="42" min="1" max="10" man="1"/>
    <brk id="79" min="1" max="10" man="1"/>
    <brk id="12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埼玉県健康福祉部健康福祉政策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保健福祉情報担当</dc:creator>
  <cp:keywords/>
  <dc:description/>
  <cp:lastModifiedBy>埼玉県</cp:lastModifiedBy>
  <cp:lastPrinted>2006-08-25T05:48:53Z</cp:lastPrinted>
  <dcterms:created xsi:type="dcterms:W3CDTF">2001-11-21T02:55:02Z</dcterms:created>
  <dcterms:modified xsi:type="dcterms:W3CDTF">2006-08-30T03:00:06Z</dcterms:modified>
  <cp:category/>
  <cp:version/>
  <cp:contentType/>
  <cp:contentStatus/>
</cp:coreProperties>
</file>