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24226"/>
  <mc:AlternateContent xmlns:mc="http://schemas.openxmlformats.org/markup-compatibility/2006">
    <mc:Choice Requires="x15">
      <x15ac:absPath xmlns:x15ac="http://schemas.microsoft.com/office/spreadsheetml/2010/11/ac" url="C:\Users\116177\Box\【02_課所共有】01_08_土地水政策課\R07年度\02土地政策担当\14_国土利用計画\14_03_管理運営事業\14_03_020_埼玉の土地\04_完成起案\03_ホームページ掲載用\"/>
    </mc:Choice>
  </mc:AlternateContent>
  <xr:revisionPtr revIDLastSave="0" documentId="13_ncr:1_{0C1BC836-CA0D-4D9D-A7DB-3A4076B613B4}" xr6:coauthVersionLast="47" xr6:coauthVersionMax="47" xr10:uidLastSave="{00000000-0000-0000-0000-000000000000}"/>
  <bookViews>
    <workbookView xWindow="-110" yWindow="-110" windowWidth="19420" windowHeight="11500" xr2:uid="{00000000-000D-0000-FFFF-FFFF00000000}"/>
  </bookViews>
  <sheets>
    <sheet name="3-1(p108)" sheetId="16" r:id="rId1"/>
    <sheet name="3‐2・3‐3・3‐4(p109)" sheetId="1" r:id="rId2"/>
    <sheet name="3‐5(p110)" sheetId="2" r:id="rId3"/>
    <sheet name="3-6(p111)" sheetId="3" r:id="rId4"/>
    <sheet name="3‐7(p112～113) " sheetId="18" r:id="rId5"/>
    <sheet name="3‐8(p114)" sheetId="5" r:id="rId6"/>
    <sheet name="3‐9(p115)" sheetId="6" r:id="rId7"/>
    <sheet name="3‐10、3‐11(p116)" sheetId="7" r:id="rId8"/>
    <sheet name="3-12(p117)" sheetId="8" r:id="rId9"/>
    <sheet name="3-13(p118)" sheetId="9" r:id="rId10"/>
    <sheet name="3-14(p119)" sheetId="11" r:id="rId11"/>
    <sheet name="3-15(p120～121)" sheetId="10" r:id="rId12"/>
    <sheet name="3-16・3-17(p122～123)" sheetId="14" r:id="rId13"/>
    <sheet name="3‐18(p124)" sheetId="12" r:id="rId14"/>
    <sheet name="3‐19(p125)" sheetId="13" r:id="rId15"/>
    <sheet name="3-20(p126)" sheetId="15" r:id="rId16"/>
  </sheets>
  <definedNames>
    <definedName name="_xlnm._FilterDatabase" localSheetId="14" hidden="1">'3‐19(p125)'!$A$3:$G$32</definedName>
    <definedName name="_xlnm.Print_Area" localSheetId="0">'3-1(p108)'!$A$1:$O$51</definedName>
    <definedName name="_xlnm.Print_Area" localSheetId="7">'3‐10、3‐11(p116)'!$A$1:$U$71</definedName>
    <definedName name="_xlnm.Print_Area" localSheetId="8">'3-12(p117)'!$A$1:$H$20</definedName>
    <definedName name="_xlnm.Print_Area" localSheetId="9">'3-13(p118)'!$A$1:$E$18</definedName>
    <definedName name="_xlnm.Print_Area" localSheetId="10">'3-14(p119)'!$A$1:$V$31</definedName>
    <definedName name="_xlnm.Print_Area" localSheetId="11">'3-15(p120～121)'!$A$1:$F$27</definedName>
    <definedName name="_xlnm.Print_Area" localSheetId="12">'3-16・3-17(p122～123)'!$A$1:$D$61</definedName>
    <definedName name="_xlnm.Print_Area" localSheetId="13">'3‐18(p124)'!$A$1:$E$45</definedName>
    <definedName name="_xlnm.Print_Area" localSheetId="14">'3‐19(p125)'!$A$1:$D$32</definedName>
    <definedName name="_xlnm.Print_Area" localSheetId="1">'3‐2・3‐3・3‐4(p109)'!$A$1:$O$38</definedName>
    <definedName name="_xlnm.Print_Area" localSheetId="15">'3-20(p126)'!$A$1:$G$28</definedName>
    <definedName name="_xlnm.Print_Area" localSheetId="2">'3‐5(p110)'!$A$1:$M$11</definedName>
    <definedName name="_xlnm.Print_Area" localSheetId="3">'3-6(p111)'!$A$1:$K$34</definedName>
    <definedName name="_xlnm.Print_Area" localSheetId="4">'3‐7(p112～113) '!$A$1:$L$82</definedName>
    <definedName name="_xlnm.Print_Area" localSheetId="5">'3‐8(p114)'!$A$1:$F$52</definedName>
    <definedName name="_xlnm.Print_Area" localSheetId="6">'3‐9(p115)'!$A$1:$U$31</definedName>
    <definedName name="再開発">#REF!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8" i="1" l="1"/>
  <c r="J9" i="1" s="1"/>
  <c r="K30" i="3"/>
  <c r="J30" i="3"/>
  <c r="I30" i="3"/>
  <c r="E30" i="3"/>
  <c r="D30" i="3"/>
  <c r="C30" i="3"/>
  <c r="B22" i="3"/>
  <c r="C22" i="3"/>
  <c r="G14" i="3"/>
  <c r="F14" i="3"/>
  <c r="E14" i="3"/>
  <c r="D14" i="3"/>
  <c r="C14" i="3"/>
  <c r="B14" i="3"/>
  <c r="C9" i="3"/>
  <c r="B9" i="3"/>
  <c r="J6" i="3"/>
  <c r="I6" i="3"/>
  <c r="H6" i="3"/>
  <c r="G6" i="3"/>
  <c r="F6" i="3"/>
  <c r="E6" i="3"/>
  <c r="L5" i="1" l="1"/>
  <c r="N5" i="1"/>
  <c r="L9" i="1"/>
  <c r="H9" i="1"/>
  <c r="B5" i="1"/>
  <c r="B9" i="1"/>
  <c r="D5" i="1"/>
  <c r="D9" i="1"/>
  <c r="F5" i="1"/>
  <c r="F9" i="1"/>
  <c r="H5" i="1"/>
  <c r="J5" i="1"/>
  <c r="K30" i="1"/>
  <c r="H19" i="8"/>
  <c r="G19" i="8"/>
  <c r="H18" i="8"/>
  <c r="H17" i="8"/>
  <c r="H16" i="8"/>
  <c r="H15" i="8"/>
  <c r="H14" i="8"/>
  <c r="H13" i="8"/>
  <c r="H12" i="8"/>
  <c r="G12" i="8"/>
  <c r="H11" i="8"/>
  <c r="H10" i="8"/>
  <c r="H9" i="8"/>
  <c r="H8" i="8"/>
  <c r="H7" i="8"/>
  <c r="H6" i="8"/>
  <c r="H5" i="8"/>
  <c r="T65" i="7"/>
  <c r="T63" i="7"/>
  <c r="T22" i="7"/>
  <c r="U27" i="6"/>
  <c r="T27" i="6"/>
  <c r="S27" i="6"/>
  <c r="R27" i="6"/>
  <c r="Q27" i="6"/>
  <c r="P27" i="6"/>
  <c r="O27" i="6"/>
  <c r="N27" i="6"/>
  <c r="M27" i="6"/>
  <c r="L27" i="6"/>
  <c r="K27" i="6"/>
  <c r="J27" i="6"/>
  <c r="I27" i="6"/>
  <c r="H27" i="6"/>
  <c r="F27" i="6"/>
  <c r="E27" i="6"/>
  <c r="D27" i="6"/>
  <c r="S26" i="6"/>
  <c r="R26" i="6"/>
  <c r="Q26" i="6"/>
  <c r="P26" i="6"/>
  <c r="O26" i="6"/>
  <c r="N26" i="6"/>
  <c r="M26" i="6"/>
  <c r="L26" i="6"/>
  <c r="K26" i="6"/>
  <c r="J26" i="6"/>
  <c r="I26" i="6"/>
  <c r="H26" i="6"/>
  <c r="G26" i="6"/>
  <c r="F26" i="6"/>
  <c r="E26" i="6"/>
  <c r="D26" i="6"/>
  <c r="E43" i="12"/>
  <c r="D43" i="12"/>
  <c r="C43" i="12"/>
  <c r="B43" i="12"/>
  <c r="E42" i="12"/>
  <c r="E41" i="12"/>
  <c r="E40" i="12"/>
  <c r="E39" i="12"/>
  <c r="E38" i="12"/>
  <c r="E37" i="12"/>
  <c r="E36" i="12"/>
  <c r="E35" i="12"/>
  <c r="E34" i="12"/>
  <c r="E33" i="12"/>
  <c r="E32" i="12"/>
  <c r="E31" i="12"/>
  <c r="E30" i="12"/>
  <c r="E29" i="12"/>
  <c r="E28" i="12"/>
  <c r="E27" i="12"/>
  <c r="E26" i="12"/>
  <c r="E25" i="12"/>
  <c r="E24" i="12"/>
  <c r="E23" i="12"/>
  <c r="E22" i="12"/>
  <c r="E21" i="12"/>
  <c r="E20" i="12"/>
  <c r="E19" i="12"/>
  <c r="E18" i="12"/>
  <c r="E17" i="12"/>
  <c r="E16" i="12"/>
  <c r="E15" i="12"/>
  <c r="E14" i="12"/>
  <c r="E13" i="12"/>
  <c r="E12" i="12"/>
  <c r="E11" i="12"/>
  <c r="E10" i="12"/>
  <c r="E9" i="12"/>
  <c r="E8" i="12"/>
  <c r="E7" i="12"/>
  <c r="E6" i="12"/>
  <c r="N9" i="1" l="1"/>
  <c r="T28" i="11"/>
  <c r="S28" i="11"/>
  <c r="R28" i="11"/>
  <c r="U28" i="11" s="1"/>
  <c r="P28" i="11"/>
  <c r="O28" i="11"/>
  <c r="N28" i="11"/>
  <c r="Q28" i="11" s="1"/>
  <c r="L28" i="11"/>
  <c r="K28" i="11"/>
  <c r="J28" i="11"/>
  <c r="H28" i="11"/>
  <c r="G28" i="11"/>
  <c r="F28" i="11"/>
  <c r="I28" i="11" s="1"/>
  <c r="D28" i="11"/>
  <c r="C28" i="11"/>
  <c r="B28" i="11"/>
  <c r="E28" i="11" s="1"/>
  <c r="U26" i="11"/>
  <c r="Q26" i="11"/>
  <c r="M26" i="11"/>
  <c r="I26" i="11"/>
  <c r="E26" i="11"/>
  <c r="V26" i="11" s="1"/>
  <c r="U24" i="11"/>
  <c r="Q24" i="11"/>
  <c r="M24" i="11"/>
  <c r="I24" i="11"/>
  <c r="E24" i="11"/>
  <c r="U22" i="11"/>
  <c r="Q22" i="11"/>
  <c r="M22" i="11"/>
  <c r="I22" i="11"/>
  <c r="E22" i="11"/>
  <c r="V22" i="11" s="1"/>
  <c r="V20" i="11"/>
  <c r="U20" i="11"/>
  <c r="Q20" i="11"/>
  <c r="M20" i="11"/>
  <c r="I20" i="11"/>
  <c r="E20" i="11"/>
  <c r="U18" i="11"/>
  <c r="Q18" i="11"/>
  <c r="M18" i="11"/>
  <c r="I18" i="11"/>
  <c r="E18" i="11"/>
  <c r="U16" i="11"/>
  <c r="Q16" i="11"/>
  <c r="M16" i="11"/>
  <c r="I16" i="11"/>
  <c r="E16" i="11"/>
  <c r="U14" i="11"/>
  <c r="Q14" i="11"/>
  <c r="M14" i="11"/>
  <c r="I14" i="11"/>
  <c r="E14" i="11"/>
  <c r="U12" i="11"/>
  <c r="Q12" i="11"/>
  <c r="M12" i="11"/>
  <c r="V12" i="11" s="1"/>
  <c r="I12" i="11"/>
  <c r="E12" i="11"/>
  <c r="U10" i="11"/>
  <c r="Q10" i="11"/>
  <c r="M10" i="11"/>
  <c r="I10" i="11"/>
  <c r="E10" i="11"/>
  <c r="V10" i="11" s="1"/>
  <c r="U8" i="11"/>
  <c r="Q8" i="11"/>
  <c r="M8" i="11"/>
  <c r="I8" i="11"/>
  <c r="E8" i="11"/>
  <c r="U6" i="11"/>
  <c r="Q6" i="11"/>
  <c r="M6" i="11"/>
  <c r="I6" i="11"/>
  <c r="E6" i="11"/>
  <c r="D11" i="14"/>
  <c r="B11" i="14"/>
  <c r="V16" i="11" l="1"/>
  <c r="V14" i="11"/>
  <c r="V8" i="11"/>
  <c r="V18" i="11"/>
  <c r="M28" i="11"/>
  <c r="V28" i="11" s="1"/>
  <c r="V6" i="11"/>
  <c r="V24" i="11"/>
  <c r="B6" i="5"/>
  <c r="L77" i="18"/>
  <c r="K77" i="18"/>
  <c r="J77" i="18"/>
  <c r="I77" i="18"/>
  <c r="H77" i="18"/>
  <c r="G77" i="18"/>
  <c r="D77" i="18"/>
  <c r="B76" i="18"/>
  <c r="B75" i="18"/>
  <c r="B74" i="18"/>
  <c r="B72" i="18"/>
  <c r="B61" i="18"/>
  <c r="B46" i="18"/>
  <c r="B43" i="18"/>
  <c r="B40" i="18"/>
  <c r="B39" i="18"/>
  <c r="B38" i="18"/>
  <c r="B37" i="18"/>
  <c r="B33" i="18"/>
  <c r="B32" i="18"/>
  <c r="B29" i="18"/>
  <c r="B28" i="18"/>
  <c r="B27" i="18"/>
  <c r="B26" i="18"/>
  <c r="B25" i="18"/>
  <c r="B23" i="18"/>
  <c r="B13" i="18"/>
  <c r="B12" i="18"/>
  <c r="C31" i="13" l="1"/>
  <c r="R65" i="7"/>
  <c r="P65" i="7"/>
  <c r="N65" i="7"/>
  <c r="L65" i="7"/>
  <c r="J65" i="7"/>
  <c r="H65" i="7"/>
  <c r="F65" i="7"/>
  <c r="D65" i="7"/>
  <c r="B65" i="7"/>
  <c r="R63" i="7"/>
  <c r="P63" i="7"/>
  <c r="N63" i="7"/>
  <c r="L63" i="7"/>
  <c r="J63" i="7"/>
  <c r="H63" i="7"/>
  <c r="F63" i="7"/>
  <c r="D63" i="7"/>
  <c r="B63" i="7"/>
  <c r="T20" i="7"/>
  <c r="T18" i="7"/>
  <c r="T16" i="7"/>
  <c r="T14" i="7"/>
  <c r="T12" i="7"/>
  <c r="T10" i="7"/>
  <c r="T8" i="7"/>
  <c r="T6" i="7"/>
  <c r="T5" i="7"/>
  <c r="T4" i="7"/>
  <c r="C19" i="6"/>
  <c r="B19" i="6"/>
  <c r="C18" i="6"/>
  <c r="B18" i="6"/>
  <c r="C17" i="6"/>
  <c r="B17" i="6"/>
  <c r="C16" i="6"/>
  <c r="B16" i="6"/>
  <c r="C15" i="6"/>
  <c r="B15" i="6"/>
  <c r="C14" i="6"/>
  <c r="B14" i="6"/>
  <c r="C13" i="6"/>
  <c r="B13" i="6"/>
  <c r="C12" i="6"/>
  <c r="B12" i="6"/>
  <c r="C11" i="6"/>
  <c r="B11" i="6"/>
  <c r="C10" i="6"/>
  <c r="B10" i="6"/>
  <c r="C9" i="6"/>
  <c r="B9" i="6"/>
  <c r="C8" i="6"/>
  <c r="B8" i="6"/>
  <c r="C7" i="6"/>
  <c r="C27" i="6" s="1"/>
  <c r="B7" i="6"/>
  <c r="C6" i="6"/>
  <c r="C26" i="6" s="1"/>
  <c r="B6" i="6"/>
  <c r="B48" i="5"/>
  <c r="B47" i="5"/>
  <c r="B45" i="5"/>
  <c r="B44" i="5"/>
  <c r="B43" i="5"/>
  <c r="B40" i="5"/>
  <c r="B39" i="5"/>
  <c r="B25" i="5"/>
  <c r="B24" i="5"/>
  <c r="B23" i="5"/>
  <c r="B22" i="5"/>
  <c r="B21" i="5"/>
  <c r="B20" i="5"/>
  <c r="B19" i="5"/>
  <c r="B18" i="5"/>
  <c r="B17" i="5"/>
  <c r="B16" i="5"/>
  <c r="B15" i="5"/>
  <c r="B14" i="5"/>
  <c r="B13" i="5"/>
  <c r="B12" i="5"/>
  <c r="B11" i="5"/>
  <c r="B10" i="5"/>
  <c r="B9" i="5"/>
  <c r="B8" i="5"/>
  <c r="B7" i="5"/>
  <c r="B5" i="5"/>
  <c r="H30" i="3"/>
  <c r="G30" i="3"/>
  <c r="F30" i="3"/>
  <c r="B30" i="3"/>
  <c r="I22" i="3"/>
  <c r="H22" i="3"/>
  <c r="G22" i="3"/>
  <c r="F22" i="3"/>
  <c r="E22" i="3"/>
  <c r="D22" i="3"/>
  <c r="I14" i="3"/>
  <c r="H14" i="3"/>
  <c r="C8" i="3"/>
  <c r="B8" i="3"/>
  <c r="B6" i="3" s="1"/>
  <c r="C7" i="3"/>
  <c r="H9" i="2"/>
  <c r="F9" i="2"/>
  <c r="D9" i="2"/>
  <c r="B9" i="2"/>
  <c r="L8" i="2"/>
  <c r="J8" i="2"/>
  <c r="L7" i="2"/>
  <c r="J7" i="2"/>
  <c r="L6" i="2"/>
  <c r="J6" i="2"/>
  <c r="L5" i="2"/>
  <c r="J5" i="2"/>
  <c r="I36" i="1"/>
  <c r="G36" i="1"/>
  <c r="E36" i="1"/>
  <c r="C36" i="1"/>
  <c r="M35" i="1"/>
  <c r="K35" i="1"/>
  <c r="M34" i="1"/>
  <c r="K34" i="1"/>
  <c r="M33" i="1"/>
  <c r="K33" i="1"/>
  <c r="M32" i="1"/>
  <c r="K32" i="1"/>
  <c r="M31" i="1"/>
  <c r="K31" i="1"/>
  <c r="M30" i="1"/>
  <c r="H22" i="1"/>
  <c r="G22" i="1"/>
  <c r="F22" i="1"/>
  <c r="E22" i="1"/>
  <c r="J21" i="1"/>
  <c r="I21" i="1"/>
  <c r="J20" i="1"/>
  <c r="I20" i="1"/>
  <c r="J19" i="1"/>
  <c r="I19" i="1"/>
  <c r="J18" i="1"/>
  <c r="I18" i="1"/>
  <c r="J17" i="1"/>
  <c r="I17" i="1"/>
  <c r="B27" i="6" l="1"/>
  <c r="C6" i="3"/>
  <c r="B26" i="6"/>
  <c r="J9" i="2"/>
  <c r="M36" i="1"/>
  <c r="L9" i="2"/>
  <c r="I22" i="1"/>
  <c r="K36" i="1"/>
  <c r="J2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埼玉県</author>
  </authors>
  <commentList>
    <comment ref="C15" authorId="0" shapeId="0" xr:uid="{00000000-0006-0000-0100-000001000000}">
      <text>
        <r>
          <rPr>
            <b/>
            <sz val="9"/>
            <color indexed="81"/>
            <rFont val="MS P ゴシック"/>
            <family val="3"/>
            <charset val="128"/>
          </rPr>
          <t>埼玉県:</t>
        </r>
        <r>
          <rPr>
            <sz val="9"/>
            <color indexed="81"/>
            <rFont val="MS P ゴシック"/>
            <family val="3"/>
            <charset val="128"/>
          </rPr>
          <t xml:space="preserve">
新５か年における標記に合わせました</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埼玉県</author>
  </authors>
  <commentList>
    <comment ref="C30" authorId="0" shapeId="0" xr:uid="{00000000-0006-0000-0E00-000001000000}">
      <text>
        <r>
          <rPr>
            <b/>
            <sz val="9"/>
            <color indexed="81"/>
            <rFont val="ＭＳ Ｐゴシック"/>
            <family val="3"/>
            <charset val="128"/>
          </rPr>
          <t>H22.2.19告示分の面積追加済み</t>
        </r>
      </text>
    </comment>
  </commentList>
</comments>
</file>

<file path=xl/sharedStrings.xml><?xml version="1.0" encoding="utf-8"?>
<sst xmlns="http://schemas.openxmlformats.org/spreadsheetml/2006/main" count="1031" uniqueCount="683">
  <si>
    <t>県合計</t>
  </si>
  <si>
    <t>工業地域</t>
  </si>
  <si>
    <t>準工業地域</t>
  </si>
  <si>
    <t>商業地域</t>
  </si>
  <si>
    <t>準住居地域</t>
  </si>
  <si>
    <t>工業専用地域</t>
    <rPh sb="0" eb="2">
      <t>コウギョウ</t>
    </rPh>
    <phoneticPr fontId="2"/>
  </si>
  <si>
    <t>合計</t>
  </si>
  <si>
    <t>事業主体</t>
  </si>
  <si>
    <t>地区数</t>
  </si>
  <si>
    <t>面積（ha）</t>
  </si>
  <si>
    <t>個人・共同</t>
  </si>
  <si>
    <t>組合</t>
  </si>
  <si>
    <t>行政庁</t>
  </si>
  <si>
    <t>－</t>
  </si>
  <si>
    <t>都市再生機構</t>
    <rPh sb="0" eb="2">
      <t>トシ</t>
    </rPh>
    <rPh sb="2" eb="4">
      <t>サイセイ</t>
    </rPh>
    <rPh sb="4" eb="6">
      <t>キコウ</t>
    </rPh>
    <phoneticPr fontId="2"/>
  </si>
  <si>
    <t>第一種低層
住居専用地域</t>
    <rPh sb="6" eb="8">
      <t>ジュウキョ</t>
    </rPh>
    <rPh sb="10" eb="12">
      <t>チイキ</t>
    </rPh>
    <phoneticPr fontId="2"/>
  </si>
  <si>
    <t>第二種低層
住居専用地域</t>
    <rPh sb="6" eb="8">
      <t>ジュウキョ</t>
    </rPh>
    <phoneticPr fontId="2"/>
  </si>
  <si>
    <t>第一種中高層
住居専用地域</t>
    <rPh sb="7" eb="9">
      <t>ジュウキョ</t>
    </rPh>
    <phoneticPr fontId="2"/>
  </si>
  <si>
    <t>第二種中高層
住居専用地域</t>
    <rPh sb="7" eb="9">
      <t>ジュウキョ</t>
    </rPh>
    <phoneticPr fontId="2"/>
  </si>
  <si>
    <t>公共団体</t>
    <rPh sb="0" eb="2">
      <t>コウキョウ</t>
    </rPh>
    <rPh sb="2" eb="4">
      <t>ダンタイ</t>
    </rPh>
    <phoneticPr fontId="2"/>
  </si>
  <si>
    <t>資料：市街地整備課</t>
    <rPh sb="3" eb="6">
      <t>シガイチ</t>
    </rPh>
    <rPh sb="6" eb="9">
      <t>セイビカ</t>
    </rPh>
    <phoneticPr fontId="2"/>
  </si>
  <si>
    <t>地域数</t>
    <rPh sb="0" eb="2">
      <t>チイキ</t>
    </rPh>
    <rPh sb="2" eb="3">
      <t>スウ</t>
    </rPh>
    <phoneticPr fontId="8"/>
  </si>
  <si>
    <t>低・未利用地型</t>
    <rPh sb="0" eb="1">
      <t>テイ</t>
    </rPh>
    <rPh sb="2" eb="6">
      <t>ミリヨウチ</t>
    </rPh>
    <rPh sb="6" eb="7">
      <t>ガタ</t>
    </rPh>
    <phoneticPr fontId="8"/>
  </si>
  <si>
    <t>市街化区域内農地型</t>
    <rPh sb="0" eb="3">
      <t>シガイカ</t>
    </rPh>
    <rPh sb="3" eb="6">
      <t>クイキナイ</t>
    </rPh>
    <rPh sb="6" eb="8">
      <t>ノウチ</t>
    </rPh>
    <rPh sb="8" eb="9">
      <t>ガタ</t>
    </rPh>
    <phoneticPr fontId="8"/>
  </si>
  <si>
    <t>居住地整備促進型</t>
    <rPh sb="0" eb="3">
      <t>キョジュウチ</t>
    </rPh>
    <rPh sb="3" eb="5">
      <t>セイビ</t>
    </rPh>
    <rPh sb="5" eb="7">
      <t>ソクシン</t>
    </rPh>
    <rPh sb="7" eb="8">
      <t>ガタ</t>
    </rPh>
    <phoneticPr fontId="8"/>
  </si>
  <si>
    <t>高度利用促進型</t>
    <rPh sb="0" eb="2">
      <t>コウド</t>
    </rPh>
    <rPh sb="2" eb="4">
      <t>リヨウ</t>
    </rPh>
    <rPh sb="4" eb="6">
      <t>ソクシン</t>
    </rPh>
    <rPh sb="6" eb="7">
      <t>ガタ</t>
    </rPh>
    <phoneticPr fontId="8"/>
  </si>
  <si>
    <t>新市街地型</t>
    <rPh sb="0" eb="4">
      <t>シンシガイチ</t>
    </rPh>
    <rPh sb="4" eb="5">
      <t>ガタ</t>
    </rPh>
    <phoneticPr fontId="8"/>
  </si>
  <si>
    <t>合計</t>
    <rPh sb="0" eb="1">
      <t>ゴウ</t>
    </rPh>
    <rPh sb="1" eb="2">
      <t>ケイ</t>
    </rPh>
    <phoneticPr fontId="2"/>
  </si>
  <si>
    <t>３－３　重点供給地域の概要</t>
    <rPh sb="4" eb="6">
      <t>ジュウテン</t>
    </rPh>
    <rPh sb="6" eb="8">
      <t>キョウキュウ</t>
    </rPh>
    <rPh sb="8" eb="10">
      <t>チイキ</t>
    </rPh>
    <rPh sb="11" eb="13">
      <t>ガイヨウ</t>
    </rPh>
    <phoneticPr fontId="8"/>
  </si>
  <si>
    <t>３－２　用途地域の指定状況</t>
    <phoneticPr fontId="2"/>
  </si>
  <si>
    <t>資料：都市計画課</t>
    <phoneticPr fontId="2"/>
  </si>
  <si>
    <t>合計</t>
    <rPh sb="0" eb="2">
      <t>ゴウケイ</t>
    </rPh>
    <phoneticPr fontId="8"/>
  </si>
  <si>
    <t>３－４　土地区画整理事業の施行状況</t>
    <phoneticPr fontId="2"/>
  </si>
  <si>
    <t>用途地域</t>
    <rPh sb="0" eb="2">
      <t>ヨウト</t>
    </rPh>
    <rPh sb="2" eb="4">
      <t>チイキ</t>
    </rPh>
    <phoneticPr fontId="2"/>
  </si>
  <si>
    <t>第一種
住居地域</t>
    <phoneticPr fontId="2"/>
  </si>
  <si>
    <t>第二種
住居地域</t>
    <phoneticPr fontId="2"/>
  </si>
  <si>
    <t>面積（ha）</t>
    <phoneticPr fontId="2"/>
  </si>
  <si>
    <t>割合（%）</t>
    <phoneticPr fontId="2"/>
  </si>
  <si>
    <t>近隣商業地域</t>
    <phoneticPr fontId="2"/>
  </si>
  <si>
    <t>埼玉県住宅
供給公社</t>
    <phoneticPr fontId="2"/>
  </si>
  <si>
    <t>施　　　　　行　　　　　済</t>
    <phoneticPr fontId="2"/>
  </si>
  <si>
    <t>施　　　　　行　　　　　中</t>
    <phoneticPr fontId="2"/>
  </si>
  <si>
    <t>計</t>
    <phoneticPr fontId="2"/>
  </si>
  <si>
    <t>面積
（ha)</t>
    <rPh sb="0" eb="2">
      <t>メンセキ</t>
    </rPh>
    <phoneticPr fontId="8"/>
  </si>
  <si>
    <t>県南ゾーン</t>
    <rPh sb="0" eb="2">
      <t>ケンナン</t>
    </rPh>
    <phoneticPr fontId="8"/>
  </si>
  <si>
    <t>圏央道ゾーン</t>
    <rPh sb="0" eb="3">
      <t>ケンオウドウ</t>
    </rPh>
    <phoneticPr fontId="8"/>
  </si>
  <si>
    <t>県北ゾーン</t>
    <rPh sb="0" eb="2">
      <t>ケンホク</t>
    </rPh>
    <phoneticPr fontId="8"/>
  </si>
  <si>
    <r>
      <t>資料：住宅課 埼玉県住生活基本計画</t>
    </r>
    <r>
      <rPr>
        <sz val="12"/>
        <rFont val="ＭＳ Ｐゴシック"/>
        <family val="3"/>
        <charset val="128"/>
      </rPr>
      <t>（R3～R12年度）　令和4年3月策定</t>
    </r>
    <rPh sb="0" eb="2">
      <t>シリョウ</t>
    </rPh>
    <rPh sb="3" eb="5">
      <t>ジュウタク</t>
    </rPh>
    <rPh sb="5" eb="6">
      <t>カ</t>
    </rPh>
    <rPh sb="7" eb="10">
      <t>サイタマケン</t>
    </rPh>
    <rPh sb="10" eb="11">
      <t>ジュウ</t>
    </rPh>
    <rPh sb="11" eb="13">
      <t>セイカツ</t>
    </rPh>
    <rPh sb="13" eb="15">
      <t>キホン</t>
    </rPh>
    <rPh sb="15" eb="17">
      <t>ケイカク</t>
    </rPh>
    <rPh sb="24" eb="26">
      <t>ネンド</t>
    </rPh>
    <rPh sb="28" eb="30">
      <t>レイワ</t>
    </rPh>
    <rPh sb="31" eb="32">
      <t>ネン</t>
    </rPh>
    <rPh sb="33" eb="34">
      <t>ガツ</t>
    </rPh>
    <rPh sb="34" eb="35">
      <t>サク</t>
    </rPh>
    <rPh sb="35" eb="36">
      <t>サダ</t>
    </rPh>
    <phoneticPr fontId="2"/>
  </si>
  <si>
    <t>田園住居地域</t>
    <rPh sb="0" eb="2">
      <t>デンエン</t>
    </rPh>
    <rPh sb="2" eb="4">
      <t>ジュウキョ</t>
    </rPh>
    <rPh sb="4" eb="6">
      <t>チイキ</t>
    </rPh>
    <phoneticPr fontId="2"/>
  </si>
  <si>
    <t>３－５　市街地再開発事業等の施行状況</t>
    <rPh sb="14" eb="16">
      <t>セコウ</t>
    </rPh>
    <phoneticPr fontId="14"/>
  </si>
  <si>
    <t>施行主体</t>
    <rPh sb="0" eb="2">
      <t>セコウ</t>
    </rPh>
    <phoneticPr fontId="2"/>
  </si>
  <si>
    <t>個人</t>
    <rPh sb="0" eb="2">
      <t>コジン</t>
    </rPh>
    <phoneticPr fontId="2"/>
  </si>
  <si>
    <t>３－６　国・県・市町村別都市公園整備状況</t>
    <rPh sb="4" eb="5">
      <t>クニ</t>
    </rPh>
    <rPh sb="6" eb="7">
      <t>ケン</t>
    </rPh>
    <rPh sb="8" eb="11">
      <t>シチョウソン</t>
    </rPh>
    <rPh sb="11" eb="12">
      <t>ベツ</t>
    </rPh>
    <rPh sb="12" eb="14">
      <t>トシ</t>
    </rPh>
    <rPh sb="14" eb="16">
      <t>コウエン</t>
    </rPh>
    <rPh sb="16" eb="18">
      <t>セイビ</t>
    </rPh>
    <rPh sb="18" eb="20">
      <t>ジョウキョウ</t>
    </rPh>
    <phoneticPr fontId="2"/>
  </si>
  <si>
    <t>都市公園計</t>
    <rPh sb="0" eb="2">
      <t>トシ</t>
    </rPh>
    <rPh sb="2" eb="4">
      <t>コウエン</t>
    </rPh>
    <rPh sb="4" eb="5">
      <t>ケイ</t>
    </rPh>
    <phoneticPr fontId="2"/>
  </si>
  <si>
    <t>一人当たり
公園面積</t>
    <rPh sb="0" eb="2">
      <t>ヒトリ</t>
    </rPh>
    <rPh sb="2" eb="3">
      <t>ア</t>
    </rPh>
    <rPh sb="6" eb="8">
      <t>コウエン</t>
    </rPh>
    <rPh sb="8" eb="10">
      <t>メンセキ</t>
    </rPh>
    <phoneticPr fontId="2"/>
  </si>
  <si>
    <t>住区基幹公園</t>
    <rPh sb="0" eb="2">
      <t>ジュウク</t>
    </rPh>
    <rPh sb="2" eb="4">
      <t>キカン</t>
    </rPh>
    <rPh sb="4" eb="6">
      <t>コウエン</t>
    </rPh>
    <phoneticPr fontId="2"/>
  </si>
  <si>
    <t>街区公園</t>
    <rPh sb="0" eb="2">
      <t>ガイク</t>
    </rPh>
    <rPh sb="2" eb="4">
      <t>コウエン</t>
    </rPh>
    <phoneticPr fontId="2"/>
  </si>
  <si>
    <t>近隣公園</t>
    <rPh sb="0" eb="2">
      <t>キンリン</t>
    </rPh>
    <rPh sb="2" eb="4">
      <t>コウエン</t>
    </rPh>
    <phoneticPr fontId="2"/>
  </si>
  <si>
    <t>地区公園</t>
    <rPh sb="0" eb="2">
      <t>チク</t>
    </rPh>
    <rPh sb="2" eb="4">
      <t>コウエン</t>
    </rPh>
    <phoneticPr fontId="2"/>
  </si>
  <si>
    <t>箇所</t>
    <rPh sb="0" eb="2">
      <t>カショ</t>
    </rPh>
    <phoneticPr fontId="2"/>
  </si>
  <si>
    <t>面積(ha)</t>
    <rPh sb="0" eb="2">
      <t>メンセキ</t>
    </rPh>
    <phoneticPr fontId="2"/>
  </si>
  <si>
    <t>㎡/人</t>
    <rPh sb="2" eb="3">
      <t>ニン</t>
    </rPh>
    <phoneticPr fontId="2"/>
  </si>
  <si>
    <t>埼玉県全体</t>
    <rPh sb="0" eb="2">
      <t>サイタマ</t>
    </rPh>
    <rPh sb="2" eb="5">
      <t>ケンゼンタイ</t>
    </rPh>
    <phoneticPr fontId="2"/>
  </si>
  <si>
    <t>国営公園</t>
    <rPh sb="0" eb="2">
      <t>コクエイ</t>
    </rPh>
    <rPh sb="2" eb="4">
      <t>コウエン</t>
    </rPh>
    <phoneticPr fontId="2"/>
  </si>
  <si>
    <t>県営公園</t>
    <rPh sb="0" eb="2">
      <t>ケンエイ</t>
    </rPh>
    <rPh sb="2" eb="4">
      <t>コウエン</t>
    </rPh>
    <phoneticPr fontId="2"/>
  </si>
  <si>
    <t>市町村公園</t>
    <rPh sb="0" eb="3">
      <t>シチョウソン</t>
    </rPh>
    <rPh sb="3" eb="5">
      <t>コウエン</t>
    </rPh>
    <phoneticPr fontId="2"/>
  </si>
  <si>
    <t>都市基幹公園</t>
    <rPh sb="0" eb="2">
      <t>トシ</t>
    </rPh>
    <rPh sb="2" eb="4">
      <t>キカン</t>
    </rPh>
    <rPh sb="4" eb="6">
      <t>コウエン</t>
    </rPh>
    <phoneticPr fontId="2"/>
  </si>
  <si>
    <t>大規模公園</t>
    <rPh sb="0" eb="3">
      <t>ダイキボ</t>
    </rPh>
    <rPh sb="3" eb="5">
      <t>コウエン</t>
    </rPh>
    <phoneticPr fontId="2"/>
  </si>
  <si>
    <t>総合公園</t>
    <rPh sb="0" eb="2">
      <t>ソウゴウ</t>
    </rPh>
    <rPh sb="2" eb="4">
      <t>コウエン</t>
    </rPh>
    <phoneticPr fontId="2"/>
  </si>
  <si>
    <t>運動公園</t>
    <rPh sb="0" eb="2">
      <t>ウンドウ</t>
    </rPh>
    <rPh sb="2" eb="4">
      <t>コウエン</t>
    </rPh>
    <phoneticPr fontId="2"/>
  </si>
  <si>
    <t>広域公園</t>
    <rPh sb="0" eb="2">
      <t>コウイキ</t>
    </rPh>
    <rPh sb="2" eb="4">
      <t>コウエン</t>
    </rPh>
    <phoneticPr fontId="2"/>
  </si>
  <si>
    <t>ﾚｸﾚｰｼｮﾝ都市</t>
    <rPh sb="7" eb="9">
      <t>トシ</t>
    </rPh>
    <phoneticPr fontId="2"/>
  </si>
  <si>
    <t>特殊公園</t>
    <rPh sb="0" eb="2">
      <t>トクシュ</t>
    </rPh>
    <rPh sb="2" eb="4">
      <t>コウエン</t>
    </rPh>
    <phoneticPr fontId="2"/>
  </si>
  <si>
    <t>風致公園</t>
    <rPh sb="0" eb="2">
      <t>フウチ</t>
    </rPh>
    <rPh sb="2" eb="4">
      <t>コウエン</t>
    </rPh>
    <phoneticPr fontId="2"/>
  </si>
  <si>
    <t>動植物公園</t>
    <rPh sb="0" eb="3">
      <t>ドウショクブツ</t>
    </rPh>
    <rPh sb="3" eb="5">
      <t>コウエン</t>
    </rPh>
    <phoneticPr fontId="2"/>
  </si>
  <si>
    <t>歴史公園</t>
    <rPh sb="0" eb="2">
      <t>レキシ</t>
    </rPh>
    <rPh sb="2" eb="4">
      <t>コウエン</t>
    </rPh>
    <phoneticPr fontId="2"/>
  </si>
  <si>
    <t>墓園</t>
    <rPh sb="0" eb="2">
      <t>ボエン</t>
    </rPh>
    <phoneticPr fontId="2"/>
  </si>
  <si>
    <t>緩衝緑地</t>
    <rPh sb="0" eb="2">
      <t>カンショウ</t>
    </rPh>
    <rPh sb="2" eb="4">
      <t>リョクチ</t>
    </rPh>
    <phoneticPr fontId="2"/>
  </si>
  <si>
    <t>都市緑地</t>
    <rPh sb="0" eb="2">
      <t>トシ</t>
    </rPh>
    <rPh sb="2" eb="4">
      <t>リョクチ</t>
    </rPh>
    <phoneticPr fontId="2"/>
  </si>
  <si>
    <t>都市林</t>
    <rPh sb="0" eb="2">
      <t>トシ</t>
    </rPh>
    <rPh sb="2" eb="3">
      <t>リン</t>
    </rPh>
    <phoneticPr fontId="2"/>
  </si>
  <si>
    <t>広場公園</t>
    <rPh sb="0" eb="2">
      <t>ヒロバ</t>
    </rPh>
    <rPh sb="2" eb="4">
      <t>コウエン</t>
    </rPh>
    <phoneticPr fontId="2"/>
  </si>
  <si>
    <t>緑道</t>
    <rPh sb="0" eb="1">
      <t>リョク</t>
    </rPh>
    <rPh sb="1" eb="2">
      <t>ドウ</t>
    </rPh>
    <phoneticPr fontId="2"/>
  </si>
  <si>
    <t>資料：公園スタジアム課</t>
    <rPh sb="0" eb="2">
      <t>シリョウ</t>
    </rPh>
    <rPh sb="3" eb="5">
      <t>コウエン</t>
    </rPh>
    <rPh sb="10" eb="11">
      <t>カ</t>
    </rPh>
    <phoneticPr fontId="2"/>
  </si>
  <si>
    <t>２　森林地域関連事項</t>
    <rPh sb="2" eb="4">
      <t>シンリン</t>
    </rPh>
    <rPh sb="4" eb="6">
      <t>チイキ</t>
    </rPh>
    <rPh sb="6" eb="8">
      <t>カンレン</t>
    </rPh>
    <rPh sb="8" eb="10">
      <t>ジコウ</t>
    </rPh>
    <phoneticPr fontId="2"/>
  </si>
  <si>
    <t>３－７　市町村別森林及び自然公園、県自然環境保全地域指定の状況</t>
    <phoneticPr fontId="2"/>
  </si>
  <si>
    <t>単位：ha　</t>
    <phoneticPr fontId="2"/>
  </si>
  <si>
    <t>市町村名</t>
  </si>
  <si>
    <t>森林</t>
  </si>
  <si>
    <t>自然公園</t>
  </si>
  <si>
    <t>県自然環境保全地域</t>
  </si>
  <si>
    <t>総数</t>
  </si>
  <si>
    <t>国有林</t>
  </si>
  <si>
    <t>民有林</t>
  </si>
  <si>
    <t>国立</t>
  </si>
  <si>
    <t>県立</t>
  </si>
  <si>
    <t>特別地区</t>
    <rPh sb="2" eb="4">
      <t>チク</t>
    </rPh>
    <phoneticPr fontId="2"/>
  </si>
  <si>
    <t>特別地域</t>
  </si>
  <si>
    <t>さいたま市</t>
    <phoneticPr fontId="2"/>
  </si>
  <si>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</si>
  <si>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</si>
  <si>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</si>
  <si>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</si>
  <si>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</si>
  <si>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</si>
  <si>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</si>
  <si>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</si>
  <si>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</si>
  <si>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</si>
  <si>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</si>
  <si>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</si>
  <si>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</si>
  <si>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</si>
  <si>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</si>
  <si>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</si>
  <si>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</si>
  <si>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</si>
  <si>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</si>
  <si>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</si>
  <si>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</si>
  <si>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</si>
  <si>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</si>
  <si>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</si>
  <si>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</si>
  <si>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</si>
  <si>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</si>
  <si>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</si>
  <si>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</si>
  <si>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</si>
  <si>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</si>
  <si>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</si>
  <si>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</si>
  <si>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</si>
  <si>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</si>
  <si>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</si>
  <si>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</si>
  <si>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rPh sb="3" eb="4">
      <t>ノ</t>
    </rPh>
    <phoneticPr fontId="2"/>
  </si>
  <si>
    <t>白岡市</t>
    <rPh sb="2" eb="3">
      <t>シ</t>
    </rPh>
    <phoneticPr fontId="2"/>
  </si>
  <si>
    <t>伊奈町</t>
  </si>
  <si>
    <t>三芳町</t>
  </si>
  <si>
    <t>毛呂山町</t>
  </si>
  <si>
    <t>越生町</t>
  </si>
  <si>
    <t>滑川町</t>
  </si>
  <si>
    <t>嵐山町</t>
  </si>
  <si>
    <t>小川町</t>
  </si>
  <si>
    <t>川島町</t>
  </si>
  <si>
    <t>吉見町</t>
  </si>
  <si>
    <t>鳩山町</t>
  </si>
  <si>
    <t>ときがわ町</t>
    <rPh sb="4" eb="5">
      <t>マチ</t>
    </rPh>
    <phoneticPr fontId="2"/>
  </si>
  <si>
    <t>横瀬町</t>
  </si>
  <si>
    <t>皆野町</t>
  </si>
  <si>
    <t>長瀞町</t>
  </si>
  <si>
    <t>小鹿野町</t>
  </si>
  <si>
    <t>東秩父村</t>
  </si>
  <si>
    <t>美里町</t>
  </si>
  <si>
    <t>神川町</t>
  </si>
  <si>
    <t>上里町</t>
  </si>
  <si>
    <t>寄居町</t>
  </si>
  <si>
    <t>宮代町</t>
  </si>
  <si>
    <t>杉戸町</t>
  </si>
  <si>
    <t>松伏町</t>
  </si>
  <si>
    <t>県　計</t>
    <phoneticPr fontId="2"/>
  </si>
  <si>
    <t>資料：</t>
  </si>
  <si>
    <t>注）</t>
    <rPh sb="0" eb="1">
      <t>チュウ</t>
    </rPh>
    <phoneticPr fontId="2"/>
  </si>
  <si>
    <t>県計と各市町村の合計が一致しないところは、端数処理の関係による。</t>
    <rPh sb="0" eb="1">
      <t>ケン</t>
    </rPh>
    <rPh sb="1" eb="2">
      <t>ケイ</t>
    </rPh>
    <rPh sb="3" eb="7">
      <t>カクシチョウソン</t>
    </rPh>
    <rPh sb="8" eb="10">
      <t>ゴウケイ</t>
    </rPh>
    <rPh sb="11" eb="13">
      <t>イッチ</t>
    </rPh>
    <rPh sb="21" eb="23">
      <t>ハスウ</t>
    </rPh>
    <rPh sb="23" eb="25">
      <t>ショリ</t>
    </rPh>
    <rPh sb="26" eb="28">
      <t>カンケイ</t>
    </rPh>
    <phoneticPr fontId="2"/>
  </si>
  <si>
    <t>３－８　森林面積の推移</t>
    <phoneticPr fontId="2"/>
  </si>
  <si>
    <t>各年度末現在　単位：ha，％</t>
    <phoneticPr fontId="2"/>
  </si>
  <si>
    <t>年度</t>
  </si>
  <si>
    <t>森　林
総面積</t>
    <phoneticPr fontId="2"/>
  </si>
  <si>
    <t>県土面積に</t>
  </si>
  <si>
    <t>対象森林</t>
  </si>
  <si>
    <t>対象外森林</t>
  </si>
  <si>
    <t>占める割合</t>
  </si>
  <si>
    <t>昭和53年度</t>
    <rPh sb="5" eb="6">
      <t>ド</t>
    </rPh>
    <phoneticPr fontId="2"/>
  </si>
  <si>
    <t xml:space="preserve">    54年度</t>
    <rPh sb="7" eb="8">
      <t>ド</t>
    </rPh>
    <phoneticPr fontId="2"/>
  </si>
  <si>
    <t xml:space="preserve">    55年度</t>
    <rPh sb="7" eb="8">
      <t>ド</t>
    </rPh>
    <phoneticPr fontId="2"/>
  </si>
  <si>
    <t xml:space="preserve">    56年度</t>
    <rPh sb="7" eb="8">
      <t>ド</t>
    </rPh>
    <phoneticPr fontId="2"/>
  </si>
  <si>
    <t xml:space="preserve">    57年度</t>
    <rPh sb="7" eb="8">
      <t>ド</t>
    </rPh>
    <phoneticPr fontId="2"/>
  </si>
  <si>
    <t xml:space="preserve">    58年度</t>
    <rPh sb="7" eb="8">
      <t>ド</t>
    </rPh>
    <phoneticPr fontId="2"/>
  </si>
  <si>
    <t xml:space="preserve">    59年度</t>
    <rPh sb="7" eb="8">
      <t>ド</t>
    </rPh>
    <phoneticPr fontId="2"/>
  </si>
  <si>
    <t xml:space="preserve">    60年度</t>
    <rPh sb="7" eb="8">
      <t>ド</t>
    </rPh>
    <phoneticPr fontId="2"/>
  </si>
  <si>
    <t xml:space="preserve">    61年度</t>
    <rPh sb="7" eb="8">
      <t>ド</t>
    </rPh>
    <phoneticPr fontId="2"/>
  </si>
  <si>
    <t xml:space="preserve">    62年度</t>
    <rPh sb="7" eb="8">
      <t>ド</t>
    </rPh>
    <phoneticPr fontId="2"/>
  </si>
  <si>
    <t xml:space="preserve">    63年度</t>
    <rPh sb="7" eb="8">
      <t>ド</t>
    </rPh>
    <phoneticPr fontId="2"/>
  </si>
  <si>
    <t>平成元年度</t>
    <rPh sb="4" eb="5">
      <t>ド</t>
    </rPh>
    <phoneticPr fontId="2"/>
  </si>
  <si>
    <t xml:space="preserve">     2年度</t>
    <rPh sb="7" eb="8">
      <t>ド</t>
    </rPh>
    <phoneticPr fontId="2"/>
  </si>
  <si>
    <t xml:space="preserve">     3年度</t>
    <rPh sb="7" eb="8">
      <t>ド</t>
    </rPh>
    <phoneticPr fontId="2"/>
  </si>
  <si>
    <t xml:space="preserve">     4年度</t>
    <rPh sb="7" eb="8">
      <t>ド</t>
    </rPh>
    <phoneticPr fontId="2"/>
  </si>
  <si>
    <t xml:space="preserve">     5年度</t>
    <rPh sb="7" eb="8">
      <t>ド</t>
    </rPh>
    <phoneticPr fontId="2"/>
  </si>
  <si>
    <t xml:space="preserve">     6年度</t>
    <rPh sb="7" eb="8">
      <t>ド</t>
    </rPh>
    <phoneticPr fontId="2"/>
  </si>
  <si>
    <t xml:space="preserve">     7年度</t>
    <rPh sb="7" eb="8">
      <t>ド</t>
    </rPh>
    <phoneticPr fontId="2"/>
  </si>
  <si>
    <t xml:space="preserve">     8年度</t>
    <rPh sb="7" eb="8">
      <t>ド</t>
    </rPh>
    <phoneticPr fontId="2"/>
  </si>
  <si>
    <t xml:space="preserve">     9年度</t>
    <rPh sb="7" eb="8">
      <t>ド</t>
    </rPh>
    <phoneticPr fontId="2"/>
  </si>
  <si>
    <t xml:space="preserve">    10年度</t>
    <rPh sb="7" eb="8">
      <t>ド</t>
    </rPh>
    <phoneticPr fontId="2"/>
  </si>
  <si>
    <t xml:space="preserve">    11年度</t>
    <rPh sb="7" eb="8">
      <t>ド</t>
    </rPh>
    <phoneticPr fontId="2"/>
  </si>
  <si>
    <t xml:space="preserve">    12年度</t>
    <rPh sb="7" eb="8">
      <t>ド</t>
    </rPh>
    <phoneticPr fontId="2"/>
  </si>
  <si>
    <t xml:space="preserve">    13年度</t>
    <rPh sb="7" eb="8">
      <t>ド</t>
    </rPh>
    <phoneticPr fontId="2"/>
  </si>
  <si>
    <t xml:space="preserve">    14年度</t>
    <rPh sb="7" eb="8">
      <t>ド</t>
    </rPh>
    <phoneticPr fontId="2"/>
  </si>
  <si>
    <t xml:space="preserve">    15年度</t>
    <rPh sb="7" eb="8">
      <t>ド</t>
    </rPh>
    <phoneticPr fontId="2"/>
  </si>
  <si>
    <t xml:space="preserve">    16年度</t>
    <rPh sb="7" eb="8">
      <t>ド</t>
    </rPh>
    <phoneticPr fontId="2"/>
  </si>
  <si>
    <t xml:space="preserve">    17年度</t>
    <rPh sb="7" eb="8">
      <t>ド</t>
    </rPh>
    <phoneticPr fontId="2"/>
  </si>
  <si>
    <t xml:space="preserve">    18年度</t>
    <rPh sb="7" eb="8">
      <t>ド</t>
    </rPh>
    <phoneticPr fontId="2"/>
  </si>
  <si>
    <t xml:space="preserve">    19年度</t>
    <rPh sb="7" eb="8">
      <t>ド</t>
    </rPh>
    <phoneticPr fontId="2"/>
  </si>
  <si>
    <t xml:space="preserve">    20年度</t>
    <rPh sb="7" eb="8">
      <t>ド</t>
    </rPh>
    <phoneticPr fontId="2"/>
  </si>
  <si>
    <t xml:space="preserve">    21年度</t>
    <rPh sb="7" eb="8">
      <t>ド</t>
    </rPh>
    <phoneticPr fontId="2"/>
  </si>
  <si>
    <t xml:space="preserve">    22年度</t>
    <rPh sb="7" eb="8">
      <t>ド</t>
    </rPh>
    <phoneticPr fontId="2"/>
  </si>
  <si>
    <t xml:space="preserve">    23年度</t>
    <rPh sb="7" eb="8">
      <t>ド</t>
    </rPh>
    <phoneticPr fontId="2"/>
  </si>
  <si>
    <t xml:space="preserve">    24年度</t>
    <rPh sb="7" eb="8">
      <t>ド</t>
    </rPh>
    <phoneticPr fontId="2"/>
  </si>
  <si>
    <t xml:space="preserve">    25年度</t>
    <rPh sb="7" eb="8">
      <t>ド</t>
    </rPh>
    <phoneticPr fontId="2"/>
  </si>
  <si>
    <t xml:space="preserve">    26年度</t>
    <rPh sb="7" eb="8">
      <t>ド</t>
    </rPh>
    <phoneticPr fontId="2"/>
  </si>
  <si>
    <t xml:space="preserve">    27年度</t>
    <rPh sb="7" eb="8">
      <t>ド</t>
    </rPh>
    <phoneticPr fontId="2"/>
  </si>
  <si>
    <t xml:space="preserve">    28年度</t>
    <rPh sb="7" eb="8">
      <t>ド</t>
    </rPh>
    <phoneticPr fontId="2"/>
  </si>
  <si>
    <t xml:space="preserve">    29年度</t>
    <rPh sb="7" eb="8">
      <t>ド</t>
    </rPh>
    <phoneticPr fontId="2"/>
  </si>
  <si>
    <t xml:space="preserve">    30年度</t>
    <rPh sb="7" eb="8">
      <t>ド</t>
    </rPh>
    <phoneticPr fontId="2"/>
  </si>
  <si>
    <t>令和元年度</t>
    <rPh sb="0" eb="1">
      <t>レイ</t>
    </rPh>
    <rPh sb="1" eb="2">
      <t>ワ</t>
    </rPh>
    <rPh sb="2" eb="3">
      <t>ガン</t>
    </rPh>
    <rPh sb="3" eb="4">
      <t>ネン</t>
    </rPh>
    <rPh sb="4" eb="5">
      <t>ド</t>
    </rPh>
    <phoneticPr fontId="2"/>
  </si>
  <si>
    <t>資料：森づくり課</t>
    <rPh sb="3" eb="4">
      <t>モリ</t>
    </rPh>
    <rPh sb="7" eb="8">
      <t>カ</t>
    </rPh>
    <phoneticPr fontId="2"/>
  </si>
  <si>
    <t>３－９　林地開発許可状況</t>
    <phoneticPr fontId="2"/>
  </si>
  <si>
    <t>各年度末現在　　単位：件、ha</t>
    <rPh sb="11" eb="12">
      <t>ケン</t>
    </rPh>
    <phoneticPr fontId="2"/>
  </si>
  <si>
    <t>開　発　行　為　の　目　的</t>
    <rPh sb="0" eb="1">
      <t>カイ</t>
    </rPh>
    <rPh sb="2" eb="3">
      <t>ハツ</t>
    </rPh>
    <rPh sb="4" eb="5">
      <t>ギョウ</t>
    </rPh>
    <rPh sb="6" eb="7">
      <t>タメ</t>
    </rPh>
    <rPh sb="10" eb="11">
      <t>メ</t>
    </rPh>
    <rPh sb="12" eb="13">
      <t>マト</t>
    </rPh>
    <phoneticPr fontId="2"/>
  </si>
  <si>
    <t>年　度</t>
    <rPh sb="0" eb="1">
      <t>トシ</t>
    </rPh>
    <rPh sb="2" eb="3">
      <t>ド</t>
    </rPh>
    <phoneticPr fontId="2"/>
  </si>
  <si>
    <t>工場・事業場</t>
    <rPh sb="0" eb="2">
      <t>コウジョウ</t>
    </rPh>
    <rPh sb="3" eb="5">
      <t>ジギョウ</t>
    </rPh>
    <rPh sb="5" eb="6">
      <t>ジョウ</t>
    </rPh>
    <phoneticPr fontId="2"/>
  </si>
  <si>
    <t>（うち太陽光）</t>
    <rPh sb="3" eb="6">
      <t>タイヨウコウ</t>
    </rPh>
    <phoneticPr fontId="2"/>
  </si>
  <si>
    <t>住宅用地</t>
    <rPh sb="0" eb="2">
      <t>ジュウタク</t>
    </rPh>
    <rPh sb="2" eb="4">
      <t>ヨウチ</t>
    </rPh>
    <phoneticPr fontId="2"/>
  </si>
  <si>
    <t>ゴルフ場</t>
    <rPh sb="3" eb="4">
      <t>ジョウ</t>
    </rPh>
    <phoneticPr fontId="2"/>
  </si>
  <si>
    <t>レジャー施設</t>
    <rPh sb="4" eb="6">
      <t>シセツ</t>
    </rPh>
    <phoneticPr fontId="2"/>
  </si>
  <si>
    <t>土砂の採取</t>
    <rPh sb="0" eb="2">
      <t>ドシャ</t>
    </rPh>
    <rPh sb="3" eb="5">
      <t>サイシュ</t>
    </rPh>
    <phoneticPr fontId="2"/>
  </si>
  <si>
    <t>墓　　地</t>
    <rPh sb="0" eb="1">
      <t>ハカ</t>
    </rPh>
    <rPh sb="3" eb="4">
      <t>チ</t>
    </rPh>
    <phoneticPr fontId="2"/>
  </si>
  <si>
    <t>残土処分・盛土</t>
    <rPh sb="0" eb="2">
      <t>ザンド</t>
    </rPh>
    <rPh sb="2" eb="4">
      <t>ショブン</t>
    </rPh>
    <rPh sb="5" eb="7">
      <t>モリド</t>
    </rPh>
    <phoneticPr fontId="2"/>
  </si>
  <si>
    <t>２８</t>
  </si>
  <si>
    <t>２９</t>
  </si>
  <si>
    <t>３０</t>
    <phoneticPr fontId="2"/>
  </si>
  <si>
    <t>令和元</t>
    <rPh sb="0" eb="1">
      <t>レイ</t>
    </rPh>
    <rPh sb="1" eb="2">
      <t>ワ</t>
    </rPh>
    <rPh sb="2" eb="3">
      <t>ガン</t>
    </rPh>
    <phoneticPr fontId="2"/>
  </si>
  <si>
    <t>２</t>
    <phoneticPr fontId="2"/>
  </si>
  <si>
    <t>計</t>
    <rPh sb="0" eb="1">
      <t>ケイ</t>
    </rPh>
    <phoneticPr fontId="2"/>
  </si>
  <si>
    <t>資料：森づくり課</t>
    <rPh sb="0" eb="2">
      <t>シリョウ</t>
    </rPh>
    <rPh sb="3" eb="4">
      <t>モリ</t>
    </rPh>
    <rPh sb="7" eb="8">
      <t>カ</t>
    </rPh>
    <phoneticPr fontId="2"/>
  </si>
  <si>
    <t>　 注１）（　）は、変更で外数字、△は変更減である。</t>
    <rPh sb="2" eb="3">
      <t>チュウ</t>
    </rPh>
    <rPh sb="10" eb="12">
      <t>ヘンコウ</t>
    </rPh>
    <rPh sb="13" eb="14">
      <t>ソト</t>
    </rPh>
    <rPh sb="14" eb="16">
      <t>スウジ</t>
    </rPh>
    <rPh sb="19" eb="21">
      <t>ヘンコウ</t>
    </rPh>
    <rPh sb="21" eb="22">
      <t>ゲン</t>
    </rPh>
    <phoneticPr fontId="2"/>
  </si>
  <si>
    <t xml:space="preserve">      ２）面積は１件ごとに小数第１位を四捨五入、整数止めとし加算したものである。</t>
    <rPh sb="8" eb="10">
      <t>メンセキ</t>
    </rPh>
    <rPh sb="12" eb="13">
      <t>ケン</t>
    </rPh>
    <rPh sb="16" eb="18">
      <t>ショウスウ</t>
    </rPh>
    <rPh sb="18" eb="19">
      <t>ダイ</t>
    </rPh>
    <rPh sb="20" eb="21">
      <t>イ</t>
    </rPh>
    <rPh sb="22" eb="26">
      <t>シシャゴニュウ</t>
    </rPh>
    <rPh sb="27" eb="29">
      <t>セイスウ</t>
    </rPh>
    <rPh sb="29" eb="30">
      <t>ド</t>
    </rPh>
    <rPh sb="33" eb="35">
      <t>カサン</t>
    </rPh>
    <phoneticPr fontId="2"/>
  </si>
  <si>
    <t xml:space="preserve">      ３）太陽光発電施設は「工場・事業場」に分類している。</t>
    <rPh sb="8" eb="11">
      <t>タイヨウコウ</t>
    </rPh>
    <rPh sb="11" eb="13">
      <t>ハツデン</t>
    </rPh>
    <rPh sb="13" eb="15">
      <t>シセツ</t>
    </rPh>
    <rPh sb="17" eb="19">
      <t>コウジョウ</t>
    </rPh>
    <rPh sb="20" eb="23">
      <t>ジギョウジョウ</t>
    </rPh>
    <rPh sb="25" eb="27">
      <t>ブンルイ</t>
    </rPh>
    <phoneticPr fontId="2"/>
  </si>
  <si>
    <t>３－１０　保安林の種類別面積</t>
    <phoneticPr fontId="2"/>
  </si>
  <si>
    <t>各年度末現在　　　単位：ha</t>
    <phoneticPr fontId="2"/>
  </si>
  <si>
    <t>年 度</t>
    <phoneticPr fontId="2"/>
  </si>
  <si>
    <t>水源かん養</t>
  </si>
  <si>
    <t>土砂流出</t>
  </si>
  <si>
    <t>土砂崩壊</t>
  </si>
  <si>
    <t>防風保安林</t>
  </si>
  <si>
    <t>干害</t>
  </si>
  <si>
    <t>防火保安林</t>
  </si>
  <si>
    <t>魚つき保安林</t>
    <rPh sb="0" eb="1">
      <t>ウオ</t>
    </rPh>
    <phoneticPr fontId="2"/>
  </si>
  <si>
    <t>保健保安林</t>
  </si>
  <si>
    <t>風致保安林</t>
  </si>
  <si>
    <t>合　計</t>
    <rPh sb="0" eb="1">
      <t>ゴウ</t>
    </rPh>
    <rPh sb="2" eb="3">
      <t>ケイ</t>
    </rPh>
    <phoneticPr fontId="2"/>
  </si>
  <si>
    <t>保安林</t>
  </si>
  <si>
    <t>防備保安林</t>
  </si>
  <si>
    <t>２８年度</t>
    <rPh sb="2" eb="4">
      <t>ネンド</t>
    </rPh>
    <phoneticPr fontId="2"/>
  </si>
  <si>
    <t>２９年度</t>
    <rPh sb="2" eb="4">
      <t>ネンド</t>
    </rPh>
    <phoneticPr fontId="2"/>
  </si>
  <si>
    <t>３０年度</t>
    <rPh sb="2" eb="4">
      <t>ネンド</t>
    </rPh>
    <phoneticPr fontId="2"/>
  </si>
  <si>
    <t>令和元年度</t>
    <rPh sb="0" eb="1">
      <t>レイ</t>
    </rPh>
    <rPh sb="1" eb="2">
      <t>ワ</t>
    </rPh>
    <rPh sb="2" eb="3">
      <t>ガン</t>
    </rPh>
    <rPh sb="3" eb="5">
      <t>ネンド</t>
    </rPh>
    <phoneticPr fontId="2"/>
  </si>
  <si>
    <t>２年度</t>
    <rPh sb="1" eb="3">
      <t>ネンド</t>
    </rPh>
    <phoneticPr fontId="2"/>
  </si>
  <si>
    <t>３年度</t>
    <rPh sb="1" eb="3">
      <t>ネンド</t>
    </rPh>
    <phoneticPr fontId="2"/>
  </si>
  <si>
    <t>４年度</t>
    <rPh sb="1" eb="3">
      <t>ネンド</t>
    </rPh>
    <phoneticPr fontId="2"/>
  </si>
  <si>
    <t>５年度</t>
    <rPh sb="1" eb="3">
      <t>ネンド</t>
    </rPh>
    <phoneticPr fontId="2"/>
  </si>
  <si>
    <t>　資料：森づくり課</t>
    <rPh sb="4" eb="5">
      <t>モリ</t>
    </rPh>
    <phoneticPr fontId="2"/>
  </si>
  <si>
    <t>　　 注１）　国有林の保安林11,864haを含む。</t>
    <rPh sb="3" eb="4">
      <t>チュウ</t>
    </rPh>
    <phoneticPr fontId="2"/>
  </si>
  <si>
    <t>　　　  ２）　（  ）内数字は、他種保安林と重複する部分であり、内数字である。</t>
    <phoneticPr fontId="2"/>
  </si>
  <si>
    <t>３－１１　保安林種別保安林解除実績</t>
    <phoneticPr fontId="2"/>
  </si>
  <si>
    <t>単位：　上段　件、　下段　㎡</t>
  </si>
  <si>
    <t>水源かん養</t>
    <phoneticPr fontId="2"/>
  </si>
  <si>
    <t>土砂流出防備</t>
  </si>
  <si>
    <t>土砂崩壊防備</t>
  </si>
  <si>
    <t>防風</t>
    <phoneticPr fontId="2"/>
  </si>
  <si>
    <t>干害防備</t>
    <rPh sb="0" eb="2">
      <t>カンガイ</t>
    </rPh>
    <rPh sb="2" eb="4">
      <t>ボウビ</t>
    </rPh>
    <phoneticPr fontId="2"/>
  </si>
  <si>
    <t>防火</t>
    <rPh sb="0" eb="2">
      <t>ボウカ</t>
    </rPh>
    <phoneticPr fontId="2"/>
  </si>
  <si>
    <t>魚つき</t>
    <rPh sb="0" eb="1">
      <t>ウオ</t>
    </rPh>
    <phoneticPr fontId="2"/>
  </si>
  <si>
    <t>保健</t>
    <rPh sb="0" eb="2">
      <t>ホケン</t>
    </rPh>
    <phoneticPr fontId="2"/>
  </si>
  <si>
    <t>風致</t>
    <rPh sb="0" eb="2">
      <t>フウチ</t>
    </rPh>
    <phoneticPr fontId="2"/>
  </si>
  <si>
    <t>計</t>
  </si>
  <si>
    <t>←重複の件数</t>
    <rPh sb="1" eb="3">
      <t>チョウフク</t>
    </rPh>
    <rPh sb="4" eb="6">
      <t>ケンスウ</t>
    </rPh>
    <phoneticPr fontId="2"/>
  </si>
  <si>
    <t>←重複含む件数</t>
    <rPh sb="1" eb="3">
      <t>チョウフク</t>
    </rPh>
    <rPh sb="3" eb="4">
      <t>フク</t>
    </rPh>
    <rPh sb="5" eb="7">
      <t>ケンスウ</t>
    </rPh>
    <phoneticPr fontId="2"/>
  </si>
  <si>
    <t>←重複の面積</t>
    <rPh sb="1" eb="3">
      <t>チョウフク</t>
    </rPh>
    <rPh sb="4" eb="6">
      <t>メンセキ</t>
    </rPh>
    <phoneticPr fontId="2"/>
  </si>
  <si>
    <t>←重複含む面積</t>
    <rPh sb="1" eb="3">
      <t>チョウフク</t>
    </rPh>
    <rPh sb="3" eb="4">
      <t>フク</t>
    </rPh>
    <rPh sb="5" eb="7">
      <t>メンセキ</t>
    </rPh>
    <phoneticPr fontId="2"/>
  </si>
  <si>
    <t xml:space="preserve">　　 注 </t>
    <phoneticPr fontId="2"/>
  </si>
  <si>
    <t>　上段　裸数字は解除件数</t>
    <rPh sb="1" eb="3">
      <t>ジョウダン</t>
    </rPh>
    <rPh sb="4" eb="5">
      <t>ハダカ</t>
    </rPh>
    <rPh sb="8" eb="10">
      <t>カイジョ</t>
    </rPh>
    <rPh sb="10" eb="11">
      <t>ケン</t>
    </rPh>
    <phoneticPr fontId="2"/>
  </si>
  <si>
    <t>　（　　）内は、１件で２種類以上を同時解除した件数で内数字</t>
    <rPh sb="23" eb="25">
      <t>ケンスウ</t>
    </rPh>
    <phoneticPr fontId="2"/>
  </si>
  <si>
    <t>　下段　裸数字は解除面積</t>
    <rPh sb="1" eb="3">
      <t>ゲダン</t>
    </rPh>
    <rPh sb="4" eb="5">
      <t>ハダカ</t>
    </rPh>
    <rPh sb="8" eb="10">
      <t>カイジョ</t>
    </rPh>
    <rPh sb="10" eb="12">
      <t>メンセキ</t>
    </rPh>
    <phoneticPr fontId="2"/>
  </si>
  <si>
    <t>　（　　）内は、１件で２種類以上を同時解除した面積で内数字</t>
    <rPh sb="23" eb="25">
      <t>メンセキ</t>
    </rPh>
    <phoneticPr fontId="2"/>
  </si>
  <si>
    <t>３－１２　埼玉県水源地域保全条例の届出状況　　　　　　　　　</t>
    <rPh sb="5" eb="8">
      <t>サイタマケン</t>
    </rPh>
    <rPh sb="8" eb="10">
      <t>スイゲン</t>
    </rPh>
    <rPh sb="10" eb="12">
      <t>チイキ</t>
    </rPh>
    <rPh sb="12" eb="14">
      <t>ホゼン</t>
    </rPh>
    <rPh sb="14" eb="16">
      <t>ジョウレイ</t>
    </rPh>
    <rPh sb="17" eb="18">
      <t>トド</t>
    </rPh>
    <rPh sb="18" eb="19">
      <t>デ</t>
    </rPh>
    <rPh sb="19" eb="21">
      <t>ジョウキョウ</t>
    </rPh>
    <phoneticPr fontId="21"/>
  </si>
  <si>
    <t>各年度末現在</t>
    <phoneticPr fontId="21"/>
  </si>
  <si>
    <t>令和２年度</t>
    <rPh sb="0" eb="1">
      <t>レイ</t>
    </rPh>
    <rPh sb="1" eb="2">
      <t>ワ</t>
    </rPh>
    <rPh sb="3" eb="4">
      <t>ネン</t>
    </rPh>
    <rPh sb="4" eb="5">
      <t>ド</t>
    </rPh>
    <phoneticPr fontId="21"/>
  </si>
  <si>
    <t>令和３年度</t>
    <rPh sb="0" eb="1">
      <t>レイ</t>
    </rPh>
    <rPh sb="1" eb="2">
      <t>ワ</t>
    </rPh>
    <rPh sb="3" eb="4">
      <t>ネン</t>
    </rPh>
    <rPh sb="4" eb="5">
      <t>ド</t>
    </rPh>
    <phoneticPr fontId="21"/>
  </si>
  <si>
    <t>令和４年度</t>
    <rPh sb="0" eb="1">
      <t>レイ</t>
    </rPh>
    <rPh sb="1" eb="2">
      <t>ワ</t>
    </rPh>
    <rPh sb="3" eb="4">
      <t>ネン</t>
    </rPh>
    <rPh sb="4" eb="5">
      <t>ド</t>
    </rPh>
    <phoneticPr fontId="21"/>
  </si>
  <si>
    <t>令和５年度</t>
    <rPh sb="0" eb="1">
      <t>レイ</t>
    </rPh>
    <rPh sb="1" eb="2">
      <t>ワ</t>
    </rPh>
    <rPh sb="3" eb="4">
      <t>ネン</t>
    </rPh>
    <rPh sb="4" eb="5">
      <t>ド</t>
    </rPh>
    <phoneticPr fontId="21"/>
  </si>
  <si>
    <t>届 出 者 数 （人）</t>
    <rPh sb="0" eb="1">
      <t>トド</t>
    </rPh>
    <rPh sb="2" eb="3">
      <t>デ</t>
    </rPh>
    <rPh sb="4" eb="5">
      <t>シャ</t>
    </rPh>
    <rPh sb="6" eb="7">
      <t>スウ</t>
    </rPh>
    <rPh sb="9" eb="10">
      <t>ニン</t>
    </rPh>
    <phoneticPr fontId="21"/>
  </si>
  <si>
    <t>移 転 筆 数（筆）</t>
    <rPh sb="0" eb="1">
      <t>ワタル</t>
    </rPh>
    <rPh sb="2" eb="3">
      <t>テン</t>
    </rPh>
    <rPh sb="4" eb="5">
      <t>フデ</t>
    </rPh>
    <rPh sb="6" eb="7">
      <t>スウ</t>
    </rPh>
    <rPh sb="8" eb="9">
      <t>フデ</t>
    </rPh>
    <phoneticPr fontId="21"/>
  </si>
  <si>
    <t>面   　　　積（ha）</t>
    <rPh sb="0" eb="1">
      <t>メン</t>
    </rPh>
    <rPh sb="7" eb="8">
      <t>セキ</t>
    </rPh>
    <phoneticPr fontId="21"/>
  </si>
  <si>
    <t>契約の種類（件）</t>
    <rPh sb="0" eb="2">
      <t>ケイヤク</t>
    </rPh>
    <rPh sb="3" eb="5">
      <t>シュルイ</t>
    </rPh>
    <rPh sb="6" eb="7">
      <t>ケン</t>
    </rPh>
    <phoneticPr fontId="21"/>
  </si>
  <si>
    <t>売    　　　　買</t>
    <rPh sb="0" eb="1">
      <t>バイ</t>
    </rPh>
    <rPh sb="9" eb="10">
      <t>バイ</t>
    </rPh>
    <phoneticPr fontId="21"/>
  </si>
  <si>
    <t>贈    　　　　与</t>
    <rPh sb="0" eb="1">
      <t>ゾウ</t>
    </rPh>
    <rPh sb="9" eb="10">
      <t>アタエ</t>
    </rPh>
    <phoneticPr fontId="21"/>
  </si>
  <si>
    <t>そ　　の　　他</t>
    <rPh sb="6" eb="7">
      <t>タ</t>
    </rPh>
    <phoneticPr fontId="21"/>
  </si>
  <si>
    <t>計</t>
    <rPh sb="0" eb="1">
      <t>ケイ</t>
    </rPh>
    <phoneticPr fontId="21"/>
  </si>
  <si>
    <t>山 　　　   林</t>
    <rPh sb="0" eb="1">
      <t>ヤマ</t>
    </rPh>
    <rPh sb="8" eb="9">
      <t>ハヤシ</t>
    </rPh>
    <phoneticPr fontId="21"/>
  </si>
  <si>
    <t>事　　業　　地</t>
    <rPh sb="0" eb="1">
      <t>コト</t>
    </rPh>
    <rPh sb="3" eb="4">
      <t>ギョウ</t>
    </rPh>
    <rPh sb="6" eb="7">
      <t>チ</t>
    </rPh>
    <phoneticPr fontId="21"/>
  </si>
  <si>
    <t>作業場、
資材置き場</t>
    <rPh sb="0" eb="2">
      <t>サギョウ</t>
    </rPh>
    <rPh sb="2" eb="3">
      <t>ジョウ</t>
    </rPh>
    <rPh sb="5" eb="7">
      <t>シザイ</t>
    </rPh>
    <rPh sb="7" eb="8">
      <t>オ</t>
    </rPh>
    <rPh sb="9" eb="10">
      <t>バ</t>
    </rPh>
    <phoneticPr fontId="21"/>
  </si>
  <si>
    <t>残 　　　   土</t>
    <rPh sb="0" eb="1">
      <t>ザン</t>
    </rPh>
    <rPh sb="8" eb="9">
      <t>ツチ</t>
    </rPh>
    <phoneticPr fontId="21"/>
  </si>
  <si>
    <t>宅   　　　 地</t>
    <rPh sb="0" eb="1">
      <t>タク</t>
    </rPh>
    <rPh sb="8" eb="9">
      <t>チ</t>
    </rPh>
    <phoneticPr fontId="21"/>
  </si>
  <si>
    <t>３－１４　自然公園内許可及び届出等状況</t>
    <rPh sb="16" eb="17">
      <t>トウ</t>
    </rPh>
    <phoneticPr fontId="2"/>
  </si>
  <si>
    <t>行為の種類</t>
  </si>
  <si>
    <t>工作物の新築</t>
  </si>
  <si>
    <t>土地の形状</t>
  </si>
  <si>
    <t>木竹の伐採</t>
  </si>
  <si>
    <t>鉱物の掘採（又は土石の採取）</t>
    <rPh sb="4" eb="5">
      <t>サイ</t>
    </rPh>
    <rPh sb="6" eb="7">
      <t>マタ</t>
    </rPh>
    <rPh sb="11" eb="13">
      <t>サイシュ</t>
    </rPh>
    <phoneticPr fontId="2"/>
  </si>
  <si>
    <t>そ　の　他</t>
    <phoneticPr fontId="2"/>
  </si>
  <si>
    <t>合計</t>
    <rPh sb="0" eb="2">
      <t>ゴウケイ</t>
    </rPh>
    <phoneticPr fontId="2"/>
  </si>
  <si>
    <t>（増 改 築）</t>
  </si>
  <si>
    <t>変         更</t>
    <phoneticPr fontId="2"/>
  </si>
  <si>
    <t>　　　　　　　処　　理　　　　自然公園名</t>
    <phoneticPr fontId="2"/>
  </si>
  <si>
    <t>許可</t>
  </si>
  <si>
    <t>届出</t>
  </si>
  <si>
    <t>その他</t>
  </si>
  <si>
    <t>小計</t>
  </si>
  <si>
    <t>その他</t>
    <phoneticPr fontId="2"/>
  </si>
  <si>
    <t>秩父多摩甲斐</t>
  </si>
  <si>
    <t>国立公園</t>
  </si>
  <si>
    <t>県立狭山</t>
  </si>
  <si>
    <t>県立奥武蔵</t>
  </si>
  <si>
    <t>自然公園</t>
    <rPh sb="0" eb="2">
      <t>シゼン</t>
    </rPh>
    <phoneticPr fontId="2"/>
  </si>
  <si>
    <t>県立黒山</t>
  </si>
  <si>
    <t>県立長瀞玉淀</t>
  </si>
  <si>
    <t>県立比企丘陵</t>
  </si>
  <si>
    <t>県立上武</t>
  </si>
  <si>
    <t>県立武甲</t>
  </si>
  <si>
    <t>県立安行武南</t>
  </si>
  <si>
    <t>県立両神</t>
  </si>
  <si>
    <t>県立西秩父</t>
  </si>
  <si>
    <t>資料：みどり自然課</t>
    <rPh sb="8" eb="9">
      <t>カ</t>
    </rPh>
    <phoneticPr fontId="2"/>
  </si>
  <si>
    <t>３－１８　生産緑地地区の指定状況</t>
    <rPh sb="5" eb="7">
      <t>セイサン</t>
    </rPh>
    <rPh sb="7" eb="9">
      <t>リョクチ</t>
    </rPh>
    <rPh sb="9" eb="11">
      <t>チク</t>
    </rPh>
    <rPh sb="12" eb="14">
      <t>シテイ</t>
    </rPh>
    <rPh sb="14" eb="16">
      <t>ジョウキョウ</t>
    </rPh>
    <phoneticPr fontId="2"/>
  </si>
  <si>
    <t>生産緑地地区</t>
  </si>
  <si>
    <t>市街化区域</t>
    <rPh sb="0" eb="3">
      <t>シガイカ</t>
    </rPh>
    <rPh sb="3" eb="5">
      <t>クイキ</t>
    </rPh>
    <phoneticPr fontId="2"/>
  </si>
  <si>
    <t>率</t>
    <phoneticPr fontId="2"/>
  </si>
  <si>
    <t>特定市名</t>
    <phoneticPr fontId="2"/>
  </si>
  <si>
    <t>農地面積Ｂ (ha)</t>
    <rPh sb="0" eb="2">
      <t>ノウチ</t>
    </rPh>
    <rPh sb="2" eb="4">
      <t>メンセキ</t>
    </rPh>
    <phoneticPr fontId="2"/>
  </si>
  <si>
    <t>Ａ／(A+Ｂ)</t>
    <phoneticPr fontId="2"/>
  </si>
  <si>
    <t>面 積Ａ (ha)</t>
    <phoneticPr fontId="2"/>
  </si>
  <si>
    <t>さいたま市</t>
  </si>
  <si>
    <t>熊谷市</t>
    <rPh sb="0" eb="3">
      <t>クマガヤシ</t>
    </rPh>
    <phoneticPr fontId="2"/>
  </si>
  <si>
    <t>東松山市</t>
    <phoneticPr fontId="2"/>
  </si>
  <si>
    <t>蕨　市</t>
  </si>
  <si>
    <t>白岡市</t>
    <rPh sb="0" eb="2">
      <t>シラオカ</t>
    </rPh>
    <rPh sb="2" eb="3">
      <t>シ</t>
    </rPh>
    <phoneticPr fontId="2"/>
  </si>
  <si>
    <t>合　計　（37市）</t>
    <rPh sb="7" eb="8">
      <t>シ</t>
    </rPh>
    <phoneticPr fontId="2"/>
  </si>
  <si>
    <t>資料：みどり自然課</t>
    <rPh sb="0" eb="2">
      <t>シリョウ</t>
    </rPh>
    <rPh sb="6" eb="8">
      <t>シゼン</t>
    </rPh>
    <rPh sb="8" eb="9">
      <t>カ</t>
    </rPh>
    <phoneticPr fontId="2"/>
  </si>
  <si>
    <t>名      称</t>
    <rPh sb="0" eb="1">
      <t>ナ</t>
    </rPh>
    <rPh sb="7" eb="8">
      <t>ショウ</t>
    </rPh>
    <phoneticPr fontId="2"/>
  </si>
  <si>
    <t>当初指定
年月日</t>
    <rPh sb="0" eb="2">
      <t>トウショ</t>
    </rPh>
    <rPh sb="2" eb="4">
      <t>シテイ</t>
    </rPh>
    <rPh sb="5" eb="8">
      <t>ネンガッピ</t>
    </rPh>
    <phoneticPr fontId="2"/>
  </si>
  <si>
    <t xml:space="preserve"> さいたま市染谷ふるさとの緑の景観地          </t>
  </si>
  <si>
    <t xml:space="preserve"> さいたま市西新井ふるさとの緑の景観地</t>
    <phoneticPr fontId="2"/>
  </si>
  <si>
    <t xml:space="preserve"> 川越市中福ふるさとの緑の景観地              </t>
  </si>
  <si>
    <t xml:space="preserve"> 川越市下赤坂ふるさとの緑の景観地            </t>
  </si>
  <si>
    <t xml:space="preserve"> 川越市上松原ふるさとの緑の景観地            </t>
  </si>
  <si>
    <t xml:space="preserve"> 所沢市北中ふるさとの緑の景観地              </t>
  </si>
  <si>
    <t xml:space="preserve"> 所沢市駒ケ原ふるさとの緑の景観地            </t>
  </si>
  <si>
    <t xml:space="preserve"> 所沢市小手指ふるさとの緑の景観地            </t>
    <rPh sb="4" eb="7">
      <t>コテサシ</t>
    </rPh>
    <phoneticPr fontId="2"/>
  </si>
  <si>
    <t xml:space="preserve"> 狭山市堀兼・上赤坂ふるさとの緑の景観地                                                   </t>
    <phoneticPr fontId="2"/>
  </si>
  <si>
    <t xml:space="preserve"> 狭山市椚山ふるさとの緑の景観地                                                           </t>
    <phoneticPr fontId="2"/>
  </si>
  <si>
    <t xml:space="preserve"> 狭山市水野ふるさとの緑の景観地              </t>
  </si>
  <si>
    <t xml:space="preserve"> 狭山市南入間野ふるさとの緑の景観地          </t>
  </si>
  <si>
    <t xml:space="preserve"> 狭山市逃水ふるさとの緑の景観地</t>
  </si>
  <si>
    <t xml:space="preserve"> 深谷市櫛挽ふるさとの緑の景観地（旧深谷市）              </t>
    <rPh sb="17" eb="18">
      <t>キュウ</t>
    </rPh>
    <rPh sb="18" eb="21">
      <t>フカヤシ</t>
    </rPh>
    <phoneticPr fontId="2"/>
  </si>
  <si>
    <t xml:space="preserve"> 深谷市櫛挽ふるさとの緑の景観地（旧岡部町）</t>
    <rPh sb="17" eb="18">
      <t>キュウ</t>
    </rPh>
    <rPh sb="18" eb="20">
      <t>オカベ</t>
    </rPh>
    <rPh sb="20" eb="21">
      <t>マチ</t>
    </rPh>
    <phoneticPr fontId="2"/>
  </si>
  <si>
    <t xml:space="preserve"> 上尾市藤波・中分ふるさとの緑の景観地        </t>
  </si>
  <si>
    <t xml:space="preserve"> 上尾市原市ふるさとの緑の景観地              </t>
  </si>
  <si>
    <t xml:space="preserve"> 新座市平林寺ふるさとの緑の景観地            </t>
  </si>
  <si>
    <t xml:space="preserve"> 北本市高尾宮岡ふるさとの緑の景観地          </t>
  </si>
  <si>
    <t xml:space="preserve"> 蓮田市堀の内ふるさとの緑の景観地            </t>
  </si>
  <si>
    <t xml:space="preserve"> 鶴ヶ島市高倉ふるさとの緑の景観地            </t>
  </si>
  <si>
    <t xml:space="preserve"> ふじみ野市八丁ふるさとの緑の景観地              </t>
    <rPh sb="4" eb="6">
      <t>ノシ</t>
    </rPh>
    <phoneticPr fontId="2"/>
  </si>
  <si>
    <t xml:space="preserve"> ふじみ野市武蔵野ふるさとの緑の景観地            </t>
    <rPh sb="4" eb="6">
      <t>ノシ</t>
    </rPh>
    <phoneticPr fontId="2"/>
  </si>
  <si>
    <t xml:space="preserve"> 三芳町上富中西ふるさとの緑の景観地          </t>
    <phoneticPr fontId="2"/>
  </si>
  <si>
    <t xml:space="preserve"> 吉見町百穴ふるさとの緑の景観地              </t>
    <phoneticPr fontId="2"/>
  </si>
  <si>
    <t xml:space="preserve"> 吉見町和名沼ふるさとの緑の景観地            </t>
    <phoneticPr fontId="2"/>
  </si>
  <si>
    <t xml:space="preserve"> 寄居町櫛挽ふるさとの緑の景観地              </t>
  </si>
  <si>
    <t>合　　　計</t>
    <rPh sb="0" eb="1">
      <t>ゴウ</t>
    </rPh>
    <rPh sb="4" eb="5">
      <t>ケイ</t>
    </rPh>
    <phoneticPr fontId="2"/>
  </si>
  <si>
    <t>２７地区</t>
    <rPh sb="2" eb="4">
      <t>チク</t>
    </rPh>
    <phoneticPr fontId="2"/>
  </si>
  <si>
    <t>第３　土地に関する個別的施策関係</t>
    <phoneticPr fontId="2"/>
  </si>
  <si>
    <t>１　都市地域関連事項</t>
    <rPh sb="2" eb="4">
      <t>トシ</t>
    </rPh>
    <rPh sb="4" eb="6">
      <t>チイキ</t>
    </rPh>
    <rPh sb="6" eb="8">
      <t>カンレン</t>
    </rPh>
    <rPh sb="8" eb="10">
      <t>ジコウ</t>
    </rPh>
    <phoneticPr fontId="2"/>
  </si>
  <si>
    <t>３－１　都市計画区域図</t>
    <rPh sb="4" eb="6">
      <t>トシ</t>
    </rPh>
    <rPh sb="6" eb="8">
      <t>ケイカク</t>
    </rPh>
    <rPh sb="8" eb="10">
      <t>クイキ</t>
    </rPh>
    <rPh sb="10" eb="11">
      <t>ズ</t>
    </rPh>
    <phoneticPr fontId="2"/>
  </si>
  <si>
    <t>埼玉県63市町村（40市22町１村）</t>
    <phoneticPr fontId="2"/>
  </si>
  <si>
    <t>都市計画区域
40都市計画区域（40市21町）</t>
    <phoneticPr fontId="2"/>
  </si>
  <si>
    <t>線引き都市計画区域
34都市計画区域
（39市13町）</t>
    <phoneticPr fontId="2"/>
  </si>
  <si>
    <t>非線引き都市計画区域
６都市計画区域
（４市８町）</t>
    <phoneticPr fontId="2"/>
  </si>
  <si>
    <t>都市計画区域外
（１町１村）</t>
    <phoneticPr fontId="2"/>
  </si>
  <si>
    <t>　※全域都市計画区域外：長瀞町、東秩父村</t>
    <phoneticPr fontId="2"/>
  </si>
  <si>
    <t>　※一部都市計画区域内：飯能市、越生町、深谷市、秩父市、横瀬町、皆野町、本庄市、神川町、小鹿野町</t>
    <phoneticPr fontId="2"/>
  </si>
  <si>
    <t>　※深谷市（旧花園町）、本庄市（旧児玉町）、加須市（旧北川辺町）の区域は、現在、非線引き都市計画区域であるため、
　　 市町数にカウントしている。</t>
    <phoneticPr fontId="2"/>
  </si>
  <si>
    <t>　非線引き都市計画区域のうち、用途地域が定められているのは、
　深谷市（旧花園町）、寄居町、秩父市、横瀬町、皆野町、本庄市（旧児玉町）、神川町、上里町</t>
    <phoneticPr fontId="2"/>
  </si>
  <si>
    <t>　非線引き都市計画区域のうち、用途地域が定められていないのは、
　美里町、ときがわ町、加須市（旧北川辺町）、小鹿野町</t>
    <phoneticPr fontId="2"/>
  </si>
  <si>
    <t>森林計画
対象</t>
    <phoneticPr fontId="2"/>
  </si>
  <si>
    <t>森林計画
対象外</t>
    <phoneticPr fontId="2"/>
  </si>
  <si>
    <t>国・民有林
のうちの
保安林</t>
    <phoneticPr fontId="2"/>
  </si>
  <si>
    <t xml:space="preserve">    ２年度</t>
    <rPh sb="6" eb="7">
      <t>ド</t>
    </rPh>
    <phoneticPr fontId="2"/>
  </si>
  <si>
    <t xml:space="preserve">    ３年度</t>
    <rPh sb="6" eb="7">
      <t>ド</t>
    </rPh>
    <phoneticPr fontId="2"/>
  </si>
  <si>
    <t xml:space="preserve">    ４年度</t>
    <rPh sb="6" eb="7">
      <t>ド</t>
    </rPh>
    <phoneticPr fontId="2"/>
  </si>
  <si>
    <t>３</t>
    <phoneticPr fontId="2"/>
  </si>
  <si>
    <t>４</t>
    <phoneticPr fontId="2"/>
  </si>
  <si>
    <t>５</t>
    <phoneticPr fontId="2"/>
  </si>
  <si>
    <t>件数</t>
    <rPh sb="0" eb="1">
      <t>ケン</t>
    </rPh>
    <rPh sb="1" eb="2">
      <t>カズ</t>
    </rPh>
    <phoneticPr fontId="2"/>
  </si>
  <si>
    <t>面積</t>
    <rPh sb="0" eb="1">
      <t>メン</t>
    </rPh>
    <rPh sb="1" eb="2">
      <t>セキ</t>
    </rPh>
    <phoneticPr fontId="2"/>
  </si>
  <si>
    <t>許　可</t>
    <rPh sb="0" eb="1">
      <t>モト</t>
    </rPh>
    <rPh sb="2" eb="3">
      <t>カ</t>
    </rPh>
    <phoneticPr fontId="2"/>
  </si>
  <si>
    <t>完　了</t>
    <rPh sb="0" eb="1">
      <t>カン</t>
    </rPh>
    <rPh sb="2" eb="3">
      <t>リョウ</t>
    </rPh>
    <phoneticPr fontId="2"/>
  </si>
  <si>
    <t>年　度</t>
    <phoneticPr fontId="2"/>
  </si>
  <si>
    <t>種　別</t>
    <phoneticPr fontId="2"/>
  </si>
  <si>
    <t>資料：森づくり課</t>
    <rPh sb="3" eb="4">
      <t>モリ</t>
    </rPh>
    <phoneticPr fontId="2"/>
  </si>
  <si>
    <t>所有権等の移転又は設定を
受けようとする者（人）</t>
    <rPh sb="0" eb="3">
      <t>ショユウケン</t>
    </rPh>
    <rPh sb="3" eb="4">
      <t>トウ</t>
    </rPh>
    <rPh sb="5" eb="7">
      <t>イテン</t>
    </rPh>
    <rPh sb="7" eb="8">
      <t>マタ</t>
    </rPh>
    <rPh sb="9" eb="11">
      <t>セッテイ</t>
    </rPh>
    <rPh sb="11" eb="12">
      <t>ウ</t>
    </rPh>
    <rPh sb="15" eb="16">
      <t>モノ</t>
    </rPh>
    <rPh sb="17" eb="18">
      <t>ニン</t>
    </rPh>
    <phoneticPr fontId="21"/>
  </si>
  <si>
    <t>土地の
利用目的
（件）</t>
    <rPh sb="0" eb="2">
      <t>トチ</t>
    </rPh>
    <rPh sb="4" eb="6">
      <t>リヨウ</t>
    </rPh>
    <rPh sb="6" eb="8">
      <t>モクテキ</t>
    </rPh>
    <rPh sb="10" eb="11">
      <t>ケン</t>
    </rPh>
    <phoneticPr fontId="21"/>
  </si>
  <si>
    <t>年　　度</t>
    <rPh sb="0" eb="1">
      <t>ネン</t>
    </rPh>
    <rPh sb="3" eb="4">
      <t>ド</t>
    </rPh>
    <phoneticPr fontId="21"/>
  </si>
  <si>
    <t>項　　目</t>
    <phoneticPr fontId="2"/>
  </si>
  <si>
    <t>公園名</t>
  </si>
  <si>
    <t>指定年月日</t>
  </si>
  <si>
    <t>関係市町村名</t>
  </si>
  <si>
    <t>公園面積</t>
  </si>
  <si>
    <t>公園の特色</t>
  </si>
  <si>
    <t>1,807.8ha</t>
  </si>
  <si>
    <t>21,839.0ha</t>
  </si>
  <si>
    <t>３－１３　自然公園一覧</t>
    <rPh sb="5" eb="11">
      <t>シゼンコウエンイチラン</t>
    </rPh>
    <phoneticPr fontId="2"/>
  </si>
  <si>
    <r>
      <t>３－</t>
    </r>
    <r>
      <rPr>
        <b/>
        <sz val="18"/>
        <rFont val="ＭＳ Ｐゴシック"/>
        <family val="3"/>
        <charset val="128"/>
      </rPr>
      <t>１９　ふるさとの緑の景観地の指定状況</t>
    </r>
    <phoneticPr fontId="2"/>
  </si>
  <si>
    <t>34,411.0ha
(12,711.0)</t>
    <phoneticPr fontId="2"/>
  </si>
  <si>
    <t>県立奥武蔵
自然公園</t>
    <phoneticPr fontId="2"/>
  </si>
  <si>
    <t>秩父多摩甲斐
国立公園</t>
  </si>
  <si>
    <t>秩父市、小鹿野町</t>
  </si>
  <si>
    <t>県立狭山
自然公園</t>
  </si>
  <si>
    <t>26.3.9</t>
  </si>
  <si>
    <t>所沢市、入間市</t>
  </si>
  <si>
    <t>飯能市、入間市、日高市</t>
  </si>
  <si>
    <t>県立黒山
自然公園</t>
  </si>
  <si>
    <t>毛呂山町、越生町、ときがわ町</t>
  </si>
  <si>
    <t>9,420.2ha
(1,075.9）</t>
  </si>
  <si>
    <t>県立長瀞
玉淀自然
公園</t>
  </si>
  <si>
    <t>秩父市、小川町、皆野町、長瀞町、東秩父村、寄居町</t>
  </si>
  <si>
    <t>14,753.6ha
(2,065.5)</t>
  </si>
  <si>
    <t>県立比企
丘陵自然
公園</t>
  </si>
  <si>
    <t>29.3.9</t>
  </si>
  <si>
    <t>東松山市、嵐山町、吉見町、鳩山町</t>
  </si>
  <si>
    <t>4,638.0ha</t>
  </si>
  <si>
    <t>県立上武
自然公園</t>
  </si>
  <si>
    <t>秩父市、本庄市、
皆野町、神川町</t>
  </si>
  <si>
    <t>6,378.0ha
(858.0)</t>
  </si>
  <si>
    <t>県立武甲
自然公園</t>
  </si>
  <si>
    <t>32.7.15</t>
  </si>
  <si>
    <t>秩父市、横瀬町</t>
  </si>
  <si>
    <t>15,462.0ha</t>
  </si>
  <si>
    <t>県立安行
武南自然
公園</t>
  </si>
  <si>
    <t>35.11.4</t>
  </si>
  <si>
    <t>さいたま市、川口市</t>
  </si>
  <si>
    <t>1,159.0ha</t>
  </si>
  <si>
    <t>県立両神
自然公園</t>
  </si>
  <si>
    <t>53.3.22</t>
  </si>
  <si>
    <t>5,283.0ha
(410.0)</t>
  </si>
  <si>
    <t>県立西秩父
自然公園</t>
  </si>
  <si>
    <t>56.3.24</t>
  </si>
  <si>
    <t>秩父市、
小鹿野町</t>
  </si>
  <si>
    <t>9,430.5ha</t>
  </si>
  <si>
    <t>昭和
25．7.10</t>
    <phoneticPr fontId="2"/>
  </si>
  <si>
    <t>資料：みどり自然課　　　注）公園面積中の（　）内は、特別地域の内数字である。</t>
    <phoneticPr fontId="2"/>
  </si>
  <si>
    <t>　関東の屋根ともいわれる奥秩父は、秩父多摩甲斐国立公園の中心をなし、10数座からなる2,000ｍ級の山々はこけむした原生林におおわれ、アルプス的な岩壁の山とは対照的な山岳風景を形成している。
　こうした山々の稜線のところどころには峠路がひらけ、昔の秩父往還としての歴史を今日に伝え、四季折々にさまざまな変化を見せる自然の景観は、ここを訪れる人々を魅了する。</t>
    <phoneticPr fontId="2"/>
  </si>
  <si>
    <t>　狭山湖（山口貯水池）を囲む丘陵地帯で、湖畔にはサクラ、ツツジが多く、遊園地などがある。
　アカマツ、クヌギの雑木林に囲まれた狭山湖一帯は、武蔵野の自然が息づいている。</t>
    <phoneticPr fontId="2"/>
  </si>
  <si>
    <t>　天然記念物の三波石峡と鏡岩、植生学的に貴重なシラカシ群落を有する金鑚神社、展望にすぐれた城峯山等よりなる。</t>
    <phoneticPr fontId="2"/>
  </si>
  <si>
    <t>　ゆるやかな丘陵地帯で、蜂の巣のように無数の穴があいた古代人の遺跡・吉見百穴をはじめ、黒岩古墳群、八丁湖等がある。岩殿観音のある物見山は展望がよく特にアカマツとクヌギの緑が美しく映える武蔵嵐山周辺は、景観がすぐれている。</t>
    <phoneticPr fontId="2"/>
  </si>
  <si>
    <t>　外秩父の山並みが丘陵に移り変わる境で、史跡と名所に富んだ公園であり、こけむした古仏がたたずむ峠路、山ひだに秘められた黒山三滝、鎌北湖などがある。</t>
    <phoneticPr fontId="2"/>
  </si>
  <si>
    <t>　秩父御岳山などの両神山へ連なる山岳地帯で、地域内には小森川、薄川が深くＶ字谷を刻み、フクジュソウ群落、アカヤシオツツジ等の自生がみられる。四阿屋山とその山麓は「両神国民休養地」に指定され、法養寺薬師堂をはじめ、多くの文化財、遺跡が散在する。</t>
    <phoneticPr fontId="2"/>
  </si>
  <si>
    <t>　武甲山は、チチブイワザクラ、ミヤマスカシユリなどの天然記念物指定・植物群落があり、山頂からの展望にもすぐれている。
　また、串人形、獅子舞、秩父夜祭などの祭行事や、ひなびた鉱泉宿などが散在する地域である。</t>
    <rPh sb="26" eb="28">
      <t>テンネン</t>
    </rPh>
    <phoneticPr fontId="2"/>
  </si>
  <si>
    <t>　秩父の北西、二子山、城峯山等の山岳地帯であり、金岳等の岩峰や両神山付近の雲海は、貴重な自然現象である。イヌブナ群集等の植生自然度の高い植生や石灰岩植生がみられ、ニホンカモシカやクロサンショウウオ等の野生動物が生息している。</t>
    <phoneticPr fontId="2"/>
  </si>
  <si>
    <t>　奥秩父の山岳地帯を背にした500から800メートルの丘陵地帯で、尾根道一帯は奥武蔵高原として親しまれている。名栗川、高麗川が貫流しており、正丸峠、顔振峠や山伏峠などの眺望はすぐれている。</t>
    <phoneticPr fontId="2"/>
  </si>
  <si>
    <t>　荒川中流域に広く分布する三波川変成岩類による特有な渓谷をなし、紅簾片岩や石墨片岩・緑泥片岩などの結晶片岩からなる長瀞の岩畳は、自然科学の宝庫であり、関東でも有数の景勝地である。
　また、桜の名所「関東の吉野山」を目指して約一万本の桜が植えられている「美の山国民休養地」がある。</t>
    <phoneticPr fontId="2"/>
  </si>
  <si>
    <t>　全国に知られている植木、苗木の特産地で、独特の苗木生産、景観を有し、市街地と連なる有用な緑地地域である。</t>
    <phoneticPr fontId="2"/>
  </si>
  <si>
    <t>４ 自然環境保全地域関連事項</t>
    <rPh sb="2" eb="4">
      <t>シゼン</t>
    </rPh>
    <rPh sb="4" eb="6">
      <t>カンキョウ</t>
    </rPh>
    <rPh sb="6" eb="8">
      <t>ホゼン</t>
    </rPh>
    <rPh sb="8" eb="10">
      <t>チイキ</t>
    </rPh>
    <rPh sb="10" eb="12">
      <t>カンレン</t>
    </rPh>
    <rPh sb="12" eb="14">
      <t>ジコウ</t>
    </rPh>
    <phoneticPr fontId="2"/>
  </si>
  <si>
    <t>３－１５　埼玉県自然環境保全地域一覧</t>
    <rPh sb="5" eb="8">
      <t>サイタマケン</t>
    </rPh>
    <rPh sb="8" eb="12">
      <t>シゼンカンキョウ</t>
    </rPh>
    <rPh sb="12" eb="16">
      <t>ホゼンチイキ</t>
    </rPh>
    <rPh sb="16" eb="18">
      <t>イチラン</t>
    </rPh>
    <phoneticPr fontId="2"/>
  </si>
  <si>
    <t>保全地域名</t>
    <rPh sb="0" eb="5">
      <t>ホゼンチイキメイ</t>
    </rPh>
    <phoneticPr fontId="2"/>
  </si>
  <si>
    <t>所在地</t>
    <rPh sb="0" eb="3">
      <t>ショザイチ</t>
    </rPh>
    <phoneticPr fontId="2"/>
  </si>
  <si>
    <t>指定
年月日</t>
    <rPh sb="0" eb="2">
      <t>シテイ</t>
    </rPh>
    <rPh sb="3" eb="6">
      <t>ネンガッピ</t>
    </rPh>
    <phoneticPr fontId="2"/>
  </si>
  <si>
    <t>保全
地域</t>
    <rPh sb="0" eb="2">
      <t>ホゼン</t>
    </rPh>
    <rPh sb="3" eb="5">
      <t>チイキ</t>
    </rPh>
    <phoneticPr fontId="2"/>
  </si>
  <si>
    <t>奥別
地区</t>
    <rPh sb="0" eb="2">
      <t>オクベツ</t>
    </rPh>
    <rPh sb="3" eb="5">
      <t>チク</t>
    </rPh>
    <phoneticPr fontId="2"/>
  </si>
  <si>
    <t>地域の現況等</t>
    <rPh sb="0" eb="2">
      <t>チイキ</t>
    </rPh>
    <rPh sb="3" eb="6">
      <t>ゲンキョウトウ</t>
    </rPh>
    <phoneticPr fontId="2"/>
  </si>
  <si>
    <t>秩父郡小鹿野町大字両神小森
　　　字挽板の全域
　　　字滝前の全域
　　　字紫小屋の一部</t>
    <phoneticPr fontId="2"/>
  </si>
  <si>
    <t>昭和
50.3.28</t>
    <phoneticPr fontId="2"/>
  </si>
  <si>
    <t>入間郡三芳町大字上富
　　　字木の宮の一部</t>
    <phoneticPr fontId="2"/>
  </si>
  <si>
    <t>51.3.30</t>
    <phoneticPr fontId="2"/>
  </si>
  <si>
    <t>加須市志多見
　　　字深町の一部</t>
    <phoneticPr fontId="2"/>
  </si>
  <si>
    <t>同上</t>
    <rPh sb="0" eb="2">
      <t>ドウジョウ</t>
    </rPh>
    <phoneticPr fontId="2"/>
  </si>
  <si>
    <t>加須市志多見
　　　字中川面の一部</t>
    <phoneticPr fontId="2"/>
  </si>
  <si>
    <t>秩父郡小鹿野町大字般若
　　　字諏訪久保の一部
　　　字麻平の一部
　　　字柿久保の一部
　　　字聖天の一部</t>
    <phoneticPr fontId="2"/>
  </si>
  <si>
    <t>52.3.29</t>
    <phoneticPr fontId="2"/>
  </si>
  <si>
    <t>秩父郡小鹿野町大字長留
　　　字サスの一部</t>
    <phoneticPr fontId="2"/>
  </si>
  <si>
    <t>秩父郡小鹿野町大字河原沢
　　　字皆和田の一部</t>
    <phoneticPr fontId="2"/>
  </si>
  <si>
    <t>53.3.22</t>
    <phoneticPr fontId="2"/>
  </si>
  <si>
    <t>小鹿野町滝前
県自然環境保全地域</t>
  </si>
  <si>
    <t>三芳町多福寺
県自然環境保全地域</t>
  </si>
  <si>
    <t>加須市志多見東
県自然環境保全地域</t>
  </si>
  <si>
    <t>加須市志多見中央
県自然環境保全地域</t>
  </si>
  <si>
    <t>加須市志多見西
県自然環境保全地域</t>
  </si>
  <si>
    <t>小鹿野町般若
県自然環境保全地域</t>
  </si>
  <si>
    <t>小鹿野町ようばけ
県自然環境保全地域</t>
  </si>
  <si>
    <t>秩父市白砂
県自然環境保全地域</t>
  </si>
  <si>
    <t>小鹿野町尾の内
県自然環境保全地域</t>
  </si>
  <si>
    <t>面　　積(ha)</t>
    <phoneticPr fontId="2"/>
  </si>
  <si>
    <t>シオジ、イヌブナ等の落葉広葉樹を主とした天然林が大部分を占めており、本地域の中心部にある「丸神の滝」は3段に滑り落ちる全長80mの滝で、県下でも奇勝とされている。</t>
    <phoneticPr fontId="2"/>
  </si>
  <si>
    <t>本地域は、多福寺を中心とした樹林地で、いわゆる「武蔵野の雑木林」として最も典型的な林相を示しているところである。極林相としてのシラカシ林もあり、学術的にも重要である。</t>
    <phoneticPr fontId="2"/>
  </si>
  <si>
    <t>加須市の西部にあり、東流する「会の川」の南側に形成された河畔砂丘である。志多見の砂丘規模が大きく、いまだ当初の形をとどめており非常に貴重である。また、加須低地は森林の発達領域が極めて少なく、本地域のアカマツ林は砂丘上に成立する特異なものである。</t>
    <phoneticPr fontId="2"/>
  </si>
  <si>
    <t>第三紀奈倉層に属する粗粒砂岩層からなる
露岩地を中心とした地域で、粗粒砂岩層の岩質とともに、南に急降下した地質構造を反映して、断崖や洞窟の織りなす特異な地形を有している。特に本地域の中央部に存する船形をした岩は、この典型的なものである。</t>
    <phoneticPr fontId="2"/>
  </si>
  <si>
    <t>ようばけは、赤平川の右岸に形成された高さ100メートル、幅400メートル程の秩父盆地最大の断崖で、第三紀奈倉層に属する砂岩及び泥岩の互層からなる美しい縞模様を見せ、地層観察の好適地となっているほか、二枚貝、巻貝、ウニ、カニ等の化石も多産している。</t>
    <phoneticPr fontId="2"/>
  </si>
  <si>
    <t>第三紀牛首峠層に属する花崗砂岩層からなる露岩地を中心とした地域である。
花崗砂岩層は雲母、石英、長石等を主とした砂岩であるが、本地域のものについては、その外観から特に白沙砂岩と呼ばれており、貴重なものである。また、この岩石の風化に対する特性から特異な風食模様あるいは地形を作っている。</t>
    <phoneticPr fontId="2"/>
  </si>
  <si>
    <t>コメツガ林、ブナ林、シオジ林、ヒノキ林等の温帯から亜高山帯下部にかけての自然林が地形に応じ、多彩に発達している。特にシオジ林は樹高20メートルにも及ぶもので、秩父山地から典型的なシオジ林がほとんど失われた現在、極めて貴重な存在である。
さらに、ニホンカモシカ、ニホンツキノワグマ、ホンドザル、アカショウビン、コノハズク等の動物も豊富である。</t>
    <phoneticPr fontId="2"/>
  </si>
  <si>
    <t>ときがわ町道元平
 県自然環境保全地域</t>
    <phoneticPr fontId="2"/>
  </si>
  <si>
    <t>熊谷市大沼
 県自然環境保全地域</t>
    <phoneticPr fontId="2"/>
  </si>
  <si>
    <t>嵐山町杉山
 県自然環境保全地域</t>
    <phoneticPr fontId="2"/>
  </si>
  <si>
    <t>蓮田市上沼
 県自然環境保全地域</t>
    <phoneticPr fontId="2"/>
  </si>
  <si>
    <t>蓮田市下沼
 県自然環境保全地域</t>
    <phoneticPr fontId="2"/>
  </si>
  <si>
    <t>秩父市田中山
 県自然環境保全地域</t>
    <phoneticPr fontId="2"/>
  </si>
  <si>
    <t>秩父市女形
 県自然環境保全地域</t>
    <phoneticPr fontId="2"/>
  </si>
  <si>
    <t>比企郡嵐山町大字杉山
　　　字中窪の一部
　　　字上城の一部
　　　字鷹城の一部
　　　字城山の一部</t>
    <phoneticPr fontId="2"/>
  </si>
  <si>
    <t>蓮田市大字黒浜
　　　字上沼の一部</t>
    <phoneticPr fontId="2"/>
  </si>
  <si>
    <t>蓮田市大字黒浜
　　　字十九町の一部</t>
    <phoneticPr fontId="2"/>
  </si>
  <si>
    <t>秩父市大字下吉田
　　　字田中山の一部</t>
    <phoneticPr fontId="2"/>
  </si>
  <si>
    <t>秩父市大字上吉田
　　　字向堂の一部</t>
    <phoneticPr fontId="2"/>
  </si>
  <si>
    <t>昭和
53.3.22</t>
    <phoneticPr fontId="2"/>
  </si>
  <si>
    <t>53.3.22</t>
    <phoneticPr fontId="2"/>
  </si>
  <si>
    <t>53.5.29</t>
    <phoneticPr fontId="2"/>
  </si>
  <si>
    <t>54.3.20</t>
    <phoneticPr fontId="2"/>
  </si>
  <si>
    <t>面積約3ヘクタールの池沼「大沼」と自然のアカマツ林からなっている。アカマツ林は自然性の高い状態を維持しており、自然植生の極めて少ない埼玉県北部としては、貴重な存在である。</t>
    <phoneticPr fontId="2"/>
  </si>
  <si>
    <t>標高200ﾒｰﾄﾙ程の急崖地からなり、斜面にはウラジロのほか暖帯に生育するアブラツツジが見られ、植物分布上特徴のある地域となっている。
また、これらの暖帯生の植物の生育地としては、ほぼ北限に近いものである。</t>
    <phoneticPr fontId="2"/>
  </si>
  <si>
    <t>森林植物が天然のアカマツ又はコナラ林からなる丘陵で、一部地域にアラカシをともなったシラカシ群集がみられるほか、アラカシ群集の極相林も認められる。これは、立地条件からなる土地的極相林としてのアラカシ群集の極相に移行しているものであり、自然植生の少なくなった埼玉県北部としては、自然度の高いこのような独立丘は貴重なものとなっている。</t>
    <phoneticPr fontId="2"/>
  </si>
  <si>
    <t>水辺から沼の中心に向かって、挺水植物群落、浮葉植物群落、沈水植物群落、水面には浮水植物群落が見られ、チョウ、トンボ類の生息密度も高く、人為の影響も少ない地域で、湖沼特有の生態系を維持している。</t>
    <phoneticPr fontId="2"/>
  </si>
  <si>
    <t>水辺から沼の中心に向かって、挺水植物群落、浮葉植物群落、沈水植物群落、湖中は水面全域に浮水植物群落が密生し、チョウ、トンボ類の生息密度も高く、人為の影響も少ない地域で、湖沼特有の生態系を維持している。</t>
    <phoneticPr fontId="2"/>
  </si>
  <si>
    <t>吉田川流路沿いの崩壊した砂岩と泥岩の角礫上に成立する草木層として、県内で他に見られないセツブンソウの大群落が見られるほか北斜面の岸壁面に貴重な岸壁植生として、ホテイシダ、セッコク、イワオモダカ、ウチョウラン等を伴ったイワマツ群落が分布する。
動物では、県北部で数ヶ所しか確認されていないトウキョウサンショウウオが生息しており、その希少性は、高い。</t>
    <phoneticPr fontId="2"/>
  </si>
  <si>
    <t>吉田川支流の女形川沿いに位置した標高582メートルの急峻な岩石地である。
植物分布上、保護すべき貴重な種として、ヒカゲツツジ、チチブドウダン、ホテイシダ、ベニサラサドウダン、マルミノヤマゴボウ、セッコク、ウチョウラン、イワヒメワラビなどが、かなり広範囲にわたって分布している。現在、中間温帯の極相林への遷移は、植物生態学上不明確であり学術的にも重要な地域である。</t>
    <phoneticPr fontId="2"/>
  </si>
  <si>
    <t>５ 緑地保全関連事項</t>
    <rPh sb="2" eb="4">
      <t>リョクチ</t>
    </rPh>
    <rPh sb="4" eb="6">
      <t>ホゼン</t>
    </rPh>
    <rPh sb="6" eb="8">
      <t>カンレン</t>
    </rPh>
    <rPh sb="8" eb="10">
      <t>ジコウ</t>
    </rPh>
    <phoneticPr fontId="2"/>
  </si>
  <si>
    <t>３－１６　近郊緑地保全区域の指定状況</t>
    <phoneticPr fontId="2"/>
  </si>
  <si>
    <t>区域名</t>
    <rPh sb="0" eb="3">
      <t>クイキメイ</t>
    </rPh>
    <phoneticPr fontId="2"/>
  </si>
  <si>
    <t>保全区域</t>
    <rPh sb="0" eb="4">
      <t>ホゼンクイキ</t>
    </rPh>
    <phoneticPr fontId="2"/>
  </si>
  <si>
    <t>狭山近郊緑地保全区域</t>
    <phoneticPr fontId="2"/>
  </si>
  <si>
    <t>荒川近郊緑地保全区域</t>
    <phoneticPr fontId="2"/>
  </si>
  <si>
    <t>安行近郊緑地保全区域</t>
    <phoneticPr fontId="2"/>
  </si>
  <si>
    <t>平林寺近郊緑地保全区域</t>
    <phoneticPr fontId="2"/>
  </si>
  <si>
    <t>入間近郊緑地保全区域</t>
    <phoneticPr fontId="2"/>
  </si>
  <si>
    <t>計</t>
    <rPh sb="0" eb="1">
      <t>ケイ</t>
    </rPh>
    <phoneticPr fontId="2"/>
  </si>
  <si>
    <t>特別保全地区</t>
    <rPh sb="0" eb="6">
      <t>トクベツホゼンチク</t>
    </rPh>
    <phoneticPr fontId="2"/>
  </si>
  <si>
    <t>―</t>
  </si>
  <si>
    <t>―</t>
    <phoneticPr fontId="2"/>
  </si>
  <si>
    <t>さいたま市分
1,328ha含む</t>
    <rPh sb="4" eb="6">
      <t>シブン</t>
    </rPh>
    <rPh sb="14" eb="15">
      <t>フク</t>
    </rPh>
    <phoneticPr fontId="2"/>
  </si>
  <si>
    <t>資料：みどり自然課</t>
    <rPh sb="0" eb="2">
      <t>シリョウ</t>
    </rPh>
    <rPh sb="6" eb="9">
      <t>シゼンカ</t>
    </rPh>
    <phoneticPr fontId="2"/>
  </si>
  <si>
    <t>３－１７　特別緑地保全地区の指定状況</t>
    <phoneticPr fontId="2"/>
  </si>
  <si>
    <t>備　考</t>
    <rPh sb="0" eb="1">
      <t>ビ</t>
    </rPh>
    <rPh sb="2" eb="3">
      <t>コウ</t>
    </rPh>
    <phoneticPr fontId="2"/>
  </si>
  <si>
    <t>面　積</t>
    <rPh sb="0" eb="1">
      <t>メン</t>
    </rPh>
    <rPh sb="2" eb="3">
      <t>セキ</t>
    </rPh>
    <phoneticPr fontId="2"/>
  </si>
  <si>
    <t>石戸特別緑地保全地区</t>
    <rPh sb="0" eb="2">
      <t>イシド</t>
    </rPh>
    <phoneticPr fontId="46" alignment="distributed"/>
  </si>
  <si>
    <t>5.1ha</t>
  </si>
  <si>
    <t>稲荷山特別緑地保全地区</t>
    <rPh sb="0" eb="3">
      <t>イナリヤマ</t>
    </rPh>
    <phoneticPr fontId="46" alignment="distributed"/>
  </si>
  <si>
    <t>2.0ha</t>
  </si>
  <si>
    <t>妙音沢特別緑地保全地区</t>
    <rPh sb="0" eb="3">
      <t>ミョウオンサワ</t>
    </rPh>
    <phoneticPr fontId="46" alignment="distributed"/>
  </si>
  <si>
    <t>3.3ha</t>
  </si>
  <si>
    <t>午王山特別緑地保全地区</t>
    <rPh sb="0" eb="3">
      <t>ゴボウヤマ</t>
    </rPh>
    <phoneticPr fontId="46" alignment="distributed"/>
  </si>
  <si>
    <t>0.2ha</t>
  </si>
  <si>
    <t>岡特別緑地保全地区</t>
    <rPh sb="0" eb="1">
      <t>オカ</t>
    </rPh>
    <phoneticPr fontId="46" alignment="distributed"/>
  </si>
  <si>
    <t>0.4ha</t>
  </si>
  <si>
    <t>宮戸特別緑地保全地区</t>
    <rPh sb="0" eb="2">
      <t>ミヤド</t>
    </rPh>
    <phoneticPr fontId="46" alignment="distributed"/>
  </si>
  <si>
    <t>0.5ha</t>
  </si>
  <si>
    <t>大和田緑地公園特別緑地保全地区</t>
    <rPh sb="0" eb="3">
      <t>オオワダ</t>
    </rPh>
    <rPh sb="3" eb="5">
      <t>リョクチ</t>
    </rPh>
    <rPh sb="5" eb="7">
      <t>コウエン</t>
    </rPh>
    <phoneticPr fontId="46" alignment="distributed"/>
  </si>
  <si>
    <t>1.3ha</t>
  </si>
  <si>
    <t>小深作特別緑地保全地区</t>
    <rPh sb="0" eb="3">
      <t>コフカサク</t>
    </rPh>
    <phoneticPr fontId="46" alignment="distributed"/>
  </si>
  <si>
    <t>東内野前町特別緑地保全地区</t>
    <rPh sb="0" eb="4">
      <t>ヒガシウチノマエ</t>
    </rPh>
    <rPh sb="4" eb="5">
      <t>マチ</t>
    </rPh>
    <phoneticPr fontId="46" alignment="distributed"/>
  </si>
  <si>
    <t>0.3ha</t>
  </si>
  <si>
    <t>金崎特別緑地保全地区</t>
    <rPh sb="0" eb="2">
      <t>カネザキ</t>
    </rPh>
    <phoneticPr fontId="46" alignment="distributed"/>
  </si>
  <si>
    <t>1.4ha</t>
  </si>
  <si>
    <t>権現山特別緑地保全地区</t>
    <rPh sb="0" eb="3">
      <t>ゴンゲンヤマ</t>
    </rPh>
    <phoneticPr fontId="46" alignment="distributed"/>
  </si>
  <si>
    <t>黒浜日野手特別緑地保全地区</t>
    <rPh sb="0" eb="2">
      <t>クロハマ</t>
    </rPh>
    <rPh sb="2" eb="3">
      <t>ヒ</t>
    </rPh>
    <rPh sb="3" eb="5">
      <t>ノデ</t>
    </rPh>
    <phoneticPr fontId="46" alignment="distributed"/>
  </si>
  <si>
    <t>0.7ha</t>
  </si>
  <si>
    <t>千手堂小千代山緑地特別緑地保全地区</t>
    <rPh sb="0" eb="3">
      <t>センジュドウ</t>
    </rPh>
    <rPh sb="3" eb="7">
      <t>コチヨヤマ</t>
    </rPh>
    <phoneticPr fontId="46" alignment="distributed"/>
  </si>
  <si>
    <t>3.7ha</t>
  </si>
  <si>
    <t>大和田町一丁目特別緑地保全地区</t>
    <rPh sb="0" eb="4">
      <t>オオワダチョウ</t>
    </rPh>
    <rPh sb="4" eb="7">
      <t>イッチョウメ</t>
    </rPh>
    <phoneticPr fontId="46" alignment="distributed"/>
  </si>
  <si>
    <t>16.6ha</t>
  </si>
  <si>
    <t>郷戸特別緑地保全地区</t>
    <rPh sb="0" eb="1">
      <t>ゴウ</t>
    </rPh>
    <rPh sb="1" eb="2">
      <t>ド</t>
    </rPh>
    <phoneticPr fontId="46" alignment="distributed"/>
  </si>
  <si>
    <t>新屋敷特別緑地保全地区</t>
    <rPh sb="0" eb="3">
      <t>シンヤシキ</t>
    </rPh>
    <phoneticPr fontId="46" alignment="distributed"/>
  </si>
  <si>
    <t>代官水特別緑地保全地区</t>
    <rPh sb="0" eb="2">
      <t>ダイカン</t>
    </rPh>
    <rPh sb="2" eb="3">
      <t>ミズ</t>
    </rPh>
    <phoneticPr fontId="46" alignment="distributed"/>
  </si>
  <si>
    <t>0.1ha</t>
  </si>
  <si>
    <t>0.6ha</t>
  </si>
  <si>
    <t>3.1ha</t>
  </si>
  <si>
    <t>4.8ha</t>
  </si>
  <si>
    <t>1.2ha</t>
  </si>
  <si>
    <t>1.0ha</t>
  </si>
  <si>
    <t>7.1ha</t>
  </si>
  <si>
    <t>ふじみ野市</t>
  </si>
  <si>
    <t>64.4ha</t>
  </si>
  <si>
    <t>地区名</t>
    <rPh sb="0" eb="3">
      <t>チクメイ</t>
    </rPh>
    <phoneticPr fontId="46" alignment="distributed"/>
  </si>
  <si>
    <t>くぬぎ山特別緑地保全地区</t>
    <rPh sb="3" eb="4">
      <t>ヤマ</t>
    </rPh>
    <phoneticPr fontId="46" alignment="distributed"/>
  </si>
  <si>
    <t>春里特別緑地保全地区</t>
    <rPh sb="0" eb="2">
      <t>ハルサト</t>
    </rPh>
    <phoneticPr fontId="46" alignment="distributed"/>
  </si>
  <si>
    <t>大古里特別緑地保全地区</t>
    <rPh sb="0" eb="2">
      <t>オブ</t>
    </rPh>
    <rPh sb="2" eb="3">
      <t>サト</t>
    </rPh>
    <phoneticPr fontId="46" alignment="distributed"/>
  </si>
  <si>
    <t>中原後特別緑地保全地区</t>
    <rPh sb="0" eb="3">
      <t>ナカハラウシロ</t>
    </rPh>
    <phoneticPr fontId="46" alignment="distributed"/>
  </si>
  <si>
    <t>牛房八雲台特別緑地保全地区</t>
    <rPh sb="0" eb="2">
      <t>ゴボウ</t>
    </rPh>
    <rPh sb="2" eb="4">
      <t>ヤグモ</t>
    </rPh>
    <rPh sb="4" eb="5">
      <t>ダイ</t>
    </rPh>
    <phoneticPr fontId="46" alignment="distributed"/>
  </si>
  <si>
    <t>白子宿特別緑地保全地区</t>
    <rPh sb="0" eb="2">
      <t>シラコ</t>
    </rPh>
    <rPh sb="2" eb="3">
      <t>ジュク</t>
    </rPh>
    <phoneticPr fontId="46" alignment="distributed"/>
  </si>
  <si>
    <t>大牧特別緑地保全地区</t>
    <rPh sb="0" eb="2">
      <t>オオマキ</t>
    </rPh>
    <phoneticPr fontId="46" alignment="distributed"/>
  </si>
  <si>
    <t>土呂町二丁目特別緑地保全地区</t>
    <rPh sb="0" eb="3">
      <t>トロチョウ</t>
    </rPh>
    <rPh sb="3" eb="6">
      <t>ニチョウメ</t>
    </rPh>
    <phoneticPr fontId="46" alignment="distributed"/>
  </si>
  <si>
    <t>大井弁天の森特別緑地保全地区</t>
    <rPh sb="0" eb="2">
      <t>オオイ</t>
    </rPh>
    <rPh sb="2" eb="4">
      <t>ベンテン</t>
    </rPh>
    <rPh sb="5" eb="6">
      <t>モリ</t>
    </rPh>
    <phoneticPr fontId="46" alignment="distributed"/>
  </si>
  <si>
    <t>荒幡富士特別緑地保全地区</t>
    <rPh sb="0" eb="2">
      <t>アラハタ</t>
    </rPh>
    <rPh sb="2" eb="4">
      <t>フジ</t>
    </rPh>
    <phoneticPr fontId="46" alignment="distributed"/>
  </si>
  <si>
    <t>西宿特別緑地保全地区</t>
    <rPh sb="0" eb="2">
      <t>ニシジュク</t>
    </rPh>
    <phoneticPr fontId="46" alignment="distributed"/>
  </si>
  <si>
    <t>原市特別緑地保全地区</t>
    <rPh sb="0" eb="2">
      <t>ハライチ</t>
    </rPh>
    <phoneticPr fontId="46" alignment="distributed"/>
  </si>
  <si>
    <t>大谷口向特別緑地保全地区</t>
    <rPh sb="0" eb="3">
      <t>オオヤグチ</t>
    </rPh>
    <rPh sb="3" eb="4">
      <t>ムカイ</t>
    </rPh>
    <phoneticPr fontId="46" alignment="distributed"/>
  </si>
  <si>
    <t>木崎特別緑地保全地区</t>
    <rPh sb="0" eb="1">
      <t>キ</t>
    </rPh>
    <rPh sb="1" eb="2">
      <t>ザキ</t>
    </rPh>
    <phoneticPr fontId="46" alignment="distributed"/>
  </si>
  <si>
    <t>南中野特別緑地保全地区</t>
    <rPh sb="0" eb="1">
      <t>ミナミ</t>
    </rPh>
    <rPh sb="1" eb="3">
      <t>ナカノ</t>
    </rPh>
    <phoneticPr fontId="46" alignment="distributed"/>
  </si>
  <si>
    <t>上谷津特別緑地保全地区</t>
    <rPh sb="0" eb="3">
      <t>カミヤツ</t>
    </rPh>
    <phoneticPr fontId="46" alignment="distributed"/>
  </si>
  <si>
    <t>上加南特別緑地保全地区</t>
    <rPh sb="0" eb="2">
      <t>カミカ</t>
    </rPh>
    <rPh sb="2" eb="3">
      <t>ミナミ</t>
    </rPh>
    <phoneticPr fontId="46" alignment="distributed"/>
  </si>
  <si>
    <t>南中丸特別緑地保全地区</t>
    <rPh sb="0" eb="2">
      <t>ミナミナカ</t>
    </rPh>
    <rPh sb="2" eb="3">
      <t>マル</t>
    </rPh>
    <phoneticPr fontId="46" alignment="distributed"/>
  </si>
  <si>
    <t>東内野前町東特別緑地保全地区</t>
    <rPh sb="0" eb="4">
      <t>ヒガシウチノマエ</t>
    </rPh>
    <rPh sb="4" eb="5">
      <t>マチ</t>
    </rPh>
    <rPh sb="5" eb="6">
      <t>ヒガシ</t>
    </rPh>
    <phoneticPr fontId="46" alignment="distributed"/>
  </si>
  <si>
    <t>北岩岡・下富特別緑地保全地区</t>
    <rPh sb="0" eb="3">
      <t>キタイワオカ</t>
    </rPh>
    <rPh sb="4" eb="6">
      <t>シモトミ</t>
    </rPh>
    <phoneticPr fontId="46" alignment="distributed"/>
  </si>
  <si>
    <t>大坂特別緑地保全地区</t>
    <rPh sb="0" eb="2">
      <t>オオサカ</t>
    </rPh>
    <phoneticPr fontId="46" alignment="distributed"/>
  </si>
  <si>
    <t>資料：みどり自然課</t>
    <phoneticPr fontId="2"/>
  </si>
  <si>
    <t>注）合計欄と各地区の合計が一致しないのは、端数処理の関係による。</t>
    <phoneticPr fontId="46" alignment="distributed"/>
  </si>
  <si>
    <t>３－２０　見沼田圃土地利用申出状況</t>
    <rPh sb="5" eb="7">
      <t>ミヌマ</t>
    </rPh>
    <rPh sb="7" eb="9">
      <t>タンボ</t>
    </rPh>
    <rPh sb="9" eb="11">
      <t>トチ</t>
    </rPh>
    <rPh sb="11" eb="13">
      <t>リヨウ</t>
    </rPh>
    <rPh sb="13" eb="15">
      <t>モウシデ</t>
    </rPh>
    <rPh sb="15" eb="17">
      <t>ジョウキョウ</t>
    </rPh>
    <phoneticPr fontId="2"/>
  </si>
  <si>
    <t>単位：件</t>
    <rPh sb="0" eb="2">
      <t>タンイ</t>
    </rPh>
    <rPh sb="3" eb="4">
      <t>ケン</t>
    </rPh>
    <phoneticPr fontId="2"/>
  </si>
  <si>
    <t>審　査　結　果</t>
    <rPh sb="0" eb="1">
      <t>シン</t>
    </rPh>
    <rPh sb="2" eb="3">
      <t>サ</t>
    </rPh>
    <rPh sb="4" eb="5">
      <t>ケツ</t>
    </rPh>
    <rPh sb="6" eb="7">
      <t>ハテ</t>
    </rPh>
    <phoneticPr fontId="2"/>
  </si>
  <si>
    <t>承　認</t>
    <rPh sb="0" eb="1">
      <t>ショウ</t>
    </rPh>
    <rPh sb="2" eb="3">
      <t>ニン</t>
    </rPh>
    <phoneticPr fontId="2"/>
  </si>
  <si>
    <t>不　承　認</t>
    <rPh sb="0" eb="1">
      <t>フ</t>
    </rPh>
    <rPh sb="2" eb="3">
      <t>ショウ</t>
    </rPh>
    <rPh sb="4" eb="5">
      <t>ニン</t>
    </rPh>
    <phoneticPr fontId="2"/>
  </si>
  <si>
    <t>申出件数</t>
    <rPh sb="0" eb="4">
      <t>モウシデケンスウ</t>
    </rPh>
    <phoneticPr fontId="2"/>
  </si>
  <si>
    <t>取下げ</t>
    <rPh sb="0" eb="2">
      <t>トリサ</t>
    </rPh>
    <phoneticPr fontId="2"/>
  </si>
  <si>
    <t>年　度</t>
    <rPh sb="0" eb="1">
      <t>トシ</t>
    </rPh>
    <rPh sb="2" eb="3">
      <t>ド</t>
    </rPh>
    <phoneticPr fontId="2"/>
  </si>
  <si>
    <t>１９年</t>
  </si>
  <si>
    <t>２０年</t>
  </si>
  <si>
    <t>２１年</t>
  </si>
  <si>
    <t>２２年</t>
  </si>
  <si>
    <t>２３年</t>
  </si>
  <si>
    <t>２４年</t>
  </si>
  <si>
    <t>２５年</t>
  </si>
  <si>
    <t>２６年</t>
  </si>
  <si>
    <t>２７年</t>
  </si>
  <si>
    <t>２８年</t>
  </si>
  <si>
    <t>２９年</t>
  </si>
  <si>
    <t>３０年</t>
  </si>
  <si>
    <t>１６年</t>
    <rPh sb="2" eb="3">
      <t>ネン</t>
    </rPh>
    <phoneticPr fontId="2"/>
  </si>
  <si>
    <t>１７年</t>
    <rPh sb="2" eb="3">
      <t>ネン</t>
    </rPh>
    <phoneticPr fontId="2"/>
  </si>
  <si>
    <t>１８年</t>
    <rPh sb="2" eb="3">
      <t>ネン</t>
    </rPh>
    <phoneticPr fontId="2"/>
  </si>
  <si>
    <t>平成</t>
    <rPh sb="0" eb="2">
      <t>ヘイセイ</t>
    </rPh>
    <phoneticPr fontId="2"/>
  </si>
  <si>
    <t>令和</t>
    <phoneticPr fontId="2"/>
  </si>
  <si>
    <t>２年</t>
  </si>
  <si>
    <t>３年</t>
  </si>
  <si>
    <t>４年</t>
  </si>
  <si>
    <t>５年</t>
  </si>
  <si>
    <t>元年</t>
    <phoneticPr fontId="2"/>
  </si>
  <si>
    <t>資料：土地水政策課</t>
    <phoneticPr fontId="2"/>
  </si>
  <si>
    <t>９</t>
  </si>
  <si>
    <t>０</t>
  </si>
  <si>
    <t>１</t>
  </si>
  <si>
    <t>１４</t>
  </si>
  <si>
    <t>１２</t>
  </si>
  <si>
    <t>２</t>
  </si>
  <si>
    <t>４</t>
  </si>
  <si>
    <t>６</t>
  </si>
  <si>
    <t>３</t>
  </si>
  <si>
    <t>５</t>
  </si>
  <si>
    <t>７</t>
  </si>
  <si>
    <t>注）平成１５年度から原則として５００㎡未満の土地利用など定例簡易な申出は、さいたま市及び川口市で
処理しているため、申出件数に両市処理分は含まれていない。</t>
    <phoneticPr fontId="2"/>
  </si>
  <si>
    <t>３　自然公園地域関連</t>
    <rPh sb="2" eb="6">
      <t>シゼンコウエン</t>
    </rPh>
    <rPh sb="6" eb="10">
      <t>チイキカンレン</t>
    </rPh>
    <phoneticPr fontId="2"/>
  </si>
  <si>
    <t>秩父市大字吉田久長
　　　字小鹿原の一部
　　　字大久保の一部
　　　字葉朽岩の一部</t>
    <phoneticPr fontId="2"/>
  </si>
  <si>
    <t>比企郡ときがわ町
　　大字田黒
　　　 字滝の入の一部</t>
    <phoneticPr fontId="2"/>
  </si>
  <si>
    <t>熊谷市大字小江川
　　　　    字大犬塚の一部
　　　   大字須賀広
　　　　    字大犬塚の一部
　　　　    字西原の一部
　　　   大字柴
　　　　    字下原の一部
　　　　    字塚越の一部</t>
    <phoneticPr fontId="2"/>
  </si>
  <si>
    <t xml:space="preserve">    ５年度</t>
    <rPh sb="6" eb="7">
      <t>ド</t>
    </rPh>
    <phoneticPr fontId="2"/>
  </si>
  <si>
    <t>令和
元年度</t>
    <rPh sb="0" eb="1">
      <t>レイ</t>
    </rPh>
    <rPh sb="1" eb="2">
      <t>ワ</t>
    </rPh>
    <rPh sb="3" eb="4">
      <t>ガン</t>
    </rPh>
    <rPh sb="4" eb="6">
      <t>ネンド</t>
    </rPh>
    <phoneticPr fontId="2"/>
  </si>
  <si>
    <t>合計（38地区）</t>
    <phoneticPr fontId="46" alignment="distributed"/>
  </si>
  <si>
    <t xml:space="preserve">    ６年度</t>
    <rPh sb="6" eb="7">
      <t>ド</t>
    </rPh>
    <phoneticPr fontId="2"/>
  </si>
  <si>
    <t>６</t>
    <phoneticPr fontId="2"/>
  </si>
  <si>
    <t>６年度</t>
    <rPh sb="1" eb="3">
      <t>ネンド</t>
    </rPh>
    <phoneticPr fontId="2"/>
  </si>
  <si>
    <t>令和６年度</t>
    <rPh sb="0" eb="1">
      <t>レイ</t>
    </rPh>
    <rPh sb="1" eb="2">
      <t>ワ</t>
    </rPh>
    <rPh sb="3" eb="4">
      <t>ネン</t>
    </rPh>
    <rPh sb="4" eb="5">
      <t>ド</t>
    </rPh>
    <phoneticPr fontId="2"/>
  </si>
  <si>
    <t>合　計</t>
    <rPh sb="0" eb="1">
      <t>ア</t>
    </rPh>
    <rPh sb="2" eb="3">
      <t>ケイ</t>
    </rPh>
    <phoneticPr fontId="2"/>
  </si>
  <si>
    <t>６年</t>
  </si>
  <si>
    <t>資料：都市計画課（令和7年3月31日現在）</t>
    <phoneticPr fontId="2"/>
  </si>
  <si>
    <r>
      <t>令和</t>
    </r>
    <r>
      <rPr>
        <sz val="11"/>
        <rFont val="ＭＳ Ｐゴシック"/>
        <family val="3"/>
        <charset val="128"/>
      </rPr>
      <t>7年3月31日現在　</t>
    </r>
    <rPh sb="0" eb="2">
      <t>レイワ</t>
    </rPh>
    <phoneticPr fontId="2"/>
  </si>
  <si>
    <r>
      <t>令和</t>
    </r>
    <r>
      <rPr>
        <sz val="11"/>
        <rFont val="ＭＳ Ｐゴシック"/>
        <family val="3"/>
        <charset val="128"/>
      </rPr>
      <t>7年3月31日現在</t>
    </r>
    <rPh sb="0" eb="2">
      <t>レイワ</t>
    </rPh>
    <rPh sb="3" eb="4">
      <t>ネン</t>
    </rPh>
    <rPh sb="5" eb="6">
      <t>ガツ</t>
    </rPh>
    <rPh sb="8" eb="9">
      <t>ニチ</t>
    </rPh>
    <rPh sb="9" eb="11">
      <t>ゲンザイ</t>
    </rPh>
    <phoneticPr fontId="2"/>
  </si>
  <si>
    <t>令和7年3月31日現在</t>
    <rPh sb="0" eb="2">
      <t>レイワ</t>
    </rPh>
    <rPh sb="3" eb="4">
      <t>ネン</t>
    </rPh>
    <rPh sb="5" eb="6">
      <t>ガツ</t>
    </rPh>
    <rPh sb="8" eb="9">
      <t>ニチ</t>
    </rPh>
    <rPh sb="9" eb="11">
      <t>ゲンザイ</t>
    </rPh>
    <phoneticPr fontId="2"/>
  </si>
  <si>
    <t>令和6年3月31日現在　</t>
    <rPh sb="0" eb="2">
      <t>レイワ</t>
    </rPh>
    <rPh sb="3" eb="4">
      <t>ネン</t>
    </rPh>
    <rPh sb="4" eb="5">
      <t>ヘイネン</t>
    </rPh>
    <rPh sb="5" eb="6">
      <t>ガツ</t>
    </rPh>
    <rPh sb="8" eb="9">
      <t>ニチ</t>
    </rPh>
    <rPh sb="9" eb="11">
      <t>ゲンザイ</t>
    </rPh>
    <phoneticPr fontId="2"/>
  </si>
  <si>
    <t>「森林地域」は、森づくり課調べ（令和6年3月31日現在（但し、保安林面積は令和7年3月31日現在の数値））</t>
    <rPh sb="1" eb="3">
      <t>シンリン</t>
    </rPh>
    <rPh sb="3" eb="5">
      <t>チイキ</t>
    </rPh>
    <rPh sb="8" eb="9">
      <t>モリ</t>
    </rPh>
    <rPh sb="12" eb="13">
      <t>カ</t>
    </rPh>
    <rPh sb="13" eb="14">
      <t>シラ</t>
    </rPh>
    <rPh sb="16" eb="18">
      <t>レイワ</t>
    </rPh>
    <rPh sb="19" eb="20">
      <t>ネン</t>
    </rPh>
    <rPh sb="21" eb="22">
      <t>ガツ</t>
    </rPh>
    <rPh sb="24" eb="25">
      <t>ニチ</t>
    </rPh>
    <rPh sb="25" eb="27">
      <t>ゲンザイ</t>
    </rPh>
    <rPh sb="28" eb="29">
      <t>タダ</t>
    </rPh>
    <rPh sb="37" eb="39">
      <t>レイワ</t>
    </rPh>
    <rPh sb="49" eb="51">
      <t>スウチ</t>
    </rPh>
    <phoneticPr fontId="2"/>
  </si>
  <si>
    <t>「自然公園地域」は、みどり自然課調べ（令和7年3月31日現在）</t>
    <rPh sb="1" eb="3">
      <t>シゼン</t>
    </rPh>
    <rPh sb="3" eb="5">
      <t>コウエン</t>
    </rPh>
    <rPh sb="5" eb="7">
      <t>チイキ</t>
    </rPh>
    <rPh sb="13" eb="15">
      <t>シゼン</t>
    </rPh>
    <rPh sb="15" eb="16">
      <t>カ</t>
    </rPh>
    <rPh sb="16" eb="17">
      <t>シラ</t>
    </rPh>
    <rPh sb="19" eb="21">
      <t>レイワ</t>
    </rPh>
    <rPh sb="22" eb="23">
      <t>ネン</t>
    </rPh>
    <rPh sb="23" eb="24">
      <t>ヘイネン</t>
    </rPh>
    <rPh sb="24" eb="25">
      <t>ガツ</t>
    </rPh>
    <rPh sb="27" eb="28">
      <t>ニチ</t>
    </rPh>
    <rPh sb="28" eb="30">
      <t>ゲンザイ</t>
    </rPh>
    <phoneticPr fontId="2"/>
  </si>
  <si>
    <t>「自然環境保全地域」は、みどり自然課調べ（令和7年3月31日現在）</t>
    <rPh sb="15" eb="17">
      <t>シゼン</t>
    </rPh>
    <rPh sb="17" eb="18">
      <t>カ</t>
    </rPh>
    <rPh sb="18" eb="19">
      <t>シラ</t>
    </rPh>
    <rPh sb="21" eb="23">
      <t>レイワ</t>
    </rPh>
    <phoneticPr fontId="2"/>
  </si>
  <si>
    <r>
      <rPr>
        <sz val="11"/>
        <rFont val="ＭＳ Ｐゴシック"/>
        <family val="3"/>
        <charset val="128"/>
      </rPr>
      <t>平成２７</t>
    </r>
    <rPh sb="0" eb="2">
      <t>ヘイセイ</t>
    </rPh>
    <phoneticPr fontId="2"/>
  </si>
  <si>
    <r>
      <rPr>
        <sz val="11"/>
        <rFont val="ＭＳ Ｐゴシック"/>
        <family val="3"/>
        <charset val="128"/>
      </rPr>
      <t>平成２７年度</t>
    </r>
    <rPh sb="0" eb="2">
      <t>ヘイセイ</t>
    </rPh>
    <rPh sb="4" eb="6">
      <t>ネンド</t>
    </rPh>
    <phoneticPr fontId="2"/>
  </si>
  <si>
    <r>
      <rPr>
        <sz val="11"/>
        <rFont val="ＭＳ Ｐゴシック"/>
        <family val="3"/>
        <charset val="128"/>
      </rPr>
      <t>平成
２７年度</t>
    </r>
    <rPh sb="0" eb="2">
      <t>ヘイセイ</t>
    </rPh>
    <rPh sb="5" eb="7">
      <t>ネンド</t>
    </rPh>
    <phoneticPr fontId="2"/>
  </si>
  <si>
    <t>令和7年3月31日現在</t>
    <phoneticPr fontId="2"/>
  </si>
  <si>
    <r>
      <t>令和</t>
    </r>
    <r>
      <rPr>
        <sz val="11"/>
        <rFont val="ＭＳ Ｐゴシック"/>
        <family val="3"/>
        <charset val="128"/>
      </rPr>
      <t>6年度　単位：件</t>
    </r>
    <rPh sb="0" eb="2">
      <t>レイワ</t>
    </rPh>
    <rPh sb="3" eb="5">
      <t>ネンド</t>
    </rPh>
    <rPh sb="4" eb="5">
      <t>ド</t>
    </rPh>
    <rPh sb="5" eb="7">
      <t>ヘイネンド</t>
    </rPh>
    <phoneticPr fontId="2"/>
  </si>
  <si>
    <t>令和6年12月31日現在</t>
    <rPh sb="0" eb="1">
      <t>レイ</t>
    </rPh>
    <rPh sb="1" eb="2">
      <t>ワ</t>
    </rPh>
    <rPh sb="3" eb="4">
      <t>ネン</t>
    </rPh>
    <rPh sb="6" eb="7">
      <t>ガツ</t>
    </rPh>
    <rPh sb="9" eb="10">
      <t>ニチ</t>
    </rPh>
    <rPh sb="10" eb="12">
      <t>ゲンザイ</t>
    </rPh>
    <phoneticPr fontId="2"/>
  </si>
  <si>
    <t xml:space="preserve"> (R6.12.31現在)</t>
    <phoneticPr fontId="2"/>
  </si>
  <si>
    <t>(R6年度)</t>
    <rPh sb="3" eb="4">
      <t>ネン</t>
    </rPh>
    <rPh sb="4" eb="5">
      <t>ド</t>
    </rPh>
    <phoneticPr fontId="2"/>
  </si>
  <si>
    <t>　　　令和7年3月31日現在</t>
    <rPh sb="3" eb="5">
      <t>レイワ</t>
    </rPh>
    <rPh sb="6" eb="7">
      <t>ネン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</si>
</sst>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3">
    <numFmt numFmtId="176" formatCode="0.0_ "/>
    <numFmt numFmtId="177" formatCode="#,##0_ "/>
    <numFmt numFmtId="178" formatCode="#,##0.0_ "/>
    <numFmt numFmtId="179" formatCode="0.00_ "/>
    <numFmt numFmtId="180" formatCode="0.0_);[Red]\(0.0\)"/>
    <numFmt numFmtId="181" formatCode="0.0%"/>
    <numFmt numFmtId="182" formatCode="0_ "/>
    <numFmt numFmtId="183" formatCode="#,##0.0;[Red]\-#,##0.0"/>
    <numFmt numFmtId="184" formatCode="#,##0.0"/>
    <numFmt numFmtId="185" formatCode="#,##0.00_ "/>
    <numFmt numFmtId="186" formatCode="#,##0.00_);[Red]\(#,##0.00\)"/>
    <numFmt numFmtId="187" formatCode="\(0\);&quot;（△ &quot;0&quot;）&quot;"/>
    <numFmt numFmtId="188" formatCode="#,##0_);\(#,##0\)"/>
    <numFmt numFmtId="189" formatCode="0;&quot;（△ &quot;0&quot;）&quot;"/>
    <numFmt numFmtId="190" formatCode="\(#,##0\)"/>
    <numFmt numFmtId="191" formatCode="#,##0_ ;[Red]\-#,##0\ "/>
    <numFmt numFmtId="192" formatCode="#,##0;&quot;△ &quot;#,##0"/>
    <numFmt numFmtId="193" formatCode="#,##0.00;&quot;△ &quot;#,##0.00"/>
    <numFmt numFmtId="194" formatCode="#,##0.00_ ;[Red]\-#,##0.00\ "/>
    <numFmt numFmtId="195" formatCode="#,##0&quot;ha&quot;"/>
    <numFmt numFmtId="196" formatCode="#,##0.0&quot;ha&quot;"/>
    <numFmt numFmtId="197" formatCode="0_);[Red]\(0\)"/>
    <numFmt numFmtId="198" formatCode="[DBNum3][$-411]0"/>
  </numFmts>
  <fonts count="50">
    <font>
      <sz val="11"/>
      <name val="ＭＳ Ｐゴシック"/>
      <family val="3"/>
      <charset val="128"/>
    </font>
    <font>
      <sz val="11"/>
      <name val="ＭＳ Ｐゴシック"/>
      <family val="3"/>
      <charset val="128"/>
    </font>
    <font>
      <sz val="6"/>
      <name val="ＭＳ Ｐゴシック"/>
      <family val="3"/>
      <charset val="128"/>
    </font>
    <font>
      <sz val="11"/>
      <name val="ＭＳ Ｐゴシック"/>
      <family val="3"/>
      <charset val="128"/>
    </font>
    <font>
      <b/>
      <sz val="12"/>
      <name val="ＭＳ Ｐゴシック"/>
      <family val="3"/>
      <charset val="128"/>
    </font>
    <font>
      <sz val="14"/>
      <name val="ＭＳ Ｐゴシック"/>
      <family val="3"/>
      <charset val="128"/>
    </font>
    <font>
      <b/>
      <sz val="11"/>
      <name val="ＭＳ Ｐゴシック"/>
      <family val="3"/>
      <charset val="128"/>
    </font>
    <font>
      <sz val="10"/>
      <name val="ＭＳ Ｐゴシック"/>
      <family val="3"/>
      <charset val="128"/>
    </font>
    <font>
      <b/>
      <sz val="15"/>
      <color indexed="56"/>
      <name val="ＭＳ Ｐゴシック"/>
      <family val="3"/>
      <charset val="128"/>
    </font>
    <font>
      <sz val="12"/>
      <name val="ＭＳ Ｐゴシック"/>
      <family val="3"/>
      <charset val="128"/>
    </font>
    <font>
      <b/>
      <sz val="9"/>
      <color indexed="81"/>
      <name val="MS P ゴシック"/>
      <family val="3"/>
      <charset val="128"/>
    </font>
    <font>
      <sz val="9"/>
      <color indexed="81"/>
      <name val="MS P ゴシック"/>
      <family val="3"/>
      <charset val="128"/>
    </font>
    <font>
      <b/>
      <sz val="14"/>
      <name val="ＭＳ Ｐゴシック"/>
      <family val="3"/>
      <charset val="128"/>
    </font>
    <font>
      <sz val="12"/>
      <name val="ＭＳ 明朝"/>
      <family val="1"/>
      <charset val="128"/>
    </font>
    <font>
      <sz val="6"/>
      <name val="ＭＳ 明朝"/>
      <family val="1"/>
      <charset val="128"/>
    </font>
    <font>
      <sz val="11"/>
      <name val="ＭＳ ゴシック"/>
      <family val="3"/>
      <charset val="128"/>
    </font>
    <font>
      <sz val="14"/>
      <name val="ＭＳ ゴシック"/>
      <family val="3"/>
      <charset val="128"/>
    </font>
    <font>
      <sz val="12"/>
      <name val="ＭＳ ゴシック"/>
      <family val="3"/>
      <charset val="128"/>
    </font>
    <font>
      <b/>
      <sz val="18"/>
      <name val="ＭＳ Ｐゴシック"/>
      <family val="3"/>
      <charset val="128"/>
    </font>
    <font>
      <b/>
      <sz val="10"/>
      <name val="ＭＳ Ｐゴシック"/>
      <family val="3"/>
      <charset val="128"/>
    </font>
    <font>
      <sz val="9"/>
      <name val="ＭＳ Ｐゴシック"/>
      <family val="3"/>
      <charset val="128"/>
    </font>
    <font>
      <sz val="6"/>
      <name val="ＭＳ Ｐゴシック"/>
      <family val="3"/>
      <charset val="128"/>
    </font>
    <font>
      <b/>
      <sz val="13"/>
      <name val="ＭＳ Ｐゴシック"/>
      <family val="3"/>
      <charset val="128"/>
    </font>
    <font>
      <sz val="10"/>
      <name val="ＭＳ ゴシック"/>
      <family val="3"/>
      <charset val="128"/>
    </font>
    <font>
      <sz val="13"/>
      <name val="ＭＳ ゴシック"/>
      <family val="3"/>
      <charset val="128"/>
    </font>
    <font>
      <sz val="8"/>
      <name val="ＭＳ ゴシック"/>
      <family val="3"/>
      <charset val="128"/>
    </font>
    <font>
      <b/>
      <sz val="9"/>
      <color indexed="81"/>
      <name val="ＭＳ Ｐゴシック"/>
      <family val="3"/>
      <charset val="128"/>
    </font>
    <font>
      <b/>
      <sz val="16"/>
      <name val="ＭＳ Ｐゴシック"/>
      <family val="3"/>
      <charset val="128"/>
    </font>
    <font>
      <b/>
      <i/>
      <sz val="11"/>
      <name val="ＭＳ Ｐゴシック"/>
      <family val="3"/>
      <charset val="128"/>
    </font>
    <font>
      <sz val="11"/>
      <name val="ＭＳ Ｐゴシック"/>
      <family val="3"/>
      <charset val="128"/>
      <scheme val="minor"/>
    </font>
    <font>
      <b/>
      <sz val="11"/>
      <name val="ＭＳ Ｐゴシック"/>
      <family val="3"/>
      <charset val="128"/>
      <scheme val="minor"/>
    </font>
    <font>
      <sz val="12"/>
      <name val="ＭＳ Ｐゴシック"/>
      <family val="3"/>
      <charset val="128"/>
      <scheme val="minor"/>
    </font>
    <font>
      <b/>
      <sz val="11"/>
      <color rgb="FF0070C0"/>
      <name val="ＭＳ ゴシック"/>
      <family val="3"/>
      <charset val="128"/>
    </font>
    <font>
      <b/>
      <sz val="11"/>
      <color rgb="FF0070C0"/>
      <name val="ＭＳ Ｐゴシック"/>
      <family val="3"/>
      <charset val="128"/>
    </font>
    <font>
      <sz val="11"/>
      <color rgb="FFFF0000"/>
      <name val="ＭＳ Ｐゴシック"/>
      <family val="3"/>
      <charset val="128"/>
    </font>
    <font>
      <b/>
      <sz val="10.5"/>
      <color rgb="FF0070C0"/>
      <name val="ＭＳ ゴシック"/>
      <family val="3"/>
      <charset val="128"/>
    </font>
    <font>
      <b/>
      <sz val="14"/>
      <name val="ＭＳ Ｐゴシック"/>
      <family val="3"/>
      <charset val="128"/>
      <scheme val="minor"/>
    </font>
    <font>
      <b/>
      <sz val="18"/>
      <name val="ＭＳ Ｐゴシック"/>
      <family val="3"/>
      <charset val="128"/>
      <scheme val="minor"/>
    </font>
    <font>
      <b/>
      <sz val="11"/>
      <color rgb="FF0070C0"/>
      <name val="ＭＳ Ｐゴシック"/>
      <family val="3"/>
      <charset val="128"/>
      <scheme val="minor"/>
    </font>
    <font>
      <b/>
      <sz val="10"/>
      <name val="ＭＳ Ｐゴシック"/>
      <family val="3"/>
      <charset val="128"/>
      <scheme val="minor"/>
    </font>
    <font>
      <sz val="11"/>
      <color rgb="FF0070C0"/>
      <name val="ＭＳ Ｐゴシック"/>
      <family val="3"/>
      <charset val="128"/>
      <scheme val="minor"/>
    </font>
    <font>
      <sz val="14"/>
      <name val="ＭＳ Ｐゴシック"/>
      <family val="3"/>
      <charset val="128"/>
      <scheme val="minor"/>
    </font>
    <font>
      <b/>
      <sz val="20"/>
      <name val="ＭＳ Ｐゴシック"/>
      <family val="3"/>
      <charset val="128"/>
    </font>
    <font>
      <b/>
      <sz val="22"/>
      <name val="ＭＳ Ｐゴシック"/>
      <family val="3"/>
      <charset val="128"/>
    </font>
    <font>
      <b/>
      <sz val="20"/>
      <name val="ＭＳ Ｐゴシック"/>
      <family val="3"/>
      <charset val="128"/>
      <scheme val="minor"/>
    </font>
    <font>
      <sz val="10"/>
      <name val="ＭＳ Ｐゴシック"/>
      <family val="3"/>
      <charset val="128"/>
      <scheme val="minor"/>
    </font>
    <font>
      <sz val="5.5"/>
      <name val="ＭＳ 明朝"/>
      <family val="1"/>
      <charset val="128"/>
    </font>
    <font>
      <b/>
      <sz val="11"/>
      <color theme="4"/>
      <name val="ＭＳ Ｐゴシック"/>
      <family val="3"/>
      <charset val="128"/>
    </font>
    <font>
      <b/>
      <sz val="11"/>
      <name val="ＭＳ ゴシック"/>
      <family val="3"/>
      <charset val="128"/>
    </font>
    <font>
      <b/>
      <sz val="10.5"/>
      <name val="ＭＳ ゴシック"/>
      <family val="3"/>
      <charset val="128"/>
    </font>
  </fonts>
  <fills count="9">
    <fill>
      <patternFill patternType="none"/>
    </fill>
    <fill>
      <patternFill patternType="gray125"/>
    </fill>
    <fill>
      <patternFill patternType="solid">
        <fgColor indexed="41"/>
        <bgColor indexed="64"/>
      </patternFill>
    </fill>
    <fill>
      <patternFill patternType="solid">
        <fgColor indexed="42"/>
        <bgColor indexed="64"/>
      </patternFill>
    </fill>
    <fill>
      <patternFill patternType="solid">
        <fgColor rgb="FFCCFFFF"/>
        <bgColor indexed="64"/>
      </patternFill>
    </fill>
    <fill>
      <patternFill patternType="solid">
        <fgColor rgb="FFCCFFCC"/>
        <bgColor indexed="64"/>
      </patternFill>
    </fill>
    <fill>
      <patternFill patternType="solid">
        <fgColor theme="0"/>
        <bgColor indexed="64"/>
      </patternFill>
    </fill>
    <fill>
      <patternFill patternType="solid">
        <fgColor rgb="FFCCFFFF"/>
        <bgColor rgb="FF000000"/>
      </patternFill>
    </fill>
    <fill>
      <patternFill patternType="solid">
        <fgColor rgb="FFCCFFCC"/>
        <bgColor rgb="FF000000"/>
      </patternFill>
    </fill>
  </fills>
  <borders count="79">
    <border>
      <left/>
      <right/>
      <top/>
      <bottom/>
      <diagonal/>
    </border>
    <border>
      <left style="medium">
        <color indexed="64"/>
      </left>
      <right style="medium">
        <color indexed="64"/>
      </right>
      <top style="thin">
        <color indexed="64"/>
      </top>
      <bottom style="thin">
        <color indexed="64"/>
      </bottom>
      <diagonal/>
    </border>
    <border>
      <left/>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top style="thin">
        <color indexed="64"/>
      </top>
      <bottom style="thin">
        <color indexed="64"/>
      </bottom>
      <diagonal/>
    </border>
    <border>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right style="thin">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diagonal/>
    </border>
    <border>
      <left style="thin">
        <color indexed="64"/>
      </left>
      <right/>
      <top style="thin">
        <color indexed="64"/>
      </top>
      <bottom/>
      <diagonal/>
    </border>
    <border>
      <left/>
      <right style="medium">
        <color indexed="64"/>
      </right>
      <top style="thin">
        <color indexed="64"/>
      </top>
      <bottom/>
      <diagonal/>
    </border>
    <border>
      <left/>
      <right/>
      <top style="thin">
        <color indexed="64"/>
      </top>
      <bottom/>
      <diagonal/>
    </border>
    <border>
      <left/>
      <right style="medium">
        <color indexed="64"/>
      </right>
      <top/>
      <bottom style="medium">
        <color indexed="64"/>
      </bottom>
      <diagonal/>
    </border>
    <border>
      <left style="medium">
        <color indexed="64"/>
      </left>
      <right/>
      <top/>
      <bottom style="medium">
        <color indexed="64"/>
      </bottom>
      <diagonal/>
    </border>
    <border>
      <left style="thin">
        <color indexed="64"/>
      </left>
      <right/>
      <top/>
      <bottom style="medium">
        <color indexed="64"/>
      </bottom>
      <diagonal/>
    </border>
    <border>
      <left style="medium">
        <color indexed="64"/>
      </left>
      <right/>
      <top style="thin">
        <color indexed="64"/>
      </top>
      <bottom/>
      <diagonal/>
    </border>
    <border>
      <left style="medium">
        <color indexed="64"/>
      </left>
      <right/>
      <top/>
      <bottom/>
      <diagonal/>
    </border>
    <border>
      <left style="thin">
        <color indexed="64"/>
      </left>
      <right/>
      <top/>
      <bottom/>
      <diagonal/>
    </border>
    <border>
      <left style="medium">
        <color indexed="64"/>
      </left>
      <right/>
      <top style="medium">
        <color indexed="64"/>
      </top>
      <bottom style="medium">
        <color indexed="64"/>
      </bottom>
      <diagonal/>
    </border>
  </borders>
  <cellStyleXfs count="9">
    <xf numFmtId="0" fontId="0" fillId="0" borderId="0"/>
    <xf numFmtId="9" fontId="3" fillId="0" borderId="0" applyFont="0" applyFill="0" applyBorder="0" applyAlignment="0" applyProtection="0"/>
    <xf numFmtId="38" fontId="1" fillId="0" borderId="0" applyFont="0" applyFill="0" applyBorder="0" applyAlignment="0" applyProtection="0"/>
    <xf numFmtId="38" fontId="3" fillId="0" borderId="0" applyFont="0" applyFill="0" applyBorder="0" applyAlignment="0" applyProtection="0"/>
    <xf numFmtId="38" fontId="3" fillId="0" borderId="0" applyFont="0" applyFill="0" applyBorder="0" applyAlignment="0" applyProtection="0">
      <alignment vertical="center"/>
    </xf>
    <xf numFmtId="184" fontId="13" fillId="0" borderId="0"/>
    <xf numFmtId="0" fontId="3" fillId="0" borderId="0"/>
    <xf numFmtId="0" fontId="3" fillId="0" borderId="0">
      <alignment vertical="center"/>
    </xf>
    <xf numFmtId="0" fontId="3" fillId="0" borderId="0">
      <alignment vertical="center"/>
    </xf>
  </cellStyleXfs>
  <cellXfs count="806">
    <xf numFmtId="0" fontId="0" fillId="0" borderId="0" xfId="0"/>
    <xf numFmtId="0" fontId="0" fillId="0" borderId="0" xfId="0" applyAlignment="1">
      <alignment vertical="center"/>
    </xf>
    <xf numFmtId="0" fontId="7" fillId="0" borderId="0" xfId="0" applyFont="1"/>
    <xf numFmtId="0" fontId="7" fillId="0" borderId="2" xfId="0" applyFont="1" applyBorder="1"/>
    <xf numFmtId="0" fontId="9" fillId="0" borderId="0" xfId="0" applyFont="1"/>
    <xf numFmtId="0" fontId="29" fillId="0" borderId="0" xfId="0" applyFont="1" applyAlignment="1">
      <alignment horizontal="right" vertical="center"/>
    </xf>
    <xf numFmtId="0" fontId="30" fillId="5" borderId="5" xfId="0" applyFont="1" applyFill="1" applyBorder="1" applyAlignment="1">
      <alignment horizontal="center" vertical="center"/>
    </xf>
    <xf numFmtId="0" fontId="30" fillId="5" borderId="5" xfId="0" applyFont="1" applyFill="1" applyBorder="1" applyAlignment="1">
      <alignment horizontal="center" vertical="center" wrapText="1"/>
    </xf>
    <xf numFmtId="0" fontId="30" fillId="5" borderId="6" xfId="0" applyFont="1" applyFill="1" applyBorder="1" applyAlignment="1">
      <alignment horizontal="center" vertical="center" wrapText="1"/>
    </xf>
    <xf numFmtId="183" fontId="31" fillId="0" borderId="0" xfId="2" applyNumberFormat="1" applyFont="1" applyFill="1" applyBorder="1" applyAlignment="1">
      <alignment vertical="center"/>
    </xf>
    <xf numFmtId="0" fontId="6" fillId="0" borderId="0" xfId="0" applyFont="1"/>
    <xf numFmtId="0" fontId="30" fillId="5" borderId="12" xfId="0" applyFont="1" applyFill="1" applyBorder="1" applyAlignment="1">
      <alignment horizontal="center" vertical="center" wrapText="1"/>
    </xf>
    <xf numFmtId="0" fontId="30" fillId="5" borderId="7" xfId="0" applyFont="1" applyFill="1" applyBorder="1" applyAlignment="1">
      <alignment horizontal="center" vertical="center"/>
    </xf>
    <xf numFmtId="38" fontId="29" fillId="0" borderId="5" xfId="2" applyFont="1" applyBorder="1" applyAlignment="1">
      <alignment vertical="center"/>
    </xf>
    <xf numFmtId="183" fontId="29" fillId="0" borderId="5" xfId="2" applyNumberFormat="1" applyFont="1" applyBorder="1" applyAlignment="1">
      <alignment vertical="center"/>
    </xf>
    <xf numFmtId="183" fontId="29" fillId="0" borderId="12" xfId="2" applyNumberFormat="1" applyFont="1" applyBorder="1" applyAlignment="1">
      <alignment vertical="center"/>
    </xf>
    <xf numFmtId="38" fontId="29" fillId="0" borderId="7" xfId="2" applyFont="1" applyBorder="1" applyAlignment="1">
      <alignment vertical="center"/>
    </xf>
    <xf numFmtId="183" fontId="29" fillId="0" borderId="6" xfId="2" applyNumberFormat="1" applyFont="1" applyBorder="1" applyAlignment="1">
      <alignment vertical="center"/>
    </xf>
    <xf numFmtId="38" fontId="29" fillId="0" borderId="14" xfId="2" applyFont="1" applyBorder="1" applyAlignment="1">
      <alignment vertical="center"/>
    </xf>
    <xf numFmtId="183" fontId="29" fillId="0" borderId="14" xfId="2" applyNumberFormat="1" applyFont="1" applyBorder="1" applyAlignment="1">
      <alignment vertical="center"/>
    </xf>
    <xf numFmtId="183" fontId="29" fillId="0" borderId="15" xfId="2" applyNumberFormat="1" applyFont="1" applyBorder="1" applyAlignment="1">
      <alignment vertical="center"/>
    </xf>
    <xf numFmtId="38" fontId="29" fillId="0" borderId="8" xfId="2" applyFont="1" applyBorder="1" applyAlignment="1">
      <alignment vertical="center"/>
    </xf>
    <xf numFmtId="183" fontId="29" fillId="0" borderId="16" xfId="2" applyNumberFormat="1" applyFont="1" applyBorder="1" applyAlignment="1">
      <alignment vertical="center"/>
    </xf>
    <xf numFmtId="0" fontId="15" fillId="0" borderId="0" xfId="7" applyFont="1">
      <alignment vertical="center"/>
    </xf>
    <xf numFmtId="0" fontId="32" fillId="0" borderId="0" xfId="7" applyFont="1">
      <alignment vertical="center"/>
    </xf>
    <xf numFmtId="0" fontId="16" fillId="0" borderId="0" xfId="7" applyFont="1">
      <alignment vertical="center"/>
    </xf>
    <xf numFmtId="0" fontId="15" fillId="0" borderId="0" xfId="7" applyFont="1" applyAlignment="1">
      <alignment horizontal="right"/>
    </xf>
    <xf numFmtId="0" fontId="17" fillId="0" borderId="0" xfId="7" applyFont="1">
      <alignment vertical="center"/>
    </xf>
    <xf numFmtId="177" fontId="17" fillId="0" borderId="0" xfId="7" applyNumberFormat="1" applyFont="1">
      <alignment vertical="center"/>
    </xf>
    <xf numFmtId="186" fontId="17" fillId="0" borderId="0" xfId="7" applyNumberFormat="1" applyFont="1">
      <alignment vertical="center"/>
    </xf>
    <xf numFmtId="38" fontId="9" fillId="0" borderId="7" xfId="3" applyFont="1" applyBorder="1" applyAlignment="1">
      <alignment vertical="center"/>
    </xf>
    <xf numFmtId="38" fontId="9" fillId="0" borderId="5" xfId="3" applyFont="1" applyBorder="1" applyAlignment="1">
      <alignment vertical="center"/>
    </xf>
    <xf numFmtId="0" fontId="7" fillId="0" borderId="0" xfId="0" applyFont="1" applyAlignment="1">
      <alignment horizontal="right"/>
    </xf>
    <xf numFmtId="38" fontId="9" fillId="0" borderId="13" xfId="3" applyFont="1" applyBorder="1" applyAlignment="1">
      <alignment vertical="center"/>
    </xf>
    <xf numFmtId="38" fontId="9" fillId="0" borderId="23" xfId="3" applyFont="1" applyBorder="1" applyAlignment="1">
      <alignment vertical="center"/>
    </xf>
    <xf numFmtId="180" fontId="9" fillId="0" borderId="25" xfId="0" applyNumberFormat="1" applyFont="1" applyBorder="1" applyAlignment="1">
      <alignment vertical="center"/>
    </xf>
    <xf numFmtId="180" fontId="9" fillId="0" borderId="6" xfId="0" applyNumberFormat="1" applyFont="1" applyBorder="1" applyAlignment="1">
      <alignment vertical="center"/>
    </xf>
    <xf numFmtId="180" fontId="9" fillId="0" borderId="6" xfId="0" applyNumberFormat="1" applyFont="1" applyBorder="1" applyAlignment="1">
      <alignment horizontal="right" vertical="center"/>
    </xf>
    <xf numFmtId="38" fontId="9" fillId="0" borderId="41" xfId="3" applyFont="1" applyBorder="1" applyAlignment="1">
      <alignment vertical="center"/>
    </xf>
    <xf numFmtId="38" fontId="9" fillId="0" borderId="42" xfId="3" applyFont="1" applyBorder="1" applyAlignment="1">
      <alignment vertical="center"/>
    </xf>
    <xf numFmtId="180" fontId="9" fillId="0" borderId="43" xfId="0" applyNumberFormat="1" applyFont="1" applyBorder="1" applyAlignment="1">
      <alignment horizontal="right" vertical="center"/>
    </xf>
    <xf numFmtId="38" fontId="9" fillId="0" borderId="41" xfId="3" applyFont="1" applyFill="1" applyBorder="1" applyAlignment="1">
      <alignment vertical="center"/>
    </xf>
    <xf numFmtId="38" fontId="9" fillId="0" borderId="42" xfId="3" applyFont="1" applyFill="1" applyBorder="1" applyAlignment="1">
      <alignment vertical="center"/>
    </xf>
    <xf numFmtId="38" fontId="9" fillId="0" borderId="7" xfId="3" applyFont="1" applyFill="1" applyBorder="1" applyAlignment="1">
      <alignment vertical="center"/>
    </xf>
    <xf numFmtId="38" fontId="9" fillId="0" borderId="5" xfId="3" applyFont="1" applyFill="1" applyBorder="1" applyAlignment="1">
      <alignment vertical="center"/>
    </xf>
    <xf numFmtId="38" fontId="9" fillId="0" borderId="46" xfId="3" applyFont="1" applyFill="1" applyBorder="1" applyAlignment="1">
      <alignment vertical="center"/>
    </xf>
    <xf numFmtId="38" fontId="9" fillId="0" borderId="47" xfId="3" applyFont="1" applyFill="1" applyBorder="1" applyAlignment="1">
      <alignment vertical="center"/>
    </xf>
    <xf numFmtId="180" fontId="9" fillId="0" borderId="48" xfId="0" applyNumberFormat="1" applyFont="1" applyBorder="1" applyAlignment="1">
      <alignment horizontal="right" vertical="center"/>
    </xf>
    <xf numFmtId="0" fontId="34" fillId="0" borderId="0" xfId="0" applyFont="1"/>
    <xf numFmtId="0" fontId="20" fillId="0" borderId="0" xfId="0" applyFont="1"/>
    <xf numFmtId="188" fontId="0" fillId="0" borderId="0" xfId="0" applyNumberFormat="1" applyAlignment="1">
      <alignment shrinkToFit="1"/>
    </xf>
    <xf numFmtId="0" fontId="12" fillId="0" borderId="0" xfId="0" applyFont="1"/>
    <xf numFmtId="0" fontId="9" fillId="0" borderId="0" xfId="0" applyFont="1" applyAlignment="1">
      <alignment horizontal="right"/>
    </xf>
    <xf numFmtId="190" fontId="0" fillId="0" borderId="0" xfId="0" applyNumberFormat="1"/>
    <xf numFmtId="188" fontId="0" fillId="0" borderId="0" xfId="0" applyNumberFormat="1"/>
    <xf numFmtId="0" fontId="5" fillId="0" borderId="0" xfId="0" applyFont="1"/>
    <xf numFmtId="0" fontId="22" fillId="0" borderId="0" xfId="0" applyFont="1" applyAlignment="1">
      <alignment vertical="center"/>
    </xf>
    <xf numFmtId="0" fontId="3" fillId="0" borderId="0" xfId="0" applyFont="1" applyAlignment="1">
      <alignment vertical="center"/>
    </xf>
    <xf numFmtId="0" fontId="33" fillId="0" borderId="0" xfId="0" applyFont="1" applyAlignment="1">
      <alignment vertical="center"/>
    </xf>
    <xf numFmtId="0" fontId="6" fillId="0" borderId="0" xfId="0" applyFont="1" applyAlignment="1">
      <alignment vertical="center"/>
    </xf>
    <xf numFmtId="0" fontId="5" fillId="0" borderId="0" xfId="0" applyFont="1" applyAlignment="1">
      <alignment horizontal="right"/>
    </xf>
    <xf numFmtId="194" fontId="0" fillId="0" borderId="0" xfId="0" applyNumberFormat="1" applyAlignment="1">
      <alignment vertical="center"/>
    </xf>
    <xf numFmtId="0" fontId="0" fillId="0" borderId="0" xfId="0" applyAlignment="1">
      <alignment vertical="center" wrapText="1"/>
    </xf>
    <xf numFmtId="38" fontId="15" fillId="0" borderId="0" xfId="4" applyFont="1">
      <alignment vertical="center"/>
    </xf>
    <xf numFmtId="0" fontId="23" fillId="0" borderId="0" xfId="8" applyFont="1">
      <alignment vertical="center"/>
    </xf>
    <xf numFmtId="0" fontId="24" fillId="0" borderId="0" xfId="8" applyFont="1">
      <alignment vertical="center"/>
    </xf>
    <xf numFmtId="38" fontId="15" fillId="0" borderId="0" xfId="4" applyFont="1" applyAlignment="1">
      <alignment horizontal="center" vertical="center"/>
    </xf>
    <xf numFmtId="0" fontId="23" fillId="0" borderId="0" xfId="8" applyFont="1" applyAlignment="1">
      <alignment horizontal="center" vertical="center"/>
    </xf>
    <xf numFmtId="0" fontId="15" fillId="0" borderId="0" xfId="8" applyFont="1" applyAlignment="1">
      <alignment horizontal="center" vertical="center"/>
    </xf>
    <xf numFmtId="38" fontId="25" fillId="0" borderId="0" xfId="4" applyFont="1" applyAlignment="1">
      <alignment vertical="center" wrapText="1"/>
    </xf>
    <xf numFmtId="0" fontId="9" fillId="0" borderId="0" xfId="8" applyFont="1">
      <alignment vertical="center"/>
    </xf>
    <xf numFmtId="179" fontId="24" fillId="0" borderId="0" xfId="8" applyNumberFormat="1" applyFont="1">
      <alignment vertical="center"/>
    </xf>
    <xf numFmtId="0" fontId="18" fillId="0" borderId="0" xfId="0" applyFont="1" applyAlignment="1">
      <alignment vertical="center"/>
    </xf>
    <xf numFmtId="3" fontId="9" fillId="0" borderId="0" xfId="0" applyNumberFormat="1" applyFont="1" applyAlignment="1">
      <alignment vertical="center"/>
    </xf>
    <xf numFmtId="0" fontId="19" fillId="0" borderId="0" xfId="0" applyFont="1" applyAlignment="1">
      <alignment vertical="center"/>
    </xf>
    <xf numFmtId="0" fontId="5" fillId="0" borderId="0" xfId="0" applyFont="1" applyAlignment="1">
      <alignment vertical="center"/>
    </xf>
    <xf numFmtId="0" fontId="28" fillId="0" borderId="0" xfId="0" applyFont="1" applyAlignment="1">
      <alignment vertical="center"/>
    </xf>
    <xf numFmtId="0" fontId="9" fillId="0" borderId="0" xfId="0" applyFont="1" applyAlignment="1">
      <alignment horizontal="right" vertical="center"/>
    </xf>
    <xf numFmtId="0" fontId="9" fillId="0" borderId="0" xfId="0" applyFont="1" applyAlignment="1">
      <alignment horizontal="left" vertical="center"/>
    </xf>
    <xf numFmtId="0" fontId="0" fillId="0" borderId="0" xfId="0" applyAlignment="1">
      <alignment horizontal="right" vertical="center"/>
    </xf>
    <xf numFmtId="188" fontId="0" fillId="0" borderId="0" xfId="0" applyNumberFormat="1" applyAlignment="1">
      <alignment horizontal="center" shrinkToFit="1"/>
    </xf>
    <xf numFmtId="0" fontId="15" fillId="3" borderId="18" xfId="7" applyFont="1" applyFill="1" applyBorder="1" applyAlignment="1">
      <alignment horizontal="center" vertical="center"/>
    </xf>
    <xf numFmtId="0" fontId="15" fillId="3" borderId="5" xfId="7" applyFont="1" applyFill="1" applyBorder="1" applyAlignment="1">
      <alignment horizontal="center" vertical="center"/>
    </xf>
    <xf numFmtId="0" fontId="15" fillId="3" borderId="6" xfId="7" applyFont="1" applyFill="1" applyBorder="1" applyAlignment="1">
      <alignment horizontal="center" vertical="center"/>
    </xf>
    <xf numFmtId="0" fontId="15" fillId="2" borderId="7" xfId="7" applyFont="1" applyFill="1" applyBorder="1" applyAlignment="1">
      <alignment horizontal="center" vertical="center" shrinkToFit="1"/>
    </xf>
    <xf numFmtId="185" fontId="15" fillId="0" borderId="5" xfId="7" applyNumberFormat="1" applyFont="1" applyBorder="1" applyAlignment="1">
      <alignment vertical="center" shrinkToFit="1"/>
    </xf>
    <xf numFmtId="177" fontId="15" fillId="0" borderId="5" xfId="7" applyNumberFormat="1" applyFont="1" applyBorder="1" applyAlignment="1">
      <alignment vertical="center" shrinkToFit="1"/>
    </xf>
    <xf numFmtId="185" fontId="15" fillId="0" borderId="6" xfId="7" applyNumberFormat="1" applyFont="1" applyBorder="1" applyAlignment="1">
      <alignment vertical="center" shrinkToFit="1"/>
    </xf>
    <xf numFmtId="0" fontId="15" fillId="2" borderId="8" xfId="7" applyFont="1" applyFill="1" applyBorder="1" applyAlignment="1">
      <alignment horizontal="center" vertical="center" shrinkToFit="1"/>
    </xf>
    <xf numFmtId="186" fontId="15" fillId="0" borderId="14" xfId="7" applyNumberFormat="1" applyFont="1" applyBorder="1" applyAlignment="1">
      <alignment vertical="center" shrinkToFit="1"/>
    </xf>
    <xf numFmtId="177" fontId="15" fillId="0" borderId="14" xfId="7" applyNumberFormat="1" applyFont="1" applyBorder="1" applyAlignment="1">
      <alignment vertical="center" shrinkToFit="1"/>
    </xf>
    <xf numFmtId="185" fontId="15" fillId="0" borderId="16" xfId="7" applyNumberFormat="1" applyFont="1" applyBorder="1" applyAlignment="1">
      <alignment vertical="center" shrinkToFit="1"/>
    </xf>
    <xf numFmtId="185" fontId="15" fillId="0" borderId="14" xfId="7" applyNumberFormat="1" applyFont="1" applyBorder="1" applyAlignment="1">
      <alignment vertical="center" shrinkToFit="1"/>
    </xf>
    <xf numFmtId="0" fontId="37" fillId="0" borderId="0" xfId="0" applyFont="1" applyAlignment="1">
      <alignment vertical="center"/>
    </xf>
    <xf numFmtId="0" fontId="29" fillId="0" borderId="0" xfId="0" applyFont="1" applyAlignment="1">
      <alignment vertical="center"/>
    </xf>
    <xf numFmtId="0" fontId="36" fillId="0" borderId="0" xfId="0" applyFont="1" applyAlignment="1">
      <alignment vertical="center"/>
    </xf>
    <xf numFmtId="0" fontId="30" fillId="0" borderId="0" xfId="0" applyFont="1" applyAlignment="1">
      <alignment vertical="center"/>
    </xf>
    <xf numFmtId="0" fontId="30" fillId="0" borderId="0" xfId="0" applyFont="1" applyAlignment="1">
      <alignment horizontal="center" vertical="center"/>
    </xf>
    <xf numFmtId="0" fontId="39" fillId="0" borderId="0" xfId="0" applyFont="1" applyAlignment="1">
      <alignment vertical="center"/>
    </xf>
    <xf numFmtId="0" fontId="29" fillId="2" borderId="55" xfId="0" applyFont="1" applyFill="1" applyBorder="1" applyAlignment="1">
      <alignment horizontal="distributed" vertical="center" justifyLastLine="1"/>
    </xf>
    <xf numFmtId="38" fontId="29" fillId="0" borderId="7" xfId="3" applyFont="1" applyBorder="1" applyAlignment="1">
      <alignment vertical="center"/>
    </xf>
    <xf numFmtId="38" fontId="29" fillId="0" borderId="5" xfId="3" applyFont="1" applyBorder="1" applyAlignment="1">
      <alignment horizontal="right" vertical="center"/>
    </xf>
    <xf numFmtId="38" fontId="29" fillId="0" borderId="5" xfId="3" applyFont="1" applyBorder="1" applyAlignment="1">
      <alignment vertical="center"/>
    </xf>
    <xf numFmtId="38" fontId="29" fillId="0" borderId="6" xfId="3" applyFont="1" applyBorder="1" applyAlignment="1">
      <alignment vertical="center"/>
    </xf>
    <xf numFmtId="177" fontId="29" fillId="0" borderId="30" xfId="0" applyNumberFormat="1" applyFont="1" applyBorder="1" applyAlignment="1">
      <alignment vertical="center"/>
    </xf>
    <xf numFmtId="177" fontId="29" fillId="0" borderId="23" xfId="0" applyNumberFormat="1" applyFont="1" applyBorder="1" applyAlignment="1">
      <alignment vertical="center"/>
    </xf>
    <xf numFmtId="177" fontId="29" fillId="0" borderId="25" xfId="0" applyNumberFormat="1" applyFont="1" applyBorder="1" applyAlignment="1">
      <alignment vertical="center"/>
    </xf>
    <xf numFmtId="0" fontId="29" fillId="0" borderId="30" xfId="0" applyFont="1" applyBorder="1" applyAlignment="1">
      <alignment vertical="center"/>
    </xf>
    <xf numFmtId="0" fontId="29" fillId="0" borderId="25" xfId="0" applyFont="1" applyBorder="1" applyAlignment="1">
      <alignment vertical="center"/>
    </xf>
    <xf numFmtId="0" fontId="29" fillId="2" borderId="9" xfId="0" applyFont="1" applyFill="1" applyBorder="1" applyAlignment="1">
      <alignment horizontal="distributed" vertical="center" justifyLastLine="1"/>
    </xf>
    <xf numFmtId="177" fontId="29" fillId="0" borderId="36" xfId="0" applyNumberFormat="1" applyFont="1" applyBorder="1" applyAlignment="1">
      <alignment vertical="center"/>
    </xf>
    <xf numFmtId="177" fontId="29" fillId="0" borderId="37" xfId="0" applyNumberFormat="1" applyFont="1" applyBorder="1" applyAlignment="1">
      <alignment vertical="center"/>
    </xf>
    <xf numFmtId="177" fontId="29" fillId="0" borderId="56" xfId="0" applyNumberFormat="1" applyFont="1" applyBorder="1" applyAlignment="1">
      <alignment vertical="center"/>
    </xf>
    <xf numFmtId="0" fontId="29" fillId="0" borderId="36" xfId="0" applyFont="1" applyBorder="1" applyAlignment="1">
      <alignment vertical="center"/>
    </xf>
    <xf numFmtId="0" fontId="29" fillId="0" borderId="56" xfId="0" applyFont="1" applyBorder="1" applyAlignment="1">
      <alignment vertical="center"/>
    </xf>
    <xf numFmtId="0" fontId="29" fillId="2" borderId="1" xfId="0" applyFont="1" applyFill="1" applyBorder="1" applyAlignment="1">
      <alignment horizontal="distributed" vertical="center" justifyLastLine="1"/>
    </xf>
    <xf numFmtId="177" fontId="29" fillId="0" borderId="18" xfId="0" applyNumberFormat="1" applyFont="1" applyBorder="1" applyAlignment="1">
      <alignment vertical="center"/>
    </xf>
    <xf numFmtId="177" fontId="29" fillId="0" borderId="5" xfId="0" applyNumberFormat="1" applyFont="1" applyBorder="1" applyAlignment="1">
      <alignment vertical="center"/>
    </xf>
    <xf numFmtId="177" fontId="29" fillId="0" borderId="6" xfId="0" applyNumberFormat="1" applyFont="1" applyBorder="1" applyAlignment="1">
      <alignment vertical="center"/>
    </xf>
    <xf numFmtId="0" fontId="29" fillId="0" borderId="18" xfId="0" applyFont="1" applyBorder="1" applyAlignment="1">
      <alignment vertical="center"/>
    </xf>
    <xf numFmtId="0" fontId="29" fillId="0" borderId="6" xfId="0" applyFont="1" applyBorder="1" applyAlignment="1">
      <alignment vertical="center"/>
    </xf>
    <xf numFmtId="0" fontId="29" fillId="4" borderId="1" xfId="0" applyFont="1" applyFill="1" applyBorder="1" applyAlignment="1">
      <alignment horizontal="distributed" vertical="center" justifyLastLine="1"/>
    </xf>
    <xf numFmtId="177" fontId="29" fillId="0" borderId="7" xfId="0" applyNumberFormat="1" applyFont="1" applyBorder="1" applyAlignment="1">
      <alignment vertical="center"/>
    </xf>
    <xf numFmtId="38" fontId="29" fillId="0" borderId="4" xfId="3" applyFont="1" applyBorder="1" applyAlignment="1">
      <alignment vertical="center"/>
    </xf>
    <xf numFmtId="38" fontId="29" fillId="0" borderId="37" xfId="3" applyFont="1" applyBorder="1" applyAlignment="1">
      <alignment horizontal="right" vertical="center"/>
    </xf>
    <xf numFmtId="38" fontId="29" fillId="0" borderId="37" xfId="3" applyFont="1" applyBorder="1" applyAlignment="1">
      <alignment vertical="center"/>
    </xf>
    <xf numFmtId="38" fontId="29" fillId="0" borderId="56" xfId="3" applyFont="1" applyBorder="1" applyAlignment="1">
      <alignment vertical="center"/>
    </xf>
    <xf numFmtId="0" fontId="29" fillId="2" borderId="57" xfId="0" applyFont="1" applyFill="1" applyBorder="1" applyAlignment="1">
      <alignment horizontal="distributed" vertical="center" justifyLastLine="1"/>
    </xf>
    <xf numFmtId="177" fontId="29" fillId="0" borderId="58" xfId="0" applyNumberFormat="1" applyFont="1" applyBorder="1" applyAlignment="1">
      <alignment vertical="center"/>
    </xf>
    <xf numFmtId="177" fontId="29" fillId="0" borderId="59" xfId="0" applyNumberFormat="1" applyFont="1" applyBorder="1" applyAlignment="1">
      <alignment vertical="center"/>
    </xf>
    <xf numFmtId="177" fontId="29" fillId="0" borderId="60" xfId="0" applyNumberFormat="1" applyFont="1" applyBorder="1" applyAlignment="1">
      <alignment vertical="center"/>
    </xf>
    <xf numFmtId="177" fontId="29" fillId="0" borderId="61" xfId="0" applyNumberFormat="1" applyFont="1" applyBorder="1" applyAlignment="1">
      <alignment vertical="center"/>
    </xf>
    <xf numFmtId="177" fontId="29" fillId="0" borderId="62" xfId="0" applyNumberFormat="1" applyFont="1" applyBorder="1" applyAlignment="1">
      <alignment vertical="center"/>
    </xf>
    <xf numFmtId="0" fontId="29" fillId="0" borderId="62" xfId="0" applyFont="1" applyBorder="1" applyAlignment="1">
      <alignment vertical="center"/>
    </xf>
    <xf numFmtId="0" fontId="29" fillId="0" borderId="61" xfId="0" applyFont="1" applyBorder="1" applyAlignment="1">
      <alignment vertical="center"/>
    </xf>
    <xf numFmtId="0" fontId="29" fillId="0" borderId="2" xfId="0" applyFont="1" applyBorder="1" applyAlignment="1">
      <alignment horizontal="distributed" vertical="center" justifyLastLine="1"/>
    </xf>
    <xf numFmtId="38" fontId="29" fillId="0" borderId="2" xfId="3" applyFont="1" applyBorder="1" applyAlignment="1">
      <alignment vertical="center"/>
    </xf>
    <xf numFmtId="38" fontId="29" fillId="0" borderId="2" xfId="3" applyFont="1" applyBorder="1" applyAlignment="1">
      <alignment horizontal="right" vertical="center"/>
    </xf>
    <xf numFmtId="177" fontId="29" fillId="0" borderId="2" xfId="0" applyNumberFormat="1" applyFont="1" applyBorder="1" applyAlignment="1">
      <alignment vertical="center"/>
    </xf>
    <xf numFmtId="0" fontId="29" fillId="0" borderId="2" xfId="0" applyFont="1" applyBorder="1" applyAlignment="1">
      <alignment vertical="center"/>
    </xf>
    <xf numFmtId="0" fontId="29" fillId="2" borderId="50" xfId="0" applyFont="1" applyFill="1" applyBorder="1" applyAlignment="1">
      <alignment horizontal="distributed" vertical="center" justifyLastLine="1"/>
    </xf>
    <xf numFmtId="38" fontId="29" fillId="0" borderId="8" xfId="3" applyFont="1" applyBorder="1" applyAlignment="1">
      <alignment vertical="center"/>
    </xf>
    <xf numFmtId="38" fontId="29" fillId="0" borderId="14" xfId="3" applyFont="1" applyBorder="1" applyAlignment="1">
      <alignment horizontal="right" vertical="center"/>
    </xf>
    <xf numFmtId="38" fontId="29" fillId="0" borderId="14" xfId="3" applyFont="1" applyBorder="1" applyAlignment="1">
      <alignment vertical="center"/>
    </xf>
    <xf numFmtId="38" fontId="29" fillId="0" borderId="16" xfId="3" applyFont="1" applyBorder="1" applyAlignment="1">
      <alignment vertical="center"/>
    </xf>
    <xf numFmtId="177" fontId="29" fillId="0" borderId="54" xfId="0" applyNumberFormat="1" applyFont="1" applyBorder="1" applyAlignment="1">
      <alignment vertical="center"/>
    </xf>
    <xf numFmtId="177" fontId="29" fillId="0" borderId="52" xfId="0" applyNumberFormat="1" applyFont="1" applyBorder="1" applyAlignment="1">
      <alignment vertical="center"/>
    </xf>
    <xf numFmtId="177" fontId="29" fillId="0" borderId="53" xfId="0" applyNumberFormat="1" applyFont="1" applyBorder="1" applyAlignment="1">
      <alignment vertical="center"/>
    </xf>
    <xf numFmtId="0" fontId="29" fillId="0" borderId="54" xfId="0" applyFont="1" applyBorder="1" applyAlignment="1">
      <alignment vertical="center"/>
    </xf>
    <xf numFmtId="0" fontId="29" fillId="0" borderId="53" xfId="0" applyFont="1" applyBorder="1" applyAlignment="1">
      <alignment vertical="center"/>
    </xf>
    <xf numFmtId="0" fontId="27" fillId="0" borderId="0" xfId="0" applyFont="1" applyAlignment="1">
      <alignment vertical="center"/>
    </xf>
    <xf numFmtId="0" fontId="33" fillId="0" borderId="0" xfId="0" applyFont="1"/>
    <xf numFmtId="188" fontId="0" fillId="0" borderId="0" xfId="3" applyNumberFormat="1" applyFont="1" applyBorder="1" applyAlignment="1">
      <alignment horizontal="right" shrinkToFit="1"/>
    </xf>
    <xf numFmtId="0" fontId="6" fillId="0" borderId="0" xfId="0" applyFont="1" applyAlignment="1">
      <alignment horizontal="right" vertical="center"/>
    </xf>
    <xf numFmtId="0" fontId="9" fillId="2" borderId="65" xfId="0" applyFont="1" applyFill="1" applyBorder="1" applyAlignment="1">
      <alignment vertical="center"/>
    </xf>
    <xf numFmtId="0" fontId="9" fillId="3" borderId="32" xfId="0" applyFont="1" applyFill="1" applyBorder="1" applyAlignment="1">
      <alignment horizontal="centerContinuous" vertical="center"/>
    </xf>
    <xf numFmtId="0" fontId="9" fillId="3" borderId="33" xfId="0" applyFont="1" applyFill="1" applyBorder="1" applyAlignment="1">
      <alignment horizontal="centerContinuous" vertical="center"/>
    </xf>
    <xf numFmtId="0" fontId="9" fillId="3" borderId="33" xfId="0" applyFont="1" applyFill="1" applyBorder="1" applyAlignment="1">
      <alignment horizontal="center" vertical="center"/>
    </xf>
    <xf numFmtId="0" fontId="9" fillId="3" borderId="66" xfId="0" applyFont="1" applyFill="1" applyBorder="1" applyAlignment="1">
      <alignment horizontal="center" vertical="center"/>
    </xf>
    <xf numFmtId="0" fontId="9" fillId="2" borderId="76" xfId="0" applyFont="1" applyFill="1" applyBorder="1" applyAlignment="1">
      <alignment horizontal="center" vertical="center"/>
    </xf>
    <xf numFmtId="0" fontId="9" fillId="3" borderId="77" xfId="0" applyFont="1" applyFill="1" applyBorder="1" applyAlignment="1">
      <alignment horizontal="centerContinuous" vertical="center"/>
    </xf>
    <xf numFmtId="0" fontId="9" fillId="3" borderId="49" xfId="0" applyFont="1" applyFill="1" applyBorder="1" applyAlignment="1">
      <alignment horizontal="centerContinuous" vertical="center"/>
    </xf>
    <xf numFmtId="0" fontId="9" fillId="3" borderId="49" xfId="0" applyFont="1" applyFill="1" applyBorder="1" applyAlignment="1">
      <alignment horizontal="center" vertical="center"/>
    </xf>
    <xf numFmtId="0" fontId="9" fillId="3" borderId="68" xfId="0" applyFont="1" applyFill="1" applyBorder="1" applyAlignment="1">
      <alignment horizontal="center" vertical="center"/>
    </xf>
    <xf numFmtId="0" fontId="9" fillId="2" borderId="73" xfId="0" applyFont="1" applyFill="1" applyBorder="1" applyAlignment="1">
      <alignment vertical="center"/>
    </xf>
    <xf numFmtId="0" fontId="9" fillId="3" borderId="14" xfId="0" applyFont="1" applyFill="1" applyBorder="1" applyAlignment="1">
      <alignment horizontal="center" vertical="center"/>
    </xf>
    <xf numFmtId="0" fontId="9" fillId="3" borderId="72" xfId="0" applyFont="1" applyFill="1" applyBorder="1" applyAlignment="1">
      <alignment horizontal="center" vertical="center"/>
    </xf>
    <xf numFmtId="0" fontId="9" fillId="0" borderId="0" xfId="0" applyFont="1" applyAlignment="1">
      <alignment horizontal="distributed" vertical="center"/>
    </xf>
    <xf numFmtId="191" fontId="9" fillId="0" borderId="0" xfId="3" applyNumberFormat="1" applyFont="1" applyFill="1" applyBorder="1" applyAlignment="1">
      <alignment vertical="center"/>
    </xf>
    <xf numFmtId="194" fontId="9" fillId="0" borderId="0" xfId="3" applyNumberFormat="1" applyFont="1" applyFill="1" applyBorder="1" applyAlignment="1">
      <alignment vertical="center"/>
    </xf>
    <xf numFmtId="181" fontId="9" fillId="0" borderId="0" xfId="1" applyNumberFormat="1" applyFont="1" applyFill="1" applyBorder="1" applyAlignment="1">
      <alignment vertical="center"/>
    </xf>
    <xf numFmtId="0" fontId="9" fillId="2" borderId="4" xfId="0" applyFont="1" applyFill="1" applyBorder="1" applyAlignment="1">
      <alignment horizontal="distributed" vertical="center" justifyLastLine="1"/>
    </xf>
    <xf numFmtId="0" fontId="9" fillId="2" borderId="7" xfId="0" applyFont="1" applyFill="1" applyBorder="1" applyAlignment="1">
      <alignment horizontal="distributed" vertical="center" wrapText="1" justifyLastLine="1"/>
    </xf>
    <xf numFmtId="0" fontId="9" fillId="2" borderId="7" xfId="0" applyFont="1" applyFill="1" applyBorder="1" applyAlignment="1">
      <alignment horizontal="distributed" vertical="center" justifyLastLine="1"/>
    </xf>
    <xf numFmtId="0" fontId="9" fillId="2" borderId="8" xfId="0" applyFont="1" applyFill="1" applyBorder="1" applyAlignment="1">
      <alignment horizontal="distributed" vertical="center" justifyLastLine="1"/>
    </xf>
    <xf numFmtId="0" fontId="9" fillId="2" borderId="73" xfId="0" applyFont="1" applyFill="1" applyBorder="1" applyAlignment="1">
      <alignment horizontal="distributed" vertical="center" justifyLastLine="1"/>
    </xf>
    <xf numFmtId="14" fontId="17" fillId="0" borderId="0" xfId="8" applyNumberFormat="1" applyFont="1">
      <alignment vertical="center"/>
    </xf>
    <xf numFmtId="179" fontId="17" fillId="5" borderId="5" xfId="8" applyNumberFormat="1" applyFont="1" applyFill="1" applyBorder="1" applyAlignment="1">
      <alignment horizontal="center" vertical="center"/>
    </xf>
    <xf numFmtId="0" fontId="17" fillId="5" borderId="5" xfId="8" applyFont="1" applyFill="1" applyBorder="1" applyAlignment="1">
      <alignment horizontal="center" vertical="center" wrapText="1"/>
    </xf>
    <xf numFmtId="179" fontId="17" fillId="0" borderId="5" xfId="8" applyNumberFormat="1" applyFont="1" applyBorder="1">
      <alignment vertical="center"/>
    </xf>
    <xf numFmtId="57" fontId="17" fillId="0" borderId="5" xfId="8" applyNumberFormat="1" applyFont="1" applyBorder="1">
      <alignment vertical="center"/>
    </xf>
    <xf numFmtId="179" fontId="17" fillId="0" borderId="42" xfId="8" applyNumberFormat="1" applyFont="1" applyBorder="1">
      <alignment vertical="center"/>
    </xf>
    <xf numFmtId="0" fontId="17" fillId="0" borderId="5" xfId="8" applyFont="1" applyBorder="1" applyAlignment="1">
      <alignment horizontal="center" vertical="center"/>
    </xf>
    <xf numFmtId="0" fontId="17" fillId="0" borderId="5" xfId="8" applyFont="1" applyBorder="1" applyAlignment="1">
      <alignment horizontal="right" vertical="center"/>
    </xf>
    <xf numFmtId="179" fontId="17" fillId="0" borderId="18" xfId="8" applyNumberFormat="1" applyFont="1" applyBorder="1">
      <alignment vertical="center"/>
    </xf>
    <xf numFmtId="0" fontId="17" fillId="0" borderId="0" xfId="8" applyFont="1">
      <alignment vertical="center"/>
    </xf>
    <xf numFmtId="179" fontId="17" fillId="0" borderId="0" xfId="8" applyNumberFormat="1" applyFont="1">
      <alignment vertical="center"/>
    </xf>
    <xf numFmtId="0" fontId="9" fillId="3" borderId="63" xfId="0" applyFont="1" applyFill="1" applyBorder="1" applyAlignment="1">
      <alignment horizontal="distributed" vertical="center" justifyLastLine="1"/>
    </xf>
    <xf numFmtId="0" fontId="9" fillId="3" borderId="14" xfId="0" applyFont="1" applyFill="1" applyBorder="1" applyAlignment="1">
      <alignment horizontal="distributed" vertical="center" justifyLastLine="1"/>
    </xf>
    <xf numFmtId="0" fontId="9" fillId="3" borderId="54" xfId="0" applyFont="1" applyFill="1" applyBorder="1" applyAlignment="1">
      <alignment horizontal="distributed" vertical="center" justifyLastLine="1"/>
    </xf>
    <xf numFmtId="0" fontId="9" fillId="3" borderId="53" xfId="0" applyFont="1" applyFill="1" applyBorder="1" applyAlignment="1">
      <alignment horizontal="distributed" vertical="center" justifyLastLine="1"/>
    </xf>
    <xf numFmtId="0" fontId="9" fillId="2" borderId="55" xfId="0" applyFont="1" applyFill="1" applyBorder="1" applyAlignment="1">
      <alignment horizontal="center" vertical="center"/>
    </xf>
    <xf numFmtId="0" fontId="9" fillId="2" borderId="1" xfId="0" applyFont="1" applyFill="1" applyBorder="1" applyAlignment="1">
      <alignment horizontal="center" vertical="center"/>
    </xf>
    <xf numFmtId="0" fontId="9" fillId="2" borderId="10" xfId="0" applyFont="1" applyFill="1" applyBorder="1" applyAlignment="1">
      <alignment horizontal="center" vertical="center"/>
    </xf>
    <xf numFmtId="0" fontId="9" fillId="2" borderId="40" xfId="0" applyFont="1" applyFill="1" applyBorder="1" applyAlignment="1">
      <alignment horizontal="center" vertical="center"/>
    </xf>
    <xf numFmtId="0" fontId="9" fillId="4" borderId="1" xfId="0" applyFont="1" applyFill="1" applyBorder="1" applyAlignment="1">
      <alignment horizontal="center" vertical="center"/>
    </xf>
    <xf numFmtId="0" fontId="9" fillId="4" borderId="10" xfId="0" applyFont="1" applyFill="1" applyBorder="1" applyAlignment="1">
      <alignment horizontal="center" vertical="center"/>
    </xf>
    <xf numFmtId="0" fontId="7" fillId="0" borderId="0" xfId="0" applyFont="1" applyAlignment="1">
      <alignment horizontal="right" vertical="center"/>
    </xf>
    <xf numFmtId="0" fontId="9" fillId="7" borderId="6" xfId="0" applyFont="1" applyFill="1" applyBorder="1" applyAlignment="1">
      <alignment horizontal="distributed" vertical="center" wrapText="1" justifyLastLine="1"/>
    </xf>
    <xf numFmtId="0" fontId="9" fillId="7" borderId="16" xfId="0" applyFont="1" applyFill="1" applyBorder="1" applyAlignment="1">
      <alignment horizontal="distributed" vertical="center" justifyLastLine="1"/>
    </xf>
    <xf numFmtId="0" fontId="29" fillId="0" borderId="0" xfId="0" applyFont="1"/>
    <xf numFmtId="0" fontId="42" fillId="0" borderId="0" xfId="0" applyFont="1" applyAlignment="1">
      <alignment vertical="center"/>
    </xf>
    <xf numFmtId="0" fontId="43" fillId="0" borderId="0" xfId="0" applyFont="1" applyAlignment="1">
      <alignment vertical="center"/>
    </xf>
    <xf numFmtId="0" fontId="18" fillId="0" borderId="0" xfId="5" applyNumberFormat="1" applyFont="1" applyAlignment="1">
      <alignment horizontal="left" vertical="center"/>
    </xf>
    <xf numFmtId="0" fontId="18" fillId="0" borderId="0" xfId="7" applyFont="1">
      <alignment vertical="center"/>
    </xf>
    <xf numFmtId="0" fontId="44" fillId="0" borderId="0" xfId="0" applyFont="1" applyAlignment="1">
      <alignment vertical="center"/>
    </xf>
    <xf numFmtId="14" fontId="37" fillId="0" borderId="0" xfId="8" applyNumberFormat="1" applyFont="1">
      <alignment vertical="center"/>
    </xf>
    <xf numFmtId="0" fontId="40" fillId="0" borderId="0" xfId="0" applyFont="1" applyAlignment="1">
      <alignment vertical="center"/>
    </xf>
    <xf numFmtId="0" fontId="41" fillId="0" borderId="0" xfId="0" applyFont="1" applyAlignment="1">
      <alignment vertical="center"/>
    </xf>
    <xf numFmtId="0" fontId="29" fillId="0" borderId="5" xfId="0" applyFont="1" applyBorder="1" applyAlignment="1">
      <alignment horizontal="justify" vertical="center" wrapText="1"/>
    </xf>
    <xf numFmtId="0" fontId="29" fillId="0" borderId="5" xfId="0" applyFont="1" applyBorder="1" applyAlignment="1">
      <alignment vertical="center" wrapText="1"/>
    </xf>
    <xf numFmtId="0" fontId="29" fillId="0" borderId="5" xfId="0" applyFont="1" applyBorder="1" applyAlignment="1">
      <alignment horizontal="right" vertical="center" wrapText="1"/>
    </xf>
    <xf numFmtId="0" fontId="29" fillId="0" borderId="6" xfId="0" applyFont="1" applyBorder="1" applyAlignment="1">
      <alignment horizontal="justify" vertical="center" wrapText="1"/>
    </xf>
    <xf numFmtId="0" fontId="29" fillId="0" borderId="6" xfId="0" applyFont="1" applyBorder="1" applyAlignment="1">
      <alignment vertical="center" wrapText="1"/>
    </xf>
    <xf numFmtId="0" fontId="29" fillId="0" borderId="14" xfId="0" applyFont="1" applyBorder="1" applyAlignment="1">
      <alignment horizontal="justify" vertical="center" wrapText="1"/>
    </xf>
    <xf numFmtId="0" fontId="29" fillId="0" borderId="14" xfId="0" applyFont="1" applyBorder="1" applyAlignment="1">
      <alignment horizontal="right" vertical="center" wrapText="1"/>
    </xf>
    <xf numFmtId="0" fontId="29" fillId="0" borderId="16" xfId="0" applyFont="1" applyBorder="1" applyAlignment="1">
      <alignment horizontal="justify" vertical="center" wrapText="1"/>
    </xf>
    <xf numFmtId="0" fontId="29" fillId="0" borderId="37" xfId="0" applyFont="1" applyBorder="1" applyAlignment="1">
      <alignment vertical="center" wrapText="1"/>
    </xf>
    <xf numFmtId="0" fontId="29" fillId="0" borderId="37" xfId="0" applyFont="1" applyBorder="1" applyAlignment="1">
      <alignment horizontal="right" vertical="center" wrapText="1"/>
    </xf>
    <xf numFmtId="0" fontId="29" fillId="0" borderId="56" xfId="0" applyFont="1" applyBorder="1" applyAlignment="1">
      <alignment horizontal="justify" vertical="center" wrapText="1"/>
    </xf>
    <xf numFmtId="0" fontId="29" fillId="0" borderId="36" xfId="0" applyFont="1" applyBorder="1" applyAlignment="1">
      <alignment horizontal="justify" vertical="center" wrapText="1"/>
    </xf>
    <xf numFmtId="0" fontId="29" fillId="0" borderId="18" xfId="0" applyFont="1" applyBorder="1" applyAlignment="1">
      <alignment vertical="center" wrapText="1"/>
    </xf>
    <xf numFmtId="0" fontId="29" fillId="0" borderId="20" xfId="0" applyFont="1" applyBorder="1" applyAlignment="1">
      <alignment vertical="center" wrapText="1"/>
    </xf>
    <xf numFmtId="0" fontId="29" fillId="4" borderId="57" xfId="0" applyFont="1" applyFill="1" applyBorder="1" applyAlignment="1">
      <alignment horizontal="center" vertical="center" wrapText="1"/>
    </xf>
    <xf numFmtId="0" fontId="29" fillId="4" borderId="9" xfId="0" applyFont="1" applyFill="1" applyBorder="1" applyAlignment="1">
      <alignment horizontal="distributed" vertical="center" wrapText="1" justifyLastLine="1"/>
    </xf>
    <xf numFmtId="0" fontId="29" fillId="4" borderId="1" xfId="0" applyFont="1" applyFill="1" applyBorder="1" applyAlignment="1">
      <alignment horizontal="distributed" vertical="center" wrapText="1" justifyLastLine="1"/>
    </xf>
    <xf numFmtId="0" fontId="29" fillId="4" borderId="11" xfId="0" applyFont="1" applyFill="1" applyBorder="1" applyAlignment="1">
      <alignment horizontal="distributed" vertical="center" wrapText="1" justifyLastLine="1"/>
    </xf>
    <xf numFmtId="0" fontId="29" fillId="5" borderId="58" xfId="0" applyFont="1" applyFill="1" applyBorder="1" applyAlignment="1">
      <alignment horizontal="center" vertical="center" wrapText="1"/>
    </xf>
    <xf numFmtId="0" fontId="29" fillId="5" borderId="60" xfId="0" applyFont="1" applyFill="1" applyBorder="1" applyAlignment="1">
      <alignment horizontal="center" vertical="center" wrapText="1"/>
    </xf>
    <xf numFmtId="0" fontId="29" fillId="5" borderId="61" xfId="0" applyFont="1" applyFill="1" applyBorder="1" applyAlignment="1">
      <alignment horizontal="center" vertical="center" wrapText="1"/>
    </xf>
    <xf numFmtId="40" fontId="29" fillId="0" borderId="0" xfId="2" applyNumberFormat="1" applyFont="1" applyAlignment="1">
      <alignment vertical="center"/>
    </xf>
    <xf numFmtId="40" fontId="29" fillId="0" borderId="0" xfId="2" applyNumberFormat="1" applyFont="1" applyBorder="1" applyAlignment="1">
      <alignment vertical="center"/>
    </xf>
    <xf numFmtId="40" fontId="29" fillId="5" borderId="52" xfId="2" applyNumberFormat="1" applyFont="1" applyFill="1" applyBorder="1" applyAlignment="1">
      <alignment horizontal="center" vertical="center" wrapText="1"/>
    </xf>
    <xf numFmtId="40" fontId="29" fillId="0" borderId="37" xfId="2" applyNumberFormat="1" applyFont="1" applyBorder="1" applyAlignment="1">
      <alignment vertical="center" wrapText="1"/>
    </xf>
    <xf numFmtId="40" fontId="29" fillId="0" borderId="5" xfId="2" applyNumberFormat="1" applyFont="1" applyBorder="1" applyAlignment="1">
      <alignment vertical="center" wrapText="1"/>
    </xf>
    <xf numFmtId="40" fontId="0" fillId="0" borderId="0" xfId="2" applyNumberFormat="1" applyFont="1"/>
    <xf numFmtId="40" fontId="29" fillId="0" borderId="0" xfId="2" applyNumberFormat="1" applyFont="1"/>
    <xf numFmtId="2" fontId="29" fillId="0" borderId="0" xfId="0" applyNumberFormat="1" applyFont="1" applyAlignment="1">
      <alignment vertical="center"/>
    </xf>
    <xf numFmtId="2" fontId="29" fillId="5" borderId="52" xfId="0" applyNumberFormat="1" applyFont="1" applyFill="1" applyBorder="1" applyAlignment="1">
      <alignment horizontal="center" vertical="center" wrapText="1"/>
    </xf>
    <xf numFmtId="2" fontId="29" fillId="0" borderId="37" xfId="0" applyNumberFormat="1" applyFont="1" applyBorder="1" applyAlignment="1">
      <alignment horizontal="right" vertical="center" wrapText="1"/>
    </xf>
    <xf numFmtId="2" fontId="29" fillId="0" borderId="5" xfId="0" applyNumberFormat="1" applyFont="1" applyBorder="1" applyAlignment="1">
      <alignment horizontal="right" vertical="center" wrapText="1"/>
    </xf>
    <xf numFmtId="2" fontId="29" fillId="0" borderId="14" xfId="0" applyNumberFormat="1" applyFont="1" applyBorder="1" applyAlignment="1">
      <alignment horizontal="right" vertical="center" wrapText="1"/>
    </xf>
    <xf numFmtId="2" fontId="29" fillId="0" borderId="0" xfId="0" applyNumberFormat="1" applyFont="1"/>
    <xf numFmtId="0" fontId="45" fillId="0" borderId="0" xfId="0" applyFont="1" applyAlignment="1">
      <alignment horizontal="right" vertical="center"/>
    </xf>
    <xf numFmtId="0" fontId="29" fillId="4" borderId="10" xfId="0" applyFont="1" applyFill="1" applyBorder="1" applyAlignment="1">
      <alignment horizontal="distributed" vertical="center" wrapText="1" justifyLastLine="1"/>
    </xf>
    <xf numFmtId="0" fontId="29" fillId="0" borderId="45" xfId="0" applyFont="1" applyBorder="1" applyAlignment="1">
      <alignment vertical="center" wrapText="1"/>
    </xf>
    <xf numFmtId="0" fontId="29" fillId="0" borderId="42" xfId="0" applyFont="1" applyBorder="1" applyAlignment="1">
      <alignment vertical="center" wrapText="1"/>
    </xf>
    <xf numFmtId="40" fontId="29" fillId="0" borderId="42" xfId="2" applyNumberFormat="1" applyFont="1" applyBorder="1" applyAlignment="1">
      <alignment vertical="center" wrapText="1"/>
    </xf>
    <xf numFmtId="2" fontId="29" fillId="0" borderId="42" xfId="0" applyNumberFormat="1" applyFont="1" applyBorder="1" applyAlignment="1">
      <alignment horizontal="right" vertical="center" wrapText="1"/>
    </xf>
    <xf numFmtId="0" fontId="29" fillId="0" borderId="43" xfId="0" applyFont="1" applyBorder="1" applyAlignment="1">
      <alignment vertical="center" wrapText="1"/>
    </xf>
    <xf numFmtId="0" fontId="29" fillId="0" borderId="14" xfId="0" applyFont="1" applyBorder="1" applyAlignment="1">
      <alignment vertical="center" wrapText="1"/>
    </xf>
    <xf numFmtId="40" fontId="29" fillId="0" borderId="14" xfId="2" applyNumberFormat="1" applyFont="1" applyBorder="1" applyAlignment="1">
      <alignment vertical="center" wrapText="1"/>
    </xf>
    <xf numFmtId="0" fontId="29" fillId="0" borderId="16" xfId="0" applyFont="1" applyBorder="1" applyAlignment="1">
      <alignment vertical="center" wrapText="1"/>
    </xf>
    <xf numFmtId="0" fontId="31" fillId="5" borderId="61" xfId="0" applyFont="1" applyFill="1" applyBorder="1" applyAlignment="1">
      <alignment horizontal="center" vertical="center" wrapText="1"/>
    </xf>
    <xf numFmtId="0" fontId="31" fillId="0" borderId="30" xfId="0" applyFont="1" applyBorder="1" applyAlignment="1">
      <alignment horizontal="justify" vertical="center" wrapText="1"/>
    </xf>
    <xf numFmtId="195" fontId="31" fillId="0" borderId="56" xfId="0" applyNumberFormat="1" applyFont="1" applyBorder="1" applyAlignment="1">
      <alignment horizontal="center" vertical="center" wrapText="1"/>
    </xf>
    <xf numFmtId="0" fontId="31" fillId="0" borderId="18" xfId="0" applyFont="1" applyBorder="1" applyAlignment="1">
      <alignment vertical="center" wrapText="1"/>
    </xf>
    <xf numFmtId="195" fontId="31" fillId="0" borderId="6" xfId="0" applyNumberFormat="1" applyFont="1" applyBorder="1" applyAlignment="1">
      <alignment horizontal="center" vertical="center" wrapText="1"/>
    </xf>
    <xf numFmtId="196" fontId="31" fillId="0" borderId="6" xfId="0" applyNumberFormat="1" applyFont="1" applyBorder="1" applyAlignment="1">
      <alignment horizontal="center" vertical="center" wrapText="1"/>
    </xf>
    <xf numFmtId="0" fontId="31" fillId="0" borderId="45" xfId="0" applyFont="1" applyBorder="1" applyAlignment="1">
      <alignment vertical="center" wrapText="1"/>
    </xf>
    <xf numFmtId="195" fontId="31" fillId="0" borderId="43" xfId="0" applyNumberFormat="1" applyFont="1" applyBorder="1" applyAlignment="1">
      <alignment horizontal="center" vertical="center" wrapText="1"/>
    </xf>
    <xf numFmtId="196" fontId="31" fillId="0" borderId="61" xfId="0" applyNumberFormat="1" applyFont="1" applyBorder="1" applyAlignment="1">
      <alignment horizontal="center" vertical="center" wrapText="1"/>
    </xf>
    <xf numFmtId="195" fontId="31" fillId="0" borderId="64" xfId="0" applyNumberFormat="1" applyFont="1" applyBorder="1" applyAlignment="1">
      <alignment horizontal="center" vertical="center" wrapText="1"/>
    </xf>
    <xf numFmtId="196" fontId="31" fillId="0" borderId="64" xfId="0" applyNumberFormat="1" applyFont="1" applyBorder="1" applyAlignment="1">
      <alignment horizontal="center" vertical="center" wrapText="1"/>
    </xf>
    <xf numFmtId="0" fontId="31" fillId="0" borderId="0" xfId="0" applyFont="1" applyAlignment="1">
      <alignment horizontal="distributed" vertical="center" wrapText="1" justifyLastLine="1"/>
    </xf>
    <xf numFmtId="195" fontId="31" fillId="0" borderId="0" xfId="0" applyNumberFormat="1" applyFont="1" applyAlignment="1">
      <alignment horizontal="center" vertical="center" wrapText="1"/>
    </xf>
    <xf numFmtId="196" fontId="31" fillId="0" borderId="0" xfId="0" applyNumberFormat="1" applyFont="1" applyAlignment="1">
      <alignment horizontal="center" vertical="center" wrapText="1"/>
    </xf>
    <xf numFmtId="0" fontId="31" fillId="0" borderId="64" xfId="0" applyFont="1" applyBorder="1" applyAlignment="1">
      <alignment horizontal="left" vertical="center" wrapText="1" justifyLastLine="1"/>
    </xf>
    <xf numFmtId="0" fontId="31" fillId="0" borderId="0" xfId="0" applyFont="1" applyAlignment="1">
      <alignment vertical="center"/>
    </xf>
    <xf numFmtId="0" fontId="31" fillId="0" borderId="23" xfId="0" applyFont="1" applyBorder="1" applyAlignment="1">
      <alignment horizontal="center" vertical="center"/>
    </xf>
    <xf numFmtId="0" fontId="17" fillId="0" borderId="25" xfId="0" applyFont="1" applyBorder="1" applyAlignment="1">
      <alignment horizontal="center" vertical="center" wrapText="1"/>
    </xf>
    <xf numFmtId="0" fontId="31" fillId="0" borderId="5" xfId="0" applyFont="1" applyBorder="1" applyAlignment="1">
      <alignment horizontal="center" vertical="center"/>
    </xf>
    <xf numFmtId="0" fontId="17" fillId="0" borderId="6" xfId="0" applyFont="1" applyBorder="1" applyAlignment="1">
      <alignment horizontal="center" vertical="center" wrapText="1"/>
    </xf>
    <xf numFmtId="0" fontId="31" fillId="0" borderId="60" xfId="0" applyFont="1" applyBorder="1" applyAlignment="1">
      <alignment horizontal="center" vertical="center"/>
    </xf>
    <xf numFmtId="0" fontId="17" fillId="4" borderId="30" xfId="0" applyFont="1" applyFill="1" applyBorder="1" applyAlignment="1">
      <alignment horizontal="right" vertical="center" wrapText="1"/>
    </xf>
    <xf numFmtId="0" fontId="17" fillId="4" borderId="18" xfId="0" applyFont="1" applyFill="1" applyBorder="1" applyAlignment="1">
      <alignment horizontal="right" vertical="center" wrapText="1"/>
    </xf>
    <xf numFmtId="0" fontId="17" fillId="4" borderId="29" xfId="0" applyFont="1" applyFill="1" applyBorder="1" applyAlignment="1">
      <alignment horizontal="left" vertical="center" wrapText="1" indent="1"/>
    </xf>
    <xf numFmtId="0" fontId="17" fillId="4" borderId="17" xfId="0" applyFont="1" applyFill="1" applyBorder="1" applyAlignment="1">
      <alignment horizontal="left" vertical="center" wrapText="1" indent="1"/>
    </xf>
    <xf numFmtId="0" fontId="31" fillId="4" borderId="78" xfId="0" applyFont="1" applyFill="1" applyBorder="1" applyAlignment="1">
      <alignment horizontal="center" vertical="center" wrapText="1"/>
    </xf>
    <xf numFmtId="0" fontId="31" fillId="4" borderId="67" xfId="0" applyFont="1" applyFill="1" applyBorder="1" applyAlignment="1">
      <alignment horizontal="distributed" vertical="center" wrapText="1" justifyLastLine="1"/>
    </xf>
    <xf numFmtId="0" fontId="31" fillId="4" borderId="17" xfId="0" applyFont="1" applyFill="1" applyBorder="1" applyAlignment="1">
      <alignment horizontal="distributed" vertical="center" wrapText="1" justifyLastLine="1"/>
    </xf>
    <xf numFmtId="0" fontId="31" fillId="4" borderId="75" xfId="0" applyFont="1" applyFill="1" applyBorder="1" applyAlignment="1">
      <alignment horizontal="distributed" vertical="center" wrapText="1" justifyLastLine="1"/>
    </xf>
    <xf numFmtId="0" fontId="31" fillId="4" borderId="78" xfId="0" applyFont="1" applyFill="1" applyBorder="1" applyAlignment="1">
      <alignment horizontal="distributed" vertical="center" wrapText="1" justifyLastLine="1"/>
    </xf>
    <xf numFmtId="195" fontId="31" fillId="0" borderId="35" xfId="0" applyNumberFormat="1" applyFont="1" applyBorder="1" applyAlignment="1">
      <alignment horizontal="center" vertical="center" wrapText="1"/>
    </xf>
    <xf numFmtId="195" fontId="31" fillId="0" borderId="12" xfId="0" applyNumberFormat="1" applyFont="1" applyBorder="1" applyAlignment="1">
      <alignment horizontal="center" vertical="center" wrapText="1"/>
    </xf>
    <xf numFmtId="195" fontId="31" fillId="0" borderId="69" xfId="0" applyNumberFormat="1" applyFont="1" applyBorder="1" applyAlignment="1">
      <alignment horizontal="center" vertical="center" wrapText="1"/>
    </xf>
    <xf numFmtId="0" fontId="17" fillId="0" borderId="0" xfId="0" applyFont="1" applyAlignment="1">
      <alignment horizontal="left" vertical="center" wrapText="1" indent="1"/>
    </xf>
    <xf numFmtId="0" fontId="17" fillId="0" borderId="0" xfId="0" applyFont="1" applyAlignment="1">
      <alignment horizontal="right" vertical="center" wrapText="1"/>
    </xf>
    <xf numFmtId="0" fontId="31" fillId="0" borderId="0" xfId="0" applyFont="1" applyAlignment="1">
      <alignment horizontal="center" vertical="center"/>
    </xf>
    <xf numFmtId="0" fontId="17" fillId="0" borderId="0" xfId="0" applyFont="1" applyAlignment="1">
      <alignment horizontal="center" vertical="center" wrapText="1"/>
    </xf>
    <xf numFmtId="0" fontId="17" fillId="4" borderId="19" xfId="0" applyFont="1" applyFill="1" applyBorder="1" applyAlignment="1">
      <alignment horizontal="left" vertical="center" wrapText="1" indent="1"/>
    </xf>
    <xf numFmtId="0" fontId="17" fillId="4" borderId="20" xfId="0" applyFont="1" applyFill="1" applyBorder="1" applyAlignment="1">
      <alignment horizontal="right" vertical="center" wrapText="1"/>
    </xf>
    <xf numFmtId="0" fontId="31" fillId="0" borderId="14" xfId="0" applyFont="1" applyBorder="1" applyAlignment="1">
      <alignment horizontal="center" vertical="center"/>
    </xf>
    <xf numFmtId="0" fontId="17" fillId="0" borderId="16" xfId="0" applyFont="1" applyBorder="1" applyAlignment="1">
      <alignment horizontal="center" vertical="center" wrapText="1"/>
    </xf>
    <xf numFmtId="0" fontId="35" fillId="0" borderId="0" xfId="0" applyFont="1" applyAlignment="1">
      <alignment vertical="center"/>
    </xf>
    <xf numFmtId="0" fontId="17" fillId="0" borderId="23" xfId="0" applyFont="1" applyBorder="1" applyAlignment="1">
      <alignment horizontal="center" vertical="center" wrapText="1"/>
    </xf>
    <xf numFmtId="0" fontId="17" fillId="0" borderId="5" xfId="0" applyFont="1" applyBorder="1" applyAlignment="1">
      <alignment horizontal="center" vertical="center" wrapText="1"/>
    </xf>
    <xf numFmtId="0" fontId="17" fillId="4" borderId="30" xfId="0" applyFont="1" applyFill="1" applyBorder="1" applyAlignment="1">
      <alignment horizontal="right" vertical="center" wrapText="1" indent="1"/>
    </xf>
    <xf numFmtId="0" fontId="17" fillId="4" borderId="18" xfId="0" applyFont="1" applyFill="1" applyBorder="1" applyAlignment="1">
      <alignment horizontal="right" vertical="center" wrapText="1" indent="1"/>
    </xf>
    <xf numFmtId="0" fontId="17" fillId="4" borderId="29" xfId="0" applyFont="1" applyFill="1" applyBorder="1" applyAlignment="1">
      <alignment horizontal="right" vertical="center" wrapText="1"/>
    </xf>
    <xf numFmtId="0" fontId="17" fillId="4" borderId="17" xfId="0" applyFont="1" applyFill="1" applyBorder="1" applyAlignment="1">
      <alignment horizontal="right" vertical="center" wrapText="1"/>
    </xf>
    <xf numFmtId="0" fontId="29" fillId="0" borderId="2" xfId="0" applyFont="1" applyBorder="1" applyAlignment="1">
      <alignment horizontal="distributed" vertical="center" wrapText="1" justifyLastLine="1"/>
    </xf>
    <xf numFmtId="0" fontId="29" fillId="0" borderId="2" xfId="0" applyFont="1" applyBorder="1" applyAlignment="1">
      <alignment vertical="center" wrapText="1"/>
    </xf>
    <xf numFmtId="40" fontId="29" fillId="0" borderId="2" xfId="2" applyNumberFormat="1" applyFont="1" applyFill="1" applyBorder="1" applyAlignment="1">
      <alignment vertical="center" wrapText="1"/>
    </xf>
    <xf numFmtId="2" fontId="29" fillId="0" borderId="2" xfId="0" applyNumberFormat="1" applyFont="1" applyBorder="1" applyAlignment="1">
      <alignment horizontal="right" vertical="center" wrapText="1"/>
    </xf>
    <xf numFmtId="0" fontId="29" fillId="0" borderId="2" xfId="0" applyFont="1" applyBorder="1" applyAlignment="1">
      <alignment horizontal="justify" vertical="center" wrapText="1"/>
    </xf>
    <xf numFmtId="0" fontId="29" fillId="0" borderId="0" xfId="0" applyFont="1" applyAlignment="1">
      <alignment vertical="center" wrapText="1"/>
    </xf>
    <xf numFmtId="0" fontId="38" fillId="0" borderId="0" xfId="0" applyFont="1" applyAlignment="1">
      <alignment vertical="center"/>
    </xf>
    <xf numFmtId="2" fontId="38" fillId="0" borderId="0" xfId="0" applyNumberFormat="1" applyFont="1" applyAlignment="1">
      <alignment vertical="center"/>
    </xf>
    <xf numFmtId="0" fontId="47" fillId="0" borderId="0" xfId="0" applyFont="1" applyAlignment="1">
      <alignment vertical="center"/>
    </xf>
    <xf numFmtId="0" fontId="9" fillId="2" borderId="13" xfId="0" applyFont="1" applyFill="1" applyBorder="1" applyAlignment="1">
      <alignment horizontal="center" vertical="center"/>
    </xf>
    <xf numFmtId="0" fontId="9" fillId="2" borderId="7" xfId="0" applyFont="1" applyFill="1" applyBorder="1" applyAlignment="1">
      <alignment horizontal="center" vertical="center"/>
    </xf>
    <xf numFmtId="0" fontId="9" fillId="2" borderId="8" xfId="0" applyFont="1" applyFill="1" applyBorder="1" applyAlignment="1">
      <alignment horizontal="center" vertical="center"/>
    </xf>
    <xf numFmtId="0" fontId="12" fillId="0" borderId="0" xfId="0" applyFont="1" applyAlignment="1">
      <alignment vertical="center"/>
    </xf>
    <xf numFmtId="0" fontId="9" fillId="4" borderId="9" xfId="0" applyFont="1" applyFill="1" applyBorder="1" applyAlignment="1">
      <alignment horizontal="distributed" vertical="center" justifyLastLine="1"/>
    </xf>
    <xf numFmtId="0" fontId="9" fillId="2" borderId="1" xfId="0" applyFont="1" applyFill="1" applyBorder="1" applyAlignment="1">
      <alignment horizontal="distributed" vertical="center" justifyLastLine="1"/>
    </xf>
    <xf numFmtId="0" fontId="9" fillId="2" borderId="11" xfId="0" applyFont="1" applyFill="1" applyBorder="1" applyAlignment="1">
      <alignment horizontal="distributed" vertical="center" justifyLastLine="1"/>
    </xf>
    <xf numFmtId="0" fontId="48" fillId="0" borderId="0" xfId="7" applyFont="1">
      <alignment vertical="center"/>
    </xf>
    <xf numFmtId="177" fontId="15" fillId="0" borderId="18" xfId="7" applyNumberFormat="1" applyFont="1" applyBorder="1" applyAlignment="1">
      <alignment vertical="center" shrinkToFit="1"/>
    </xf>
    <xf numFmtId="187" fontId="0" fillId="0" borderId="0" xfId="0" applyNumberFormat="1" applyAlignment="1">
      <alignment shrinkToFit="1"/>
    </xf>
    <xf numFmtId="38" fontId="0" fillId="0" borderId="0" xfId="0" applyNumberFormat="1" applyAlignment="1">
      <alignment shrinkToFit="1"/>
    </xf>
    <xf numFmtId="0" fontId="0" fillId="0" borderId="0" xfId="0" applyAlignment="1">
      <alignment shrinkToFit="1"/>
    </xf>
    <xf numFmtId="0" fontId="12" fillId="0" borderId="0" xfId="0" applyFont="1" applyAlignment="1">
      <alignment horizontal="center"/>
    </xf>
    <xf numFmtId="0" fontId="4" fillId="0" borderId="0" xfId="0" applyFont="1" applyAlignment="1">
      <alignment horizontal="center"/>
    </xf>
    <xf numFmtId="0" fontId="6" fillId="0" borderId="0" xfId="0" applyFont="1" applyAlignment="1">
      <alignment horizontal="center"/>
    </xf>
    <xf numFmtId="182" fontId="9" fillId="0" borderId="35" xfId="0" applyNumberFormat="1" applyFont="1" applyBorder="1" applyAlignment="1">
      <alignment vertical="center"/>
    </xf>
    <xf numFmtId="182" fontId="9" fillId="0" borderId="15" xfId="0" applyNumberFormat="1" applyFont="1" applyBorder="1" applyAlignment="1">
      <alignment vertical="center"/>
    </xf>
    <xf numFmtId="0" fontId="0" fillId="0" borderId="0" xfId="0" applyAlignment="1">
      <alignment horizontal="left" vertical="center"/>
    </xf>
    <xf numFmtId="0" fontId="0" fillId="0" borderId="0" xfId="0" applyAlignment="1">
      <alignment horizontal="left"/>
    </xf>
    <xf numFmtId="2" fontId="29" fillId="0" borderId="0" xfId="0" applyNumberFormat="1" applyFont="1" applyAlignment="1">
      <alignment horizontal="right" vertical="center"/>
    </xf>
    <xf numFmtId="0" fontId="31" fillId="5" borderId="60" xfId="0" applyFont="1" applyFill="1" applyBorder="1" applyAlignment="1">
      <alignment horizontal="center" vertical="center"/>
    </xf>
    <xf numFmtId="2" fontId="31" fillId="5" borderId="61" xfId="0" applyNumberFormat="1" applyFont="1" applyFill="1" applyBorder="1" applyAlignment="1">
      <alignment horizontal="center" vertical="center"/>
    </xf>
    <xf numFmtId="2" fontId="31" fillId="0" borderId="61" xfId="0" applyNumberFormat="1" applyFont="1" applyBorder="1" applyAlignment="1">
      <alignment horizontal="right" vertical="center"/>
    </xf>
    <xf numFmtId="0" fontId="35" fillId="0" borderId="0" xfId="8" applyFont="1">
      <alignment vertical="center"/>
    </xf>
    <xf numFmtId="0" fontId="49" fillId="0" borderId="0" xfId="8" applyFont="1" applyAlignment="1">
      <alignment horizontal="left" vertical="center"/>
    </xf>
    <xf numFmtId="0" fontId="17" fillId="4" borderId="19" xfId="0" applyFont="1" applyFill="1" applyBorder="1" applyAlignment="1">
      <alignment horizontal="right" vertical="center" wrapText="1"/>
    </xf>
    <xf numFmtId="177" fontId="29" fillId="0" borderId="0" xfId="0" applyNumberFormat="1" applyFont="1" applyAlignment="1">
      <alignment vertical="center" wrapText="1"/>
    </xf>
    <xf numFmtId="0" fontId="17" fillId="4" borderId="75" xfId="0" applyFont="1" applyFill="1" applyBorder="1" applyAlignment="1">
      <alignment horizontal="right" vertical="center" wrapText="1"/>
    </xf>
    <xf numFmtId="0" fontId="17" fillId="4" borderId="45" xfId="0" applyFont="1" applyFill="1" applyBorder="1" applyAlignment="1">
      <alignment horizontal="right" vertical="center" wrapText="1" indent="1"/>
    </xf>
    <xf numFmtId="0" fontId="17" fillId="0" borderId="42" xfId="0" applyFont="1" applyBorder="1" applyAlignment="1">
      <alignment horizontal="center" vertical="center" wrapText="1"/>
    </xf>
    <xf numFmtId="0" fontId="17" fillId="0" borderId="43" xfId="0" applyFont="1" applyBorder="1" applyAlignment="1">
      <alignment horizontal="center" vertical="center" wrapText="1"/>
    </xf>
    <xf numFmtId="0" fontId="9" fillId="0" borderId="0" xfId="0" applyFont="1" applyAlignment="1">
      <alignment vertical="center"/>
    </xf>
    <xf numFmtId="0" fontId="9" fillId="7" borderId="6" xfId="0" applyFont="1" applyFill="1" applyBorder="1" applyAlignment="1">
      <alignment horizontal="distributed" vertical="center" justifyLastLine="1"/>
    </xf>
    <xf numFmtId="0" fontId="9" fillId="3" borderId="52" xfId="0" applyFont="1" applyFill="1" applyBorder="1" applyAlignment="1">
      <alignment horizontal="center" vertical="center"/>
    </xf>
    <xf numFmtId="0" fontId="0" fillId="0" borderId="0" xfId="0" applyFont="1" applyAlignment="1">
      <alignment vertical="center"/>
    </xf>
    <xf numFmtId="0" fontId="0" fillId="0" borderId="0" xfId="0" applyFont="1"/>
    <xf numFmtId="0" fontId="0" fillId="0" borderId="0" xfId="0" applyFont="1" applyAlignment="1">
      <alignment horizontal="right"/>
    </xf>
    <xf numFmtId="0" fontId="0" fillId="0" borderId="2" xfId="0" applyFont="1" applyBorder="1" applyAlignment="1">
      <alignment horizontal="right"/>
    </xf>
    <xf numFmtId="0" fontId="1" fillId="0" borderId="0" xfId="0" applyFont="1" applyAlignment="1">
      <alignment vertical="center"/>
    </xf>
    <xf numFmtId="0" fontId="1" fillId="0" borderId="0" xfId="0" applyFont="1"/>
    <xf numFmtId="0" fontId="1" fillId="0" borderId="2" xfId="0" applyFont="1" applyBorder="1" applyAlignment="1">
      <alignment horizontal="right"/>
    </xf>
    <xf numFmtId="186" fontId="15" fillId="0" borderId="5" xfId="7" applyNumberFormat="1" applyFont="1" applyBorder="1" applyAlignment="1">
      <alignment vertical="center" shrinkToFit="1"/>
    </xf>
    <xf numFmtId="177" fontId="15" fillId="0" borderId="20" xfId="7" applyNumberFormat="1" applyFont="1" applyBorder="1" applyAlignment="1">
      <alignment vertical="center" shrinkToFit="1"/>
    </xf>
    <xf numFmtId="0" fontId="9" fillId="4" borderId="11" xfId="0" applyFont="1" applyFill="1" applyBorder="1" applyAlignment="1">
      <alignment horizontal="center" vertical="center"/>
    </xf>
    <xf numFmtId="38" fontId="9" fillId="0" borderId="8" xfId="3" applyFont="1" applyFill="1" applyBorder="1" applyAlignment="1">
      <alignment vertical="center"/>
    </xf>
    <xf numFmtId="38" fontId="9" fillId="0" borderId="14" xfId="3" applyFont="1" applyFill="1" applyBorder="1" applyAlignment="1">
      <alignment vertical="center"/>
    </xf>
    <xf numFmtId="180" fontId="9" fillId="0" borderId="16" xfId="0" applyNumberFormat="1" applyFont="1" applyBorder="1" applyAlignment="1">
      <alignment horizontal="right" vertical="center"/>
    </xf>
    <xf numFmtId="0" fontId="0" fillId="2" borderId="28" xfId="0" applyFont="1" applyFill="1" applyBorder="1"/>
    <xf numFmtId="0" fontId="0" fillId="2" borderId="40" xfId="0" applyFont="1" applyFill="1" applyBorder="1" applyAlignment="1">
      <alignment horizontal="center" vertical="center"/>
    </xf>
    <xf numFmtId="0" fontId="0" fillId="2" borderId="50" xfId="0" applyFont="1" applyFill="1" applyBorder="1"/>
    <xf numFmtId="0" fontId="0" fillId="3" borderId="20" xfId="0" applyFont="1" applyFill="1" applyBorder="1" applyAlignment="1">
      <alignment horizontal="center" vertical="center" shrinkToFit="1"/>
    </xf>
    <xf numFmtId="0" fontId="0" fillId="3" borderId="14" xfId="0" applyFont="1" applyFill="1" applyBorder="1" applyAlignment="1">
      <alignment horizontal="center" vertical="center" shrinkToFit="1"/>
    </xf>
    <xf numFmtId="0" fontId="0" fillId="3" borderId="15" xfId="0" applyFont="1" applyFill="1" applyBorder="1" applyAlignment="1">
      <alignment horizontal="center" vertical="center" shrinkToFit="1"/>
    </xf>
    <xf numFmtId="0" fontId="0" fillId="3" borderId="51" xfId="0" applyFont="1" applyFill="1" applyBorder="1" applyAlignment="1">
      <alignment horizontal="center" vertical="center" shrinkToFit="1"/>
    </xf>
    <xf numFmtId="0" fontId="0" fillId="3" borderId="53" xfId="0" applyFont="1" applyFill="1" applyBorder="1" applyAlignment="1">
      <alignment horizontal="center" vertical="center" shrinkToFit="1"/>
    </xf>
    <xf numFmtId="187" fontId="0" fillId="0" borderId="0" xfId="0" applyNumberFormat="1" applyFont="1" applyAlignment="1">
      <alignment shrinkToFit="1"/>
    </xf>
    <xf numFmtId="187" fontId="0" fillId="0" borderId="42" xfId="0" applyNumberFormat="1" applyFont="1" applyBorder="1" applyAlignment="1">
      <alignment shrinkToFit="1"/>
    </xf>
    <xf numFmtId="187" fontId="0" fillId="0" borderId="49" xfId="0" applyNumberFormat="1" applyFont="1" applyBorder="1" applyAlignment="1">
      <alignment shrinkToFit="1"/>
    </xf>
    <xf numFmtId="188" fontId="0" fillId="0" borderId="49" xfId="0" applyNumberFormat="1" applyFont="1" applyBorder="1" applyAlignment="1">
      <alignment shrinkToFit="1"/>
    </xf>
    <xf numFmtId="189" fontId="0" fillId="0" borderId="49" xfId="0" applyNumberFormat="1" applyFont="1" applyBorder="1" applyAlignment="1">
      <alignment shrinkToFit="1"/>
    </xf>
    <xf numFmtId="188" fontId="0" fillId="0" borderId="46" xfId="0" applyNumberFormat="1" applyFont="1" applyBorder="1" applyAlignment="1">
      <alignment shrinkToFit="1"/>
    </xf>
    <xf numFmtId="188" fontId="0" fillId="0" borderId="68" xfId="0" applyNumberFormat="1" applyFont="1" applyBorder="1" applyAlignment="1">
      <alignment shrinkToFit="1"/>
    </xf>
    <xf numFmtId="189" fontId="0" fillId="0" borderId="38" xfId="0" applyNumberFormat="1" applyFont="1" applyBorder="1" applyAlignment="1">
      <alignment shrinkToFit="1"/>
    </xf>
    <xf numFmtId="189" fontId="0" fillId="0" borderId="37" xfId="0" applyNumberFormat="1" applyFont="1" applyBorder="1" applyAlignment="1">
      <alignment shrinkToFit="1"/>
    </xf>
    <xf numFmtId="188" fontId="0" fillId="0" borderId="36" xfId="0" applyNumberFormat="1" applyFont="1" applyBorder="1" applyAlignment="1">
      <alignment shrinkToFit="1"/>
    </xf>
    <xf numFmtId="188" fontId="0" fillId="0" borderId="36" xfId="0" applyNumberFormat="1" applyFont="1" applyBorder="1" applyAlignment="1" applyProtection="1">
      <alignment shrinkToFit="1"/>
      <protection locked="0"/>
    </xf>
    <xf numFmtId="188" fontId="0" fillId="0" borderId="38" xfId="0" applyNumberFormat="1" applyFont="1" applyBorder="1" applyAlignment="1">
      <alignment shrinkToFit="1"/>
    </xf>
    <xf numFmtId="188" fontId="0" fillId="0" borderId="4" xfId="0" applyNumberFormat="1" applyFont="1" applyBorder="1" applyAlignment="1">
      <alignment shrinkToFit="1"/>
    </xf>
    <xf numFmtId="188" fontId="0" fillId="0" borderId="39" xfId="0" applyNumberFormat="1" applyFont="1" applyBorder="1" applyAlignment="1">
      <alignment shrinkToFit="1"/>
    </xf>
    <xf numFmtId="187" fontId="0" fillId="0" borderId="41" xfId="0" applyNumberFormat="1" applyFont="1" applyBorder="1" applyAlignment="1">
      <alignment shrinkToFit="1"/>
    </xf>
    <xf numFmtId="187" fontId="0" fillId="0" borderId="45" xfId="0" applyNumberFormat="1" applyFont="1" applyBorder="1" applyAlignment="1">
      <alignment shrinkToFit="1"/>
    </xf>
    <xf numFmtId="188" fontId="0" fillId="0" borderId="45" xfId="0" applyNumberFormat="1" applyFont="1" applyBorder="1" applyAlignment="1">
      <alignment shrinkToFit="1"/>
    </xf>
    <xf numFmtId="187" fontId="0" fillId="0" borderId="69" xfId="0" applyNumberFormat="1" applyFont="1" applyBorder="1" applyAlignment="1">
      <alignment shrinkToFit="1"/>
    </xf>
    <xf numFmtId="188" fontId="0" fillId="0" borderId="41" xfId="0" applyNumberFormat="1" applyFont="1" applyBorder="1" applyAlignment="1">
      <alignment shrinkToFit="1"/>
    </xf>
    <xf numFmtId="188" fontId="0" fillId="0" borderId="70" xfId="0" applyNumberFormat="1" applyFont="1" applyBorder="1" applyAlignment="1">
      <alignment shrinkToFit="1"/>
    </xf>
    <xf numFmtId="189" fontId="0" fillId="0" borderId="4" xfId="0" applyNumberFormat="1" applyFont="1" applyBorder="1" applyAlignment="1">
      <alignment shrinkToFit="1"/>
    </xf>
    <xf numFmtId="188" fontId="0" fillId="0" borderId="35" xfId="0" applyNumberFormat="1" applyFont="1" applyBorder="1" applyAlignment="1">
      <alignment shrinkToFit="1"/>
    </xf>
    <xf numFmtId="187" fontId="0" fillId="0" borderId="71" xfId="0" applyNumberFormat="1" applyFont="1" applyBorder="1" applyAlignment="1">
      <alignment shrinkToFit="1"/>
    </xf>
    <xf numFmtId="189" fontId="0" fillId="0" borderId="46" xfId="0" applyNumberFormat="1" applyFont="1" applyBorder="1" applyAlignment="1">
      <alignment shrinkToFit="1"/>
    </xf>
    <xf numFmtId="188" fontId="0" fillId="0" borderId="49" xfId="0" applyNumberFormat="1" applyFont="1" applyBorder="1" applyAlignment="1" applyProtection="1">
      <alignment shrinkToFit="1"/>
      <protection locked="0"/>
    </xf>
    <xf numFmtId="188" fontId="0" fillId="0" borderId="0" xfId="0" applyNumberFormat="1" applyFont="1" applyAlignment="1">
      <alignment shrinkToFit="1"/>
    </xf>
    <xf numFmtId="187" fontId="0" fillId="0" borderId="3" xfId="3" applyNumberFormat="1" applyFont="1" applyFill="1" applyBorder="1" applyAlignment="1">
      <alignment shrinkToFit="1"/>
    </xf>
    <xf numFmtId="187" fontId="0" fillId="0" borderId="34" xfId="3" applyNumberFormat="1" applyFont="1" applyFill="1" applyBorder="1" applyAlignment="1">
      <alignment shrinkToFit="1"/>
    </xf>
    <xf numFmtId="187" fontId="0" fillId="0" borderId="63" xfId="3" applyNumberFormat="1" applyFont="1" applyFill="1" applyBorder="1" applyAlignment="1">
      <alignment shrinkToFit="1"/>
    </xf>
    <xf numFmtId="187" fontId="0" fillId="0" borderId="66" xfId="3" applyNumberFormat="1" applyFont="1" applyFill="1" applyBorder="1" applyAlignment="1">
      <alignment shrinkToFit="1"/>
    </xf>
    <xf numFmtId="189" fontId="0" fillId="0" borderId="51" xfId="3" applyNumberFormat="1" applyFont="1" applyFill="1" applyBorder="1" applyAlignment="1">
      <alignment shrinkToFit="1"/>
    </xf>
    <xf numFmtId="189" fontId="0" fillId="0" borderId="52" xfId="3" applyNumberFormat="1" applyFont="1" applyFill="1" applyBorder="1" applyAlignment="1">
      <alignment shrinkToFit="1"/>
    </xf>
    <xf numFmtId="189" fontId="0" fillId="0" borderId="53" xfId="3" applyNumberFormat="1" applyFont="1" applyFill="1" applyBorder="1" applyAlignment="1">
      <alignment shrinkToFit="1"/>
    </xf>
    <xf numFmtId="189" fontId="0" fillId="0" borderId="72" xfId="3" applyNumberFormat="1" applyFont="1" applyFill="1" applyBorder="1" applyAlignment="1">
      <alignment shrinkToFit="1"/>
    </xf>
    <xf numFmtId="188" fontId="0" fillId="0" borderId="0" xfId="0" applyNumberFormat="1" applyFont="1"/>
    <xf numFmtId="182" fontId="0" fillId="0" borderId="0" xfId="0" applyNumberFormat="1" applyFont="1"/>
    <xf numFmtId="0" fontId="0" fillId="2" borderId="3" xfId="0" applyFont="1" applyFill="1" applyBorder="1" applyAlignment="1">
      <alignment horizontal="right" vertical="center" shrinkToFit="1"/>
    </xf>
    <xf numFmtId="0" fontId="0" fillId="2" borderId="51" xfId="0" applyFont="1" applyFill="1" applyBorder="1" applyAlignment="1">
      <alignment horizontal="left" vertical="center" shrinkToFit="1"/>
    </xf>
    <xf numFmtId="0" fontId="0" fillId="0" borderId="32" xfId="0" applyFont="1" applyBorder="1"/>
    <xf numFmtId="0" fontId="0" fillId="0" borderId="33" xfId="0" applyFont="1" applyBorder="1"/>
    <xf numFmtId="0" fontId="0" fillId="0" borderId="77" xfId="0" applyFont="1" applyBorder="1"/>
    <xf numFmtId="0" fontId="0" fillId="0" borderId="49" xfId="0" applyFont="1" applyBorder="1"/>
    <xf numFmtId="0" fontId="0" fillId="0" borderId="0" xfId="0" applyFont="1" applyAlignment="1">
      <alignment horizontal="right" vertical="center"/>
    </xf>
    <xf numFmtId="0" fontId="0" fillId="0" borderId="0" xfId="0" applyFont="1" applyAlignment="1">
      <alignment horizontal="left" vertical="center"/>
    </xf>
    <xf numFmtId="182" fontId="9" fillId="0" borderId="56" xfId="0" applyNumberFormat="1" applyFont="1" applyBorder="1" applyAlignment="1">
      <alignment vertical="center"/>
    </xf>
    <xf numFmtId="182" fontId="9" fillId="0" borderId="16" xfId="0" applyNumberFormat="1" applyFont="1" applyBorder="1" applyAlignment="1">
      <alignment vertical="center"/>
    </xf>
    <xf numFmtId="0" fontId="0" fillId="3" borderId="64" xfId="0" applyFont="1" applyFill="1" applyBorder="1" applyAlignment="1">
      <alignment horizontal="centerContinuous" vertical="center"/>
    </xf>
    <xf numFmtId="0" fontId="0" fillId="3" borderId="33" xfId="0" applyFont="1" applyFill="1" applyBorder="1" applyAlignment="1">
      <alignment horizontal="centerContinuous" vertical="center"/>
    </xf>
    <xf numFmtId="0" fontId="0" fillId="3" borderId="32" xfId="0" applyFont="1" applyFill="1" applyBorder="1" applyAlignment="1">
      <alignment horizontal="centerContinuous" vertical="center"/>
    </xf>
    <xf numFmtId="0" fontId="0" fillId="3" borderId="38" xfId="0" applyFont="1" applyFill="1" applyBorder="1" applyAlignment="1">
      <alignment horizontal="centerContinuous" vertical="center"/>
    </xf>
    <xf numFmtId="0" fontId="0" fillId="3" borderId="36" xfId="0" applyFont="1" applyFill="1" applyBorder="1" applyAlignment="1">
      <alignment horizontal="centerContinuous" vertical="center"/>
    </xf>
    <xf numFmtId="0" fontId="0" fillId="3" borderId="35" xfId="0" applyFont="1" applyFill="1" applyBorder="1" applyAlignment="1">
      <alignment horizontal="centerContinuous" vertical="center"/>
    </xf>
    <xf numFmtId="0" fontId="0" fillId="2" borderId="11" xfId="0" applyFont="1" applyFill="1" applyBorder="1" applyAlignment="1">
      <alignment vertical="justify" wrapText="1"/>
    </xf>
    <xf numFmtId="0" fontId="0" fillId="3" borderId="20" xfId="0" applyFont="1" applyFill="1" applyBorder="1" applyAlignment="1">
      <alignment horizontal="center" vertical="distributed" textRotation="255" justifyLastLine="1"/>
    </xf>
    <xf numFmtId="0" fontId="0" fillId="3" borderId="14" xfId="0" applyFont="1" applyFill="1" applyBorder="1" applyAlignment="1">
      <alignment horizontal="center" vertical="distributed" textRotation="255" justifyLastLine="1"/>
    </xf>
    <xf numFmtId="0" fontId="0" fillId="3" borderId="15" xfId="0" applyFont="1" applyFill="1" applyBorder="1" applyAlignment="1">
      <alignment horizontal="center" vertical="distributed" textRotation="255" justifyLastLine="1"/>
    </xf>
    <xf numFmtId="0" fontId="0" fillId="2" borderId="28" xfId="0" applyFont="1" applyFill="1" applyBorder="1" applyAlignment="1">
      <alignment horizontal="distributed" vertical="center" justifyLastLine="1"/>
    </xf>
    <xf numFmtId="0" fontId="0" fillId="2" borderId="9" xfId="0" applyFont="1" applyFill="1" applyBorder="1" applyAlignment="1">
      <alignment horizontal="distributed" vertical="center" justifyLastLine="1"/>
    </xf>
    <xf numFmtId="0" fontId="0" fillId="2" borderId="40" xfId="0" applyFont="1" applyFill="1" applyBorder="1" applyAlignment="1">
      <alignment horizontal="distributed" vertical="center" justifyLastLine="1"/>
    </xf>
    <xf numFmtId="2" fontId="0" fillId="0" borderId="0" xfId="0" applyNumberFormat="1" applyFont="1"/>
    <xf numFmtId="192" fontId="17" fillId="0" borderId="37" xfId="3" applyNumberFormat="1" applyFont="1" applyFill="1" applyBorder="1" applyAlignment="1">
      <alignment horizontal="center" vertical="center"/>
    </xf>
    <xf numFmtId="193" fontId="17" fillId="0" borderId="37" xfId="3" applyNumberFormat="1" applyFont="1" applyFill="1" applyBorder="1" applyAlignment="1">
      <alignment horizontal="center" vertical="center"/>
    </xf>
    <xf numFmtId="193" fontId="17" fillId="0" borderId="37" xfId="6" applyNumberFormat="1" applyFont="1" applyBorder="1" applyAlignment="1">
      <alignment horizontal="center" vertical="center" shrinkToFit="1"/>
    </xf>
    <xf numFmtId="181" fontId="9" fillId="0" borderId="56" xfId="1" applyNumberFormat="1" applyFont="1" applyBorder="1" applyAlignment="1">
      <alignment horizontal="center" vertical="center"/>
    </xf>
    <xf numFmtId="181" fontId="9" fillId="0" borderId="6" xfId="1" applyNumberFormat="1" applyFont="1" applyBorder="1" applyAlignment="1">
      <alignment horizontal="center" vertical="center"/>
    </xf>
    <xf numFmtId="192" fontId="17" fillId="0" borderId="5" xfId="3" applyNumberFormat="1" applyFont="1" applyFill="1" applyBorder="1" applyAlignment="1">
      <alignment horizontal="center" vertical="center"/>
    </xf>
    <xf numFmtId="193" fontId="17" fillId="0" borderId="5" xfId="3" applyNumberFormat="1" applyFont="1" applyFill="1" applyBorder="1" applyAlignment="1">
      <alignment horizontal="center" vertical="center"/>
    </xf>
    <xf numFmtId="193" fontId="17" fillId="0" borderId="5" xfId="6" applyNumberFormat="1" applyFont="1" applyBorder="1" applyAlignment="1">
      <alignment horizontal="center" vertical="center" shrinkToFit="1"/>
    </xf>
    <xf numFmtId="192" fontId="17" fillId="0" borderId="52" xfId="3" applyNumberFormat="1" applyFont="1" applyFill="1" applyBorder="1" applyAlignment="1">
      <alignment horizontal="center" vertical="center"/>
    </xf>
    <xf numFmtId="193" fontId="17" fillId="0" borderId="52" xfId="3" applyNumberFormat="1" applyFont="1" applyFill="1" applyBorder="1" applyAlignment="1">
      <alignment horizontal="center" vertical="center"/>
    </xf>
    <xf numFmtId="193" fontId="17" fillId="0" borderId="52" xfId="6" applyNumberFormat="1" applyFont="1" applyBorder="1" applyAlignment="1">
      <alignment horizontal="center" vertical="center" shrinkToFit="1"/>
    </xf>
    <xf numFmtId="181" fontId="9" fillId="0" borderId="16" xfId="1" applyNumberFormat="1" applyFont="1" applyBorder="1" applyAlignment="1">
      <alignment horizontal="center" vertical="center"/>
    </xf>
    <xf numFmtId="40" fontId="9" fillId="0" borderId="52" xfId="3" applyNumberFormat="1" applyFont="1" applyBorder="1" applyAlignment="1">
      <alignment horizontal="center" vertical="center"/>
    </xf>
    <xf numFmtId="181" fontId="9" fillId="0" borderId="53" xfId="1" applyNumberFormat="1" applyFont="1" applyBorder="1" applyAlignment="1">
      <alignment horizontal="center" vertical="center"/>
    </xf>
    <xf numFmtId="0" fontId="17" fillId="4" borderId="20" xfId="0" applyFont="1" applyFill="1" applyBorder="1" applyAlignment="1">
      <alignment horizontal="right" vertical="center" wrapText="1" indent="1"/>
    </xf>
    <xf numFmtId="198" fontId="17" fillId="6" borderId="20" xfId="0" applyNumberFormat="1" applyFont="1" applyFill="1" applyBorder="1" applyAlignment="1">
      <alignment horizontal="center" vertical="center" wrapText="1"/>
    </xf>
    <xf numFmtId="198" fontId="17" fillId="0" borderId="16" xfId="0" applyNumberFormat="1" applyFont="1" applyBorder="1" applyAlignment="1">
      <alignment horizontal="center" vertical="center" wrapText="1"/>
    </xf>
    <xf numFmtId="0" fontId="9" fillId="0" borderId="0" xfId="0" applyFont="1" applyAlignment="1">
      <alignment vertical="center" wrapText="1"/>
    </xf>
    <xf numFmtId="0" fontId="9" fillId="0" borderId="0" xfId="0" applyFont="1" applyAlignment="1">
      <alignment vertical="center"/>
    </xf>
    <xf numFmtId="0" fontId="9" fillId="0" borderId="5" xfId="0" applyFont="1" applyBorder="1" applyAlignment="1">
      <alignment vertical="center" wrapText="1"/>
    </xf>
    <xf numFmtId="0" fontId="9" fillId="0" borderId="5" xfId="0" applyFont="1" applyBorder="1" applyAlignment="1">
      <alignment vertical="center"/>
    </xf>
    <xf numFmtId="0" fontId="9" fillId="0" borderId="5" xfId="0" applyFont="1" applyBorder="1" applyAlignment="1">
      <alignment horizontal="left" vertical="center" wrapText="1"/>
    </xf>
    <xf numFmtId="0" fontId="9" fillId="0" borderId="5" xfId="0" applyFont="1" applyBorder="1" applyAlignment="1">
      <alignment horizontal="left" vertical="center"/>
    </xf>
    <xf numFmtId="0" fontId="9" fillId="0" borderId="5" xfId="0" applyFont="1" applyBorder="1" applyAlignment="1">
      <alignment horizontal="center" vertical="center" wrapText="1"/>
    </xf>
    <xf numFmtId="0" fontId="9" fillId="0" borderId="5" xfId="0" applyFont="1" applyBorder="1" applyAlignment="1">
      <alignment horizontal="center" vertical="center"/>
    </xf>
    <xf numFmtId="0" fontId="0" fillId="3" borderId="23" xfId="0" applyFont="1" applyFill="1" applyBorder="1" applyAlignment="1">
      <alignment horizontal="distributed" vertical="center" wrapText="1" justifyLastLine="1"/>
    </xf>
    <xf numFmtId="0" fontId="0" fillId="3" borderId="25" xfId="0" applyFont="1" applyFill="1" applyBorder="1" applyAlignment="1">
      <alignment horizontal="distributed" vertical="center" wrapText="1" justifyLastLine="1"/>
    </xf>
    <xf numFmtId="178" fontId="9" fillId="0" borderId="5" xfId="0" applyNumberFormat="1" applyFont="1" applyBorder="1" applyAlignment="1">
      <alignment vertical="center"/>
    </xf>
    <xf numFmtId="178" fontId="9" fillId="0" borderId="6" xfId="0" applyNumberFormat="1" applyFont="1" applyBorder="1" applyAlignment="1">
      <alignment vertical="center"/>
    </xf>
    <xf numFmtId="180" fontId="9" fillId="0" borderId="14" xfId="0" applyNumberFormat="1" applyFont="1" applyBorder="1" applyAlignment="1">
      <alignment vertical="center"/>
    </xf>
    <xf numFmtId="180" fontId="9" fillId="0" borderId="16" xfId="0" applyNumberFormat="1" applyFont="1" applyBorder="1" applyAlignment="1">
      <alignment vertical="center"/>
    </xf>
    <xf numFmtId="0" fontId="0" fillId="5" borderId="23" xfId="0" applyFont="1" applyFill="1" applyBorder="1" applyAlignment="1">
      <alignment horizontal="distributed" vertical="center" justifyLastLine="1"/>
    </xf>
    <xf numFmtId="0" fontId="0" fillId="0" borderId="25" xfId="0" applyFont="1" applyBorder="1" applyAlignment="1">
      <alignment horizontal="distributed" justifyLastLine="1"/>
    </xf>
    <xf numFmtId="0" fontId="9" fillId="0" borderId="6" xfId="0" applyFont="1" applyBorder="1" applyAlignment="1">
      <alignment vertical="center"/>
    </xf>
    <xf numFmtId="176" fontId="9" fillId="0" borderId="15" xfId="0" applyNumberFormat="1" applyFont="1" applyBorder="1" applyAlignment="1">
      <alignment vertical="center"/>
    </xf>
    <xf numFmtId="176" fontId="9" fillId="0" borderId="20" xfId="0" applyNumberFormat="1" applyFont="1" applyBorder="1" applyAlignment="1">
      <alignment vertical="center"/>
    </xf>
    <xf numFmtId="0" fontId="0" fillId="5" borderId="23" xfId="0" applyFont="1" applyFill="1" applyBorder="1" applyAlignment="1">
      <alignment horizontal="distributed" vertical="center" wrapText="1" justifyLastLine="1"/>
    </xf>
    <xf numFmtId="178" fontId="9" fillId="0" borderId="12" xfId="0" applyNumberFormat="1" applyFont="1" applyBorder="1" applyAlignment="1">
      <alignment vertical="center"/>
    </xf>
    <xf numFmtId="178" fontId="9" fillId="0" borderId="18" xfId="0" applyNumberFormat="1" applyFont="1" applyBorder="1" applyAlignment="1">
      <alignment vertical="center"/>
    </xf>
    <xf numFmtId="0" fontId="0" fillId="3" borderId="24" xfId="0" applyFont="1" applyFill="1" applyBorder="1" applyAlignment="1">
      <alignment horizontal="distributed" vertical="center" wrapText="1" justifyLastLine="1"/>
    </xf>
    <xf numFmtId="176" fontId="9" fillId="0" borderId="31" xfId="0" applyNumberFormat="1" applyFont="1" applyBorder="1" applyAlignment="1">
      <alignment vertical="center"/>
    </xf>
    <xf numFmtId="0" fontId="9" fillId="0" borderId="12" xfId="0" applyFont="1" applyBorder="1" applyAlignment="1">
      <alignment horizontal="right" vertical="center"/>
    </xf>
    <xf numFmtId="0" fontId="9" fillId="0" borderId="18" xfId="0" applyFont="1" applyBorder="1" applyAlignment="1">
      <alignment horizontal="right" vertical="center"/>
    </xf>
    <xf numFmtId="178" fontId="9" fillId="0" borderId="12" xfId="0" applyNumberFormat="1" applyFont="1" applyBorder="1" applyAlignment="1">
      <alignment horizontal="right" vertical="center"/>
    </xf>
    <xf numFmtId="178" fontId="9" fillId="0" borderId="18" xfId="0" applyNumberFormat="1" applyFont="1" applyBorder="1" applyAlignment="1">
      <alignment horizontal="right" vertical="center"/>
    </xf>
    <xf numFmtId="0" fontId="9" fillId="0" borderId="12" xfId="0" applyFont="1" applyBorder="1" applyAlignment="1">
      <alignment vertical="center"/>
    </xf>
    <xf numFmtId="0" fontId="9" fillId="0" borderId="18" xfId="0" applyFont="1" applyBorder="1" applyAlignment="1">
      <alignment vertical="center"/>
    </xf>
    <xf numFmtId="178" fontId="9" fillId="0" borderId="22" xfId="0" applyNumberFormat="1" applyFont="1" applyBorder="1" applyAlignment="1">
      <alignment vertical="center"/>
    </xf>
    <xf numFmtId="0" fontId="9" fillId="0" borderId="17" xfId="0" applyFont="1" applyBorder="1" applyAlignment="1">
      <alignment vertical="center"/>
    </xf>
    <xf numFmtId="0" fontId="9" fillId="3" borderId="24" xfId="0" applyFont="1" applyFill="1" applyBorder="1" applyAlignment="1">
      <alignment horizontal="center" vertical="center"/>
    </xf>
    <xf numFmtId="0" fontId="9" fillId="3" borderId="26" xfId="0" applyFont="1" applyFill="1" applyBorder="1" applyAlignment="1">
      <alignment horizontal="center" vertical="center"/>
    </xf>
    <xf numFmtId="0" fontId="9" fillId="3" borderId="27" xfId="0" applyFont="1" applyFill="1" applyBorder="1" applyAlignment="1">
      <alignment horizontal="center" vertical="center"/>
    </xf>
    <xf numFmtId="0" fontId="9" fillId="3" borderId="17" xfId="0" applyFont="1" applyFill="1" applyBorder="1" applyAlignment="1">
      <alignment horizontal="center" vertical="center"/>
    </xf>
    <xf numFmtId="0" fontId="9" fillId="3" borderId="18" xfId="0" applyFont="1" applyFill="1" applyBorder="1" applyAlignment="1">
      <alignment horizontal="center" vertical="center"/>
    </xf>
    <xf numFmtId="0" fontId="9" fillId="3" borderId="12" xfId="0" applyFont="1" applyFill="1" applyBorder="1" applyAlignment="1">
      <alignment horizontal="center" vertical="center"/>
    </xf>
    <xf numFmtId="0" fontId="9" fillId="3" borderId="22" xfId="0" applyFont="1" applyFill="1" applyBorder="1" applyAlignment="1">
      <alignment horizontal="center" vertical="center"/>
    </xf>
    <xf numFmtId="0" fontId="9" fillId="3" borderId="29" xfId="0" applyFont="1" applyFill="1" applyBorder="1" applyAlignment="1">
      <alignment horizontal="center" vertical="center"/>
    </xf>
    <xf numFmtId="0" fontId="9" fillId="3" borderId="30" xfId="0" applyFont="1" applyFill="1" applyBorder="1" applyAlignment="1">
      <alignment horizontal="center" vertical="center"/>
    </xf>
    <xf numFmtId="0" fontId="9" fillId="0" borderId="15" xfId="0" applyFont="1" applyBorder="1" applyAlignment="1">
      <alignment vertical="center"/>
    </xf>
    <xf numFmtId="0" fontId="9" fillId="0" borderId="20" xfId="0" applyFont="1" applyBorder="1" applyAlignment="1">
      <alignment vertical="center"/>
    </xf>
    <xf numFmtId="178" fontId="9" fillId="0" borderId="15" xfId="0" applyNumberFormat="1" applyFont="1" applyBorder="1" applyAlignment="1">
      <alignment vertical="center"/>
    </xf>
    <xf numFmtId="178" fontId="9" fillId="0" borderId="21" xfId="0" applyNumberFormat="1" applyFont="1" applyBorder="1" applyAlignment="1">
      <alignment vertical="center"/>
    </xf>
    <xf numFmtId="178" fontId="9" fillId="0" borderId="20" xfId="0" applyNumberFormat="1" applyFont="1" applyBorder="1" applyAlignment="1">
      <alignment vertical="center"/>
    </xf>
    <xf numFmtId="0" fontId="6" fillId="5" borderId="23" xfId="0" applyFont="1" applyFill="1" applyBorder="1" applyAlignment="1">
      <alignment horizontal="center" vertical="center"/>
    </xf>
    <xf numFmtId="0" fontId="6" fillId="5" borderId="24" xfId="0" applyFont="1" applyFill="1" applyBorder="1" applyAlignment="1">
      <alignment horizontal="center" vertical="center"/>
    </xf>
    <xf numFmtId="0" fontId="6" fillId="5" borderId="13" xfId="0" applyFont="1" applyFill="1" applyBorder="1" applyAlignment="1">
      <alignment horizontal="center" vertical="center"/>
    </xf>
    <xf numFmtId="0" fontId="6" fillId="5" borderId="25" xfId="0" applyFont="1" applyFill="1" applyBorder="1" applyAlignment="1">
      <alignment horizontal="center" vertical="center"/>
    </xf>
    <xf numFmtId="0" fontId="9" fillId="0" borderId="17" xfId="0" applyFont="1" applyBorder="1" applyAlignment="1">
      <alignment horizontal="right" vertical="center"/>
    </xf>
    <xf numFmtId="0" fontId="0" fillId="4" borderId="65" xfId="0" applyFont="1" applyFill="1" applyBorder="1" applyAlignment="1">
      <alignment vertical="center"/>
    </xf>
    <xf numFmtId="0" fontId="0" fillId="4" borderId="33" xfId="0" applyFont="1" applyFill="1" applyBorder="1" applyAlignment="1">
      <alignment vertical="center"/>
    </xf>
    <xf numFmtId="0" fontId="0" fillId="4" borderId="67" xfId="0" applyFont="1" applyFill="1" applyBorder="1" applyAlignment="1">
      <alignment vertical="center"/>
    </xf>
    <xf numFmtId="0" fontId="0" fillId="4" borderId="36" xfId="0" applyFont="1" applyFill="1" applyBorder="1" applyAlignment="1">
      <alignment vertical="center"/>
    </xf>
    <xf numFmtId="183" fontId="31" fillId="4" borderId="17" xfId="2" applyNumberFormat="1" applyFont="1" applyFill="1" applyBorder="1" applyAlignment="1">
      <alignment horizontal="distributed" vertical="center" justifyLastLine="1" shrinkToFit="1"/>
    </xf>
    <xf numFmtId="0" fontId="0" fillId="0" borderId="18" xfId="0" applyFont="1" applyBorder="1" applyAlignment="1">
      <alignment horizontal="distributed" vertical="center" justifyLastLine="1"/>
    </xf>
    <xf numFmtId="183" fontId="31" fillId="4" borderId="17" xfId="2" applyNumberFormat="1" applyFont="1" applyFill="1" applyBorder="1" applyAlignment="1">
      <alignment horizontal="distributed" vertical="center" justifyLastLine="1"/>
    </xf>
    <xf numFmtId="0" fontId="9" fillId="0" borderId="19" xfId="0" applyFont="1" applyBorder="1" applyAlignment="1">
      <alignment vertical="center"/>
    </xf>
    <xf numFmtId="0" fontId="9" fillId="2" borderId="17" xfId="0" applyFont="1" applyFill="1" applyBorder="1" applyAlignment="1">
      <alignment horizontal="distributed" vertical="center" justifyLastLine="1"/>
    </xf>
    <xf numFmtId="0" fontId="0" fillId="0" borderId="22" xfId="0" applyFont="1" applyBorder="1" applyAlignment="1">
      <alignment horizontal="distributed" vertical="center" justifyLastLine="1"/>
    </xf>
    <xf numFmtId="0" fontId="9" fillId="2" borderId="17" xfId="0" applyFont="1" applyFill="1" applyBorder="1" applyAlignment="1">
      <alignment horizontal="distributed" vertical="center" wrapText="1" justifyLastLine="1"/>
    </xf>
    <xf numFmtId="0" fontId="9" fillId="2" borderId="19" xfId="0" applyFont="1" applyFill="1" applyBorder="1" applyAlignment="1">
      <alignment horizontal="distributed" vertical="center" justifyLastLine="1"/>
    </xf>
    <xf numFmtId="0" fontId="0" fillId="0" borderId="21" xfId="0" applyFont="1" applyBorder="1" applyAlignment="1">
      <alignment horizontal="distributed" vertical="center" justifyLastLine="1"/>
    </xf>
    <xf numFmtId="183" fontId="31" fillId="4" borderId="19" xfId="2" applyNumberFormat="1" applyFont="1" applyFill="1" applyBorder="1" applyAlignment="1">
      <alignment horizontal="distributed" vertical="center" justifyLastLine="1" shrinkToFit="1"/>
    </xf>
    <xf numFmtId="0" fontId="0" fillId="0" borderId="20" xfId="0" applyFont="1" applyBorder="1" applyAlignment="1">
      <alignment horizontal="distributed" vertical="center" justifyLastLine="1"/>
    </xf>
    <xf numFmtId="0" fontId="9" fillId="2" borderId="65" xfId="0" applyFont="1" applyFill="1" applyBorder="1" applyAlignment="1">
      <alignment horizontal="distributed" vertical="center" justifyLastLine="1"/>
    </xf>
    <xf numFmtId="0" fontId="0" fillId="0" borderId="66" xfId="0" applyFont="1" applyBorder="1" applyAlignment="1">
      <alignment horizontal="distributed" vertical="center" justifyLastLine="1"/>
    </xf>
    <xf numFmtId="0" fontId="9" fillId="2" borderId="67" xfId="0" applyFont="1" applyFill="1" applyBorder="1" applyAlignment="1">
      <alignment horizontal="distributed" vertical="center" justifyLastLine="1"/>
    </xf>
    <xf numFmtId="0" fontId="0" fillId="0" borderId="39" xfId="0" applyFont="1" applyBorder="1" applyAlignment="1">
      <alignment horizontal="distributed" vertical="center" justifyLastLine="1"/>
    </xf>
    <xf numFmtId="0" fontId="9" fillId="4" borderId="17" xfId="0" applyFont="1" applyFill="1" applyBorder="1" applyAlignment="1">
      <alignment horizontal="distributed" vertical="center" justifyLastLine="1"/>
    </xf>
    <xf numFmtId="180" fontId="5" fillId="0" borderId="15" xfId="0" applyNumberFormat="1" applyFont="1" applyBorder="1" applyAlignment="1">
      <alignment vertical="center"/>
    </xf>
    <xf numFmtId="180" fontId="5" fillId="0" borderId="21" xfId="0" applyNumberFormat="1" applyFont="1" applyBorder="1" applyAlignment="1">
      <alignment vertical="center"/>
    </xf>
    <xf numFmtId="197" fontId="5" fillId="0" borderId="19" xfId="0" applyNumberFormat="1" applyFont="1" applyBorder="1" applyAlignment="1">
      <alignment vertical="center"/>
    </xf>
    <xf numFmtId="197" fontId="5" fillId="0" borderId="20" xfId="0" applyNumberFormat="1" applyFont="1" applyBorder="1" applyAlignment="1">
      <alignment vertical="center"/>
    </xf>
    <xf numFmtId="180" fontId="5" fillId="0" borderId="20" xfId="0" applyNumberFormat="1" applyFont="1" applyBorder="1" applyAlignment="1">
      <alignment vertical="center"/>
    </xf>
    <xf numFmtId="197" fontId="5" fillId="0" borderId="15" xfId="0" applyNumberFormat="1" applyFont="1" applyBorder="1" applyAlignment="1">
      <alignment vertical="center"/>
    </xf>
    <xf numFmtId="180" fontId="5" fillId="0" borderId="12" xfId="0" applyNumberFormat="1" applyFont="1" applyBorder="1" applyAlignment="1">
      <alignment vertical="center"/>
    </xf>
    <xf numFmtId="180" fontId="5" fillId="0" borderId="22" xfId="0" applyNumberFormat="1" applyFont="1" applyBorder="1" applyAlignment="1">
      <alignment vertical="center"/>
    </xf>
    <xf numFmtId="197" fontId="5" fillId="0" borderId="17" xfId="0" applyNumberFormat="1" applyFont="1" applyBorder="1" applyAlignment="1">
      <alignment vertical="center"/>
    </xf>
    <xf numFmtId="197" fontId="5" fillId="0" borderId="18" xfId="0" applyNumberFormat="1" applyFont="1" applyBorder="1" applyAlignment="1">
      <alignment vertical="center"/>
    </xf>
    <xf numFmtId="180" fontId="5" fillId="0" borderId="18" xfId="0" applyNumberFormat="1" applyFont="1" applyBorder="1" applyAlignment="1">
      <alignment vertical="center"/>
    </xf>
    <xf numFmtId="197" fontId="5" fillId="0" borderId="12" xfId="0" applyNumberFormat="1" applyFont="1" applyBorder="1" applyAlignment="1">
      <alignment horizontal="right" vertical="center"/>
    </xf>
    <xf numFmtId="197" fontId="5" fillId="0" borderId="18" xfId="0" applyNumberFormat="1" applyFont="1" applyBorder="1" applyAlignment="1">
      <alignment horizontal="right" vertical="center"/>
    </xf>
    <xf numFmtId="180" fontId="5" fillId="0" borderId="12" xfId="0" applyNumberFormat="1" applyFont="1" applyBorder="1" applyAlignment="1">
      <alignment horizontal="right" vertical="center"/>
    </xf>
    <xf numFmtId="180" fontId="5" fillId="0" borderId="18" xfId="0" applyNumberFormat="1" applyFont="1" applyBorder="1" applyAlignment="1">
      <alignment horizontal="right" vertical="center"/>
    </xf>
    <xf numFmtId="197" fontId="5" fillId="0" borderId="12" xfId="0" applyNumberFormat="1" applyFont="1" applyBorder="1" applyAlignment="1">
      <alignment vertical="center"/>
    </xf>
    <xf numFmtId="0" fontId="9" fillId="2" borderId="28" xfId="0" applyFont="1" applyFill="1" applyBorder="1" applyAlignment="1">
      <alignment horizontal="distributed" vertical="center" justifyLastLine="1"/>
    </xf>
    <xf numFmtId="0" fontId="9" fillId="2" borderId="9" xfId="0" applyFont="1" applyFill="1" applyBorder="1" applyAlignment="1">
      <alignment horizontal="distributed" vertical="center" justifyLastLine="1"/>
    </xf>
    <xf numFmtId="0" fontId="15" fillId="3" borderId="23" xfId="7" applyFont="1" applyFill="1" applyBorder="1" applyAlignment="1">
      <alignment horizontal="distributed" vertical="center" justifyLastLine="1"/>
    </xf>
    <xf numFmtId="0" fontId="15" fillId="3" borderId="25" xfId="7" applyFont="1" applyFill="1" applyBorder="1" applyAlignment="1">
      <alignment horizontal="distributed" vertical="center" justifyLastLine="1"/>
    </xf>
    <xf numFmtId="0" fontId="15" fillId="3" borderId="5" xfId="7" applyFont="1" applyFill="1" applyBorder="1" applyAlignment="1">
      <alignment horizontal="distributed" vertical="center" justifyLastLine="1"/>
    </xf>
    <xf numFmtId="0" fontId="15" fillId="3" borderId="6" xfId="7" applyFont="1" applyFill="1" applyBorder="1" applyAlignment="1">
      <alignment horizontal="distributed" vertical="center" justifyLastLine="1"/>
    </xf>
    <xf numFmtId="0" fontId="15" fillId="2" borderId="13" xfId="7" applyFont="1" applyFill="1" applyBorder="1" applyAlignment="1">
      <alignment horizontal="center" vertical="center"/>
    </xf>
    <xf numFmtId="0" fontId="15" fillId="2" borderId="7" xfId="7" applyFont="1" applyFill="1" applyBorder="1" applyAlignment="1">
      <alignment horizontal="center" vertical="center"/>
    </xf>
    <xf numFmtId="0" fontId="15" fillId="3" borderId="23" xfId="7" applyFont="1" applyFill="1" applyBorder="1" applyAlignment="1">
      <alignment horizontal="center" vertical="center"/>
    </xf>
    <xf numFmtId="0" fontId="15" fillId="3" borderId="25" xfId="7" applyFont="1" applyFill="1" applyBorder="1" applyAlignment="1">
      <alignment horizontal="center" vertical="center"/>
    </xf>
    <xf numFmtId="0" fontId="15" fillId="3" borderId="30" xfId="7" applyFont="1" applyFill="1" applyBorder="1" applyAlignment="1">
      <alignment horizontal="center" vertical="center"/>
    </xf>
    <xf numFmtId="0" fontId="15" fillId="3" borderId="38" xfId="7" applyFont="1" applyFill="1" applyBorder="1" applyAlignment="1">
      <alignment horizontal="distributed" vertical="center" justifyLastLine="1"/>
    </xf>
    <xf numFmtId="0" fontId="15" fillId="3" borderId="36" xfId="7" applyFont="1" applyFill="1" applyBorder="1" applyAlignment="1">
      <alignment horizontal="distributed" vertical="center" justifyLastLine="1"/>
    </xf>
    <xf numFmtId="0" fontId="15" fillId="3" borderId="35" xfId="7" applyFont="1" applyFill="1" applyBorder="1" applyAlignment="1">
      <alignment horizontal="distributed" vertical="center" justifyLastLine="1"/>
    </xf>
    <xf numFmtId="0" fontId="15" fillId="3" borderId="39" xfId="7" applyFont="1" applyFill="1" applyBorder="1" applyAlignment="1">
      <alignment horizontal="distributed" vertical="center" justifyLastLine="1"/>
    </xf>
    <xf numFmtId="0" fontId="15" fillId="3" borderId="32" xfId="7" applyFont="1" applyFill="1" applyBorder="1" applyAlignment="1">
      <alignment horizontal="distributed" vertical="center" justifyLastLine="1"/>
    </xf>
    <xf numFmtId="0" fontId="15" fillId="3" borderId="33" xfId="7" applyFont="1" applyFill="1" applyBorder="1" applyAlignment="1">
      <alignment horizontal="distributed" vertical="center" justifyLastLine="1"/>
    </xf>
    <xf numFmtId="0" fontId="23" fillId="3" borderId="34" xfId="7" applyFont="1" applyFill="1" applyBorder="1" applyAlignment="1">
      <alignment horizontal="center" vertical="center" wrapText="1" shrinkToFit="1"/>
    </xf>
    <xf numFmtId="0" fontId="15" fillId="3" borderId="37" xfId="7" applyFont="1" applyFill="1" applyBorder="1" applyAlignment="1">
      <alignment horizontal="center" vertical="center" shrinkToFit="1"/>
    </xf>
    <xf numFmtId="0" fontId="29" fillId="2" borderId="28" xfId="0" applyFont="1" applyFill="1" applyBorder="1" applyAlignment="1">
      <alignment horizontal="distributed" vertical="center"/>
    </xf>
    <xf numFmtId="0" fontId="29" fillId="2" borderId="40" xfId="0" applyFont="1" applyFill="1" applyBorder="1" applyAlignment="1">
      <alignment horizontal="distributed" vertical="center"/>
    </xf>
    <xf numFmtId="0" fontId="29" fillId="2" borderId="50" xfId="0" applyFont="1" applyFill="1" applyBorder="1" applyAlignment="1">
      <alignment horizontal="distributed" vertical="center"/>
    </xf>
    <xf numFmtId="0" fontId="29" fillId="3" borderId="29" xfId="0" applyFont="1" applyFill="1" applyBorder="1" applyAlignment="1">
      <alignment horizontal="distributed" vertical="center" justifyLastLine="1"/>
    </xf>
    <xf numFmtId="0" fontId="29" fillId="3" borderId="26" xfId="0" applyFont="1" applyFill="1" applyBorder="1" applyAlignment="1">
      <alignment horizontal="distributed" vertical="center" justifyLastLine="1"/>
    </xf>
    <xf numFmtId="0" fontId="29" fillId="3" borderId="27" xfId="0" applyFont="1" applyFill="1" applyBorder="1" applyAlignment="1">
      <alignment horizontal="distributed" vertical="center" justifyLastLine="1"/>
    </xf>
    <xf numFmtId="0" fontId="29" fillId="3" borderId="42" xfId="0" applyFont="1" applyFill="1" applyBorder="1" applyAlignment="1">
      <alignment horizontal="distributed" vertical="center" wrapText="1" justifyLastLine="1"/>
    </xf>
    <xf numFmtId="0" fontId="29" fillId="3" borderId="52" xfId="0" applyFont="1" applyFill="1" applyBorder="1" applyAlignment="1">
      <alignment horizontal="distributed" vertical="center" justifyLastLine="1"/>
    </xf>
    <xf numFmtId="0" fontId="29" fillId="3" borderId="45" xfId="0" applyFont="1" applyFill="1" applyBorder="1" applyAlignment="1">
      <alignment horizontal="distributed" vertical="center" justifyLastLine="1"/>
    </xf>
    <xf numFmtId="0" fontId="29" fillId="3" borderId="54" xfId="0" applyFont="1" applyFill="1" applyBorder="1" applyAlignment="1">
      <alignment horizontal="distributed" vertical="center" justifyLastLine="1"/>
    </xf>
    <xf numFmtId="0" fontId="29" fillId="3" borderId="42" xfId="0" applyFont="1" applyFill="1" applyBorder="1" applyAlignment="1">
      <alignment horizontal="distributed" vertical="center" justifyLastLine="1"/>
    </xf>
    <xf numFmtId="0" fontId="29" fillId="3" borderId="43" xfId="0" applyFont="1" applyFill="1" applyBorder="1" applyAlignment="1">
      <alignment horizontal="distributed" vertical="center" justifyLastLine="1"/>
    </xf>
    <xf numFmtId="0" fontId="29" fillId="3" borderId="53" xfId="0" applyFont="1" applyFill="1" applyBorder="1" applyAlignment="1">
      <alignment horizontal="distributed" vertical="center" justifyLastLine="1"/>
    </xf>
    <xf numFmtId="0" fontId="29" fillId="3" borderId="26" xfId="0" applyFont="1" applyFill="1" applyBorder="1" applyAlignment="1">
      <alignment horizontal="center" vertical="center" shrinkToFit="1"/>
    </xf>
    <xf numFmtId="0" fontId="29" fillId="3" borderId="27" xfId="0" applyFont="1" applyFill="1" applyBorder="1" applyAlignment="1">
      <alignment horizontal="center" vertical="center" shrinkToFit="1"/>
    </xf>
    <xf numFmtId="0" fontId="29" fillId="3" borderId="41" xfId="0" applyFont="1" applyFill="1" applyBorder="1" applyAlignment="1">
      <alignment horizontal="distributed" vertical="center" justifyLastLine="1"/>
    </xf>
    <xf numFmtId="0" fontId="29" fillId="3" borderId="46" xfId="0" applyFont="1" applyFill="1" applyBorder="1" applyAlignment="1">
      <alignment horizontal="distributed" vertical="center" justifyLastLine="1"/>
    </xf>
    <xf numFmtId="0" fontId="29" fillId="3" borderId="51" xfId="0" applyFont="1" applyFill="1" applyBorder="1" applyAlignment="1">
      <alignment horizontal="distributed" vertical="center" justifyLastLine="1"/>
    </xf>
    <xf numFmtId="0" fontId="29" fillId="3" borderId="47" xfId="0" applyFont="1" applyFill="1" applyBorder="1" applyAlignment="1">
      <alignment horizontal="distributed" vertical="center" justifyLastLine="1"/>
    </xf>
    <xf numFmtId="0" fontId="29" fillId="3" borderId="12" xfId="0" applyFont="1" applyFill="1" applyBorder="1" applyAlignment="1">
      <alignment horizontal="distributed" vertical="center" justifyLastLine="1"/>
    </xf>
    <xf numFmtId="0" fontId="29" fillId="3" borderId="18" xfId="0" applyFont="1" applyFill="1" applyBorder="1" applyAlignment="1">
      <alignment horizontal="distributed" vertical="center" justifyLastLine="1"/>
    </xf>
    <xf numFmtId="0" fontId="29" fillId="3" borderId="43" xfId="0" applyFont="1" applyFill="1" applyBorder="1" applyAlignment="1">
      <alignment horizontal="distributed" vertical="center" wrapText="1" justifyLastLine="1"/>
    </xf>
    <xf numFmtId="0" fontId="29" fillId="3" borderId="48" xfId="0" applyFont="1" applyFill="1" applyBorder="1" applyAlignment="1">
      <alignment horizontal="distributed" vertical="center" justifyLastLine="1"/>
    </xf>
    <xf numFmtId="0" fontId="29" fillId="3" borderId="44" xfId="0" applyFont="1" applyFill="1" applyBorder="1" applyAlignment="1">
      <alignment horizontal="distributed" vertical="center" justifyLastLine="1"/>
    </xf>
    <xf numFmtId="0" fontId="29" fillId="3" borderId="22" xfId="0" applyFont="1" applyFill="1" applyBorder="1" applyAlignment="1">
      <alignment horizontal="distributed" vertical="center" justifyLastLine="1"/>
    </xf>
    <xf numFmtId="0" fontId="29" fillId="3" borderId="49" xfId="0" applyFont="1" applyFill="1" applyBorder="1" applyAlignment="1">
      <alignment horizontal="distributed" vertical="center" justifyLastLine="1"/>
    </xf>
    <xf numFmtId="0" fontId="33" fillId="0" borderId="0" xfId="0" applyFont="1" applyAlignment="1">
      <alignment vertical="center"/>
    </xf>
    <xf numFmtId="0" fontId="9" fillId="2" borderId="50" xfId="0" applyFont="1" applyFill="1" applyBorder="1" applyAlignment="1">
      <alignment horizontal="distributed" vertical="center" justifyLastLine="1"/>
    </xf>
    <xf numFmtId="0" fontId="9" fillId="3" borderId="3" xfId="0" applyFont="1" applyFill="1" applyBorder="1" applyAlignment="1">
      <alignment horizontal="distributed" vertical="center" wrapText="1" justifyLastLine="1"/>
    </xf>
    <xf numFmtId="0" fontId="9" fillId="3" borderId="51" xfId="0" applyFont="1" applyFill="1" applyBorder="1" applyAlignment="1">
      <alignment horizontal="distributed" vertical="center" wrapText="1" justifyLastLine="1"/>
    </xf>
    <xf numFmtId="0" fontId="9" fillId="3" borderId="24" xfId="0" applyFont="1" applyFill="1" applyBorder="1" applyAlignment="1">
      <alignment horizontal="distributed" vertical="center" justifyLastLine="1"/>
    </xf>
    <xf numFmtId="0" fontId="9" fillId="3" borderId="30" xfId="0" applyFont="1" applyFill="1" applyBorder="1" applyAlignment="1">
      <alignment horizontal="distributed" vertical="center" justifyLastLine="1"/>
    </xf>
    <xf numFmtId="0" fontId="9" fillId="3" borderId="34" xfId="0" applyFont="1" applyFill="1" applyBorder="1" applyAlignment="1">
      <alignment horizontal="distributed" vertical="center" justifyLastLine="1"/>
    </xf>
    <xf numFmtId="0" fontId="9" fillId="3" borderId="52" xfId="0" applyFont="1" applyFill="1" applyBorder="1" applyAlignment="1">
      <alignment horizontal="distributed" vertical="center" justifyLastLine="1"/>
    </xf>
    <xf numFmtId="49" fontId="0" fillId="4" borderId="10" xfId="0" applyNumberFormat="1" applyFont="1" applyFill="1" applyBorder="1" applyAlignment="1">
      <alignment horizontal="center" vertical="center" shrinkToFit="1"/>
    </xf>
    <xf numFmtId="49" fontId="0" fillId="4" borderId="9" xfId="0" applyNumberFormat="1" applyFont="1" applyFill="1" applyBorder="1" applyAlignment="1">
      <alignment horizontal="center" vertical="center" shrinkToFit="1"/>
    </xf>
    <xf numFmtId="49" fontId="0" fillId="4" borderId="40" xfId="0" applyNumberFormat="1" applyFont="1" applyFill="1" applyBorder="1" applyAlignment="1">
      <alignment horizontal="center" vertical="center" shrinkToFit="1"/>
    </xf>
    <xf numFmtId="49" fontId="0" fillId="4" borderId="50" xfId="0" applyNumberFormat="1" applyFont="1" applyFill="1" applyBorder="1" applyAlignment="1">
      <alignment horizontal="center" vertical="center" shrinkToFit="1"/>
    </xf>
    <xf numFmtId="49" fontId="0" fillId="2" borderId="28" xfId="0" applyNumberFormat="1" applyFont="1" applyFill="1" applyBorder="1" applyAlignment="1">
      <alignment horizontal="center" vertical="center" shrinkToFit="1"/>
    </xf>
    <xf numFmtId="49" fontId="0" fillId="2" borderId="50" xfId="0" applyNumberFormat="1" applyFont="1" applyFill="1" applyBorder="1" applyAlignment="1">
      <alignment horizontal="center" vertical="center" shrinkToFit="1"/>
    </xf>
    <xf numFmtId="0" fontId="0" fillId="3" borderId="64" xfId="0" applyFont="1" applyFill="1" applyBorder="1" applyAlignment="1">
      <alignment horizontal="center" vertical="center"/>
    </xf>
    <xf numFmtId="0" fontId="0" fillId="3" borderId="33" xfId="0" applyFont="1" applyFill="1" applyBorder="1" applyAlignment="1">
      <alignment horizontal="center" vertical="center"/>
    </xf>
    <xf numFmtId="0" fontId="0" fillId="3" borderId="38" xfId="0" applyFont="1" applyFill="1" applyBorder="1" applyAlignment="1">
      <alignment horizontal="center" vertical="center"/>
    </xf>
    <xf numFmtId="0" fontId="0" fillId="3" borderId="36" xfId="0" applyFont="1" applyFill="1" applyBorder="1" applyAlignment="1">
      <alignment horizontal="center" vertical="center"/>
    </xf>
    <xf numFmtId="0" fontId="0" fillId="3" borderId="24" xfId="0" applyFont="1" applyFill="1" applyBorder="1" applyAlignment="1">
      <alignment horizontal="center" vertical="center"/>
    </xf>
    <xf numFmtId="0" fontId="0" fillId="3" borderId="26" xfId="0" applyFont="1" applyFill="1" applyBorder="1" applyAlignment="1">
      <alignment horizontal="center" vertical="center"/>
    </xf>
    <xf numFmtId="0" fontId="0" fillId="3" borderId="65" xfId="0" applyFont="1" applyFill="1" applyBorder="1" applyAlignment="1">
      <alignment horizontal="center" vertical="center"/>
    </xf>
    <xf numFmtId="0" fontId="0" fillId="0" borderId="66" xfId="0" applyFont="1" applyBorder="1" applyAlignment="1">
      <alignment horizontal="center" vertical="center"/>
    </xf>
    <xf numFmtId="0" fontId="0" fillId="0" borderId="67" xfId="0" applyFont="1" applyBorder="1" applyAlignment="1">
      <alignment horizontal="center" vertical="center"/>
    </xf>
    <xf numFmtId="0" fontId="0" fillId="0" borderId="39" xfId="0" applyFont="1" applyBorder="1" applyAlignment="1">
      <alignment horizontal="center" vertical="center"/>
    </xf>
    <xf numFmtId="0" fontId="0" fillId="3" borderId="12" xfId="0" applyFont="1" applyFill="1" applyBorder="1" applyAlignment="1">
      <alignment horizontal="center" vertical="center" shrinkToFit="1"/>
    </xf>
    <xf numFmtId="0" fontId="0" fillId="3" borderId="18" xfId="0" applyFont="1" applyFill="1" applyBorder="1" applyAlignment="1">
      <alignment horizontal="center" vertical="center" shrinkToFit="1"/>
    </xf>
    <xf numFmtId="0" fontId="0" fillId="3" borderId="44" xfId="0" applyFont="1" applyFill="1" applyBorder="1" applyAlignment="1">
      <alignment horizontal="center" vertical="center" shrinkToFit="1"/>
    </xf>
    <xf numFmtId="188" fontId="0" fillId="0" borderId="74" xfId="0" applyNumberFormat="1" applyFont="1" applyBorder="1" applyAlignment="1">
      <alignment horizontal="right"/>
    </xf>
    <xf numFmtId="188" fontId="0" fillId="0" borderId="2" xfId="0" applyNumberFormat="1" applyFont="1" applyBorder="1" applyAlignment="1">
      <alignment horizontal="right"/>
    </xf>
    <xf numFmtId="188" fontId="0" fillId="0" borderId="54" xfId="0" applyNumberFormat="1" applyFont="1" applyBorder="1" applyAlignment="1">
      <alignment horizontal="right"/>
    </xf>
    <xf numFmtId="0" fontId="0" fillId="2" borderId="3" xfId="0" applyFont="1" applyFill="1" applyBorder="1" applyAlignment="1">
      <alignment horizontal="distributed" vertical="center" justifyLastLine="1" shrinkToFit="1"/>
    </xf>
    <xf numFmtId="0" fontId="0" fillId="0" borderId="46" xfId="0" applyFont="1" applyBorder="1" applyAlignment="1">
      <alignment horizontal="distributed" vertical="center" justifyLastLine="1" shrinkToFit="1"/>
    </xf>
    <xf numFmtId="0" fontId="0" fillId="0" borderId="4" xfId="0" applyFont="1" applyBorder="1" applyAlignment="1">
      <alignment horizontal="distributed" vertical="center" justifyLastLine="1" shrinkToFit="1"/>
    </xf>
    <xf numFmtId="0" fontId="0" fillId="2" borderId="41" xfId="0" applyFont="1" applyFill="1" applyBorder="1" applyAlignment="1">
      <alignment horizontal="distributed" vertical="center" justifyLastLine="1" shrinkToFit="1"/>
    </xf>
    <xf numFmtId="0" fontId="0" fillId="0" borderId="51" xfId="0" applyFont="1" applyBorder="1" applyAlignment="1">
      <alignment horizontal="distributed" vertical="center" justifyLastLine="1" shrinkToFit="1"/>
    </xf>
    <xf numFmtId="188" fontId="0" fillId="0" borderId="35" xfId="0" applyNumberFormat="1" applyFont="1" applyBorder="1" applyAlignment="1">
      <alignment horizontal="right"/>
    </xf>
    <xf numFmtId="188" fontId="0" fillId="0" borderId="38" xfId="0" applyNumberFormat="1" applyFont="1" applyBorder="1" applyAlignment="1">
      <alignment horizontal="right"/>
    </xf>
    <xf numFmtId="188" fontId="0" fillId="0" borderId="36" xfId="0" applyNumberFormat="1" applyFont="1" applyBorder="1" applyAlignment="1">
      <alignment horizontal="right"/>
    </xf>
    <xf numFmtId="188" fontId="0" fillId="0" borderId="69" xfId="0" applyNumberFormat="1" applyFont="1" applyBorder="1" applyAlignment="1">
      <alignment horizontal="right"/>
    </xf>
    <xf numFmtId="188" fontId="0" fillId="0" borderId="45" xfId="0" applyNumberFormat="1" applyFont="1" applyBorder="1" applyAlignment="1">
      <alignment horizontal="right"/>
    </xf>
    <xf numFmtId="188" fontId="0" fillId="0" borderId="69" xfId="3" applyNumberFormat="1" applyFont="1" applyBorder="1" applyAlignment="1">
      <alignment horizontal="right" shrinkToFit="1"/>
    </xf>
    <xf numFmtId="188" fontId="0" fillId="0" borderId="45" xfId="3" applyNumberFormat="1" applyFont="1" applyBorder="1" applyAlignment="1">
      <alignment horizontal="right" shrinkToFit="1"/>
    </xf>
    <xf numFmtId="188" fontId="0" fillId="0" borderId="77" xfId="3" applyNumberFormat="1" applyFont="1" applyBorder="1" applyAlignment="1">
      <alignment horizontal="right" shrinkToFit="1"/>
    </xf>
    <xf numFmtId="188" fontId="0" fillId="0" borderId="49" xfId="3" applyNumberFormat="1" applyFont="1" applyBorder="1" applyAlignment="1">
      <alignment horizontal="right" shrinkToFit="1"/>
    </xf>
    <xf numFmtId="188" fontId="0" fillId="0" borderId="35" xfId="3" applyNumberFormat="1" applyFont="1" applyBorder="1" applyAlignment="1">
      <alignment horizontal="right" shrinkToFit="1"/>
    </xf>
    <xf numFmtId="188" fontId="0" fillId="0" borderId="36" xfId="3" applyNumberFormat="1" applyFont="1" applyBorder="1" applyAlignment="1">
      <alignment horizontal="right" shrinkToFit="1"/>
    </xf>
    <xf numFmtId="188" fontId="0" fillId="0" borderId="71" xfId="3" applyNumberFormat="1" applyFont="1" applyBorder="1" applyAlignment="1">
      <alignment horizontal="right"/>
    </xf>
    <xf numFmtId="188" fontId="0" fillId="0" borderId="69" xfId="3" applyNumberFormat="1" applyFont="1" applyBorder="1" applyAlignment="1">
      <alignment horizontal="right"/>
    </xf>
    <xf numFmtId="188" fontId="0" fillId="0" borderId="70" xfId="3" applyNumberFormat="1" applyFont="1" applyBorder="1" applyAlignment="1">
      <alignment horizontal="right"/>
    </xf>
    <xf numFmtId="188" fontId="0" fillId="0" borderId="74" xfId="3" applyNumberFormat="1" applyFont="1" applyBorder="1" applyAlignment="1">
      <alignment horizontal="right"/>
    </xf>
    <xf numFmtId="188" fontId="0" fillId="0" borderId="54" xfId="3" applyNumberFormat="1" applyFont="1" applyBorder="1" applyAlignment="1">
      <alignment horizontal="right"/>
    </xf>
    <xf numFmtId="188" fontId="0" fillId="0" borderId="2" xfId="3" applyNumberFormat="1" applyFont="1" applyBorder="1" applyAlignment="1">
      <alignment horizontal="right"/>
    </xf>
    <xf numFmtId="188" fontId="0" fillId="0" borderId="72" xfId="3" applyNumberFormat="1" applyFont="1" applyBorder="1" applyAlignment="1">
      <alignment horizontal="right"/>
    </xf>
    <xf numFmtId="190" fontId="0" fillId="0" borderId="69" xfId="3" applyNumberFormat="1" applyFont="1" applyBorder="1" applyAlignment="1">
      <alignment horizontal="right"/>
    </xf>
    <xf numFmtId="190" fontId="0" fillId="0" borderId="45" xfId="3" applyNumberFormat="1" applyFont="1" applyBorder="1" applyAlignment="1">
      <alignment horizontal="right"/>
    </xf>
    <xf numFmtId="188" fontId="0" fillId="0" borderId="45" xfId="3" applyNumberFormat="1" applyFont="1" applyBorder="1" applyAlignment="1">
      <alignment horizontal="right"/>
    </xf>
    <xf numFmtId="188" fontId="0" fillId="0" borderId="35" xfId="3" applyNumberFormat="1" applyFont="1" applyBorder="1" applyAlignment="1">
      <alignment horizontal="right"/>
    </xf>
    <xf numFmtId="188" fontId="0" fillId="0" borderId="36" xfId="3" applyNumberFormat="1" applyFont="1" applyBorder="1" applyAlignment="1">
      <alignment horizontal="right"/>
    </xf>
    <xf numFmtId="188" fontId="0" fillId="0" borderId="38" xfId="3" applyNumberFormat="1" applyFont="1" applyBorder="1" applyAlignment="1">
      <alignment horizontal="right"/>
    </xf>
    <xf numFmtId="188" fontId="0" fillId="0" borderId="39" xfId="3" applyNumberFormat="1" applyFont="1" applyBorder="1" applyAlignment="1">
      <alignment horizontal="right"/>
    </xf>
    <xf numFmtId="191" fontId="0" fillId="0" borderId="44" xfId="3" applyNumberFormat="1" applyFont="1" applyBorder="1" applyAlignment="1">
      <alignment horizontal="right"/>
    </xf>
    <xf numFmtId="191" fontId="0" fillId="0" borderId="12" xfId="3" applyNumberFormat="1" applyFont="1" applyBorder="1" applyAlignment="1">
      <alignment horizontal="right"/>
    </xf>
    <xf numFmtId="191" fontId="0" fillId="0" borderId="22" xfId="3" applyNumberFormat="1" applyFont="1" applyBorder="1" applyAlignment="1">
      <alignment horizontal="right"/>
    </xf>
    <xf numFmtId="191" fontId="0" fillId="0" borderId="18" xfId="3" applyNumberFormat="1" applyFont="1" applyBorder="1" applyAlignment="1">
      <alignment horizontal="right"/>
    </xf>
    <xf numFmtId="191" fontId="0" fillId="0" borderId="71" xfId="3" applyNumberFormat="1" applyFont="1" applyBorder="1" applyAlignment="1">
      <alignment horizontal="right"/>
    </xf>
    <xf numFmtId="191" fontId="0" fillId="0" borderId="38" xfId="3" applyNumberFormat="1" applyFont="1" applyBorder="1" applyAlignment="1">
      <alignment horizontal="right"/>
    </xf>
    <xf numFmtId="191" fontId="0" fillId="0" borderId="69" xfId="3" applyNumberFormat="1" applyFont="1" applyBorder="1" applyAlignment="1">
      <alignment horizontal="right"/>
    </xf>
    <xf numFmtId="191" fontId="0" fillId="0" borderId="70" xfId="3" applyNumberFormat="1" applyFont="1" applyBorder="1" applyAlignment="1">
      <alignment horizontal="right"/>
    </xf>
    <xf numFmtId="191" fontId="0" fillId="0" borderId="35" xfId="3" applyNumberFormat="1" applyFont="1" applyBorder="1" applyAlignment="1">
      <alignment horizontal="right"/>
    </xf>
    <xf numFmtId="191" fontId="0" fillId="0" borderId="39" xfId="3" applyNumberFormat="1" applyFont="1" applyBorder="1" applyAlignment="1">
      <alignment horizontal="right"/>
    </xf>
    <xf numFmtId="191" fontId="0" fillId="0" borderId="45" xfId="3" applyNumberFormat="1" applyFont="1" applyBorder="1" applyAlignment="1">
      <alignment horizontal="right"/>
    </xf>
    <xf numFmtId="191" fontId="0" fillId="0" borderId="36" xfId="3" applyNumberFormat="1" applyFont="1" applyBorder="1" applyAlignment="1">
      <alignment horizontal="right"/>
    </xf>
    <xf numFmtId="190" fontId="0" fillId="0" borderId="71" xfId="3" applyNumberFormat="1" applyFont="1" applyBorder="1" applyAlignment="1">
      <alignment horizontal="right"/>
    </xf>
    <xf numFmtId="190" fontId="0" fillId="0" borderId="70" xfId="3" applyNumberFormat="1" applyFont="1" applyBorder="1" applyAlignment="1">
      <alignment horizontal="right"/>
    </xf>
    <xf numFmtId="188" fontId="0" fillId="0" borderId="32" xfId="3" applyNumberFormat="1" applyFont="1" applyBorder="1" applyAlignment="1">
      <alignment horizontal="right"/>
    </xf>
    <xf numFmtId="188" fontId="0" fillId="0" borderId="33" xfId="3" applyNumberFormat="1" applyFont="1" applyBorder="1" applyAlignment="1">
      <alignment horizontal="right"/>
    </xf>
    <xf numFmtId="188" fontId="0" fillId="0" borderId="64" xfId="3" applyNumberFormat="1" applyFont="1" applyBorder="1" applyAlignment="1">
      <alignment horizontal="right"/>
    </xf>
    <xf numFmtId="0" fontId="0" fillId="5" borderId="64" xfId="0" applyFont="1" applyFill="1" applyBorder="1" applyAlignment="1">
      <alignment horizontal="center" vertical="center"/>
    </xf>
    <xf numFmtId="0" fontId="0" fillId="5" borderId="2" xfId="0" applyFont="1" applyFill="1" applyBorder="1" applyAlignment="1">
      <alignment horizontal="center" vertical="center"/>
    </xf>
    <xf numFmtId="0" fontId="0" fillId="5" borderId="32" xfId="0" applyFont="1" applyFill="1" applyBorder="1" applyAlignment="1">
      <alignment horizontal="center" vertical="center"/>
    </xf>
    <xf numFmtId="0" fontId="0" fillId="5" borderId="66" xfId="0" applyFont="1" applyFill="1" applyBorder="1" applyAlignment="1">
      <alignment horizontal="center" vertical="center"/>
    </xf>
    <xf numFmtId="0" fontId="0" fillId="5" borderId="74" xfId="0" applyFont="1" applyFill="1" applyBorder="1" applyAlignment="1">
      <alignment horizontal="center" vertical="center"/>
    </xf>
    <xf numFmtId="0" fontId="0" fillId="5" borderId="72" xfId="0" applyFont="1" applyFill="1" applyBorder="1" applyAlignment="1">
      <alignment horizontal="center" vertical="center"/>
    </xf>
    <xf numFmtId="190" fontId="0" fillId="0" borderId="47" xfId="0" applyNumberFormat="1" applyFont="1" applyBorder="1" applyAlignment="1">
      <alignment horizontal="right"/>
    </xf>
    <xf numFmtId="190" fontId="0" fillId="0" borderId="42" xfId="0" applyNumberFormat="1" applyFont="1" applyBorder="1" applyAlignment="1">
      <alignment horizontal="right"/>
    </xf>
    <xf numFmtId="0" fontId="0" fillId="5" borderId="32" xfId="0" applyFont="1" applyFill="1" applyBorder="1" applyAlignment="1">
      <alignment horizontal="center" vertical="center" wrapText="1"/>
    </xf>
    <xf numFmtId="0" fontId="0" fillId="5" borderId="33" xfId="0" applyFont="1" applyFill="1" applyBorder="1" applyAlignment="1">
      <alignment horizontal="center" vertical="center"/>
    </xf>
    <xf numFmtId="0" fontId="0" fillId="5" borderId="54" xfId="0" applyFont="1" applyFill="1" applyBorder="1" applyAlignment="1">
      <alignment horizontal="center" vertical="center"/>
    </xf>
    <xf numFmtId="188" fontId="0" fillId="0" borderId="66" xfId="3" applyNumberFormat="1" applyFont="1" applyBorder="1" applyAlignment="1">
      <alignment horizontal="right"/>
    </xf>
    <xf numFmtId="190" fontId="0" fillId="0" borderId="48" xfId="0" applyNumberFormat="1" applyFont="1" applyBorder="1" applyAlignment="1">
      <alignment horizontal="right"/>
    </xf>
    <xf numFmtId="188" fontId="0" fillId="0" borderId="51" xfId="0" applyNumberFormat="1" applyFont="1" applyBorder="1" applyAlignment="1">
      <alignment horizontal="right"/>
    </xf>
    <xf numFmtId="188" fontId="0" fillId="0" borderId="52" xfId="0" applyNumberFormat="1" applyFont="1" applyBorder="1" applyAlignment="1">
      <alignment horizontal="right"/>
    </xf>
    <xf numFmtId="0" fontId="0" fillId="0" borderId="74" xfId="0" applyFont="1" applyBorder="1" applyAlignment="1">
      <alignment horizontal="right"/>
    </xf>
    <xf numFmtId="0" fontId="0" fillId="0" borderId="54" xfId="0" applyFont="1" applyBorder="1" applyAlignment="1">
      <alignment horizontal="right"/>
    </xf>
    <xf numFmtId="0" fontId="0" fillId="0" borderId="52" xfId="0" applyFont="1" applyBorder="1" applyAlignment="1">
      <alignment horizontal="right"/>
    </xf>
    <xf numFmtId="182" fontId="0" fillId="0" borderId="52" xfId="0" applyNumberFormat="1" applyFont="1" applyBorder="1" applyAlignment="1">
      <alignment horizontal="right"/>
    </xf>
    <xf numFmtId="188" fontId="0" fillId="0" borderId="52" xfId="0" applyNumberFormat="1" applyFont="1" applyBorder="1" applyAlignment="1">
      <alignment horizontal="right" shrinkToFit="1"/>
    </xf>
    <xf numFmtId="188" fontId="0" fillId="0" borderId="53" xfId="0" applyNumberFormat="1" applyFont="1" applyBorder="1" applyAlignment="1">
      <alignment horizontal="right" shrinkToFit="1"/>
    </xf>
    <xf numFmtId="0" fontId="0" fillId="4" borderId="76" xfId="0" applyFont="1" applyFill="1" applyBorder="1" applyAlignment="1">
      <alignment horizontal="right" vertical="center"/>
    </xf>
    <xf numFmtId="0" fontId="0" fillId="4" borderId="73" xfId="0" applyFont="1" applyFill="1" applyBorder="1" applyAlignment="1">
      <alignment horizontal="right" vertical="center"/>
    </xf>
    <xf numFmtId="190" fontId="0" fillId="0" borderId="46" xfId="0" applyNumberFormat="1" applyFont="1" applyBorder="1" applyAlignment="1">
      <alignment horizontal="right"/>
    </xf>
    <xf numFmtId="190" fontId="0" fillId="0" borderId="77" xfId="0" applyNumberFormat="1" applyFont="1" applyBorder="1" applyAlignment="1">
      <alignment horizontal="right"/>
    </xf>
    <xf numFmtId="190" fontId="0" fillId="0" borderId="49" xfId="0" applyNumberFormat="1" applyFont="1" applyBorder="1" applyAlignment="1">
      <alignment horizontal="right"/>
    </xf>
    <xf numFmtId="190" fontId="0" fillId="0" borderId="43" xfId="0" applyNumberFormat="1" applyFont="1" applyBorder="1" applyAlignment="1">
      <alignment horizontal="right"/>
    </xf>
    <xf numFmtId="188" fontId="0" fillId="0" borderId="4" xfId="0" applyNumberFormat="1" applyFont="1" applyBorder="1" applyAlignment="1">
      <alignment horizontal="right"/>
    </xf>
    <xf numFmtId="188" fontId="0" fillId="0" borderId="37" xfId="0" applyNumberFormat="1" applyFont="1" applyBorder="1" applyAlignment="1">
      <alignment horizontal="right"/>
    </xf>
    <xf numFmtId="0" fontId="0" fillId="0" borderId="35" xfId="0" applyFont="1" applyBorder="1" applyAlignment="1">
      <alignment horizontal="right"/>
    </xf>
    <xf numFmtId="0" fontId="0" fillId="0" borderId="36" xfId="0" applyFont="1" applyBorder="1" applyAlignment="1">
      <alignment horizontal="right"/>
    </xf>
    <xf numFmtId="0" fontId="0" fillId="0" borderId="37" xfId="0" applyFont="1" applyBorder="1" applyAlignment="1">
      <alignment horizontal="right"/>
    </xf>
    <xf numFmtId="182" fontId="0" fillId="0" borderId="37" xfId="0" applyNumberFormat="1" applyFont="1" applyBorder="1" applyAlignment="1">
      <alignment horizontal="right"/>
    </xf>
    <xf numFmtId="188" fontId="0" fillId="0" borderId="37" xfId="0" applyNumberFormat="1" applyFont="1" applyBorder="1" applyAlignment="1">
      <alignment horizontal="right" shrinkToFit="1"/>
    </xf>
    <xf numFmtId="188" fontId="0" fillId="0" borderId="56" xfId="0" applyNumberFormat="1" applyFont="1" applyBorder="1" applyAlignment="1">
      <alignment horizontal="right" shrinkToFit="1"/>
    </xf>
    <xf numFmtId="0" fontId="0" fillId="4" borderId="75" xfId="0" applyFont="1" applyFill="1" applyBorder="1" applyAlignment="1">
      <alignment horizontal="right" vertical="center"/>
    </xf>
    <xf numFmtId="0" fontId="0" fillId="4" borderId="67" xfId="0" applyFont="1" applyFill="1" applyBorder="1" applyAlignment="1">
      <alignment horizontal="right" vertical="center"/>
    </xf>
    <xf numFmtId="190" fontId="0" fillId="0" borderId="41" xfId="0" applyNumberFormat="1" applyFont="1" applyBorder="1" applyAlignment="1">
      <alignment horizontal="right"/>
    </xf>
    <xf numFmtId="190" fontId="0" fillId="0" borderId="69" xfId="0" applyNumberFormat="1" applyFont="1" applyBorder="1" applyAlignment="1">
      <alignment horizontal="right"/>
    </xf>
    <xf numFmtId="190" fontId="0" fillId="0" borderId="45" xfId="0" applyNumberFormat="1" applyFont="1" applyBorder="1" applyAlignment="1">
      <alignment horizontal="right"/>
    </xf>
    <xf numFmtId="188" fontId="0" fillId="0" borderId="0" xfId="0" applyNumberFormat="1" applyAlignment="1">
      <alignment horizontal="center" shrinkToFit="1"/>
    </xf>
    <xf numFmtId="190" fontId="0" fillId="0" borderId="0" xfId="0" applyNumberFormat="1" applyAlignment="1">
      <alignment horizontal="center"/>
    </xf>
    <xf numFmtId="188" fontId="0" fillId="0" borderId="47" xfId="0" applyNumberFormat="1" applyFont="1" applyBorder="1" applyAlignment="1">
      <alignment horizontal="right" shrinkToFit="1"/>
    </xf>
    <xf numFmtId="188" fontId="0" fillId="0" borderId="48" xfId="0" applyNumberFormat="1" applyFont="1" applyBorder="1" applyAlignment="1">
      <alignment horizontal="right" shrinkToFit="1"/>
    </xf>
    <xf numFmtId="188" fontId="0" fillId="0" borderId="46" xfId="0" applyNumberFormat="1" applyFont="1" applyBorder="1" applyAlignment="1">
      <alignment horizontal="right"/>
    </xf>
    <xf numFmtId="188" fontId="0" fillId="0" borderId="47" xfId="0" applyNumberFormat="1" applyFont="1" applyBorder="1" applyAlignment="1">
      <alignment horizontal="right"/>
    </xf>
    <xf numFmtId="0" fontId="0" fillId="0" borderId="77" xfId="0" applyFont="1" applyBorder="1" applyAlignment="1">
      <alignment horizontal="right"/>
    </xf>
    <xf numFmtId="0" fontId="0" fillId="0" borderId="49" xfId="0" applyFont="1" applyBorder="1" applyAlignment="1">
      <alignment horizontal="right"/>
    </xf>
    <xf numFmtId="0" fontId="0" fillId="0" borderId="47" xfId="0" applyFont="1" applyBorder="1" applyAlignment="1">
      <alignment horizontal="right"/>
    </xf>
    <xf numFmtId="182" fontId="0" fillId="0" borderId="47" xfId="0" applyNumberFormat="1" applyFont="1" applyBorder="1" applyAlignment="1">
      <alignment horizontal="right"/>
    </xf>
    <xf numFmtId="188" fontId="0" fillId="0" borderId="35" xfId="0" applyNumberFormat="1" applyFont="1" applyBorder="1" applyAlignment="1">
      <alignment horizontal="right" shrinkToFit="1"/>
    </xf>
    <xf numFmtId="188" fontId="0" fillId="0" borderId="39" xfId="0" applyNumberFormat="1" applyFont="1" applyBorder="1" applyAlignment="1">
      <alignment horizontal="right" shrinkToFit="1"/>
    </xf>
    <xf numFmtId="0" fontId="0" fillId="4" borderId="10" xfId="0" applyFont="1" applyFill="1" applyBorder="1" applyAlignment="1">
      <alignment horizontal="right" vertical="center"/>
    </xf>
    <xf numFmtId="0" fontId="0" fillId="4" borderId="9" xfId="0" applyFont="1" applyFill="1" applyBorder="1" applyAlignment="1">
      <alignment horizontal="right" vertical="center"/>
    </xf>
    <xf numFmtId="190" fontId="0" fillId="0" borderId="75" xfId="0" applyNumberFormat="1" applyFont="1" applyBorder="1" applyAlignment="1">
      <alignment horizontal="right"/>
    </xf>
    <xf numFmtId="190" fontId="0" fillId="0" borderId="70" xfId="0" applyNumberFormat="1" applyFont="1" applyBorder="1" applyAlignment="1">
      <alignment horizontal="right"/>
    </xf>
    <xf numFmtId="188" fontId="0" fillId="0" borderId="67" xfId="0" applyNumberFormat="1" applyFont="1" applyBorder="1" applyAlignment="1">
      <alignment horizontal="right"/>
    </xf>
    <xf numFmtId="182" fontId="0" fillId="0" borderId="35" xfId="0" applyNumberFormat="1" applyFont="1" applyBorder="1" applyAlignment="1">
      <alignment horizontal="right"/>
    </xf>
    <xf numFmtId="182" fontId="0" fillId="0" borderId="36" xfId="0" applyNumberFormat="1" applyFont="1" applyBorder="1" applyAlignment="1">
      <alignment horizontal="right"/>
    </xf>
    <xf numFmtId="0" fontId="0" fillId="3" borderId="32" xfId="0" applyFont="1" applyFill="1" applyBorder="1" applyAlignment="1">
      <alignment horizontal="distributed" vertical="center" justifyLastLine="1"/>
    </xf>
    <xf numFmtId="0" fontId="0" fillId="3" borderId="33" xfId="0" applyFont="1" applyFill="1" applyBorder="1" applyAlignment="1">
      <alignment horizontal="distributed" vertical="center" justifyLastLine="1"/>
    </xf>
    <xf numFmtId="0" fontId="0" fillId="3" borderId="74" xfId="0" applyFont="1" applyFill="1" applyBorder="1" applyAlignment="1">
      <alignment horizontal="distributed" vertical="center" justifyLastLine="1"/>
    </xf>
    <xf numFmtId="0" fontId="0" fillId="3" borderId="54" xfId="0" applyFont="1" applyFill="1" applyBorder="1" applyAlignment="1">
      <alignment horizontal="distributed" vertical="center" justifyLastLine="1"/>
    </xf>
    <xf numFmtId="0" fontId="0" fillId="3" borderId="64" xfId="0" applyFont="1" applyFill="1" applyBorder="1" applyAlignment="1">
      <alignment horizontal="distributed" vertical="center" justifyLastLine="1"/>
    </xf>
    <xf numFmtId="0" fontId="0" fillId="3" borderId="2" xfId="0" applyFont="1" applyFill="1" applyBorder="1" applyAlignment="1">
      <alignment horizontal="distributed" vertical="center" justifyLastLine="1"/>
    </xf>
    <xf numFmtId="0" fontId="0" fillId="5" borderId="32" xfId="0" applyFont="1" applyFill="1" applyBorder="1" applyAlignment="1">
      <alignment horizontal="distributed" vertical="center" justifyLastLine="1"/>
    </xf>
    <xf numFmtId="0" fontId="0" fillId="5" borderId="66" xfId="0" applyFont="1" applyFill="1" applyBorder="1" applyAlignment="1">
      <alignment horizontal="distributed" vertical="center" justifyLastLine="1"/>
    </xf>
    <xf numFmtId="0" fontId="0" fillId="5" borderId="74" xfId="0" applyFont="1" applyFill="1" applyBorder="1" applyAlignment="1">
      <alignment horizontal="distributed" vertical="center" justifyLastLine="1"/>
    </xf>
    <xf numFmtId="0" fontId="0" fillId="5" borderId="72" xfId="0" applyFont="1" applyFill="1" applyBorder="1" applyAlignment="1">
      <alignment horizontal="distributed" vertical="center" justifyLastLine="1"/>
    </xf>
    <xf numFmtId="0" fontId="6" fillId="0" borderId="0" xfId="0" applyFont="1" applyAlignment="1">
      <alignment horizontal="center" vertical="center"/>
    </xf>
    <xf numFmtId="0" fontId="0" fillId="2" borderId="28" xfId="0" applyFont="1" applyFill="1" applyBorder="1" applyAlignment="1">
      <alignment horizontal="distributed" vertical="center" justifyLastLine="1"/>
    </xf>
    <xf numFmtId="0" fontId="0" fillId="2" borderId="50" xfId="0" applyFont="1" applyFill="1" applyBorder="1" applyAlignment="1">
      <alignment horizontal="distributed" vertical="center" justifyLastLine="1"/>
    </xf>
    <xf numFmtId="0" fontId="0" fillId="3" borderId="65" xfId="0" applyFont="1" applyFill="1" applyBorder="1" applyAlignment="1">
      <alignment horizontal="distributed" vertical="center" justifyLastLine="1"/>
    </xf>
    <xf numFmtId="0" fontId="0" fillId="3" borderId="73" xfId="0" applyFont="1" applyFill="1" applyBorder="1" applyAlignment="1">
      <alignment horizontal="distributed" vertical="center" justifyLastLine="1"/>
    </xf>
    <xf numFmtId="0" fontId="9" fillId="8" borderId="63" xfId="0" applyFont="1" applyFill="1" applyBorder="1" applyAlignment="1">
      <alignment horizontal="center" vertical="center"/>
    </xf>
    <xf numFmtId="0" fontId="9" fillId="8" borderId="53" xfId="0" applyFont="1" applyFill="1" applyBorder="1" applyAlignment="1">
      <alignment horizontal="center" vertical="center"/>
    </xf>
    <xf numFmtId="0" fontId="9" fillId="8" borderId="34" xfId="0" applyFont="1" applyFill="1" applyBorder="1" applyAlignment="1">
      <alignment horizontal="center" vertical="center"/>
    </xf>
    <xf numFmtId="0" fontId="9" fillId="8" borderId="52" xfId="0" applyFont="1" applyFill="1" applyBorder="1" applyAlignment="1">
      <alignment horizontal="center" vertical="center"/>
    </xf>
    <xf numFmtId="0" fontId="9" fillId="7" borderId="41" xfId="0" applyFont="1" applyFill="1" applyBorder="1" applyAlignment="1">
      <alignment horizontal="distributed" vertical="center" wrapText="1" justifyLastLine="1" shrinkToFit="1"/>
    </xf>
    <xf numFmtId="0" fontId="9" fillId="7" borderId="46" xfId="0" applyFont="1" applyFill="1" applyBorder="1" applyAlignment="1">
      <alignment horizontal="distributed" vertical="center" wrapText="1" justifyLastLine="1" shrinkToFit="1"/>
    </xf>
    <xf numFmtId="0" fontId="9" fillId="7" borderId="51" xfId="0" applyFont="1" applyFill="1" applyBorder="1" applyAlignment="1">
      <alignment horizontal="distributed" vertical="center" wrapText="1" justifyLastLine="1" shrinkToFit="1"/>
    </xf>
    <xf numFmtId="0" fontId="9" fillId="7" borderId="65" xfId="0" applyFont="1" applyFill="1" applyBorder="1" applyAlignment="1">
      <alignment horizontal="right" vertical="center" wrapText="1" indent="1"/>
    </xf>
    <xf numFmtId="0" fontId="9" fillId="7" borderId="66" xfId="0" applyFont="1" applyFill="1" applyBorder="1" applyAlignment="1">
      <alignment horizontal="right" vertical="center" indent="1"/>
    </xf>
    <xf numFmtId="0" fontId="9" fillId="7" borderId="4" xfId="0" applyFont="1" applyFill="1" applyBorder="1" applyAlignment="1">
      <alignment horizontal="distributed" vertical="center" justifyLastLine="1"/>
    </xf>
    <xf numFmtId="0" fontId="9" fillId="7" borderId="56" xfId="0" applyFont="1" applyFill="1" applyBorder="1" applyAlignment="1">
      <alignment horizontal="distributed" vertical="center" justifyLastLine="1"/>
    </xf>
    <xf numFmtId="0" fontId="9" fillId="7" borderId="17" xfId="0" applyFont="1" applyFill="1" applyBorder="1" applyAlignment="1">
      <alignment horizontal="distributed" vertical="center" wrapText="1" justifyLastLine="1"/>
    </xf>
    <xf numFmtId="0" fontId="9" fillId="7" borderId="22" xfId="0" applyFont="1" applyFill="1" applyBorder="1" applyAlignment="1">
      <alignment horizontal="distributed" vertical="center" wrapText="1" justifyLastLine="1"/>
    </xf>
    <xf numFmtId="0" fontId="9" fillId="7" borderId="7" xfId="0" applyFont="1" applyFill="1" applyBorder="1" applyAlignment="1">
      <alignment horizontal="distributed" vertical="center" justifyLastLine="1"/>
    </xf>
    <xf numFmtId="0" fontId="9" fillId="7" borderId="6" xfId="0" applyFont="1" applyFill="1" applyBorder="1" applyAlignment="1">
      <alignment horizontal="distributed" vertical="center" justifyLastLine="1"/>
    </xf>
    <xf numFmtId="0" fontId="9" fillId="7" borderId="4" xfId="0" applyFont="1" applyFill="1" applyBorder="1" applyAlignment="1">
      <alignment horizontal="distributed" vertical="center" wrapText="1" justifyLastLine="1" shrinkToFit="1"/>
    </xf>
    <xf numFmtId="0" fontId="9" fillId="7" borderId="73" xfId="0" applyFont="1" applyFill="1" applyBorder="1" applyAlignment="1">
      <alignment horizontal="left" vertical="center" wrapText="1" indent="1"/>
    </xf>
    <xf numFmtId="0" fontId="9" fillId="7" borderId="72" xfId="0" applyFont="1" applyFill="1" applyBorder="1" applyAlignment="1">
      <alignment horizontal="left" vertical="center" wrapText="1" indent="1"/>
    </xf>
    <xf numFmtId="0" fontId="0" fillId="0" borderId="34" xfId="0" applyFont="1" applyBorder="1" applyAlignment="1">
      <alignment horizontal="right" vertical="center" shrinkToFit="1"/>
    </xf>
    <xf numFmtId="0" fontId="0" fillId="0" borderId="52" xfId="0" applyFont="1" applyBorder="1" applyAlignment="1">
      <alignment horizontal="right" vertical="center" shrinkToFit="1"/>
    </xf>
    <xf numFmtId="0" fontId="0" fillId="0" borderId="47" xfId="0" applyFont="1" applyBorder="1" applyAlignment="1">
      <alignment horizontal="right" vertical="center" shrinkToFit="1"/>
    </xf>
    <xf numFmtId="0" fontId="0" fillId="0" borderId="37" xfId="0" applyFont="1" applyBorder="1" applyAlignment="1">
      <alignment horizontal="right" vertical="center" shrinkToFit="1"/>
    </xf>
    <xf numFmtId="0" fontId="0" fillId="0" borderId="42" xfId="0" applyFont="1" applyBorder="1" applyAlignment="1">
      <alignment horizontal="right" vertical="center" shrinkToFit="1"/>
    </xf>
    <xf numFmtId="0" fontId="0" fillId="0" borderId="43" xfId="0" applyFont="1" applyBorder="1" applyAlignment="1">
      <alignment horizontal="right" vertical="center" shrinkToFit="1"/>
    </xf>
    <xf numFmtId="0" fontId="0" fillId="0" borderId="53" xfId="0" applyFont="1" applyBorder="1" applyAlignment="1">
      <alignment horizontal="right" vertical="center" shrinkToFit="1"/>
    </xf>
    <xf numFmtId="0" fontId="0" fillId="6" borderId="3" xfId="0" applyFont="1" applyFill="1" applyBorder="1" applyAlignment="1">
      <alignment horizontal="right" vertical="center" shrinkToFit="1"/>
    </xf>
    <xf numFmtId="0" fontId="0" fillId="6" borderId="51" xfId="0" applyFont="1" applyFill="1" applyBorder="1" applyAlignment="1">
      <alignment horizontal="right" vertical="center" shrinkToFit="1"/>
    </xf>
    <xf numFmtId="0" fontId="0" fillId="6" borderId="34" xfId="0" applyFont="1" applyFill="1" applyBorder="1" applyAlignment="1">
      <alignment horizontal="right" vertical="center" shrinkToFit="1"/>
    </xf>
    <xf numFmtId="0" fontId="0" fillId="6" borderId="52" xfId="0" applyFont="1" applyFill="1" applyBorder="1" applyAlignment="1">
      <alignment horizontal="right" vertical="center" shrinkToFit="1"/>
    </xf>
    <xf numFmtId="0" fontId="0" fillId="0" borderId="63" xfId="0" applyFont="1" applyBorder="1" applyAlignment="1">
      <alignment horizontal="right" vertical="center" shrinkToFit="1"/>
    </xf>
    <xf numFmtId="0" fontId="0" fillId="0" borderId="41" xfId="0" applyFont="1" applyBorder="1" applyAlignment="1">
      <alignment horizontal="right" vertical="center" shrinkToFit="1"/>
    </xf>
    <xf numFmtId="0" fontId="0" fillId="0" borderId="51" xfId="0" applyFont="1" applyBorder="1" applyAlignment="1">
      <alignment horizontal="right" vertical="center" shrinkToFit="1"/>
    </xf>
    <xf numFmtId="0" fontId="0" fillId="0" borderId="5" xfId="0" applyFont="1" applyBorder="1" applyAlignment="1">
      <alignment horizontal="right" vertical="center" shrinkToFit="1"/>
    </xf>
    <xf numFmtId="0" fontId="0" fillId="0" borderId="56" xfId="0" applyFont="1" applyBorder="1" applyAlignment="1">
      <alignment horizontal="right" vertical="center" shrinkToFit="1"/>
    </xf>
    <xf numFmtId="0" fontId="0" fillId="0" borderId="4" xfId="0" applyFont="1" applyBorder="1" applyAlignment="1">
      <alignment horizontal="right" vertical="center" shrinkToFit="1"/>
    </xf>
    <xf numFmtId="0" fontId="0" fillId="2" borderId="9" xfId="0" applyFont="1" applyFill="1" applyBorder="1" applyAlignment="1">
      <alignment horizontal="distributed" vertical="center" justifyLastLine="1"/>
    </xf>
    <xf numFmtId="0" fontId="0" fillId="3" borderId="35" xfId="0" applyFont="1" applyFill="1" applyBorder="1" applyAlignment="1">
      <alignment horizontal="center" vertical="center"/>
    </xf>
    <xf numFmtId="0" fontId="0" fillId="3" borderId="32" xfId="0" applyFont="1" applyFill="1" applyBorder="1" applyAlignment="1">
      <alignment horizontal="center" vertical="center" wrapText="1"/>
    </xf>
    <xf numFmtId="0" fontId="0" fillId="3" borderId="64" xfId="0" applyFont="1" applyFill="1" applyBorder="1" applyAlignment="1">
      <alignment horizontal="center" vertical="center" wrapText="1"/>
    </xf>
    <xf numFmtId="0" fontId="0" fillId="3" borderId="33" xfId="0" applyFont="1" applyFill="1" applyBorder="1" applyAlignment="1">
      <alignment horizontal="center" vertical="center" wrapText="1"/>
    </xf>
    <xf numFmtId="0" fontId="0" fillId="3" borderId="35" xfId="0" applyFont="1" applyFill="1" applyBorder="1" applyAlignment="1">
      <alignment horizontal="center" vertical="center" wrapText="1"/>
    </xf>
    <xf numFmtId="0" fontId="0" fillId="3" borderId="38" xfId="0" applyFont="1" applyFill="1" applyBorder="1" applyAlignment="1">
      <alignment horizontal="center" vertical="center" wrapText="1"/>
    </xf>
    <xf numFmtId="0" fontId="0" fillId="3" borderId="36" xfId="0" applyFont="1" applyFill="1" applyBorder="1" applyAlignment="1">
      <alignment horizontal="center" vertical="center" wrapText="1"/>
    </xf>
    <xf numFmtId="0" fontId="0" fillId="3" borderId="63" xfId="0" applyFont="1" applyFill="1" applyBorder="1" applyAlignment="1">
      <alignment horizontal="center" vertical="distributed" textRotation="255" justifyLastLine="1"/>
    </xf>
    <xf numFmtId="0" fontId="0" fillId="3" borderId="48" xfId="0" applyFont="1" applyFill="1" applyBorder="1" applyAlignment="1">
      <alignment horizontal="center" vertical="distributed" textRotation="255" justifyLastLine="1"/>
    </xf>
    <xf numFmtId="0" fontId="0" fillId="3" borderId="53" xfId="0" applyFont="1" applyFill="1" applyBorder="1" applyAlignment="1">
      <alignment horizontal="center" vertical="distributed" textRotation="255" justifyLastLine="1"/>
    </xf>
    <xf numFmtId="0" fontId="0" fillId="0" borderId="3" xfId="0" applyFont="1" applyBorder="1" applyAlignment="1">
      <alignment horizontal="right" vertical="center" shrinkToFit="1"/>
    </xf>
    <xf numFmtId="0" fontId="29" fillId="4" borderId="28" xfId="0" applyFont="1" applyFill="1" applyBorder="1" applyAlignment="1">
      <alignment horizontal="center" vertical="center" wrapText="1"/>
    </xf>
    <xf numFmtId="0" fontId="29" fillId="4" borderId="50" xfId="0" applyFont="1" applyFill="1" applyBorder="1" applyAlignment="1">
      <alignment horizontal="center" vertical="center" wrapText="1"/>
    </xf>
    <xf numFmtId="0" fontId="29" fillId="5" borderId="3" xfId="0" applyFont="1" applyFill="1" applyBorder="1" applyAlignment="1">
      <alignment horizontal="center" vertical="center" wrapText="1"/>
    </xf>
    <xf numFmtId="0" fontId="29" fillId="5" borderId="51" xfId="0" applyFont="1" applyFill="1" applyBorder="1" applyAlignment="1">
      <alignment horizontal="center" vertical="center" wrapText="1"/>
    </xf>
    <xf numFmtId="0" fontId="29" fillId="5" borderId="34" xfId="0" applyFont="1" applyFill="1" applyBorder="1" applyAlignment="1">
      <alignment horizontal="center" vertical="center" wrapText="1"/>
    </xf>
    <xf numFmtId="0" fontId="29" fillId="5" borderId="52" xfId="0" applyFont="1" applyFill="1" applyBorder="1" applyAlignment="1">
      <alignment horizontal="center" vertical="center" wrapText="1"/>
    </xf>
    <xf numFmtId="0" fontId="29" fillId="5" borderId="24" xfId="0" applyFont="1" applyFill="1" applyBorder="1" applyAlignment="1">
      <alignment horizontal="center" vertical="center" wrapText="1"/>
    </xf>
    <xf numFmtId="0" fontId="29" fillId="5" borderId="30" xfId="0" applyFont="1" applyFill="1" applyBorder="1" applyAlignment="1">
      <alignment horizontal="center" vertical="center" wrapText="1"/>
    </xf>
    <xf numFmtId="0" fontId="29" fillId="5" borderId="63" xfId="0" applyFont="1" applyFill="1" applyBorder="1" applyAlignment="1">
      <alignment horizontal="center" vertical="center" wrapText="1"/>
    </xf>
    <xf numFmtId="0" fontId="29" fillId="5" borderId="53" xfId="0" applyFont="1" applyFill="1" applyBorder="1" applyAlignment="1">
      <alignment horizontal="center" vertical="center" wrapText="1"/>
    </xf>
    <xf numFmtId="0" fontId="31" fillId="4" borderId="78" xfId="0" applyFont="1" applyFill="1" applyBorder="1" applyAlignment="1">
      <alignment horizontal="center" vertical="center"/>
    </xf>
    <xf numFmtId="0" fontId="31" fillId="4" borderId="62" xfId="0" applyFont="1" applyFill="1" applyBorder="1" applyAlignment="1">
      <alignment horizontal="center" vertical="center"/>
    </xf>
    <xf numFmtId="0" fontId="17" fillId="4" borderId="78" xfId="0" applyFont="1" applyFill="1" applyBorder="1" applyAlignment="1">
      <alignment horizontal="center" vertical="center" wrapText="1"/>
    </xf>
    <xf numFmtId="0" fontId="17" fillId="4" borderId="62" xfId="0" applyFont="1" applyFill="1" applyBorder="1" applyAlignment="1">
      <alignment horizontal="center" vertical="center" wrapText="1"/>
    </xf>
    <xf numFmtId="0" fontId="31" fillId="5" borderId="59" xfId="0" applyFont="1" applyFill="1" applyBorder="1" applyAlignment="1">
      <alignment horizontal="center" vertical="center" wrapText="1"/>
    </xf>
    <xf numFmtId="0" fontId="31" fillId="5" borderId="62" xfId="0" applyFont="1" applyFill="1" applyBorder="1" applyAlignment="1">
      <alignment horizontal="center" vertical="center" wrapText="1"/>
    </xf>
    <xf numFmtId="195" fontId="31" fillId="0" borderId="59" xfId="0" applyNumberFormat="1" applyFont="1" applyBorder="1" applyAlignment="1">
      <alignment horizontal="center" vertical="center" wrapText="1"/>
    </xf>
    <xf numFmtId="195" fontId="31" fillId="0" borderId="62" xfId="0" applyNumberFormat="1" applyFont="1" applyBorder="1" applyAlignment="1">
      <alignment horizontal="center" vertical="center" wrapText="1"/>
    </xf>
    <xf numFmtId="0" fontId="17" fillId="0" borderId="12" xfId="8" applyFont="1" applyBorder="1" applyAlignment="1">
      <alignment horizontal="left" vertical="center"/>
    </xf>
    <xf numFmtId="0" fontId="17" fillId="0" borderId="18" xfId="8" applyFont="1" applyBorder="1" applyAlignment="1">
      <alignment horizontal="left" vertical="center"/>
    </xf>
    <xf numFmtId="0" fontId="17" fillId="0" borderId="69" xfId="8" applyFont="1" applyBorder="1" applyAlignment="1">
      <alignment horizontal="left" vertical="center"/>
    </xf>
    <xf numFmtId="0" fontId="17" fillId="0" borderId="45" xfId="8" applyFont="1" applyBorder="1" applyAlignment="1">
      <alignment horizontal="left" vertical="center"/>
    </xf>
    <xf numFmtId="0" fontId="23" fillId="0" borderId="38" xfId="8" applyFont="1" applyBorder="1" applyAlignment="1">
      <alignment horizontal="right" vertical="center"/>
    </xf>
    <xf numFmtId="0" fontId="17" fillId="5" borderId="12" xfId="8" applyFont="1" applyFill="1" applyBorder="1" applyAlignment="1">
      <alignment horizontal="center" vertical="center"/>
    </xf>
    <xf numFmtId="0" fontId="17" fillId="5" borderId="18" xfId="8" applyFont="1" applyFill="1" applyBorder="1" applyAlignment="1">
      <alignment horizontal="center" vertical="center"/>
    </xf>
    <xf numFmtId="0" fontId="9" fillId="3" borderId="23" xfId="0" applyFont="1" applyFill="1" applyBorder="1" applyAlignment="1">
      <alignment horizontal="center" vertical="center"/>
    </xf>
    <xf numFmtId="0" fontId="9" fillId="3" borderId="63" xfId="0" applyFont="1" applyFill="1" applyBorder="1" applyAlignment="1">
      <alignment horizontal="center" vertical="center"/>
    </xf>
    <xf numFmtId="0" fontId="9" fillId="3" borderId="53" xfId="0" applyFont="1" applyFill="1" applyBorder="1" applyAlignment="1">
      <alignment horizontal="center" vertical="center"/>
    </xf>
    <xf numFmtId="0" fontId="9" fillId="3" borderId="34" xfId="0" applyFont="1" applyFill="1" applyBorder="1" applyAlignment="1">
      <alignment horizontal="center" vertical="center"/>
    </xf>
    <xf numFmtId="0" fontId="9" fillId="3" borderId="52" xfId="0" applyFont="1" applyFill="1" applyBorder="1" applyAlignment="1">
      <alignment horizontal="center" vertical="center"/>
    </xf>
    <xf numFmtId="0" fontId="9" fillId="2" borderId="65" xfId="0" applyFont="1" applyFill="1" applyBorder="1" applyAlignment="1">
      <alignment horizontal="center" vertical="center"/>
    </xf>
    <xf numFmtId="0" fontId="9" fillId="2" borderId="33" xfId="0" applyFont="1" applyFill="1" applyBorder="1" applyAlignment="1">
      <alignment horizontal="center" vertical="center"/>
    </xf>
    <xf numFmtId="0" fontId="9" fillId="2" borderId="73" xfId="0" applyFont="1" applyFill="1" applyBorder="1" applyAlignment="1">
      <alignment horizontal="center" vertical="center"/>
    </xf>
    <xf numFmtId="0" fontId="9" fillId="2" borderId="54" xfId="0" applyFont="1" applyFill="1" applyBorder="1" applyAlignment="1">
      <alignment horizontal="center" vertical="center"/>
    </xf>
  </cellXfs>
  <cellStyles count="9">
    <cellStyle name="パーセント 2" xfId="1" xr:uid="{00000000-0005-0000-0000-000000000000}"/>
    <cellStyle name="桁区切り" xfId="2" builtinId="6"/>
    <cellStyle name="桁区切り 2" xfId="3" xr:uid="{00000000-0005-0000-0000-000002000000}"/>
    <cellStyle name="桁区切り 3"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標準 4" xfId="8" xr:uid="{00000000-0005-0000-0000-000008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CCFFCC"/>
      <color rgb="FFCCFF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5</xdr:row>
      <xdr:rowOff>177800</xdr:rowOff>
    </xdr:from>
    <xdr:to>
      <xdr:col>14</xdr:col>
      <xdr:colOff>427990</xdr:colOff>
      <xdr:row>25</xdr:row>
      <xdr:rowOff>85090</xdr:rowOff>
    </xdr:to>
    <xdr:pic>
      <xdr:nvPicPr>
        <xdr:cNvPr id="5124" name="図 2">
          <a:extLst>
            <a:ext uri="{FF2B5EF4-FFF2-40B4-BE49-F238E27FC236}">
              <a16:creationId xmlns:a16="http://schemas.microsoft.com/office/drawing/2014/main" id="{313CDE03-0AAA-436A-938A-48B1B67E9F1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82700"/>
          <a:ext cx="7715250" cy="4349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25</xdr:row>
      <xdr:rowOff>0</xdr:rowOff>
    </xdr:from>
    <xdr:to>
      <xdr:col>0</xdr:col>
      <xdr:colOff>0</xdr:colOff>
      <xdr:row>25</xdr:row>
      <xdr:rowOff>0</xdr:rowOff>
    </xdr:to>
    <xdr:sp macro="" textlink="">
      <xdr:nvSpPr>
        <xdr:cNvPr id="2070" name="Line 1">
          <a:extLst>
            <a:ext uri="{FF2B5EF4-FFF2-40B4-BE49-F238E27FC236}">
              <a16:creationId xmlns:a16="http://schemas.microsoft.com/office/drawing/2014/main" id="{91F28AAC-F9A4-4559-B25A-1691708AC6EF}"/>
            </a:ext>
          </a:extLst>
        </xdr:cNvPr>
        <xdr:cNvSpPr>
          <a:spLocks noChangeShapeType="1"/>
        </xdr:cNvSpPr>
      </xdr:nvSpPr>
      <xdr:spPr bwMode="auto">
        <a:xfrm>
          <a:off x="0" y="66484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29</xdr:row>
      <xdr:rowOff>1</xdr:rowOff>
    </xdr:from>
    <xdr:to>
      <xdr:col>1</xdr:col>
      <xdr:colOff>0</xdr:colOff>
      <xdr:row>30</xdr:row>
      <xdr:rowOff>232103</xdr:rowOff>
    </xdr:to>
    <xdr:sp macro="" textlink="">
      <xdr:nvSpPr>
        <xdr:cNvPr id="2071" name="Line 3">
          <a:extLst>
            <a:ext uri="{FF2B5EF4-FFF2-40B4-BE49-F238E27FC236}">
              <a16:creationId xmlns:a16="http://schemas.microsoft.com/office/drawing/2014/main" id="{6191FBC9-1CAA-4DFA-A293-E6181145A4CF}"/>
            </a:ext>
          </a:extLst>
        </xdr:cNvPr>
        <xdr:cNvSpPr>
          <a:spLocks noChangeShapeType="1"/>
        </xdr:cNvSpPr>
      </xdr:nvSpPr>
      <xdr:spPr bwMode="auto">
        <a:xfrm>
          <a:off x="0" y="6877051"/>
          <a:ext cx="1158109" cy="467052"/>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2</xdr:row>
      <xdr:rowOff>12700</xdr:rowOff>
    </xdr:from>
    <xdr:to>
      <xdr:col>2</xdr:col>
      <xdr:colOff>0</xdr:colOff>
      <xdr:row>4</xdr:row>
      <xdr:rowOff>0</xdr:rowOff>
    </xdr:to>
    <xdr:cxnSp macro="">
      <xdr:nvCxnSpPr>
        <xdr:cNvPr id="3" name="直線コネクタ 2">
          <a:extLst>
            <a:ext uri="{FF2B5EF4-FFF2-40B4-BE49-F238E27FC236}">
              <a16:creationId xmlns:a16="http://schemas.microsoft.com/office/drawing/2014/main" id="{0C52C2D3-EBF6-453F-98AE-CB884A06F8A6}"/>
            </a:ext>
          </a:extLst>
        </xdr:cNvPr>
        <xdr:cNvCxnSpPr/>
      </xdr:nvCxnSpPr>
      <xdr:spPr>
        <a:xfrm>
          <a:off x="0" y="457200"/>
          <a:ext cx="2206625" cy="49530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31750</xdr:colOff>
      <xdr:row>4</xdr:row>
      <xdr:rowOff>19050</xdr:rowOff>
    </xdr:from>
    <xdr:to>
      <xdr:col>0</xdr:col>
      <xdr:colOff>1454150</xdr:colOff>
      <xdr:row>5</xdr:row>
      <xdr:rowOff>6350</xdr:rowOff>
    </xdr:to>
    <xdr:sp macro="" textlink="">
      <xdr:nvSpPr>
        <xdr:cNvPr id="3076" name="Line 2">
          <a:extLst>
            <a:ext uri="{FF2B5EF4-FFF2-40B4-BE49-F238E27FC236}">
              <a16:creationId xmlns:a16="http://schemas.microsoft.com/office/drawing/2014/main" id="{6999FD52-B2D2-42D0-B288-1D8AA9962E67}"/>
            </a:ext>
          </a:extLst>
        </xdr:cNvPr>
        <xdr:cNvSpPr>
          <a:spLocks noChangeShapeType="1"/>
        </xdr:cNvSpPr>
      </xdr:nvSpPr>
      <xdr:spPr bwMode="auto">
        <a:xfrm>
          <a:off x="31750" y="1098550"/>
          <a:ext cx="1422400" cy="8001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3</xdr:col>
      <xdr:colOff>6350</xdr:colOff>
      <xdr:row>30</xdr:row>
      <xdr:rowOff>0</xdr:rowOff>
    </xdr:from>
    <xdr:to>
      <xdr:col>4</xdr:col>
      <xdr:colOff>0</xdr:colOff>
      <xdr:row>31</xdr:row>
      <xdr:rowOff>0</xdr:rowOff>
    </xdr:to>
    <xdr:sp macro="" textlink="">
      <xdr:nvSpPr>
        <xdr:cNvPr id="4101" name="Line 1">
          <a:extLst>
            <a:ext uri="{FF2B5EF4-FFF2-40B4-BE49-F238E27FC236}">
              <a16:creationId xmlns:a16="http://schemas.microsoft.com/office/drawing/2014/main" id="{0DC1305A-6C62-46F2-9220-3AD44F01BD43}"/>
            </a:ext>
          </a:extLst>
        </xdr:cNvPr>
        <xdr:cNvSpPr>
          <a:spLocks noChangeShapeType="1"/>
        </xdr:cNvSpPr>
      </xdr:nvSpPr>
      <xdr:spPr bwMode="auto">
        <a:xfrm>
          <a:off x="4387850" y="9182100"/>
          <a:ext cx="971550" cy="3048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5.xml"/><Relationship Id="rId1" Type="http://schemas.openxmlformats.org/officeDocument/2006/relationships/printerSettings" Target="../printerSettings/printerSettings15.bin"/><Relationship Id="rId4" Type="http://schemas.openxmlformats.org/officeDocument/2006/relationships/comments" Target="../comments2.xml"/></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51"/>
  <sheetViews>
    <sheetView tabSelected="1" view="pageBreakPreview" zoomScaleNormal="100" zoomScaleSheetLayoutView="100" workbookViewId="0">
      <selection activeCell="R12" sqref="R12"/>
    </sheetView>
  </sheetViews>
  <sheetFormatPr defaultColWidth="9" defaultRowHeight="14"/>
  <cols>
    <col min="1" max="15" width="7.453125" style="1" customWidth="1"/>
    <col min="16" max="16" width="7.453125" style="73" customWidth="1"/>
    <col min="17" max="18" width="7.453125" style="1" customWidth="1"/>
    <col min="19" max="20" width="6.36328125" style="1" customWidth="1"/>
    <col min="21" max="16384" width="9" style="1"/>
  </cols>
  <sheetData>
    <row r="1" spans="1:20" ht="24" customHeight="1">
      <c r="A1" s="202" t="s">
        <v>379</v>
      </c>
      <c r="B1" s="344"/>
      <c r="C1" s="344"/>
      <c r="D1" s="344"/>
      <c r="E1" s="344"/>
      <c r="F1" s="344"/>
      <c r="G1" s="344"/>
      <c r="H1" s="344"/>
      <c r="I1" s="344"/>
      <c r="J1" s="344"/>
      <c r="K1" s="344"/>
      <c r="L1" s="344"/>
      <c r="M1" s="344"/>
      <c r="N1" s="344"/>
      <c r="O1" s="344"/>
    </row>
    <row r="2" spans="1:20" ht="10.5" customHeight="1">
      <c r="A2" s="344"/>
      <c r="B2" s="344"/>
      <c r="C2" s="344"/>
      <c r="D2" s="344"/>
      <c r="E2" s="344"/>
      <c r="F2" s="344"/>
      <c r="G2" s="344"/>
      <c r="H2" s="344"/>
      <c r="I2" s="344"/>
      <c r="J2" s="344"/>
      <c r="K2" s="344"/>
      <c r="L2" s="344"/>
      <c r="M2" s="344"/>
      <c r="N2" s="344"/>
      <c r="O2" s="344"/>
    </row>
    <row r="3" spans="1:20" ht="24" customHeight="1">
      <c r="A3" s="201" t="s">
        <v>380</v>
      </c>
      <c r="B3" s="344"/>
      <c r="C3" s="344"/>
      <c r="D3" s="344"/>
      <c r="E3" s="344"/>
      <c r="F3" s="344"/>
      <c r="G3" s="344"/>
      <c r="H3" s="74"/>
      <c r="I3" s="74"/>
      <c r="J3" s="74"/>
      <c r="K3" s="59"/>
      <c r="L3" s="344"/>
      <c r="M3" s="344"/>
      <c r="N3" s="344"/>
      <c r="O3" s="344"/>
    </row>
    <row r="4" spans="1:20" ht="7.5" customHeight="1">
      <c r="A4" s="344"/>
      <c r="B4" s="344"/>
      <c r="C4" s="344"/>
      <c r="D4" s="344"/>
      <c r="E4" s="344"/>
      <c r="F4" s="344"/>
      <c r="G4" s="344"/>
      <c r="H4" s="344"/>
      <c r="I4" s="344"/>
      <c r="J4" s="344"/>
      <c r="K4" s="344"/>
      <c r="L4" s="344"/>
      <c r="M4" s="344"/>
      <c r="N4" s="344"/>
      <c r="O4" s="344"/>
    </row>
    <row r="5" spans="1:20" ht="24" customHeight="1">
      <c r="A5" s="72" t="s">
        <v>381</v>
      </c>
      <c r="B5" s="75"/>
      <c r="C5" s="75"/>
      <c r="D5" s="75"/>
      <c r="E5" s="344"/>
      <c r="F5" s="344"/>
      <c r="G5" s="76"/>
      <c r="H5" s="344"/>
      <c r="I5" s="59"/>
      <c r="J5" s="59"/>
      <c r="K5" s="59"/>
      <c r="L5" s="59"/>
      <c r="M5" s="59"/>
      <c r="N5" s="344"/>
      <c r="O5" s="344"/>
      <c r="P5" s="59"/>
    </row>
    <row r="6" spans="1:20" ht="17.5" customHeight="1">
      <c r="A6" s="341"/>
      <c r="B6" s="341"/>
      <c r="C6" s="341"/>
      <c r="D6" s="341"/>
      <c r="E6" s="341"/>
      <c r="F6" s="341"/>
      <c r="G6" s="341"/>
      <c r="H6" s="77"/>
      <c r="I6" s="78"/>
      <c r="J6" s="344"/>
      <c r="K6" s="78"/>
      <c r="L6" s="78"/>
      <c r="M6" s="344"/>
      <c r="N6" s="344"/>
      <c r="O6" s="344"/>
      <c r="P6" s="344"/>
      <c r="T6" s="79"/>
    </row>
    <row r="7" spans="1:20" ht="17.5" customHeight="1">
      <c r="A7" s="341"/>
      <c r="B7" s="341"/>
      <c r="C7" s="341"/>
      <c r="D7" s="341"/>
      <c r="E7" s="341"/>
      <c r="F7" s="341"/>
      <c r="G7" s="341"/>
      <c r="H7" s="77"/>
      <c r="I7" s="78"/>
      <c r="J7" s="344"/>
      <c r="K7" s="78"/>
      <c r="L7" s="78"/>
      <c r="M7" s="344"/>
      <c r="N7" s="344"/>
      <c r="O7" s="344"/>
      <c r="P7" s="344"/>
      <c r="T7" s="79"/>
    </row>
    <row r="8" spans="1:20" ht="17.5" customHeight="1">
      <c r="A8" s="341"/>
      <c r="B8" s="341"/>
      <c r="C8" s="341"/>
      <c r="D8" s="341"/>
      <c r="E8" s="341"/>
      <c r="F8" s="341"/>
      <c r="G8" s="341"/>
      <c r="H8" s="77"/>
      <c r="I8" s="78"/>
      <c r="J8" s="344"/>
      <c r="K8" s="78"/>
      <c r="L8" s="78"/>
      <c r="M8" s="344"/>
      <c r="N8" s="344"/>
      <c r="O8" s="344"/>
      <c r="P8" s="344"/>
      <c r="T8" s="79"/>
    </row>
    <row r="9" spans="1:20" ht="17.5" customHeight="1">
      <c r="A9" s="341"/>
      <c r="B9" s="341"/>
      <c r="C9" s="341"/>
      <c r="D9" s="341"/>
      <c r="E9" s="341"/>
      <c r="F9" s="341"/>
      <c r="G9" s="341"/>
      <c r="H9" s="77"/>
      <c r="I9" s="78"/>
      <c r="J9" s="344"/>
      <c r="K9" s="78"/>
      <c r="L9" s="78"/>
      <c r="M9" s="344"/>
      <c r="N9" s="344"/>
      <c r="O9" s="344"/>
      <c r="P9" s="344"/>
      <c r="T9" s="79"/>
    </row>
    <row r="10" spans="1:20" ht="17.5" customHeight="1">
      <c r="A10" s="341"/>
      <c r="B10" s="341"/>
      <c r="C10" s="341"/>
      <c r="D10" s="341"/>
      <c r="E10" s="341"/>
      <c r="F10" s="341"/>
      <c r="G10" s="341"/>
      <c r="H10" s="77"/>
      <c r="I10" s="78"/>
      <c r="J10" s="344"/>
      <c r="K10" s="78"/>
      <c r="L10" s="78"/>
      <c r="M10" s="344"/>
      <c r="N10" s="344"/>
      <c r="O10" s="344"/>
      <c r="P10" s="344"/>
      <c r="T10" s="79"/>
    </row>
    <row r="11" spans="1:20" ht="17.5" customHeight="1">
      <c r="A11" s="341"/>
      <c r="B11" s="341"/>
      <c r="C11" s="341"/>
      <c r="D11" s="341"/>
      <c r="E11" s="341"/>
      <c r="F11" s="341"/>
      <c r="G11" s="341"/>
      <c r="H11" s="77"/>
      <c r="I11" s="78"/>
      <c r="J11" s="344"/>
      <c r="K11" s="78"/>
      <c r="L11" s="78"/>
      <c r="M11" s="344"/>
      <c r="N11" s="344"/>
      <c r="O11" s="344"/>
      <c r="P11" s="344"/>
      <c r="T11" s="79"/>
    </row>
    <row r="12" spans="1:20" ht="17.5" customHeight="1">
      <c r="A12" s="341"/>
      <c r="B12" s="341"/>
      <c r="C12" s="341"/>
      <c r="D12" s="341"/>
      <c r="E12" s="341"/>
      <c r="F12" s="341"/>
      <c r="G12" s="341"/>
      <c r="H12" s="77"/>
      <c r="I12" s="78"/>
      <c r="J12" s="344"/>
      <c r="K12" s="78"/>
      <c r="L12" s="78"/>
      <c r="M12" s="344"/>
      <c r="N12" s="344"/>
      <c r="O12" s="344"/>
      <c r="P12" s="344"/>
      <c r="T12" s="79"/>
    </row>
    <row r="13" spans="1:20" ht="17.5" customHeight="1">
      <c r="A13" s="341"/>
      <c r="B13" s="341"/>
      <c r="C13" s="341"/>
      <c r="D13" s="341"/>
      <c r="E13" s="341"/>
      <c r="F13" s="341"/>
      <c r="G13" s="341"/>
      <c r="H13" s="77"/>
      <c r="I13" s="78"/>
      <c r="J13" s="344"/>
      <c r="K13" s="78"/>
      <c r="L13" s="78"/>
      <c r="M13" s="344"/>
      <c r="N13" s="344"/>
      <c r="O13" s="344"/>
      <c r="P13" s="344"/>
      <c r="T13" s="79"/>
    </row>
    <row r="14" spans="1:20" ht="17.5" customHeight="1">
      <c r="A14" s="341"/>
      <c r="B14" s="341"/>
      <c r="C14" s="341"/>
      <c r="D14" s="341"/>
      <c r="E14" s="341"/>
      <c r="F14" s="341"/>
      <c r="G14" s="341"/>
      <c r="H14" s="77"/>
      <c r="I14" s="78"/>
      <c r="J14" s="344"/>
      <c r="K14" s="78"/>
      <c r="L14" s="78"/>
      <c r="M14" s="344"/>
      <c r="N14" s="344"/>
      <c r="O14" s="344"/>
      <c r="P14" s="344"/>
      <c r="T14" s="79"/>
    </row>
    <row r="15" spans="1:20" ht="17.5" customHeight="1">
      <c r="A15" s="341"/>
      <c r="B15" s="341"/>
      <c r="C15" s="341"/>
      <c r="D15" s="341"/>
      <c r="E15" s="341"/>
      <c r="F15" s="341"/>
      <c r="G15" s="341"/>
      <c r="H15" s="77"/>
      <c r="I15" s="78"/>
      <c r="J15" s="344"/>
      <c r="K15" s="78"/>
      <c r="L15" s="78"/>
      <c r="M15" s="344"/>
      <c r="N15" s="344"/>
      <c r="O15" s="344"/>
      <c r="P15" s="344"/>
      <c r="T15" s="79"/>
    </row>
    <row r="16" spans="1:20" ht="17.5" customHeight="1">
      <c r="A16" s="341"/>
      <c r="B16" s="341"/>
      <c r="C16" s="341"/>
      <c r="D16" s="341"/>
      <c r="E16" s="341"/>
      <c r="F16" s="341"/>
      <c r="G16" s="341"/>
      <c r="H16" s="77"/>
      <c r="I16" s="78"/>
      <c r="J16" s="344"/>
      <c r="K16" s="78"/>
      <c r="L16" s="78"/>
      <c r="M16" s="344"/>
      <c r="N16" s="344"/>
      <c r="O16" s="344"/>
      <c r="P16" s="344"/>
      <c r="T16" s="79"/>
    </row>
    <row r="17" spans="1:20" ht="17.5" customHeight="1">
      <c r="A17" s="341"/>
      <c r="B17" s="341"/>
      <c r="C17" s="341"/>
      <c r="D17" s="341"/>
      <c r="E17" s="341"/>
      <c r="F17" s="341"/>
      <c r="G17" s="341"/>
      <c r="H17" s="77"/>
      <c r="I17" s="78"/>
      <c r="J17" s="344"/>
      <c r="K17" s="78"/>
      <c r="L17" s="78"/>
      <c r="M17" s="344"/>
      <c r="N17" s="344"/>
      <c r="O17" s="344"/>
      <c r="P17" s="344"/>
      <c r="T17" s="79"/>
    </row>
    <row r="18" spans="1:20" ht="17.5" customHeight="1">
      <c r="A18" s="341"/>
      <c r="B18" s="341"/>
      <c r="C18" s="341"/>
      <c r="D18" s="341"/>
      <c r="E18" s="341"/>
      <c r="F18" s="341"/>
      <c r="G18" s="341"/>
      <c r="H18" s="77"/>
      <c r="I18" s="78"/>
      <c r="J18" s="344"/>
      <c r="K18" s="78"/>
      <c r="L18" s="78"/>
      <c r="M18" s="344"/>
      <c r="N18" s="344"/>
      <c r="O18" s="344"/>
      <c r="P18" s="344"/>
      <c r="T18" s="79"/>
    </row>
    <row r="19" spans="1:20" ht="17.5" customHeight="1">
      <c r="A19" s="341"/>
      <c r="B19" s="341"/>
      <c r="C19" s="341"/>
      <c r="D19" s="341"/>
      <c r="E19" s="341"/>
      <c r="F19" s="341"/>
      <c r="G19" s="341"/>
      <c r="H19" s="77"/>
      <c r="I19" s="78"/>
      <c r="J19" s="344"/>
      <c r="K19" s="78"/>
      <c r="L19" s="78"/>
      <c r="M19" s="344"/>
      <c r="N19" s="344"/>
      <c r="O19" s="344"/>
      <c r="P19" s="344"/>
      <c r="T19" s="79"/>
    </row>
    <row r="20" spans="1:20" ht="17.5" customHeight="1">
      <c r="A20" s="341"/>
      <c r="B20" s="341"/>
      <c r="C20" s="341"/>
      <c r="D20" s="341"/>
      <c r="E20" s="341"/>
      <c r="F20" s="341"/>
      <c r="G20" s="341"/>
      <c r="H20" s="77"/>
      <c r="I20" s="78"/>
      <c r="J20" s="344"/>
      <c r="K20" s="78"/>
      <c r="L20" s="78"/>
      <c r="M20" s="344"/>
      <c r="N20" s="344"/>
      <c r="O20" s="344"/>
      <c r="P20" s="344"/>
      <c r="T20" s="79"/>
    </row>
    <row r="21" spans="1:20" ht="17.5" customHeight="1">
      <c r="A21" s="341"/>
      <c r="B21" s="341"/>
      <c r="C21" s="341"/>
      <c r="D21" s="341"/>
      <c r="E21" s="341"/>
      <c r="F21" s="341"/>
      <c r="G21" s="341"/>
      <c r="H21" s="77"/>
      <c r="I21" s="78"/>
      <c r="J21" s="344"/>
      <c r="K21" s="78"/>
      <c r="L21" s="78"/>
      <c r="M21" s="344"/>
      <c r="N21" s="344"/>
      <c r="O21" s="344"/>
      <c r="P21" s="344"/>
      <c r="T21" s="79"/>
    </row>
    <row r="22" spans="1:20" ht="17.5" customHeight="1">
      <c r="A22" s="341"/>
      <c r="B22" s="341"/>
      <c r="C22" s="341"/>
      <c r="D22" s="341"/>
      <c r="E22" s="341"/>
      <c r="F22" s="341"/>
      <c r="G22" s="341"/>
      <c r="H22" s="77"/>
      <c r="I22" s="78"/>
      <c r="J22" s="344"/>
      <c r="K22" s="78"/>
      <c r="L22" s="78"/>
      <c r="M22" s="344"/>
      <c r="N22" s="344"/>
      <c r="O22" s="344"/>
      <c r="P22" s="344"/>
      <c r="T22" s="79"/>
    </row>
    <row r="23" spans="1:20" ht="17.5" customHeight="1">
      <c r="A23" s="341"/>
      <c r="B23" s="341"/>
      <c r="C23" s="341"/>
      <c r="D23" s="341"/>
      <c r="E23" s="341"/>
      <c r="F23" s="341"/>
      <c r="G23" s="341"/>
      <c r="H23" s="77"/>
      <c r="I23" s="78"/>
      <c r="J23" s="344"/>
      <c r="K23" s="78"/>
      <c r="L23" s="78"/>
      <c r="M23" s="344"/>
      <c r="N23" s="344"/>
      <c r="O23" s="344"/>
      <c r="P23" s="344"/>
      <c r="T23" s="79"/>
    </row>
    <row r="24" spans="1:20" ht="17.5" customHeight="1">
      <c r="A24" s="341"/>
      <c r="B24" s="341"/>
      <c r="C24" s="341"/>
      <c r="D24" s="341"/>
      <c r="E24" s="341"/>
      <c r="F24" s="341"/>
      <c r="G24" s="341"/>
      <c r="H24" s="77"/>
      <c r="I24" s="78"/>
      <c r="J24" s="344"/>
      <c r="K24" s="78"/>
      <c r="L24" s="78"/>
      <c r="M24" s="344"/>
      <c r="N24" s="344"/>
      <c r="O24" s="344"/>
      <c r="P24" s="344"/>
      <c r="T24" s="79"/>
    </row>
    <row r="25" spans="1:20" ht="17.5" customHeight="1">
      <c r="A25" s="341"/>
      <c r="B25" s="341"/>
      <c r="C25" s="341"/>
      <c r="D25" s="341"/>
      <c r="E25" s="341"/>
      <c r="F25" s="341"/>
      <c r="G25" s="341"/>
      <c r="H25" s="77"/>
      <c r="I25" s="78"/>
      <c r="J25" s="344"/>
      <c r="K25" s="78"/>
      <c r="L25" s="78"/>
      <c r="M25" s="344"/>
      <c r="N25" s="344"/>
      <c r="O25" s="344"/>
      <c r="P25" s="344"/>
      <c r="T25" s="79"/>
    </row>
    <row r="26" spans="1:20" ht="17.5" customHeight="1">
      <c r="A26" s="341"/>
      <c r="B26" s="341"/>
      <c r="C26" s="341"/>
      <c r="D26" s="341"/>
      <c r="E26" s="341"/>
      <c r="F26" s="341"/>
      <c r="G26" s="341"/>
      <c r="H26" s="77"/>
      <c r="I26" s="78"/>
      <c r="J26" s="344"/>
      <c r="K26" s="78"/>
      <c r="L26" s="78"/>
      <c r="M26" s="344"/>
      <c r="N26" s="344"/>
      <c r="O26" s="344"/>
      <c r="P26" s="344"/>
      <c r="T26" s="79"/>
    </row>
    <row r="27" spans="1:20" ht="17.5" customHeight="1">
      <c r="A27" s="341" t="s">
        <v>382</v>
      </c>
      <c r="B27" s="341"/>
      <c r="C27" s="341"/>
      <c r="D27" s="341"/>
      <c r="E27" s="341"/>
      <c r="F27" s="341"/>
      <c r="G27" s="341"/>
      <c r="H27" s="77"/>
      <c r="I27" s="78"/>
      <c r="J27" s="344"/>
      <c r="K27" s="78"/>
      <c r="L27" s="78"/>
      <c r="M27" s="344"/>
      <c r="N27" s="344"/>
      <c r="O27" s="344"/>
      <c r="P27" s="344"/>
      <c r="T27" s="79"/>
    </row>
    <row r="28" spans="1:20" ht="5.5" customHeight="1">
      <c r="A28" s="341"/>
      <c r="B28" s="341"/>
      <c r="C28" s="341"/>
      <c r="D28" s="341"/>
      <c r="E28" s="341"/>
      <c r="F28" s="341"/>
      <c r="G28" s="341"/>
      <c r="H28" s="77"/>
      <c r="I28" s="78"/>
      <c r="J28" s="344"/>
      <c r="K28" s="78"/>
      <c r="L28" s="78"/>
      <c r="M28" s="344"/>
      <c r="N28" s="344"/>
      <c r="O28" s="344"/>
      <c r="P28" s="344"/>
      <c r="T28" s="79"/>
    </row>
    <row r="29" spans="1:20" ht="17.5" customHeight="1">
      <c r="A29" s="448" t="s">
        <v>383</v>
      </c>
      <c r="B29" s="448"/>
      <c r="C29" s="448"/>
      <c r="D29" s="448"/>
      <c r="E29" s="448"/>
      <c r="F29" s="448"/>
      <c r="G29" s="448"/>
      <c r="H29" s="448"/>
      <c r="I29" s="448"/>
      <c r="J29" s="448" t="s">
        <v>386</v>
      </c>
      <c r="K29" s="449"/>
      <c r="L29" s="449"/>
      <c r="M29" s="449"/>
      <c r="N29" s="344"/>
      <c r="O29" s="344"/>
      <c r="P29" s="344"/>
      <c r="T29" s="79"/>
    </row>
    <row r="30" spans="1:20" ht="17.5" customHeight="1">
      <c r="A30" s="448"/>
      <c r="B30" s="448"/>
      <c r="C30" s="448"/>
      <c r="D30" s="448"/>
      <c r="E30" s="448"/>
      <c r="F30" s="448"/>
      <c r="G30" s="448"/>
      <c r="H30" s="448"/>
      <c r="I30" s="448"/>
      <c r="J30" s="449"/>
      <c r="K30" s="449"/>
      <c r="L30" s="449"/>
      <c r="M30" s="449"/>
      <c r="N30" s="344"/>
      <c r="O30" s="344"/>
      <c r="P30" s="344"/>
      <c r="T30" s="79"/>
    </row>
    <row r="31" spans="1:20" ht="17.5" customHeight="1">
      <c r="A31" s="448"/>
      <c r="B31" s="448"/>
      <c r="C31" s="448"/>
      <c r="D31" s="448"/>
      <c r="E31" s="448"/>
      <c r="F31" s="448"/>
      <c r="G31" s="448"/>
      <c r="H31" s="448"/>
      <c r="I31" s="448"/>
      <c r="J31" s="449"/>
      <c r="K31" s="449"/>
      <c r="L31" s="449"/>
      <c r="M31" s="449"/>
      <c r="N31" s="344"/>
      <c r="O31" s="344"/>
      <c r="P31" s="344"/>
      <c r="T31" s="79"/>
    </row>
    <row r="32" spans="1:20" ht="17.5" customHeight="1">
      <c r="A32" s="448" t="s">
        <v>384</v>
      </c>
      <c r="B32" s="449"/>
      <c r="C32" s="449"/>
      <c r="D32" s="449"/>
      <c r="E32" s="449"/>
      <c r="F32" s="448" t="s">
        <v>385</v>
      </c>
      <c r="G32" s="449"/>
      <c r="H32" s="449"/>
      <c r="I32" s="449"/>
      <c r="J32" s="449"/>
      <c r="K32" s="449"/>
      <c r="L32" s="449"/>
      <c r="M32" s="449"/>
      <c r="N32" s="344"/>
      <c r="O32" s="344"/>
      <c r="P32" s="344"/>
      <c r="T32" s="79"/>
    </row>
    <row r="33" spans="1:20" ht="17.5" customHeight="1">
      <c r="A33" s="449"/>
      <c r="B33" s="449"/>
      <c r="C33" s="449"/>
      <c r="D33" s="449"/>
      <c r="E33" s="449"/>
      <c r="F33" s="449"/>
      <c r="G33" s="449"/>
      <c r="H33" s="449"/>
      <c r="I33" s="449"/>
      <c r="J33" s="449"/>
      <c r="K33" s="449"/>
      <c r="L33" s="449"/>
      <c r="M33" s="449"/>
      <c r="N33" s="344"/>
      <c r="O33" s="344"/>
      <c r="P33" s="344"/>
      <c r="T33" s="79"/>
    </row>
    <row r="34" spans="1:20" ht="17.5" customHeight="1">
      <c r="A34" s="449"/>
      <c r="B34" s="449"/>
      <c r="C34" s="449"/>
      <c r="D34" s="449"/>
      <c r="E34" s="449"/>
      <c r="F34" s="449"/>
      <c r="G34" s="449"/>
      <c r="H34" s="449"/>
      <c r="I34" s="449"/>
      <c r="J34" s="449"/>
      <c r="K34" s="449"/>
      <c r="L34" s="449"/>
      <c r="M34" s="449"/>
      <c r="N34" s="344"/>
      <c r="O34" s="344"/>
      <c r="P34" s="344"/>
      <c r="T34" s="79"/>
    </row>
    <row r="35" spans="1:20" ht="17.5" customHeight="1">
      <c r="A35" s="341"/>
      <c r="B35" s="341"/>
      <c r="C35" s="341"/>
      <c r="D35" s="341"/>
      <c r="E35" s="341"/>
      <c r="F35" s="341"/>
      <c r="G35" s="341"/>
      <c r="H35" s="77"/>
      <c r="I35" s="78"/>
      <c r="J35" s="344"/>
      <c r="K35" s="78"/>
      <c r="L35" s="78"/>
      <c r="M35" s="344"/>
      <c r="N35" s="344"/>
      <c r="O35" s="344"/>
      <c r="P35" s="344"/>
      <c r="T35" s="79"/>
    </row>
    <row r="36" spans="1:20" ht="44.5" customHeight="1">
      <c r="A36" s="442" t="s">
        <v>389</v>
      </c>
      <c r="B36" s="443"/>
      <c r="C36" s="443"/>
      <c r="D36" s="443"/>
      <c r="E36" s="443"/>
      <c r="F36" s="443"/>
      <c r="G36" s="443"/>
      <c r="H36" s="443"/>
      <c r="I36" s="443"/>
      <c r="J36" s="443"/>
      <c r="K36" s="443"/>
      <c r="L36" s="443"/>
      <c r="M36" s="443"/>
      <c r="N36" s="443"/>
      <c r="O36" s="443"/>
      <c r="P36" s="443"/>
      <c r="T36" s="79"/>
    </row>
    <row r="37" spans="1:20" ht="44.5" customHeight="1">
      <c r="A37" s="442" t="s">
        <v>388</v>
      </c>
      <c r="B37" s="443"/>
      <c r="C37" s="443"/>
      <c r="D37" s="443"/>
      <c r="E37" s="443"/>
      <c r="F37" s="443"/>
      <c r="G37" s="443"/>
      <c r="H37" s="443"/>
      <c r="I37" s="443"/>
      <c r="J37" s="443"/>
      <c r="K37" s="443"/>
      <c r="L37" s="443"/>
      <c r="M37" s="443"/>
      <c r="N37" s="443"/>
      <c r="O37" s="443"/>
      <c r="P37" s="443"/>
      <c r="T37" s="79"/>
    </row>
    <row r="38" spans="1:20" ht="44.5" customHeight="1">
      <c r="A38" s="442" t="s">
        <v>387</v>
      </c>
      <c r="B38" s="443"/>
      <c r="C38" s="443"/>
      <c r="D38" s="443"/>
      <c r="E38" s="443"/>
      <c r="F38" s="443"/>
      <c r="G38" s="443"/>
      <c r="H38" s="443"/>
      <c r="I38" s="443"/>
      <c r="J38" s="443"/>
      <c r="K38" s="443"/>
      <c r="L38" s="443"/>
      <c r="M38" s="443"/>
      <c r="N38" s="443"/>
      <c r="O38" s="443"/>
      <c r="P38" s="443"/>
      <c r="T38" s="79"/>
    </row>
    <row r="39" spans="1:20" ht="17.5" customHeight="1">
      <c r="A39" s="444" t="s">
        <v>390</v>
      </c>
      <c r="B39" s="445"/>
      <c r="C39" s="445"/>
      <c r="D39" s="445"/>
      <c r="E39" s="445"/>
      <c r="F39" s="445"/>
      <c r="G39" s="445"/>
      <c r="H39" s="445"/>
      <c r="I39" s="445"/>
      <c r="J39" s="445"/>
      <c r="K39" s="445"/>
      <c r="L39" s="445"/>
      <c r="M39" s="445"/>
      <c r="N39" s="344"/>
      <c r="O39" s="344"/>
      <c r="P39" s="344"/>
      <c r="T39" s="79"/>
    </row>
    <row r="40" spans="1:20" ht="17.5" customHeight="1">
      <c r="A40" s="445"/>
      <c r="B40" s="445"/>
      <c r="C40" s="445"/>
      <c r="D40" s="445"/>
      <c r="E40" s="445"/>
      <c r="F40" s="445"/>
      <c r="G40" s="445"/>
      <c r="H40" s="445"/>
      <c r="I40" s="445"/>
      <c r="J40" s="445"/>
      <c r="K40" s="445"/>
      <c r="L40" s="445"/>
      <c r="M40" s="445"/>
      <c r="N40" s="344"/>
      <c r="O40" s="344"/>
      <c r="P40" s="344"/>
      <c r="T40" s="79"/>
    </row>
    <row r="41" spans="1:20" ht="17.5" customHeight="1">
      <c r="A41" s="445"/>
      <c r="B41" s="445"/>
      <c r="C41" s="445"/>
      <c r="D41" s="445"/>
      <c r="E41" s="445"/>
      <c r="F41" s="445"/>
      <c r="G41" s="445"/>
      <c r="H41" s="445"/>
      <c r="I41" s="445"/>
      <c r="J41" s="445"/>
      <c r="K41" s="445"/>
      <c r="L41" s="445"/>
      <c r="M41" s="445"/>
      <c r="N41" s="344"/>
      <c r="O41" s="344"/>
      <c r="P41" s="344"/>
      <c r="T41" s="79"/>
    </row>
    <row r="42" spans="1:20" ht="17.5" customHeight="1">
      <c r="A42" s="446" t="s">
        <v>391</v>
      </c>
      <c r="B42" s="447"/>
      <c r="C42" s="447"/>
      <c r="D42" s="447"/>
      <c r="E42" s="447"/>
      <c r="F42" s="447"/>
      <c r="G42" s="447"/>
      <c r="H42" s="447"/>
      <c r="I42" s="447"/>
      <c r="J42" s="447"/>
      <c r="K42" s="447"/>
      <c r="L42" s="447"/>
      <c r="M42" s="447"/>
      <c r="N42" s="344"/>
      <c r="O42" s="344"/>
      <c r="P42" s="344"/>
      <c r="T42" s="79"/>
    </row>
    <row r="43" spans="1:20" ht="17.5" customHeight="1">
      <c r="A43" s="447"/>
      <c r="B43" s="447"/>
      <c r="C43" s="447"/>
      <c r="D43" s="447"/>
      <c r="E43" s="447"/>
      <c r="F43" s="447"/>
      <c r="G43" s="447"/>
      <c r="H43" s="447"/>
      <c r="I43" s="447"/>
      <c r="J43" s="447"/>
      <c r="K43" s="447"/>
      <c r="L43" s="447"/>
      <c r="M43" s="447"/>
      <c r="N43" s="344"/>
      <c r="O43" s="344"/>
      <c r="P43" s="344"/>
      <c r="T43" s="79"/>
    </row>
    <row r="44" spans="1:20" ht="17.5" customHeight="1">
      <c r="A44" s="447"/>
      <c r="B44" s="447"/>
      <c r="C44" s="447"/>
      <c r="D44" s="447"/>
      <c r="E44" s="447"/>
      <c r="F44" s="447"/>
      <c r="G44" s="447"/>
      <c r="H44" s="447"/>
      <c r="I44" s="447"/>
      <c r="J44" s="447"/>
      <c r="K44" s="447"/>
      <c r="L44" s="447"/>
      <c r="M44" s="447"/>
      <c r="N44" s="344"/>
      <c r="O44" s="344"/>
      <c r="P44" s="344"/>
      <c r="T44" s="79"/>
    </row>
    <row r="45" spans="1:20" ht="9" customHeight="1">
      <c r="A45" s="341"/>
      <c r="B45" s="341"/>
      <c r="C45" s="341"/>
      <c r="D45" s="341"/>
      <c r="E45" s="341"/>
      <c r="F45" s="341"/>
      <c r="G45" s="341"/>
      <c r="H45" s="77"/>
      <c r="I45" s="78"/>
      <c r="J45" s="344"/>
      <c r="K45" s="78"/>
      <c r="L45" s="78"/>
      <c r="M45" s="344"/>
      <c r="N45" s="344"/>
      <c r="O45" s="344"/>
      <c r="P45" s="344"/>
      <c r="T45" s="79"/>
    </row>
    <row r="46" spans="1:20" ht="17.5" customHeight="1">
      <c r="A46" s="341" t="s">
        <v>666</v>
      </c>
      <c r="B46" s="341"/>
      <c r="C46" s="341"/>
      <c r="D46" s="341"/>
      <c r="E46" s="341"/>
      <c r="F46" s="341"/>
      <c r="G46" s="341"/>
      <c r="H46" s="77"/>
      <c r="I46" s="78"/>
      <c r="J46" s="344"/>
      <c r="K46" s="78"/>
      <c r="L46" s="78"/>
      <c r="M46" s="344"/>
      <c r="N46" s="344"/>
      <c r="O46" s="344"/>
      <c r="P46" s="344"/>
      <c r="T46" s="79"/>
    </row>
    <row r="47" spans="1:20" ht="17.5" customHeight="1">
      <c r="A47" s="341"/>
      <c r="B47" s="341"/>
      <c r="C47" s="341"/>
      <c r="D47" s="341"/>
      <c r="E47" s="341"/>
      <c r="F47" s="341"/>
      <c r="G47" s="341"/>
      <c r="H47" s="77"/>
      <c r="I47" s="78"/>
      <c r="J47" s="344"/>
      <c r="K47" s="78"/>
      <c r="L47" s="78"/>
      <c r="M47" s="344"/>
      <c r="N47" s="344"/>
      <c r="O47" s="344"/>
      <c r="P47" s="344"/>
      <c r="T47" s="79"/>
    </row>
    <row r="48" spans="1:20" ht="17.5" customHeight="1">
      <c r="A48" s="341"/>
      <c r="B48" s="341"/>
      <c r="C48" s="341"/>
      <c r="D48" s="341"/>
      <c r="E48" s="341"/>
      <c r="F48" s="341"/>
      <c r="G48" s="341"/>
      <c r="H48" s="77"/>
      <c r="I48" s="78"/>
      <c r="J48" s="344"/>
      <c r="K48" s="78"/>
      <c r="L48" s="78"/>
      <c r="M48" s="344"/>
      <c r="N48" s="344"/>
      <c r="O48" s="344"/>
      <c r="P48" s="344"/>
      <c r="T48" s="79"/>
    </row>
    <row r="49" spans="1:20" ht="17.5" customHeight="1">
      <c r="A49" s="341"/>
      <c r="B49" s="341"/>
      <c r="C49" s="341"/>
      <c r="D49" s="341"/>
      <c r="E49" s="341"/>
      <c r="F49" s="341"/>
      <c r="G49" s="341"/>
      <c r="H49" s="77"/>
      <c r="I49" s="78"/>
      <c r="J49" s="344"/>
      <c r="K49" s="78"/>
      <c r="L49" s="78"/>
      <c r="M49" s="344"/>
      <c r="N49" s="344"/>
      <c r="O49" s="344"/>
      <c r="P49" s="344"/>
      <c r="T49" s="79"/>
    </row>
    <row r="50" spans="1:20" ht="17.5" customHeight="1">
      <c r="A50" s="341"/>
      <c r="B50" s="341"/>
      <c r="C50" s="341"/>
      <c r="D50" s="341"/>
      <c r="E50" s="341"/>
      <c r="F50" s="341"/>
      <c r="G50" s="341"/>
      <c r="H50" s="77"/>
      <c r="I50" s="78"/>
      <c r="J50" s="344"/>
      <c r="K50" s="78"/>
      <c r="L50" s="78"/>
      <c r="M50" s="344"/>
      <c r="N50" s="344"/>
      <c r="O50" s="344"/>
      <c r="P50" s="344"/>
      <c r="T50" s="79"/>
    </row>
    <row r="51" spans="1:20" ht="17.5" customHeight="1">
      <c r="A51" s="341"/>
      <c r="B51" s="341"/>
      <c r="C51" s="341"/>
      <c r="D51" s="341"/>
      <c r="E51" s="341"/>
      <c r="F51" s="341"/>
      <c r="G51" s="341"/>
      <c r="H51" s="77"/>
      <c r="I51" s="78"/>
      <c r="J51" s="344"/>
      <c r="K51" s="78"/>
      <c r="L51" s="78"/>
      <c r="M51" s="344"/>
      <c r="N51" s="344"/>
      <c r="O51" s="344"/>
      <c r="P51" s="344"/>
      <c r="T51" s="79"/>
    </row>
  </sheetData>
  <mergeCells count="9">
    <mergeCell ref="A38:P38"/>
    <mergeCell ref="A39:M41"/>
    <mergeCell ref="A42:M44"/>
    <mergeCell ref="A32:E34"/>
    <mergeCell ref="A29:I31"/>
    <mergeCell ref="F32:I34"/>
    <mergeCell ref="J29:M34"/>
    <mergeCell ref="A36:P36"/>
    <mergeCell ref="A37:P37"/>
  </mergeCells>
  <phoneticPr fontId="2"/>
  <pageMargins left="0.78740157480314965" right="0.47244094488188981" top="0.78740157480314965" bottom="0.39370078740157483" header="0.31496062992125984" footer="0.31496062992125984"/>
  <pageSetup paperSize="9" scale="7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J20"/>
  <sheetViews>
    <sheetView view="pageBreakPreview" zoomScaleNormal="100" zoomScaleSheetLayoutView="100" workbookViewId="0"/>
  </sheetViews>
  <sheetFormatPr defaultColWidth="9" defaultRowHeight="13"/>
  <cols>
    <col min="1" max="1" width="18" style="200" customWidth="1"/>
    <col min="2" max="2" width="12.36328125" style="200" customWidth="1"/>
    <col min="3" max="3" width="18.1796875" style="200" customWidth="1"/>
    <col min="4" max="4" width="12.36328125" style="200" customWidth="1"/>
    <col min="5" max="5" width="49.90625" style="200" customWidth="1"/>
    <col min="6" max="12" width="4.08984375" style="200" customWidth="1"/>
    <col min="13" max="16384" width="9" style="200"/>
  </cols>
  <sheetData>
    <row r="1" spans="1:10" s="94" customFormat="1" ht="24" customHeight="1">
      <c r="A1" s="205" t="s">
        <v>653</v>
      </c>
      <c r="H1" s="96"/>
      <c r="I1" s="96"/>
    </row>
    <row r="2" spans="1:10" s="94" customFormat="1" ht="7" customHeight="1">
      <c r="A2" s="95"/>
      <c r="H2" s="96"/>
      <c r="I2" s="96"/>
      <c r="J2" s="207"/>
    </row>
    <row r="3" spans="1:10" s="94" customFormat="1" ht="24" customHeight="1">
      <c r="A3" s="93" t="s">
        <v>419</v>
      </c>
      <c r="F3" s="307"/>
      <c r="G3" s="207"/>
      <c r="H3" s="207"/>
      <c r="J3" s="207"/>
    </row>
    <row r="4" spans="1:10" s="94" customFormat="1" ht="13.5" customHeight="1" thickBot="1">
      <c r="A4" s="208"/>
      <c r="E4" s="243" t="s">
        <v>677</v>
      </c>
    </row>
    <row r="5" spans="1:10" ht="22.25" customHeight="1" thickBot="1">
      <c r="A5" s="223" t="s">
        <v>412</v>
      </c>
      <c r="B5" s="227" t="s">
        <v>413</v>
      </c>
      <c r="C5" s="228" t="s">
        <v>414</v>
      </c>
      <c r="D5" s="228" t="s">
        <v>415</v>
      </c>
      <c r="E5" s="229" t="s">
        <v>416</v>
      </c>
    </row>
    <row r="6" spans="1:10" ht="123.5" customHeight="1">
      <c r="A6" s="224" t="s">
        <v>423</v>
      </c>
      <c r="B6" s="220" t="s">
        <v>457</v>
      </c>
      <c r="C6" s="217" t="s">
        <v>424</v>
      </c>
      <c r="D6" s="218" t="s">
        <v>421</v>
      </c>
      <c r="E6" s="219" t="s">
        <v>459</v>
      </c>
    </row>
    <row r="7" spans="1:10" ht="70" customHeight="1">
      <c r="A7" s="225" t="s">
        <v>425</v>
      </c>
      <c r="B7" s="221" t="s">
        <v>426</v>
      </c>
      <c r="C7" s="210" t="s">
        <v>427</v>
      </c>
      <c r="D7" s="211" t="s">
        <v>417</v>
      </c>
      <c r="E7" s="213" t="s">
        <v>460</v>
      </c>
    </row>
    <row r="8" spans="1:10" ht="70" customHeight="1">
      <c r="A8" s="225" t="s">
        <v>422</v>
      </c>
      <c r="B8" s="221" t="s">
        <v>426</v>
      </c>
      <c r="C8" s="210" t="s">
        <v>428</v>
      </c>
      <c r="D8" s="211" t="s">
        <v>418</v>
      </c>
      <c r="E8" s="213" t="s">
        <v>467</v>
      </c>
    </row>
    <row r="9" spans="1:10" ht="54.5" customHeight="1">
      <c r="A9" s="225" t="s">
        <v>429</v>
      </c>
      <c r="B9" s="221" t="s">
        <v>426</v>
      </c>
      <c r="C9" s="210" t="s">
        <v>430</v>
      </c>
      <c r="D9" s="211" t="s">
        <v>431</v>
      </c>
      <c r="E9" s="213" t="s">
        <v>463</v>
      </c>
    </row>
    <row r="10" spans="1:10" ht="100" customHeight="1">
      <c r="A10" s="225" t="s">
        <v>432</v>
      </c>
      <c r="B10" s="221" t="s">
        <v>426</v>
      </c>
      <c r="C10" s="210" t="s">
        <v>433</v>
      </c>
      <c r="D10" s="211" t="s">
        <v>434</v>
      </c>
      <c r="E10" s="213" t="s">
        <v>468</v>
      </c>
    </row>
    <row r="11" spans="1:10" ht="75.5" customHeight="1">
      <c r="A11" s="225" t="s">
        <v>435</v>
      </c>
      <c r="B11" s="221" t="s">
        <v>436</v>
      </c>
      <c r="C11" s="210" t="s">
        <v>437</v>
      </c>
      <c r="D11" s="211" t="s">
        <v>438</v>
      </c>
      <c r="E11" s="212" t="s">
        <v>462</v>
      </c>
    </row>
    <row r="12" spans="1:10" ht="54.5" customHeight="1">
      <c r="A12" s="225" t="s">
        <v>439</v>
      </c>
      <c r="B12" s="221" t="s">
        <v>436</v>
      </c>
      <c r="C12" s="209" t="s">
        <v>440</v>
      </c>
      <c r="D12" s="211" t="s">
        <v>441</v>
      </c>
      <c r="E12" s="212" t="s">
        <v>461</v>
      </c>
    </row>
    <row r="13" spans="1:10" ht="71" customHeight="1">
      <c r="A13" s="225" t="s">
        <v>442</v>
      </c>
      <c r="B13" s="221" t="s">
        <v>443</v>
      </c>
      <c r="C13" s="210" t="s">
        <v>444</v>
      </c>
      <c r="D13" s="211" t="s">
        <v>445</v>
      </c>
      <c r="E13" s="212" t="s">
        <v>465</v>
      </c>
    </row>
    <row r="14" spans="1:10" ht="60" customHeight="1">
      <c r="A14" s="225" t="s">
        <v>446</v>
      </c>
      <c r="B14" s="221" t="s">
        <v>447</v>
      </c>
      <c r="C14" s="210" t="s">
        <v>448</v>
      </c>
      <c r="D14" s="211" t="s">
        <v>449</v>
      </c>
      <c r="E14" s="212" t="s">
        <v>469</v>
      </c>
    </row>
    <row r="15" spans="1:10" ht="82" customHeight="1">
      <c r="A15" s="225" t="s">
        <v>450</v>
      </c>
      <c r="B15" s="221" t="s">
        <v>451</v>
      </c>
      <c r="C15" s="210" t="s">
        <v>151</v>
      </c>
      <c r="D15" s="211" t="s">
        <v>452</v>
      </c>
      <c r="E15" s="213" t="s">
        <v>464</v>
      </c>
    </row>
    <row r="16" spans="1:10" ht="82" customHeight="1" thickBot="1">
      <c r="A16" s="226" t="s">
        <v>453</v>
      </c>
      <c r="B16" s="222" t="s">
        <v>454</v>
      </c>
      <c r="C16" s="214" t="s">
        <v>455</v>
      </c>
      <c r="D16" s="215" t="s">
        <v>456</v>
      </c>
      <c r="E16" s="216" t="s">
        <v>466</v>
      </c>
    </row>
    <row r="17" spans="1:5" customFormat="1" ht="6" customHeight="1">
      <c r="A17" s="345"/>
      <c r="B17" s="345"/>
      <c r="C17" s="345"/>
      <c r="D17" s="345"/>
      <c r="E17" s="345"/>
    </row>
    <row r="18" spans="1:5" ht="17.5" customHeight="1">
      <c r="A18" s="94" t="s">
        <v>458</v>
      </c>
    </row>
    <row r="19" spans="1:5" ht="17.5" customHeight="1"/>
    <row r="20" spans="1:5" ht="17.5" customHeight="1"/>
  </sheetData>
  <phoneticPr fontId="2"/>
  <pageMargins left="0.78740157480314965" right="0.47244094488188981" top="0.78740157480314965" bottom="0.39370078740157483" header="0.31496062992125984" footer="0.31496062992125984"/>
  <pageSetup paperSize="9" scale="7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W31"/>
  <sheetViews>
    <sheetView view="pageBreakPreview" zoomScaleNormal="85" zoomScaleSheetLayoutView="100" workbookViewId="0"/>
  </sheetViews>
  <sheetFormatPr defaultColWidth="9" defaultRowHeight="13"/>
  <cols>
    <col min="1" max="1" width="20.90625" customWidth="1"/>
    <col min="2" max="21" width="4.08984375" customWidth="1"/>
    <col min="22" max="22" width="5.36328125" customWidth="1"/>
  </cols>
  <sheetData>
    <row r="1" spans="1:23" ht="24" customHeight="1">
      <c r="A1" s="72" t="s">
        <v>303</v>
      </c>
      <c r="B1" s="345"/>
      <c r="C1" s="345"/>
      <c r="D1" s="345"/>
      <c r="E1" s="345"/>
      <c r="F1" s="345"/>
      <c r="G1" s="345"/>
      <c r="H1" s="345"/>
      <c r="I1" s="10"/>
      <c r="J1" s="10"/>
      <c r="K1" s="345"/>
      <c r="L1" s="345"/>
      <c r="M1" s="345"/>
      <c r="N1" s="345"/>
      <c r="O1" s="345"/>
      <c r="P1" s="345"/>
      <c r="Q1" s="345"/>
      <c r="R1" s="345"/>
      <c r="S1" s="345"/>
      <c r="T1" s="345"/>
      <c r="U1" s="345"/>
      <c r="V1" s="345"/>
      <c r="W1" s="58"/>
    </row>
    <row r="2" spans="1:23" ht="17" thickBot="1">
      <c r="A2" s="55"/>
      <c r="B2" s="345"/>
      <c r="C2" s="345"/>
      <c r="D2" s="345"/>
      <c r="E2" s="345"/>
      <c r="F2" s="345"/>
      <c r="G2" s="345"/>
      <c r="H2" s="345"/>
      <c r="I2" s="345"/>
      <c r="J2" s="345"/>
      <c r="K2" s="345"/>
      <c r="L2" s="345"/>
      <c r="M2" s="345"/>
      <c r="N2" s="345"/>
      <c r="O2" s="345"/>
      <c r="P2" s="345"/>
      <c r="Q2" s="345"/>
      <c r="R2" s="345"/>
      <c r="S2" s="345"/>
      <c r="T2" s="345"/>
      <c r="U2" s="345"/>
      <c r="V2" s="346" t="s">
        <v>678</v>
      </c>
    </row>
    <row r="3" spans="1:23" ht="22.25" customHeight="1">
      <c r="A3" s="721" t="s">
        <v>304</v>
      </c>
      <c r="B3" s="411" t="s">
        <v>305</v>
      </c>
      <c r="C3" s="411"/>
      <c r="D3" s="411"/>
      <c r="E3" s="412"/>
      <c r="F3" s="413" t="s">
        <v>306</v>
      </c>
      <c r="G3" s="411"/>
      <c r="H3" s="411"/>
      <c r="I3" s="412"/>
      <c r="J3" s="653" t="s">
        <v>307</v>
      </c>
      <c r="K3" s="651"/>
      <c r="L3" s="651"/>
      <c r="M3" s="660"/>
      <c r="N3" s="762" t="s">
        <v>308</v>
      </c>
      <c r="O3" s="763"/>
      <c r="P3" s="763"/>
      <c r="Q3" s="764"/>
      <c r="R3" s="653" t="s">
        <v>309</v>
      </c>
      <c r="S3" s="651"/>
      <c r="T3" s="651"/>
      <c r="U3" s="660"/>
      <c r="V3" s="768" t="s">
        <v>310</v>
      </c>
    </row>
    <row r="4" spans="1:23" ht="22.25" customHeight="1">
      <c r="A4" s="760"/>
      <c r="B4" s="414" t="s">
        <v>311</v>
      </c>
      <c r="C4" s="414"/>
      <c r="D4" s="414"/>
      <c r="E4" s="415"/>
      <c r="F4" s="416" t="s">
        <v>312</v>
      </c>
      <c r="G4" s="414"/>
      <c r="H4" s="414"/>
      <c r="I4" s="415"/>
      <c r="J4" s="761"/>
      <c r="K4" s="590"/>
      <c r="L4" s="590"/>
      <c r="M4" s="591"/>
      <c r="N4" s="765"/>
      <c r="O4" s="766"/>
      <c r="P4" s="766"/>
      <c r="Q4" s="767"/>
      <c r="R4" s="761"/>
      <c r="S4" s="590"/>
      <c r="T4" s="590"/>
      <c r="U4" s="591"/>
      <c r="V4" s="769"/>
    </row>
    <row r="5" spans="1:23" ht="64" customHeight="1" thickBot="1">
      <c r="A5" s="417" t="s">
        <v>313</v>
      </c>
      <c r="B5" s="418" t="s">
        <v>314</v>
      </c>
      <c r="C5" s="419" t="s">
        <v>315</v>
      </c>
      <c r="D5" s="419" t="s">
        <v>316</v>
      </c>
      <c r="E5" s="419" t="s">
        <v>317</v>
      </c>
      <c r="F5" s="419" t="s">
        <v>314</v>
      </c>
      <c r="G5" s="419" t="s">
        <v>315</v>
      </c>
      <c r="H5" s="419" t="s">
        <v>316</v>
      </c>
      <c r="I5" s="419" t="s">
        <v>317</v>
      </c>
      <c r="J5" s="419" t="s">
        <v>314</v>
      </c>
      <c r="K5" s="419" t="s">
        <v>315</v>
      </c>
      <c r="L5" s="419" t="s">
        <v>316</v>
      </c>
      <c r="M5" s="419" t="s">
        <v>317</v>
      </c>
      <c r="N5" s="419" t="s">
        <v>314</v>
      </c>
      <c r="O5" s="419" t="s">
        <v>315</v>
      </c>
      <c r="P5" s="419" t="s">
        <v>316</v>
      </c>
      <c r="Q5" s="419" t="s">
        <v>317</v>
      </c>
      <c r="R5" s="419" t="s">
        <v>314</v>
      </c>
      <c r="S5" s="419" t="s">
        <v>315</v>
      </c>
      <c r="T5" s="419" t="s">
        <v>318</v>
      </c>
      <c r="U5" s="420" t="s">
        <v>317</v>
      </c>
      <c r="V5" s="770"/>
    </row>
    <row r="6" spans="1:23" ht="23.5" customHeight="1">
      <c r="A6" s="421" t="s">
        <v>319</v>
      </c>
      <c r="B6" s="771">
        <v>12</v>
      </c>
      <c r="C6" s="743">
        <v>0</v>
      </c>
      <c r="D6" s="743">
        <v>0</v>
      </c>
      <c r="E6" s="743">
        <f>SUM(B6:D7)</f>
        <v>12</v>
      </c>
      <c r="F6" s="743">
        <v>0</v>
      </c>
      <c r="G6" s="743">
        <v>0</v>
      </c>
      <c r="H6" s="743">
        <v>0</v>
      </c>
      <c r="I6" s="743">
        <f>SUM(F6:H7)</f>
        <v>0</v>
      </c>
      <c r="J6" s="743">
        <v>0</v>
      </c>
      <c r="K6" s="743">
        <v>0</v>
      </c>
      <c r="L6" s="743">
        <v>0</v>
      </c>
      <c r="M6" s="743">
        <f>SUM(J6:L7)</f>
        <v>0</v>
      </c>
      <c r="N6" s="743">
        <v>0</v>
      </c>
      <c r="O6" s="743">
        <v>1</v>
      </c>
      <c r="P6" s="743">
        <v>0</v>
      </c>
      <c r="Q6" s="743">
        <f>SUM(N6:P7)</f>
        <v>1</v>
      </c>
      <c r="R6" s="743">
        <v>1</v>
      </c>
      <c r="S6" s="743">
        <v>1</v>
      </c>
      <c r="T6" s="743">
        <v>0</v>
      </c>
      <c r="U6" s="743">
        <f>SUM(R6:T7)</f>
        <v>2</v>
      </c>
      <c r="V6" s="754">
        <f>E6+I6+M6+Q6+U6</f>
        <v>15</v>
      </c>
    </row>
    <row r="7" spans="1:23" ht="23.5" customHeight="1">
      <c r="A7" s="422" t="s">
        <v>320</v>
      </c>
      <c r="B7" s="759"/>
      <c r="C7" s="746"/>
      <c r="D7" s="745"/>
      <c r="E7" s="746"/>
      <c r="F7" s="746"/>
      <c r="G7" s="746"/>
      <c r="H7" s="746"/>
      <c r="I7" s="746"/>
      <c r="J7" s="746"/>
      <c r="K7" s="745"/>
      <c r="L7" s="745"/>
      <c r="M7" s="746"/>
      <c r="N7" s="745"/>
      <c r="O7" s="745"/>
      <c r="P7" s="745"/>
      <c r="Q7" s="746"/>
      <c r="R7" s="746"/>
      <c r="S7" s="746"/>
      <c r="T7" s="745"/>
      <c r="U7" s="746"/>
      <c r="V7" s="758"/>
    </row>
    <row r="8" spans="1:23" ht="23.5" customHeight="1">
      <c r="A8" s="423" t="s">
        <v>321</v>
      </c>
      <c r="B8" s="755">
        <v>0</v>
      </c>
      <c r="C8" s="747">
        <v>1</v>
      </c>
      <c r="D8" s="757">
        <v>0</v>
      </c>
      <c r="E8" s="747">
        <f>SUM(B8:D9)</f>
        <v>1</v>
      </c>
      <c r="F8" s="747">
        <v>0</v>
      </c>
      <c r="G8" s="747">
        <v>13</v>
      </c>
      <c r="H8" s="747">
        <v>0</v>
      </c>
      <c r="I8" s="747">
        <f>SUM(F8:H9)</f>
        <v>13</v>
      </c>
      <c r="J8" s="747">
        <v>0</v>
      </c>
      <c r="K8" s="757">
        <v>0</v>
      </c>
      <c r="L8" s="757">
        <v>0</v>
      </c>
      <c r="M8" s="747">
        <f>SUM(J8:L9)</f>
        <v>0</v>
      </c>
      <c r="N8" s="757">
        <v>0</v>
      </c>
      <c r="O8" s="757">
        <v>0</v>
      </c>
      <c r="P8" s="757">
        <v>0</v>
      </c>
      <c r="Q8" s="747">
        <f>SUM(N8:P9)</f>
        <v>0</v>
      </c>
      <c r="R8" s="747">
        <v>0</v>
      </c>
      <c r="S8" s="747">
        <v>1</v>
      </c>
      <c r="T8" s="757">
        <v>0</v>
      </c>
      <c r="U8" s="747">
        <f>SUM(R8:T9)</f>
        <v>1</v>
      </c>
      <c r="V8" s="748">
        <f>E8+I8+M8+Q8+U8</f>
        <v>15</v>
      </c>
    </row>
    <row r="9" spans="1:23" ht="23.5" customHeight="1">
      <c r="A9" s="422" t="s">
        <v>88</v>
      </c>
      <c r="B9" s="759"/>
      <c r="C9" s="746"/>
      <c r="D9" s="757"/>
      <c r="E9" s="746"/>
      <c r="F9" s="746"/>
      <c r="G9" s="746"/>
      <c r="H9" s="746"/>
      <c r="I9" s="746"/>
      <c r="J9" s="746"/>
      <c r="K9" s="757"/>
      <c r="L9" s="757"/>
      <c r="M9" s="746"/>
      <c r="N9" s="757"/>
      <c r="O9" s="757"/>
      <c r="P9" s="757"/>
      <c r="Q9" s="746"/>
      <c r="R9" s="746"/>
      <c r="S9" s="746"/>
      <c r="T9" s="757"/>
      <c r="U9" s="746"/>
      <c r="V9" s="758"/>
    </row>
    <row r="10" spans="1:23" ht="23.5" customHeight="1">
      <c r="A10" s="423" t="s">
        <v>322</v>
      </c>
      <c r="B10" s="755">
        <v>0</v>
      </c>
      <c r="C10" s="747">
        <v>9</v>
      </c>
      <c r="D10" s="757">
        <v>0</v>
      </c>
      <c r="E10" s="747">
        <f>SUM(B10:D11)</f>
        <v>9</v>
      </c>
      <c r="F10" s="747">
        <v>0</v>
      </c>
      <c r="G10" s="747">
        <v>24</v>
      </c>
      <c r="H10" s="747">
        <v>0</v>
      </c>
      <c r="I10" s="747">
        <f>SUM(F10:H11)</f>
        <v>24</v>
      </c>
      <c r="J10" s="747">
        <v>0</v>
      </c>
      <c r="K10" s="757">
        <v>0</v>
      </c>
      <c r="L10" s="757">
        <v>0</v>
      </c>
      <c r="M10" s="747">
        <f>SUM(J10:L11)</f>
        <v>0</v>
      </c>
      <c r="N10" s="757">
        <v>0</v>
      </c>
      <c r="O10" s="757">
        <v>0</v>
      </c>
      <c r="P10" s="757">
        <v>0</v>
      </c>
      <c r="Q10" s="747">
        <f>SUM(N10:P11)</f>
        <v>0</v>
      </c>
      <c r="R10" s="747">
        <v>0</v>
      </c>
      <c r="S10" s="747">
        <v>1</v>
      </c>
      <c r="T10" s="757">
        <v>0</v>
      </c>
      <c r="U10" s="747">
        <f>SUM(R10:T11)</f>
        <v>1</v>
      </c>
      <c r="V10" s="748">
        <f>E10+I10+M10+Q10+U10</f>
        <v>34</v>
      </c>
    </row>
    <row r="11" spans="1:23" ht="23.5" customHeight="1">
      <c r="A11" s="422" t="s">
        <v>323</v>
      </c>
      <c r="B11" s="759"/>
      <c r="C11" s="746"/>
      <c r="D11" s="757"/>
      <c r="E11" s="746"/>
      <c r="F11" s="746"/>
      <c r="G11" s="746"/>
      <c r="H11" s="746"/>
      <c r="I11" s="746"/>
      <c r="J11" s="746"/>
      <c r="K11" s="757"/>
      <c r="L11" s="757"/>
      <c r="M11" s="746"/>
      <c r="N11" s="757"/>
      <c r="O11" s="757"/>
      <c r="P11" s="757"/>
      <c r="Q11" s="746"/>
      <c r="R11" s="746"/>
      <c r="S11" s="746"/>
      <c r="T11" s="757"/>
      <c r="U11" s="746"/>
      <c r="V11" s="758"/>
    </row>
    <row r="12" spans="1:23" ht="23.5" customHeight="1">
      <c r="A12" s="423" t="s">
        <v>324</v>
      </c>
      <c r="B12" s="755">
        <v>3</v>
      </c>
      <c r="C12" s="747">
        <v>3</v>
      </c>
      <c r="D12" s="757">
        <v>0</v>
      </c>
      <c r="E12" s="747">
        <f>SUM(B12:D13)</f>
        <v>6</v>
      </c>
      <c r="F12" s="747">
        <v>0</v>
      </c>
      <c r="G12" s="747">
        <v>1</v>
      </c>
      <c r="H12" s="747">
        <v>0</v>
      </c>
      <c r="I12" s="747">
        <f>SUM(F12:H13)</f>
        <v>1</v>
      </c>
      <c r="J12" s="747">
        <v>9</v>
      </c>
      <c r="K12" s="757">
        <v>0</v>
      </c>
      <c r="L12" s="757">
        <v>0</v>
      </c>
      <c r="M12" s="747">
        <f>SUM(J12:L13)</f>
        <v>9</v>
      </c>
      <c r="N12" s="757">
        <v>0</v>
      </c>
      <c r="O12" s="757">
        <v>2</v>
      </c>
      <c r="P12" s="757">
        <v>0</v>
      </c>
      <c r="Q12" s="747">
        <f>SUM(N12:P13)</f>
        <v>2</v>
      </c>
      <c r="R12" s="747">
        <v>0</v>
      </c>
      <c r="S12" s="747">
        <v>0</v>
      </c>
      <c r="T12" s="757">
        <v>0</v>
      </c>
      <c r="U12" s="747">
        <f>SUM(R12:T13)</f>
        <v>0</v>
      </c>
      <c r="V12" s="748">
        <f>E12+I12+M12+Q12+U12</f>
        <v>18</v>
      </c>
    </row>
    <row r="13" spans="1:23" ht="23.5" customHeight="1">
      <c r="A13" s="422" t="s">
        <v>88</v>
      </c>
      <c r="B13" s="759"/>
      <c r="C13" s="746"/>
      <c r="D13" s="757"/>
      <c r="E13" s="746"/>
      <c r="F13" s="746"/>
      <c r="G13" s="746"/>
      <c r="H13" s="746"/>
      <c r="I13" s="746"/>
      <c r="J13" s="746"/>
      <c r="K13" s="757"/>
      <c r="L13" s="757"/>
      <c r="M13" s="746"/>
      <c r="N13" s="757"/>
      <c r="O13" s="757"/>
      <c r="P13" s="757"/>
      <c r="Q13" s="746"/>
      <c r="R13" s="746"/>
      <c r="S13" s="746"/>
      <c r="T13" s="757"/>
      <c r="U13" s="746"/>
      <c r="V13" s="758"/>
    </row>
    <row r="14" spans="1:23" ht="23.5" customHeight="1">
      <c r="A14" s="423" t="s">
        <v>325</v>
      </c>
      <c r="B14" s="755">
        <v>42</v>
      </c>
      <c r="C14" s="747">
        <v>8</v>
      </c>
      <c r="D14" s="757">
        <v>0</v>
      </c>
      <c r="E14" s="747">
        <f>SUM(B14:D15)</f>
        <v>50</v>
      </c>
      <c r="F14" s="747">
        <v>0</v>
      </c>
      <c r="G14" s="747">
        <v>12</v>
      </c>
      <c r="H14" s="747">
        <v>0</v>
      </c>
      <c r="I14" s="747">
        <f>SUM(F14:H15)</f>
        <v>12</v>
      </c>
      <c r="J14" s="747">
        <v>3</v>
      </c>
      <c r="K14" s="757">
        <v>0</v>
      </c>
      <c r="L14" s="757">
        <v>0</v>
      </c>
      <c r="M14" s="747">
        <f>SUM(J14:L15)</f>
        <v>3</v>
      </c>
      <c r="N14" s="757">
        <v>1</v>
      </c>
      <c r="O14" s="757">
        <v>2</v>
      </c>
      <c r="P14" s="757">
        <v>0</v>
      </c>
      <c r="Q14" s="747">
        <f>SUM(N14:P15)</f>
        <v>3</v>
      </c>
      <c r="R14" s="747">
        <v>1</v>
      </c>
      <c r="S14" s="747">
        <v>1</v>
      </c>
      <c r="T14" s="757">
        <v>0</v>
      </c>
      <c r="U14" s="747">
        <f>SUM(R14:T15)</f>
        <v>2</v>
      </c>
      <c r="V14" s="748">
        <f>E14+I14+M14+Q14+U14</f>
        <v>70</v>
      </c>
    </row>
    <row r="15" spans="1:23" ht="23.5" customHeight="1">
      <c r="A15" s="422" t="s">
        <v>88</v>
      </c>
      <c r="B15" s="759"/>
      <c r="C15" s="746"/>
      <c r="D15" s="757"/>
      <c r="E15" s="746"/>
      <c r="F15" s="746"/>
      <c r="G15" s="746"/>
      <c r="H15" s="746"/>
      <c r="I15" s="746"/>
      <c r="J15" s="746"/>
      <c r="K15" s="757"/>
      <c r="L15" s="757"/>
      <c r="M15" s="746"/>
      <c r="N15" s="757"/>
      <c r="O15" s="757"/>
      <c r="P15" s="757"/>
      <c r="Q15" s="746"/>
      <c r="R15" s="746"/>
      <c r="S15" s="746"/>
      <c r="T15" s="757"/>
      <c r="U15" s="746"/>
      <c r="V15" s="758"/>
    </row>
    <row r="16" spans="1:23" ht="23.5" customHeight="1">
      <c r="A16" s="423" t="s">
        <v>326</v>
      </c>
      <c r="B16" s="755">
        <v>0</v>
      </c>
      <c r="C16" s="747">
        <v>3</v>
      </c>
      <c r="D16" s="757">
        <v>0</v>
      </c>
      <c r="E16" s="747">
        <f>SUM(B16:D17)</f>
        <v>3</v>
      </c>
      <c r="F16" s="747">
        <v>0</v>
      </c>
      <c r="G16" s="747">
        <v>1</v>
      </c>
      <c r="H16" s="747">
        <v>0</v>
      </c>
      <c r="I16" s="747">
        <f>SUM(F16:H17)</f>
        <v>1</v>
      </c>
      <c r="J16" s="747">
        <v>0</v>
      </c>
      <c r="K16" s="757">
        <v>0</v>
      </c>
      <c r="L16" s="757">
        <v>0</v>
      </c>
      <c r="M16" s="747">
        <f>SUM(J16:L17)</f>
        <v>0</v>
      </c>
      <c r="N16" s="757">
        <v>0</v>
      </c>
      <c r="O16" s="757">
        <v>0</v>
      </c>
      <c r="P16" s="757">
        <v>0</v>
      </c>
      <c r="Q16" s="747">
        <f>SUM(N16:P17)</f>
        <v>0</v>
      </c>
      <c r="R16" s="747">
        <v>0</v>
      </c>
      <c r="S16" s="747">
        <v>0</v>
      </c>
      <c r="T16" s="757">
        <v>0</v>
      </c>
      <c r="U16" s="747">
        <f>SUM(R16:T17)</f>
        <v>0</v>
      </c>
      <c r="V16" s="748">
        <f>E16+I16+M16+Q16+U16</f>
        <v>4</v>
      </c>
    </row>
    <row r="17" spans="1:22" ht="23.5" customHeight="1">
      <c r="A17" s="422" t="s">
        <v>88</v>
      </c>
      <c r="B17" s="759"/>
      <c r="C17" s="746"/>
      <c r="D17" s="757"/>
      <c r="E17" s="746"/>
      <c r="F17" s="746"/>
      <c r="G17" s="746"/>
      <c r="H17" s="746"/>
      <c r="I17" s="746"/>
      <c r="J17" s="746"/>
      <c r="K17" s="757"/>
      <c r="L17" s="757"/>
      <c r="M17" s="746"/>
      <c r="N17" s="757"/>
      <c r="O17" s="757"/>
      <c r="P17" s="757"/>
      <c r="Q17" s="746"/>
      <c r="R17" s="746"/>
      <c r="S17" s="746"/>
      <c r="T17" s="757"/>
      <c r="U17" s="746"/>
      <c r="V17" s="758"/>
    </row>
    <row r="18" spans="1:22" ht="23.5" customHeight="1">
      <c r="A18" s="423" t="s">
        <v>327</v>
      </c>
      <c r="B18" s="755">
        <v>3</v>
      </c>
      <c r="C18" s="747">
        <v>1</v>
      </c>
      <c r="D18" s="757">
        <v>0</v>
      </c>
      <c r="E18" s="747">
        <f>SUM(B18:D19)</f>
        <v>4</v>
      </c>
      <c r="F18" s="747">
        <v>0</v>
      </c>
      <c r="G18" s="747">
        <v>0</v>
      </c>
      <c r="H18" s="747">
        <v>0</v>
      </c>
      <c r="I18" s="747">
        <f>SUM(F18:H19)</f>
        <v>0</v>
      </c>
      <c r="J18" s="747">
        <v>0</v>
      </c>
      <c r="K18" s="757">
        <v>0</v>
      </c>
      <c r="L18" s="757">
        <v>0</v>
      </c>
      <c r="M18" s="747">
        <f>SUM(J18:L19)</f>
        <v>0</v>
      </c>
      <c r="N18" s="757">
        <v>0</v>
      </c>
      <c r="O18" s="757">
        <v>0</v>
      </c>
      <c r="P18" s="757">
        <v>0</v>
      </c>
      <c r="Q18" s="747">
        <f>SUM(N18:P19)</f>
        <v>0</v>
      </c>
      <c r="R18" s="747">
        <v>0</v>
      </c>
      <c r="S18" s="747">
        <v>0</v>
      </c>
      <c r="T18" s="757">
        <v>0</v>
      </c>
      <c r="U18" s="747">
        <f>SUM(R18:T19)</f>
        <v>0</v>
      </c>
      <c r="V18" s="748">
        <f>E18+I18+M18+Q18+U18</f>
        <v>4</v>
      </c>
    </row>
    <row r="19" spans="1:22" ht="23.5" customHeight="1">
      <c r="A19" s="422" t="s">
        <v>88</v>
      </c>
      <c r="B19" s="759"/>
      <c r="C19" s="746"/>
      <c r="D19" s="757"/>
      <c r="E19" s="746"/>
      <c r="F19" s="746"/>
      <c r="G19" s="746"/>
      <c r="H19" s="746"/>
      <c r="I19" s="746"/>
      <c r="J19" s="746"/>
      <c r="K19" s="757"/>
      <c r="L19" s="757"/>
      <c r="M19" s="746"/>
      <c r="N19" s="757"/>
      <c r="O19" s="757"/>
      <c r="P19" s="757"/>
      <c r="Q19" s="746"/>
      <c r="R19" s="746"/>
      <c r="S19" s="746"/>
      <c r="T19" s="757"/>
      <c r="U19" s="746"/>
      <c r="V19" s="758"/>
    </row>
    <row r="20" spans="1:22" ht="23.5" customHeight="1">
      <c r="A20" s="423" t="s">
        <v>328</v>
      </c>
      <c r="B20" s="755">
        <v>0</v>
      </c>
      <c r="C20" s="747">
        <v>0</v>
      </c>
      <c r="D20" s="757">
        <v>0</v>
      </c>
      <c r="E20" s="747">
        <f>SUM(B20:D21)</f>
        <v>0</v>
      </c>
      <c r="F20" s="747">
        <v>0</v>
      </c>
      <c r="G20" s="747">
        <v>1</v>
      </c>
      <c r="H20" s="747">
        <v>0</v>
      </c>
      <c r="I20" s="747">
        <f>SUM(F20:H21)</f>
        <v>1</v>
      </c>
      <c r="J20" s="747">
        <v>0</v>
      </c>
      <c r="K20" s="757">
        <v>0</v>
      </c>
      <c r="L20" s="757">
        <v>0</v>
      </c>
      <c r="M20" s="747">
        <f>SUM(J20:L21)</f>
        <v>0</v>
      </c>
      <c r="N20" s="757">
        <v>0</v>
      </c>
      <c r="O20" s="757">
        <v>1</v>
      </c>
      <c r="P20" s="757">
        <v>0</v>
      </c>
      <c r="Q20" s="747">
        <f>SUM(N20:P21)</f>
        <v>1</v>
      </c>
      <c r="R20" s="747">
        <v>0</v>
      </c>
      <c r="S20" s="747">
        <v>0</v>
      </c>
      <c r="T20" s="757">
        <v>0</v>
      </c>
      <c r="U20" s="747">
        <f>SUM(R20:T21)</f>
        <v>0</v>
      </c>
      <c r="V20" s="748">
        <f>E20+I20+M20+Q20+U20</f>
        <v>2</v>
      </c>
    </row>
    <row r="21" spans="1:22" ht="23.5" customHeight="1">
      <c r="A21" s="422" t="s">
        <v>88</v>
      </c>
      <c r="B21" s="759"/>
      <c r="C21" s="746"/>
      <c r="D21" s="757"/>
      <c r="E21" s="746"/>
      <c r="F21" s="746"/>
      <c r="G21" s="746"/>
      <c r="H21" s="746"/>
      <c r="I21" s="746"/>
      <c r="J21" s="746"/>
      <c r="K21" s="757"/>
      <c r="L21" s="757"/>
      <c r="M21" s="746"/>
      <c r="N21" s="757"/>
      <c r="O21" s="757"/>
      <c r="P21" s="757"/>
      <c r="Q21" s="746"/>
      <c r="R21" s="746"/>
      <c r="S21" s="746"/>
      <c r="T21" s="757"/>
      <c r="U21" s="746"/>
      <c r="V21" s="758"/>
    </row>
    <row r="22" spans="1:22" ht="23.5" customHeight="1">
      <c r="A22" s="423" t="s">
        <v>329</v>
      </c>
      <c r="B22" s="755">
        <v>0</v>
      </c>
      <c r="C22" s="747">
        <v>2</v>
      </c>
      <c r="D22" s="757">
        <v>0</v>
      </c>
      <c r="E22" s="747">
        <f>SUM(B22:D23)</f>
        <v>2</v>
      </c>
      <c r="F22" s="747">
        <v>0</v>
      </c>
      <c r="G22" s="747">
        <v>1</v>
      </c>
      <c r="H22" s="747">
        <v>0</v>
      </c>
      <c r="I22" s="747">
        <f>SUM(F22:H23)</f>
        <v>1</v>
      </c>
      <c r="J22" s="747">
        <v>0</v>
      </c>
      <c r="K22" s="757">
        <v>0</v>
      </c>
      <c r="L22" s="757">
        <v>0</v>
      </c>
      <c r="M22" s="747">
        <f>SUM(J22:L23)</f>
        <v>0</v>
      </c>
      <c r="N22" s="757">
        <v>0</v>
      </c>
      <c r="O22" s="757">
        <v>0</v>
      </c>
      <c r="P22" s="757">
        <v>0</v>
      </c>
      <c r="Q22" s="747">
        <f>SUM(N22:P23)</f>
        <v>0</v>
      </c>
      <c r="R22" s="747">
        <v>0</v>
      </c>
      <c r="S22" s="747">
        <v>1</v>
      </c>
      <c r="T22" s="757">
        <v>0</v>
      </c>
      <c r="U22" s="747">
        <f>SUM(R22:T23)</f>
        <v>1</v>
      </c>
      <c r="V22" s="748">
        <f>E22+I22+M22+Q22+U22</f>
        <v>4</v>
      </c>
    </row>
    <row r="23" spans="1:22" ht="23.5" customHeight="1">
      <c r="A23" s="422" t="s">
        <v>88</v>
      </c>
      <c r="B23" s="759"/>
      <c r="C23" s="746"/>
      <c r="D23" s="757"/>
      <c r="E23" s="746"/>
      <c r="F23" s="746"/>
      <c r="G23" s="746"/>
      <c r="H23" s="746"/>
      <c r="I23" s="746"/>
      <c r="J23" s="746"/>
      <c r="K23" s="757"/>
      <c r="L23" s="757"/>
      <c r="M23" s="746"/>
      <c r="N23" s="757"/>
      <c r="O23" s="757"/>
      <c r="P23" s="757"/>
      <c r="Q23" s="746"/>
      <c r="R23" s="746"/>
      <c r="S23" s="746"/>
      <c r="T23" s="757"/>
      <c r="U23" s="746"/>
      <c r="V23" s="758"/>
    </row>
    <row r="24" spans="1:22" ht="23.5" customHeight="1">
      <c r="A24" s="423" t="s">
        <v>330</v>
      </c>
      <c r="B24" s="755">
        <v>1</v>
      </c>
      <c r="C24" s="747">
        <v>0</v>
      </c>
      <c r="D24" s="757">
        <v>0</v>
      </c>
      <c r="E24" s="747">
        <f>SUM(B24:D25)</f>
        <v>1</v>
      </c>
      <c r="F24" s="747">
        <v>0</v>
      </c>
      <c r="G24" s="747">
        <v>0</v>
      </c>
      <c r="H24" s="747">
        <v>0</v>
      </c>
      <c r="I24" s="747">
        <f>SUM(F24:H25)</f>
        <v>0</v>
      </c>
      <c r="J24" s="747">
        <v>0</v>
      </c>
      <c r="K24" s="757">
        <v>0</v>
      </c>
      <c r="L24" s="757">
        <v>0</v>
      </c>
      <c r="M24" s="747">
        <f>SUM(J24:L25)</f>
        <v>0</v>
      </c>
      <c r="N24" s="757">
        <v>0</v>
      </c>
      <c r="O24" s="757">
        <v>0</v>
      </c>
      <c r="P24" s="757">
        <v>0</v>
      </c>
      <c r="Q24" s="747">
        <f>SUM(N24:P25)</f>
        <v>0</v>
      </c>
      <c r="R24" s="747">
        <v>0</v>
      </c>
      <c r="S24" s="747">
        <v>0</v>
      </c>
      <c r="T24" s="757">
        <v>0</v>
      </c>
      <c r="U24" s="747">
        <f>SUM(R24:T25)</f>
        <v>0</v>
      </c>
      <c r="V24" s="748">
        <f>E24+I24+M24+Q24+U24</f>
        <v>1</v>
      </c>
    </row>
    <row r="25" spans="1:22" ht="23.5" customHeight="1">
      <c r="A25" s="422" t="s">
        <v>88</v>
      </c>
      <c r="B25" s="759"/>
      <c r="C25" s="746"/>
      <c r="D25" s="757"/>
      <c r="E25" s="746"/>
      <c r="F25" s="746"/>
      <c r="G25" s="746"/>
      <c r="H25" s="746"/>
      <c r="I25" s="746"/>
      <c r="J25" s="746"/>
      <c r="K25" s="757"/>
      <c r="L25" s="757"/>
      <c r="M25" s="746"/>
      <c r="N25" s="757"/>
      <c r="O25" s="757"/>
      <c r="P25" s="757"/>
      <c r="Q25" s="746"/>
      <c r="R25" s="746"/>
      <c r="S25" s="746"/>
      <c r="T25" s="757"/>
      <c r="U25" s="746"/>
      <c r="V25" s="758"/>
    </row>
    <row r="26" spans="1:22" ht="23.5" customHeight="1">
      <c r="A26" s="423" t="s">
        <v>331</v>
      </c>
      <c r="B26" s="755">
        <v>0</v>
      </c>
      <c r="C26" s="747">
        <v>0</v>
      </c>
      <c r="D26" s="745">
        <v>0</v>
      </c>
      <c r="E26" s="747">
        <f>SUM(B26:D27)</f>
        <v>0</v>
      </c>
      <c r="F26" s="747">
        <v>0</v>
      </c>
      <c r="G26" s="747">
        <v>0</v>
      </c>
      <c r="H26" s="747">
        <v>0</v>
      </c>
      <c r="I26" s="747">
        <f>SUM(F26:H27)</f>
        <v>0</v>
      </c>
      <c r="J26" s="747">
        <v>0</v>
      </c>
      <c r="K26" s="745">
        <v>0</v>
      </c>
      <c r="L26" s="745">
        <v>0</v>
      </c>
      <c r="M26" s="747">
        <f>SUM(J26:L27)</f>
        <v>0</v>
      </c>
      <c r="N26" s="745">
        <v>0</v>
      </c>
      <c r="O26" s="745">
        <v>0</v>
      </c>
      <c r="P26" s="745">
        <v>0</v>
      </c>
      <c r="Q26" s="747">
        <f>SUM(N26:P27)</f>
        <v>0</v>
      </c>
      <c r="R26" s="747">
        <v>0</v>
      </c>
      <c r="S26" s="747">
        <v>0</v>
      </c>
      <c r="T26" s="745">
        <v>0</v>
      </c>
      <c r="U26" s="747">
        <f>SUM(R26:T27)</f>
        <v>0</v>
      </c>
      <c r="V26" s="748">
        <f>E26+I26+M26+Q26+U26</f>
        <v>0</v>
      </c>
    </row>
    <row r="27" spans="1:22" ht="23.5" customHeight="1" thickBot="1">
      <c r="A27" s="423" t="s">
        <v>88</v>
      </c>
      <c r="B27" s="756"/>
      <c r="C27" s="744"/>
      <c r="D27" s="746"/>
      <c r="E27" s="744"/>
      <c r="F27" s="746"/>
      <c r="G27" s="744"/>
      <c r="H27" s="746"/>
      <c r="I27" s="744"/>
      <c r="J27" s="744"/>
      <c r="K27" s="746"/>
      <c r="L27" s="746"/>
      <c r="M27" s="744"/>
      <c r="N27" s="746"/>
      <c r="O27" s="746"/>
      <c r="P27" s="746"/>
      <c r="Q27" s="744"/>
      <c r="R27" s="746"/>
      <c r="S27" s="744"/>
      <c r="T27" s="746"/>
      <c r="U27" s="744"/>
      <c r="V27" s="749"/>
    </row>
    <row r="28" spans="1:22" ht="23.5" customHeight="1">
      <c r="A28" s="721" t="s">
        <v>6</v>
      </c>
      <c r="B28" s="750">
        <f>SUM(B6:B27)</f>
        <v>61</v>
      </c>
      <c r="C28" s="743">
        <f t="shared" ref="C28:T28" si="0">SUM(C6:C27)</f>
        <v>27</v>
      </c>
      <c r="D28" s="743">
        <f t="shared" si="0"/>
        <v>0</v>
      </c>
      <c r="E28" s="743">
        <f>SUM(B28:D29)</f>
        <v>88</v>
      </c>
      <c r="F28" s="752">
        <f t="shared" si="0"/>
        <v>0</v>
      </c>
      <c r="G28" s="743">
        <f t="shared" si="0"/>
        <v>53</v>
      </c>
      <c r="H28" s="743">
        <f t="shared" si="0"/>
        <v>0</v>
      </c>
      <c r="I28" s="743">
        <f>SUM(F28:H29)</f>
        <v>53</v>
      </c>
      <c r="J28" s="752">
        <f t="shared" si="0"/>
        <v>12</v>
      </c>
      <c r="K28" s="743">
        <f>SUM(K6:K27)</f>
        <v>0</v>
      </c>
      <c r="L28" s="743">
        <f t="shared" si="0"/>
        <v>0</v>
      </c>
      <c r="M28" s="743">
        <f>SUM(J28:L29)</f>
        <v>12</v>
      </c>
      <c r="N28" s="752">
        <f t="shared" si="0"/>
        <v>1</v>
      </c>
      <c r="O28" s="743">
        <f t="shared" si="0"/>
        <v>6</v>
      </c>
      <c r="P28" s="743">
        <f t="shared" si="0"/>
        <v>0</v>
      </c>
      <c r="Q28" s="743">
        <f>SUM(N28:P29)</f>
        <v>7</v>
      </c>
      <c r="R28" s="752">
        <f t="shared" si="0"/>
        <v>2</v>
      </c>
      <c r="S28" s="743">
        <f t="shared" si="0"/>
        <v>5</v>
      </c>
      <c r="T28" s="743">
        <f t="shared" si="0"/>
        <v>0</v>
      </c>
      <c r="U28" s="743">
        <f>SUM(R28:T29)</f>
        <v>7</v>
      </c>
      <c r="V28" s="754">
        <f>E28+I28+M28+Q28+U28</f>
        <v>167</v>
      </c>
    </row>
    <row r="29" spans="1:22" ht="23.5" customHeight="1" thickBot="1">
      <c r="A29" s="722"/>
      <c r="B29" s="751"/>
      <c r="C29" s="744"/>
      <c r="D29" s="744"/>
      <c r="E29" s="744"/>
      <c r="F29" s="753"/>
      <c r="G29" s="744"/>
      <c r="H29" s="744"/>
      <c r="I29" s="744"/>
      <c r="J29" s="753"/>
      <c r="K29" s="744"/>
      <c r="L29" s="744"/>
      <c r="M29" s="744"/>
      <c r="N29" s="753"/>
      <c r="O29" s="744"/>
      <c r="P29" s="744"/>
      <c r="Q29" s="744"/>
      <c r="R29" s="753"/>
      <c r="S29" s="744"/>
      <c r="T29" s="744"/>
      <c r="U29" s="744"/>
      <c r="V29" s="749"/>
    </row>
    <row r="30" spans="1:22" ht="6" customHeight="1">
      <c r="A30" s="345"/>
      <c r="B30" s="345"/>
      <c r="C30" s="345"/>
      <c r="D30" s="345"/>
      <c r="E30" s="345"/>
      <c r="F30" s="345"/>
      <c r="G30" s="345"/>
      <c r="H30" s="345"/>
      <c r="I30" s="345"/>
      <c r="J30" s="345"/>
      <c r="K30" s="345"/>
      <c r="L30" s="345"/>
      <c r="M30" s="345"/>
      <c r="N30" s="345"/>
      <c r="O30" s="345"/>
      <c r="P30" s="345"/>
      <c r="Q30" s="345"/>
      <c r="R30" s="345"/>
      <c r="S30" s="345"/>
      <c r="T30" s="345"/>
      <c r="U30" s="345"/>
      <c r="V30" s="345"/>
    </row>
    <row r="31" spans="1:22">
      <c r="A31" s="345" t="s">
        <v>332</v>
      </c>
      <c r="B31" s="345"/>
      <c r="C31" s="345"/>
      <c r="D31" s="345"/>
      <c r="E31" s="345"/>
      <c r="F31" s="345"/>
      <c r="G31" s="345"/>
      <c r="H31" s="345"/>
      <c r="I31" s="345"/>
      <c r="J31" s="345"/>
      <c r="K31" s="345"/>
      <c r="L31" s="345"/>
      <c r="M31" s="345"/>
      <c r="N31" s="345"/>
      <c r="O31" s="345"/>
      <c r="P31" s="345"/>
      <c r="Q31" s="345"/>
      <c r="R31" s="345"/>
      <c r="S31" s="345"/>
      <c r="T31" s="345"/>
      <c r="U31" s="345"/>
      <c r="V31" s="345"/>
    </row>
  </sheetData>
  <mergeCells count="258">
    <mergeCell ref="A3:A4"/>
    <mergeCell ref="J3:M4"/>
    <mergeCell ref="N3:Q4"/>
    <mergeCell ref="R3:U4"/>
    <mergeCell ref="V3:V5"/>
    <mergeCell ref="B6:B7"/>
    <mergeCell ref="C6:C7"/>
    <mergeCell ref="D6:D7"/>
    <mergeCell ref="E6:E7"/>
    <mergeCell ref="F6:F7"/>
    <mergeCell ref="G6:G7"/>
    <mergeCell ref="H6:H7"/>
    <mergeCell ref="I6:I7"/>
    <mergeCell ref="J6:J7"/>
    <mergeCell ref="K6:K7"/>
    <mergeCell ref="L6:L7"/>
    <mergeCell ref="M6:M7"/>
    <mergeCell ref="N6:N7"/>
    <mergeCell ref="O6:O7"/>
    <mergeCell ref="P6:P7"/>
    <mergeCell ref="Q6:Q7"/>
    <mergeCell ref="R6:R7"/>
    <mergeCell ref="S6:S7"/>
    <mergeCell ref="T6:T7"/>
    <mergeCell ref="U6:U7"/>
    <mergeCell ref="V6:V7"/>
    <mergeCell ref="B8:B9"/>
    <mergeCell ref="C8:C9"/>
    <mergeCell ref="D8:D9"/>
    <mergeCell ref="E8:E9"/>
    <mergeCell ref="F8:F9"/>
    <mergeCell ref="G8:G9"/>
    <mergeCell ref="H8:H9"/>
    <mergeCell ref="I8:I9"/>
    <mergeCell ref="J8:J9"/>
    <mergeCell ref="K8:K9"/>
    <mergeCell ref="L8:L9"/>
    <mergeCell ref="M8:M9"/>
    <mergeCell ref="N8:N9"/>
    <mergeCell ref="O8:O9"/>
    <mergeCell ref="P8:P9"/>
    <mergeCell ref="Q8:Q9"/>
    <mergeCell ref="R8:R9"/>
    <mergeCell ref="S8:S9"/>
    <mergeCell ref="T8:T9"/>
    <mergeCell ref="U8:U9"/>
    <mergeCell ref="V8:V9"/>
    <mergeCell ref="B10:B11"/>
    <mergeCell ref="C10:C11"/>
    <mergeCell ref="D10:D11"/>
    <mergeCell ref="E10:E11"/>
    <mergeCell ref="F10:F11"/>
    <mergeCell ref="G10:G11"/>
    <mergeCell ref="H10:H11"/>
    <mergeCell ref="I10:I11"/>
    <mergeCell ref="J10:J11"/>
    <mergeCell ref="K10:K11"/>
    <mergeCell ref="L10:L11"/>
    <mergeCell ref="M10:M11"/>
    <mergeCell ref="N10:N11"/>
    <mergeCell ref="O10:O11"/>
    <mergeCell ref="P10:P11"/>
    <mergeCell ref="Q10:Q11"/>
    <mergeCell ref="R10:R11"/>
    <mergeCell ref="S10:S11"/>
    <mergeCell ref="T10:T11"/>
    <mergeCell ref="U10:U11"/>
    <mergeCell ref="V10:V11"/>
    <mergeCell ref="B12:B13"/>
    <mergeCell ref="C12:C13"/>
    <mergeCell ref="D12:D13"/>
    <mergeCell ref="E12:E13"/>
    <mergeCell ref="F12:F13"/>
    <mergeCell ref="G12:G13"/>
    <mergeCell ref="H12:H13"/>
    <mergeCell ref="I12:I13"/>
    <mergeCell ref="J12:J13"/>
    <mergeCell ref="K12:K13"/>
    <mergeCell ref="L12:L13"/>
    <mergeCell ref="M12:M13"/>
    <mergeCell ref="N12:N13"/>
    <mergeCell ref="O12:O13"/>
    <mergeCell ref="P12:P13"/>
    <mergeCell ref="Q12:Q13"/>
    <mergeCell ref="R12:R13"/>
    <mergeCell ref="S12:S13"/>
    <mergeCell ref="T12:T13"/>
    <mergeCell ref="U12:U13"/>
    <mergeCell ref="V12:V13"/>
    <mergeCell ref="B14:B15"/>
    <mergeCell ref="C14:C15"/>
    <mergeCell ref="D14:D15"/>
    <mergeCell ref="E14:E15"/>
    <mergeCell ref="F14:F15"/>
    <mergeCell ref="G14:G15"/>
    <mergeCell ref="H14:H15"/>
    <mergeCell ref="I14:I15"/>
    <mergeCell ref="J14:J15"/>
    <mergeCell ref="K14:K15"/>
    <mergeCell ref="L14:L15"/>
    <mergeCell ref="M14:M15"/>
    <mergeCell ref="N14:N15"/>
    <mergeCell ref="O14:O15"/>
    <mergeCell ref="P14:P15"/>
    <mergeCell ref="Q14:Q15"/>
    <mergeCell ref="R14:R15"/>
    <mergeCell ref="S14:S15"/>
    <mergeCell ref="T14:T15"/>
    <mergeCell ref="U14:U15"/>
    <mergeCell ref="V14:V15"/>
    <mergeCell ref="B16:B17"/>
    <mergeCell ref="C16:C17"/>
    <mergeCell ref="D16:D17"/>
    <mergeCell ref="E16:E17"/>
    <mergeCell ref="F16:F17"/>
    <mergeCell ref="G16:G17"/>
    <mergeCell ref="H16:H17"/>
    <mergeCell ref="I16:I17"/>
    <mergeCell ref="J16:J17"/>
    <mergeCell ref="K16:K17"/>
    <mergeCell ref="L16:L17"/>
    <mergeCell ref="M16:M17"/>
    <mergeCell ref="N16:N17"/>
    <mergeCell ref="O16:O17"/>
    <mergeCell ref="P16:P17"/>
    <mergeCell ref="Q16:Q17"/>
    <mergeCell ref="R16:R17"/>
    <mergeCell ref="S16:S17"/>
    <mergeCell ref="T16:T17"/>
    <mergeCell ref="U16:U17"/>
    <mergeCell ref="V16:V17"/>
    <mergeCell ref="B18:B19"/>
    <mergeCell ref="C18:C19"/>
    <mergeCell ref="D18:D19"/>
    <mergeCell ref="E18:E19"/>
    <mergeCell ref="F18:F19"/>
    <mergeCell ref="G18:G19"/>
    <mergeCell ref="H18:H19"/>
    <mergeCell ref="I18:I19"/>
    <mergeCell ref="J18:J19"/>
    <mergeCell ref="K18:K19"/>
    <mergeCell ref="L18:L19"/>
    <mergeCell ref="M18:M19"/>
    <mergeCell ref="N18:N19"/>
    <mergeCell ref="O18:O19"/>
    <mergeCell ref="P18:P19"/>
    <mergeCell ref="Q18:Q19"/>
    <mergeCell ref="R18:R19"/>
    <mergeCell ref="S18:S19"/>
    <mergeCell ref="T18:T19"/>
    <mergeCell ref="U18:U19"/>
    <mergeCell ref="V18:V19"/>
    <mergeCell ref="B20:B21"/>
    <mergeCell ref="C20:C21"/>
    <mergeCell ref="D20:D21"/>
    <mergeCell ref="E20:E21"/>
    <mergeCell ref="F20:F21"/>
    <mergeCell ref="G20:G21"/>
    <mergeCell ref="H20:H21"/>
    <mergeCell ref="I20:I21"/>
    <mergeCell ref="J20:J21"/>
    <mergeCell ref="K20:K21"/>
    <mergeCell ref="L20:L21"/>
    <mergeCell ref="M20:M21"/>
    <mergeCell ref="N20:N21"/>
    <mergeCell ref="O20:O21"/>
    <mergeCell ref="P20:P21"/>
    <mergeCell ref="Q20:Q21"/>
    <mergeCell ref="R20:R21"/>
    <mergeCell ref="S20:S21"/>
    <mergeCell ref="T20:T21"/>
    <mergeCell ref="U20:U21"/>
    <mergeCell ref="V20:V21"/>
    <mergeCell ref="B22:B23"/>
    <mergeCell ref="C22:C23"/>
    <mergeCell ref="D22:D23"/>
    <mergeCell ref="E22:E23"/>
    <mergeCell ref="F22:F23"/>
    <mergeCell ref="G22:G23"/>
    <mergeCell ref="H22:H23"/>
    <mergeCell ref="I22:I23"/>
    <mergeCell ref="J22:J23"/>
    <mergeCell ref="K22:K23"/>
    <mergeCell ref="L22:L23"/>
    <mergeCell ref="M22:M23"/>
    <mergeCell ref="N22:N23"/>
    <mergeCell ref="O22:O23"/>
    <mergeCell ref="P22:P23"/>
    <mergeCell ref="Q22:Q23"/>
    <mergeCell ref="R22:R23"/>
    <mergeCell ref="S22:S23"/>
    <mergeCell ref="T22:T23"/>
    <mergeCell ref="U22:U23"/>
    <mergeCell ref="V22:V23"/>
    <mergeCell ref="B24:B25"/>
    <mergeCell ref="C24:C25"/>
    <mergeCell ref="D24:D25"/>
    <mergeCell ref="E24:E25"/>
    <mergeCell ref="F24:F25"/>
    <mergeCell ref="G24:G25"/>
    <mergeCell ref="H24:H25"/>
    <mergeCell ref="I24:I25"/>
    <mergeCell ref="J24:J25"/>
    <mergeCell ref="K24:K25"/>
    <mergeCell ref="L24:L25"/>
    <mergeCell ref="M24:M25"/>
    <mergeCell ref="N24:N25"/>
    <mergeCell ref="O24:O25"/>
    <mergeCell ref="P24:P25"/>
    <mergeCell ref="Q24:Q25"/>
    <mergeCell ref="R24:R25"/>
    <mergeCell ref="S24:S25"/>
    <mergeCell ref="T24:T25"/>
    <mergeCell ref="U24:U25"/>
    <mergeCell ref="V24:V25"/>
    <mergeCell ref="B26:B27"/>
    <mergeCell ref="C26:C27"/>
    <mergeCell ref="D26:D27"/>
    <mergeCell ref="E26:E27"/>
    <mergeCell ref="F26:F27"/>
    <mergeCell ref="G26:G27"/>
    <mergeCell ref="H26:H27"/>
    <mergeCell ref="I26:I27"/>
    <mergeCell ref="J26:J27"/>
    <mergeCell ref="S28:S29"/>
    <mergeCell ref="K26:K27"/>
    <mergeCell ref="L26:L27"/>
    <mergeCell ref="M26:M27"/>
    <mergeCell ref="N26:N27"/>
    <mergeCell ref="O26:O27"/>
    <mergeCell ref="P26:P27"/>
    <mergeCell ref="Q26:Q27"/>
    <mergeCell ref="R26:R27"/>
    <mergeCell ref="S26:S27"/>
    <mergeCell ref="T28:T29"/>
    <mergeCell ref="T26:T27"/>
    <mergeCell ref="U26:U27"/>
    <mergeCell ref="V26:V27"/>
    <mergeCell ref="A28:A29"/>
    <mergeCell ref="B28:B29"/>
    <mergeCell ref="C28:C29"/>
    <mergeCell ref="D28:D29"/>
    <mergeCell ref="E28:E29"/>
    <mergeCell ref="F28:F29"/>
    <mergeCell ref="G28:G29"/>
    <mergeCell ref="H28:H29"/>
    <mergeCell ref="I28:I29"/>
    <mergeCell ref="J28:J29"/>
    <mergeCell ref="K28:K29"/>
    <mergeCell ref="L28:L29"/>
    <mergeCell ref="M28:M29"/>
    <mergeCell ref="N28:N29"/>
    <mergeCell ref="U28:U29"/>
    <mergeCell ref="V28:V29"/>
    <mergeCell ref="O28:O29"/>
    <mergeCell ref="P28:P29"/>
    <mergeCell ref="Q28:Q29"/>
    <mergeCell ref="R28:R29"/>
  </mergeCells>
  <phoneticPr fontId="2"/>
  <pageMargins left="0.78740157480314965" right="0.47244094488188981" top="0.78740157480314965" bottom="0.39370078740157483" header="0.31496062992125984" footer="0.31496062992125984"/>
  <pageSetup paperSize="9" scale="79" firstPageNumber="108"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K29"/>
  <sheetViews>
    <sheetView view="pageBreakPreview" zoomScaleNormal="100" zoomScaleSheetLayoutView="100" workbookViewId="0"/>
  </sheetViews>
  <sheetFormatPr defaultColWidth="9" defaultRowHeight="13"/>
  <cols>
    <col min="1" max="1" width="20.90625" style="200" customWidth="1"/>
    <col min="2" max="2" width="27.54296875" style="200" customWidth="1"/>
    <col min="3" max="3" width="8.453125" style="200" customWidth="1"/>
    <col min="4" max="4" width="8.453125" style="236" customWidth="1"/>
    <col min="5" max="5" width="8.453125" style="242" customWidth="1"/>
    <col min="6" max="6" width="38.36328125" style="200" customWidth="1"/>
    <col min="7" max="13" width="4.08984375" style="200" customWidth="1"/>
    <col min="14" max="16384" width="9" style="200"/>
  </cols>
  <sheetData>
    <row r="1" spans="1:11" s="94" customFormat="1" ht="24" customHeight="1">
      <c r="A1" s="205" t="s">
        <v>470</v>
      </c>
      <c r="D1" s="230"/>
      <c r="E1" s="237"/>
      <c r="I1" s="96"/>
      <c r="J1" s="96"/>
    </row>
    <row r="2" spans="1:11" s="94" customFormat="1" ht="7" customHeight="1">
      <c r="A2" s="95"/>
      <c r="D2" s="230"/>
      <c r="E2" s="237"/>
      <c r="I2" s="96"/>
      <c r="J2" s="96"/>
      <c r="K2" s="207"/>
    </row>
    <row r="3" spans="1:11" s="94" customFormat="1" ht="24" customHeight="1">
      <c r="A3" s="93" t="s">
        <v>471</v>
      </c>
      <c r="D3" s="230"/>
      <c r="G3" s="308"/>
      <c r="H3" s="207"/>
      <c r="I3" s="207"/>
      <c r="K3" s="207"/>
    </row>
    <row r="4" spans="1:11" s="94" customFormat="1" ht="13" customHeight="1" thickBot="1">
      <c r="A4" s="208"/>
      <c r="D4" s="231"/>
      <c r="E4" s="237"/>
      <c r="F4" s="243" t="s">
        <v>677</v>
      </c>
    </row>
    <row r="5" spans="1:11" ht="22.25" customHeight="1">
      <c r="A5" s="772" t="s">
        <v>472</v>
      </c>
      <c r="B5" s="774" t="s">
        <v>473</v>
      </c>
      <c r="C5" s="776" t="s">
        <v>474</v>
      </c>
      <c r="D5" s="778" t="s">
        <v>499</v>
      </c>
      <c r="E5" s="779"/>
      <c r="F5" s="780" t="s">
        <v>477</v>
      </c>
    </row>
    <row r="6" spans="1:11" ht="36.5" customHeight="1" thickBot="1">
      <c r="A6" s="773"/>
      <c r="B6" s="775"/>
      <c r="C6" s="777"/>
      <c r="D6" s="232" t="s">
        <v>475</v>
      </c>
      <c r="E6" s="238" t="s">
        <v>476</v>
      </c>
      <c r="F6" s="781"/>
    </row>
    <row r="7" spans="1:11" ht="89" customHeight="1">
      <c r="A7" s="224" t="s">
        <v>490</v>
      </c>
      <c r="B7" s="220" t="s">
        <v>478</v>
      </c>
      <c r="C7" s="217" t="s">
        <v>479</v>
      </c>
      <c r="D7" s="233">
        <v>293</v>
      </c>
      <c r="E7" s="239"/>
      <c r="F7" s="219" t="s">
        <v>500</v>
      </c>
    </row>
    <row r="8" spans="1:11" ht="79.5" customHeight="1">
      <c r="A8" s="225" t="s">
        <v>491</v>
      </c>
      <c r="B8" s="221" t="s">
        <v>480</v>
      </c>
      <c r="C8" s="210" t="s">
        <v>481</v>
      </c>
      <c r="D8" s="234">
        <v>20.100000000000001</v>
      </c>
      <c r="E8" s="240"/>
      <c r="F8" s="213" t="s">
        <v>501</v>
      </c>
    </row>
    <row r="9" spans="1:11" ht="101" customHeight="1">
      <c r="A9" s="225" t="s">
        <v>492</v>
      </c>
      <c r="B9" s="221" t="s">
        <v>482</v>
      </c>
      <c r="C9" s="210" t="s">
        <v>481</v>
      </c>
      <c r="D9" s="234">
        <v>4.46</v>
      </c>
      <c r="E9" s="240"/>
      <c r="F9" s="213" t="s">
        <v>502</v>
      </c>
    </row>
    <row r="10" spans="1:11" ht="51.5" customHeight="1">
      <c r="A10" s="225" t="s">
        <v>493</v>
      </c>
      <c r="B10" s="221" t="s">
        <v>484</v>
      </c>
      <c r="C10" s="210" t="s">
        <v>481</v>
      </c>
      <c r="D10" s="234">
        <v>2.4300000000000002</v>
      </c>
      <c r="E10" s="240"/>
      <c r="F10" s="213" t="s">
        <v>483</v>
      </c>
    </row>
    <row r="11" spans="1:11" ht="51.5" customHeight="1">
      <c r="A11" s="225" t="s">
        <v>494</v>
      </c>
      <c r="B11" s="221" t="s">
        <v>484</v>
      </c>
      <c r="C11" s="210" t="s">
        <v>481</v>
      </c>
      <c r="D11" s="234">
        <v>2</v>
      </c>
      <c r="E11" s="240"/>
      <c r="F11" s="213" t="s">
        <v>483</v>
      </c>
    </row>
    <row r="12" spans="1:11" ht="116" customHeight="1">
      <c r="A12" s="225" t="s">
        <v>495</v>
      </c>
      <c r="B12" s="221" t="s">
        <v>485</v>
      </c>
      <c r="C12" s="210" t="s">
        <v>486</v>
      </c>
      <c r="D12" s="234">
        <v>16.8</v>
      </c>
      <c r="E12" s="240">
        <v>8.1999999999999993</v>
      </c>
      <c r="F12" s="212" t="s">
        <v>503</v>
      </c>
    </row>
    <row r="13" spans="1:11" ht="110" customHeight="1">
      <c r="A13" s="225" t="s">
        <v>496</v>
      </c>
      <c r="B13" s="221" t="s">
        <v>487</v>
      </c>
      <c r="C13" s="210" t="s">
        <v>486</v>
      </c>
      <c r="D13" s="234">
        <v>12.3</v>
      </c>
      <c r="E13" s="240">
        <v>10.3</v>
      </c>
      <c r="F13" s="212" t="s">
        <v>504</v>
      </c>
    </row>
    <row r="14" spans="1:11" ht="124.5" customHeight="1">
      <c r="A14" s="225" t="s">
        <v>497</v>
      </c>
      <c r="B14" s="221" t="s">
        <v>654</v>
      </c>
      <c r="C14" s="210" t="s">
        <v>486</v>
      </c>
      <c r="D14" s="234">
        <v>6</v>
      </c>
      <c r="E14" s="240">
        <v>6</v>
      </c>
      <c r="F14" s="212" t="s">
        <v>505</v>
      </c>
    </row>
    <row r="15" spans="1:11" ht="141" customHeight="1" thickBot="1">
      <c r="A15" s="226" t="s">
        <v>498</v>
      </c>
      <c r="B15" s="222" t="s">
        <v>488</v>
      </c>
      <c r="C15" s="250" t="s">
        <v>489</v>
      </c>
      <c r="D15" s="251">
        <v>115</v>
      </c>
      <c r="E15" s="241">
        <v>115</v>
      </c>
      <c r="F15" s="216" t="s">
        <v>506</v>
      </c>
    </row>
    <row r="16" spans="1:11" ht="22" customHeight="1" thickBot="1">
      <c r="A16" s="301"/>
      <c r="B16" s="302"/>
      <c r="C16" s="302"/>
      <c r="D16" s="303"/>
      <c r="E16" s="304"/>
      <c r="F16" s="305"/>
    </row>
    <row r="17" spans="1:6" ht="22.25" customHeight="1">
      <c r="A17" s="772" t="s">
        <v>472</v>
      </c>
      <c r="B17" s="774" t="s">
        <v>473</v>
      </c>
      <c r="C17" s="776" t="s">
        <v>474</v>
      </c>
      <c r="D17" s="778" t="s">
        <v>499</v>
      </c>
      <c r="E17" s="779"/>
      <c r="F17" s="780" t="s">
        <v>477</v>
      </c>
    </row>
    <row r="18" spans="1:6" ht="36.5" customHeight="1" thickBot="1">
      <c r="A18" s="773"/>
      <c r="B18" s="775"/>
      <c r="C18" s="777"/>
      <c r="D18" s="232" t="s">
        <v>475</v>
      </c>
      <c r="E18" s="238" t="s">
        <v>476</v>
      </c>
      <c r="F18" s="781"/>
    </row>
    <row r="19" spans="1:6" ht="99" customHeight="1">
      <c r="A19" s="225" t="s">
        <v>507</v>
      </c>
      <c r="B19" s="221" t="s">
        <v>655</v>
      </c>
      <c r="C19" s="210" t="s">
        <v>519</v>
      </c>
      <c r="D19" s="234">
        <v>2</v>
      </c>
      <c r="E19" s="240">
        <v>2</v>
      </c>
      <c r="F19" s="213" t="s">
        <v>524</v>
      </c>
    </row>
    <row r="20" spans="1:6" ht="123.5" customHeight="1">
      <c r="A20" s="244" t="s">
        <v>508</v>
      </c>
      <c r="B20" s="245" t="s">
        <v>656</v>
      </c>
      <c r="C20" s="246" t="s">
        <v>520</v>
      </c>
      <c r="D20" s="247">
        <v>10</v>
      </c>
      <c r="E20" s="248"/>
      <c r="F20" s="249" t="s">
        <v>523</v>
      </c>
    </row>
    <row r="21" spans="1:6" ht="130.5" customHeight="1">
      <c r="A21" s="244" t="s">
        <v>509</v>
      </c>
      <c r="B21" s="245" t="s">
        <v>514</v>
      </c>
      <c r="C21" s="246" t="s">
        <v>521</v>
      </c>
      <c r="D21" s="247">
        <v>14</v>
      </c>
      <c r="E21" s="248"/>
      <c r="F21" s="249" t="s">
        <v>525</v>
      </c>
    </row>
    <row r="22" spans="1:6" ht="82" customHeight="1">
      <c r="A22" s="244" t="s">
        <v>510</v>
      </c>
      <c r="B22" s="245" t="s">
        <v>515</v>
      </c>
      <c r="C22" s="246" t="s">
        <v>522</v>
      </c>
      <c r="D22" s="247">
        <v>2.63</v>
      </c>
      <c r="E22" s="248"/>
      <c r="F22" s="249" t="s">
        <v>526</v>
      </c>
    </row>
    <row r="23" spans="1:6" ht="88.5" customHeight="1">
      <c r="A23" s="244" t="s">
        <v>511</v>
      </c>
      <c r="B23" s="245" t="s">
        <v>516</v>
      </c>
      <c r="C23" s="246" t="s">
        <v>522</v>
      </c>
      <c r="D23" s="247">
        <v>2.5</v>
      </c>
      <c r="E23" s="248"/>
      <c r="F23" s="249" t="s">
        <v>527</v>
      </c>
    </row>
    <row r="24" spans="1:6" ht="140" customHeight="1">
      <c r="A24" s="244" t="s">
        <v>512</v>
      </c>
      <c r="B24" s="245" t="s">
        <v>517</v>
      </c>
      <c r="C24" s="246" t="s">
        <v>522</v>
      </c>
      <c r="D24" s="247">
        <v>10.71</v>
      </c>
      <c r="E24" s="248">
        <v>5.0599999999999996</v>
      </c>
      <c r="F24" s="249" t="s">
        <v>528</v>
      </c>
    </row>
    <row r="25" spans="1:6" ht="148.5" customHeight="1" thickBot="1">
      <c r="A25" s="226" t="s">
        <v>513</v>
      </c>
      <c r="B25" s="222" t="s">
        <v>518</v>
      </c>
      <c r="C25" s="250" t="s">
        <v>522</v>
      </c>
      <c r="D25" s="251">
        <v>4.3099999999999996</v>
      </c>
      <c r="E25" s="241">
        <v>4.3099999999999996</v>
      </c>
      <c r="F25" s="252" t="s">
        <v>529</v>
      </c>
    </row>
    <row r="26" spans="1:6" customFormat="1" ht="6" customHeight="1">
      <c r="A26" s="345"/>
      <c r="B26" s="345"/>
      <c r="C26" s="345"/>
      <c r="D26" s="235"/>
      <c r="E26" s="424"/>
      <c r="F26" s="345"/>
    </row>
    <row r="27" spans="1:6" ht="17.5" customHeight="1">
      <c r="A27" s="94" t="s">
        <v>458</v>
      </c>
    </row>
    <row r="28" spans="1:6" ht="17.5" customHeight="1"/>
    <row r="29" spans="1:6" ht="17.5" customHeight="1"/>
  </sheetData>
  <mergeCells count="10">
    <mergeCell ref="D5:E5"/>
    <mergeCell ref="F5:F6"/>
    <mergeCell ref="C5:C6"/>
    <mergeCell ref="B5:B6"/>
    <mergeCell ref="A5:A6"/>
    <mergeCell ref="A17:A18"/>
    <mergeCell ref="B17:B18"/>
    <mergeCell ref="C17:C18"/>
    <mergeCell ref="D17:E17"/>
    <mergeCell ref="F17:F18"/>
  </mergeCells>
  <phoneticPr fontId="2"/>
  <pageMargins left="0.78740157480314965" right="0.47244094488188981" top="0.78740157480314965" bottom="0.39370078740157483" header="0.31496062992125984" footer="0.31496062992125984"/>
  <pageSetup paperSize="9" scale="79" orientation="portrait" r:id="rId1"/>
  <rowBreaks count="1" manualBreakCount="1">
    <brk id="15"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I61"/>
  <sheetViews>
    <sheetView view="pageBreakPreview" zoomScaleNormal="100" zoomScaleSheetLayoutView="100" workbookViewId="0"/>
  </sheetViews>
  <sheetFormatPr defaultColWidth="9" defaultRowHeight="13"/>
  <cols>
    <col min="1" max="1" width="44.90625" style="200" customWidth="1"/>
    <col min="2" max="2" width="15.90625" style="200" customWidth="1"/>
    <col min="3" max="3" width="15.1796875" style="200" customWidth="1"/>
    <col min="4" max="4" width="19.08984375" style="200" customWidth="1"/>
    <col min="5" max="11" width="4.08984375" style="200" customWidth="1"/>
    <col min="12" max="16384" width="9" style="200"/>
  </cols>
  <sheetData>
    <row r="1" spans="1:9" s="94" customFormat="1" ht="24" customHeight="1">
      <c r="A1" s="205" t="s">
        <v>530</v>
      </c>
      <c r="E1" s="308"/>
      <c r="G1" s="96"/>
      <c r="H1" s="96"/>
    </row>
    <row r="2" spans="1:9" s="94" customFormat="1" ht="7" customHeight="1">
      <c r="A2" s="95"/>
      <c r="D2" s="329"/>
      <c r="G2" s="96"/>
      <c r="H2" s="96"/>
      <c r="I2" s="207"/>
    </row>
    <row r="3" spans="1:9" s="94" customFormat="1" ht="24" customHeight="1">
      <c r="A3" s="93" t="s">
        <v>531</v>
      </c>
      <c r="D3" s="329"/>
      <c r="E3" s="207"/>
      <c r="F3" s="207"/>
      <c r="G3" s="207"/>
      <c r="I3" s="207"/>
    </row>
    <row r="4" spans="1:9" s="94" customFormat="1" ht="13" customHeight="1" thickBot="1">
      <c r="A4" s="208"/>
      <c r="D4" s="243" t="s">
        <v>677</v>
      </c>
    </row>
    <row r="5" spans="1:9" ht="22.25" customHeight="1" thickBot="1">
      <c r="A5" s="278" t="s">
        <v>532</v>
      </c>
      <c r="B5" s="786" t="s">
        <v>533</v>
      </c>
      <c r="C5" s="787"/>
      <c r="D5" s="253" t="s">
        <v>540</v>
      </c>
    </row>
    <row r="6" spans="1:9" ht="30.5" customHeight="1">
      <c r="A6" s="279" t="s">
        <v>534</v>
      </c>
      <c r="B6" s="283">
        <v>882</v>
      </c>
      <c r="C6" s="254"/>
      <c r="D6" s="255" t="s">
        <v>542</v>
      </c>
    </row>
    <row r="7" spans="1:9" ht="30.5" customHeight="1">
      <c r="A7" s="280" t="s">
        <v>535</v>
      </c>
      <c r="B7" s="284">
        <v>3304</v>
      </c>
      <c r="C7" s="256" t="s">
        <v>543</v>
      </c>
      <c r="D7" s="257" t="s">
        <v>541</v>
      </c>
    </row>
    <row r="8" spans="1:9" ht="30.5" customHeight="1">
      <c r="A8" s="280" t="s">
        <v>536</v>
      </c>
      <c r="B8" s="284">
        <v>580</v>
      </c>
      <c r="C8" s="256"/>
      <c r="D8" s="257" t="s">
        <v>541</v>
      </c>
    </row>
    <row r="9" spans="1:9" ht="30.5" customHeight="1">
      <c r="A9" s="280" t="s">
        <v>537</v>
      </c>
      <c r="B9" s="284">
        <v>68</v>
      </c>
      <c r="C9" s="256"/>
      <c r="D9" s="258">
        <v>60.4</v>
      </c>
    </row>
    <row r="10" spans="1:9" ht="30.5" customHeight="1" thickBot="1">
      <c r="A10" s="281" t="s">
        <v>538</v>
      </c>
      <c r="B10" s="285">
        <v>398</v>
      </c>
      <c r="C10" s="259"/>
      <c r="D10" s="260" t="s">
        <v>541</v>
      </c>
    </row>
    <row r="11" spans="1:9" ht="26.5" customHeight="1" thickBot="1">
      <c r="A11" s="282" t="s">
        <v>539</v>
      </c>
      <c r="B11" s="788">
        <f>SUM(B6:B10)</f>
        <v>5232</v>
      </c>
      <c r="C11" s="789"/>
      <c r="D11" s="261">
        <f>SUM(D6:D10)</f>
        <v>60.4</v>
      </c>
    </row>
    <row r="12" spans="1:9" ht="26.5" customHeight="1">
      <c r="A12" s="267" t="s">
        <v>544</v>
      </c>
      <c r="B12" s="262"/>
      <c r="C12" s="262"/>
      <c r="D12" s="263"/>
    </row>
    <row r="13" spans="1:9" ht="26.5" customHeight="1">
      <c r="A13" s="264"/>
      <c r="B13" s="265"/>
      <c r="C13" s="265"/>
      <c r="D13" s="266"/>
    </row>
    <row r="14" spans="1:9" s="94" customFormat="1" ht="24" customHeight="1">
      <c r="A14" s="93" t="s">
        <v>545</v>
      </c>
      <c r="E14" s="308"/>
      <c r="F14" s="207"/>
      <c r="G14" s="207"/>
      <c r="I14" s="207"/>
    </row>
    <row r="15" spans="1:9" s="94" customFormat="1" ht="13" customHeight="1" thickBot="1">
      <c r="A15" s="208"/>
      <c r="D15" s="243" t="s">
        <v>677</v>
      </c>
    </row>
    <row r="16" spans="1:9" s="94" customFormat="1" ht="24" customHeight="1" thickBot="1">
      <c r="A16" s="782" t="s">
        <v>586</v>
      </c>
      <c r="B16" s="783"/>
      <c r="C16" s="330" t="s">
        <v>547</v>
      </c>
      <c r="D16" s="331" t="s">
        <v>546</v>
      </c>
      <c r="E16" s="207"/>
      <c r="F16" s="207"/>
      <c r="G16" s="207"/>
      <c r="I16" s="207"/>
    </row>
    <row r="17" spans="1:9" s="94" customFormat="1" ht="30.5" customHeight="1">
      <c r="A17" s="276" t="s" ph="1">
        <v>548</v>
      </c>
      <c r="B17" s="274" ph="1"/>
      <c r="C17" s="269" t="s">
        <v>549</v>
      </c>
      <c r="D17" s="270" t="s">
        <v>125</v>
      </c>
      <c r="E17" s="207"/>
      <c r="F17" s="207"/>
      <c r="G17" s="207"/>
      <c r="I17" s="207"/>
    </row>
    <row r="18" spans="1:9" s="94" customFormat="1" ht="30.5" customHeight="1">
      <c r="A18" s="277" t="s" ph="1">
        <v>550</v>
      </c>
      <c r="B18" s="275" ph="1"/>
      <c r="C18" s="271" t="s">
        <v>551</v>
      </c>
      <c r="D18" s="272" t="s">
        <v>109</v>
      </c>
      <c r="E18" s="207"/>
      <c r="F18" s="207"/>
      <c r="G18" s="207"/>
      <c r="I18" s="207"/>
    </row>
    <row r="19" spans="1:9" s="94" customFormat="1" ht="30.5" customHeight="1">
      <c r="A19" s="277" t="s" ph="1">
        <v>552</v>
      </c>
      <c r="B19" s="275" ph="1"/>
      <c r="C19" s="271" t="s">
        <v>553</v>
      </c>
      <c r="D19" s="272" t="s">
        <v>122</v>
      </c>
      <c r="E19" s="207"/>
      <c r="F19" s="207"/>
      <c r="G19" s="207"/>
      <c r="I19" s="207"/>
    </row>
    <row r="20" spans="1:9" s="94" customFormat="1" ht="30.5" customHeight="1">
      <c r="A20" s="277" t="s" ph="1">
        <v>554</v>
      </c>
      <c r="B20" s="275" ph="1"/>
      <c r="C20" s="271" t="s">
        <v>555</v>
      </c>
      <c r="D20" s="272" t="s">
        <v>121</v>
      </c>
      <c r="E20" s="207"/>
      <c r="F20" s="207"/>
      <c r="G20" s="207"/>
      <c r="I20" s="207"/>
    </row>
    <row r="21" spans="1:9" s="94" customFormat="1" ht="30.5" customHeight="1">
      <c r="A21" s="277" t="s" ph="1">
        <v>556</v>
      </c>
      <c r="B21" s="275" ph="1"/>
      <c r="C21" s="271" t="s">
        <v>557</v>
      </c>
      <c r="D21" s="272" t="s">
        <v>119</v>
      </c>
      <c r="E21" s="207"/>
      <c r="F21" s="207"/>
      <c r="G21" s="207"/>
      <c r="I21" s="207"/>
    </row>
    <row r="22" spans="1:9" s="94" customFormat="1" ht="30.5" customHeight="1">
      <c r="A22" s="277" t="s" ph="1">
        <v>558</v>
      </c>
      <c r="B22" s="275" ph="1"/>
      <c r="C22" s="271" t="s">
        <v>559</v>
      </c>
      <c r="D22" s="272" t="s">
        <v>119</v>
      </c>
      <c r="E22" s="207"/>
      <c r="F22" s="207"/>
      <c r="G22" s="207"/>
      <c r="I22" s="207"/>
    </row>
    <row r="23" spans="1:9" s="94" customFormat="1" ht="30.5" customHeight="1">
      <c r="A23" s="277" t="s" ph="1">
        <v>560</v>
      </c>
      <c r="B23" s="275" ph="1"/>
      <c r="C23" s="271" t="s">
        <v>561</v>
      </c>
      <c r="D23" s="272" t="s">
        <v>341</v>
      </c>
      <c r="E23" s="207"/>
      <c r="F23" s="207"/>
      <c r="G23" s="207"/>
      <c r="I23" s="207"/>
    </row>
    <row r="24" spans="1:9" s="94" customFormat="1" ht="30.5" customHeight="1">
      <c r="A24" s="277" t="s" ph="1">
        <v>562</v>
      </c>
      <c r="B24" s="275" ph="1"/>
      <c r="C24" s="271" t="s">
        <v>555</v>
      </c>
      <c r="D24" s="272" t="s">
        <v>341</v>
      </c>
      <c r="E24" s="207"/>
      <c r="F24" s="207"/>
      <c r="G24" s="207"/>
      <c r="I24" s="207"/>
    </row>
    <row r="25" spans="1:9" s="94" customFormat="1" ht="30.5" customHeight="1">
      <c r="A25" s="277" t="s" ph="1">
        <v>563</v>
      </c>
      <c r="B25" s="275" ph="1"/>
      <c r="C25" s="271" t="s">
        <v>564</v>
      </c>
      <c r="D25" s="272" t="s">
        <v>100</v>
      </c>
      <c r="E25" s="207"/>
      <c r="F25" s="207"/>
      <c r="G25" s="207"/>
      <c r="I25" s="207"/>
    </row>
    <row r="26" spans="1:9" s="94" customFormat="1" ht="30.5" customHeight="1">
      <c r="A26" s="277" t="s" ph="1">
        <v>565</v>
      </c>
      <c r="B26" s="275" ph="1"/>
      <c r="C26" s="271" t="s">
        <v>566</v>
      </c>
      <c r="D26" s="272" t="s">
        <v>100</v>
      </c>
      <c r="E26" s="207"/>
      <c r="F26" s="207"/>
      <c r="G26" s="207"/>
      <c r="I26" s="207"/>
    </row>
    <row r="27" spans="1:9" s="94" customFormat="1" ht="30.5" customHeight="1">
      <c r="A27" s="277" t="s" ph="1">
        <v>567</v>
      </c>
      <c r="B27" s="275" ph="1"/>
      <c r="C27" s="271" t="s">
        <v>557</v>
      </c>
      <c r="D27" s="272" t="s">
        <v>584</v>
      </c>
      <c r="E27" s="207"/>
      <c r="F27" s="207"/>
      <c r="G27" s="207"/>
      <c r="I27" s="207"/>
    </row>
    <row r="28" spans="1:9" s="94" customFormat="1" ht="30.5" customHeight="1">
      <c r="A28" s="277" t="s" ph="1">
        <v>568</v>
      </c>
      <c r="B28" s="275" ph="1"/>
      <c r="C28" s="271" t="s">
        <v>569</v>
      </c>
      <c r="D28" s="272" t="s">
        <v>129</v>
      </c>
      <c r="E28" s="207"/>
      <c r="F28" s="207"/>
      <c r="G28" s="207"/>
      <c r="I28" s="207"/>
    </row>
    <row r="29" spans="1:9" s="94" customFormat="1" ht="30.5" customHeight="1">
      <c r="A29" s="277" t="s" ph="1">
        <v>570</v>
      </c>
      <c r="B29" s="275" ph="1"/>
      <c r="C29" s="271" t="s">
        <v>571</v>
      </c>
      <c r="D29" s="272" t="s">
        <v>142</v>
      </c>
      <c r="E29" s="207"/>
      <c r="F29" s="207"/>
      <c r="G29" s="207"/>
      <c r="I29" s="207"/>
    </row>
    <row r="30" spans="1:9" s="94" customFormat="1" ht="30.5" customHeight="1">
      <c r="A30" s="277" t="s" ph="1">
        <v>572</v>
      </c>
      <c r="B30" s="275" ph="1"/>
      <c r="C30" s="271" t="s">
        <v>557</v>
      </c>
      <c r="D30" s="272" t="s">
        <v>341</v>
      </c>
      <c r="E30" s="207"/>
      <c r="F30" s="207"/>
      <c r="G30" s="207"/>
      <c r="I30" s="207"/>
    </row>
    <row r="31" spans="1:9" s="94" customFormat="1" ht="30.5" customHeight="1">
      <c r="A31" s="277" t="s" ph="1">
        <v>587</v>
      </c>
      <c r="B31" s="275" ph="1"/>
      <c r="C31" s="271" t="s">
        <v>573</v>
      </c>
      <c r="D31" s="272" t="s">
        <v>103</v>
      </c>
      <c r="E31" s="207"/>
      <c r="F31" s="207"/>
      <c r="G31" s="207"/>
      <c r="I31" s="207"/>
    </row>
    <row r="32" spans="1:9" s="94" customFormat="1" ht="30.5" customHeight="1">
      <c r="A32" s="277" t="s" ph="1">
        <v>574</v>
      </c>
      <c r="B32" s="275" ph="1"/>
      <c r="C32" s="271" t="s">
        <v>557</v>
      </c>
      <c r="D32" s="272" t="s">
        <v>119</v>
      </c>
      <c r="E32" s="207"/>
      <c r="F32" s="207"/>
      <c r="G32" s="207"/>
      <c r="I32" s="207"/>
    </row>
    <row r="33" spans="1:9" s="94" customFormat="1" ht="30.5" customHeight="1">
      <c r="A33" s="277" t="s" ph="1">
        <v>575</v>
      </c>
      <c r="B33" s="275" ph="1"/>
      <c r="C33" s="271" t="s">
        <v>564</v>
      </c>
      <c r="D33" s="272" t="s">
        <v>119</v>
      </c>
      <c r="E33" s="207"/>
      <c r="F33" s="207"/>
      <c r="G33" s="207"/>
      <c r="I33" s="207"/>
    </row>
    <row r="34" spans="1:9" s="94" customFormat="1" ht="30.5" customHeight="1">
      <c r="A34" s="277" t="s" ph="1">
        <v>576</v>
      </c>
      <c r="B34" s="275" ph="1"/>
      <c r="C34" s="271" t="s">
        <v>557</v>
      </c>
      <c r="D34" s="272" t="s">
        <v>119</v>
      </c>
      <c r="E34" s="207"/>
      <c r="F34" s="207"/>
      <c r="G34" s="207"/>
      <c r="I34" s="207"/>
    </row>
    <row r="35" spans="1:9" s="94" customFormat="1" ht="30.5" customHeight="1" thickBot="1">
      <c r="A35" s="290" t="s" ph="1">
        <v>588</v>
      </c>
      <c r="B35" s="291" ph="1"/>
      <c r="C35" s="292" t="s">
        <v>555</v>
      </c>
      <c r="D35" s="293" t="s">
        <v>341</v>
      </c>
      <c r="E35" s="207"/>
      <c r="F35" s="207"/>
      <c r="G35" s="207"/>
      <c r="I35" s="207"/>
    </row>
    <row r="36" spans="1:9" s="94" customFormat="1" ht="30.5" customHeight="1" thickBot="1">
      <c r="A36" s="286" ph="1"/>
      <c r="B36" s="287" ph="1"/>
      <c r="C36" s="288"/>
      <c r="D36" s="289"/>
      <c r="E36" s="207"/>
      <c r="F36" s="207"/>
      <c r="G36" s="207"/>
      <c r="I36" s="207"/>
    </row>
    <row r="37" spans="1:9" s="94" customFormat="1" ht="24" customHeight="1" thickBot="1">
      <c r="A37" s="782" t="s">
        <v>586</v>
      </c>
      <c r="B37" s="783"/>
      <c r="C37" s="330" t="s">
        <v>547</v>
      </c>
      <c r="D37" s="331" t="s">
        <v>546</v>
      </c>
      <c r="E37" s="207"/>
      <c r="F37" s="207"/>
      <c r="G37" s="207"/>
      <c r="I37" s="207"/>
    </row>
    <row r="38" spans="1:9" s="94" customFormat="1" ht="30.5" customHeight="1">
      <c r="A38" s="277" t="s" ph="1">
        <v>589</v>
      </c>
      <c r="B38" s="275" ph="1"/>
      <c r="C38" s="271" t="s">
        <v>569</v>
      </c>
      <c r="D38" s="272" t="s">
        <v>341</v>
      </c>
      <c r="E38" s="207"/>
      <c r="F38" s="207"/>
      <c r="G38" s="207"/>
      <c r="I38" s="207"/>
    </row>
    <row r="39" spans="1:9" s="94" customFormat="1" ht="30.5" customHeight="1">
      <c r="A39" s="277" t="s" ph="1">
        <v>590</v>
      </c>
      <c r="B39" s="275" ph="1"/>
      <c r="C39" s="271" t="s">
        <v>564</v>
      </c>
      <c r="D39" s="272" t="s">
        <v>341</v>
      </c>
      <c r="E39" s="207"/>
      <c r="F39" s="207"/>
      <c r="G39" s="207"/>
      <c r="I39" s="207"/>
    </row>
    <row r="40" spans="1:9" s="94" customFormat="1" ht="30.5" customHeight="1">
      <c r="A40" s="277" t="s" ph="1">
        <v>591</v>
      </c>
      <c r="B40" s="275" ph="1"/>
      <c r="C40" s="271" t="s">
        <v>577</v>
      </c>
      <c r="D40" s="272" t="s">
        <v>121</v>
      </c>
      <c r="E40" s="207"/>
      <c r="F40" s="207"/>
      <c r="G40" s="207"/>
      <c r="I40" s="207"/>
    </row>
    <row r="41" spans="1:9" s="94" customFormat="1" ht="30.5" customHeight="1">
      <c r="A41" s="277" t="s" ph="1">
        <v>592</v>
      </c>
      <c r="B41" s="275" ph="1"/>
      <c r="C41" s="271" t="s">
        <v>557</v>
      </c>
      <c r="D41" s="272" t="s">
        <v>121</v>
      </c>
      <c r="E41" s="207"/>
      <c r="F41" s="207"/>
      <c r="G41" s="207"/>
      <c r="I41" s="207"/>
    </row>
    <row r="42" spans="1:9" s="94" customFormat="1" ht="30.5" customHeight="1">
      <c r="A42" s="277" t="s" ph="1">
        <v>593</v>
      </c>
      <c r="B42" s="275" ph="1"/>
      <c r="C42" s="271" t="s">
        <v>578</v>
      </c>
      <c r="D42" s="272" t="s">
        <v>341</v>
      </c>
      <c r="E42" s="207"/>
      <c r="F42" s="207"/>
      <c r="G42" s="207"/>
      <c r="I42" s="207"/>
    </row>
    <row r="43" spans="1:9" s="94" customFormat="1" ht="30.5" customHeight="1">
      <c r="A43" s="277" t="s" ph="1">
        <v>594</v>
      </c>
      <c r="B43" s="275" ph="1"/>
      <c r="C43" s="271" t="s">
        <v>577</v>
      </c>
      <c r="D43" s="272" t="s">
        <v>341</v>
      </c>
      <c r="E43" s="207"/>
      <c r="F43" s="207"/>
      <c r="G43" s="207"/>
      <c r="I43" s="207"/>
    </row>
    <row r="44" spans="1:9" s="94" customFormat="1" ht="30.5" customHeight="1">
      <c r="A44" s="277" t="s" ph="1">
        <v>595</v>
      </c>
      <c r="B44" s="275" ph="1"/>
      <c r="C44" s="271" t="s">
        <v>579</v>
      </c>
      <c r="D44" s="272" t="s">
        <v>584</v>
      </c>
      <c r="E44" s="207"/>
      <c r="F44" s="207"/>
      <c r="G44" s="207"/>
      <c r="I44" s="207"/>
    </row>
    <row r="45" spans="1:9" s="94" customFormat="1" ht="30.5" customHeight="1">
      <c r="A45" s="277" t="s" ph="1">
        <v>596</v>
      </c>
      <c r="B45" s="275" ph="1"/>
      <c r="C45" s="271" t="s">
        <v>580</v>
      </c>
      <c r="D45" s="272" t="s">
        <v>103</v>
      </c>
      <c r="E45" s="207"/>
      <c r="F45" s="207"/>
      <c r="G45" s="207"/>
      <c r="I45" s="207"/>
    </row>
    <row r="46" spans="1:9" s="94" customFormat="1" ht="30.5" customHeight="1">
      <c r="A46" s="277" t="s" ph="1">
        <v>597</v>
      </c>
      <c r="B46" s="275" ph="1"/>
      <c r="C46" s="271" t="s">
        <v>559</v>
      </c>
      <c r="D46" s="272" t="s">
        <v>341</v>
      </c>
      <c r="E46" s="207"/>
      <c r="F46" s="207"/>
      <c r="G46" s="207"/>
      <c r="I46" s="207"/>
    </row>
    <row r="47" spans="1:9" s="94" customFormat="1" ht="30.5" customHeight="1">
      <c r="A47" s="277" t="s" ph="1">
        <v>598</v>
      </c>
      <c r="B47" s="275" ph="1"/>
      <c r="C47" s="271" t="s">
        <v>580</v>
      </c>
      <c r="D47" s="272" t="s">
        <v>113</v>
      </c>
      <c r="E47" s="207"/>
      <c r="F47" s="207"/>
      <c r="G47" s="207"/>
      <c r="I47" s="207"/>
    </row>
    <row r="48" spans="1:9" s="94" customFormat="1" ht="30.5" customHeight="1">
      <c r="A48" s="277" t="s" ph="1">
        <v>599</v>
      </c>
      <c r="B48" s="275" ph="1"/>
      <c r="C48" s="271" t="s">
        <v>564</v>
      </c>
      <c r="D48" s="272" t="s">
        <v>341</v>
      </c>
      <c r="E48" s="207"/>
      <c r="F48" s="207"/>
      <c r="G48" s="207"/>
      <c r="I48" s="207"/>
    </row>
    <row r="49" spans="1:9" s="94" customFormat="1" ht="30.5" customHeight="1">
      <c r="A49" s="277" t="s" ph="1">
        <v>600</v>
      </c>
      <c r="B49" s="275" ph="1"/>
      <c r="C49" s="271" t="s">
        <v>569</v>
      </c>
      <c r="D49" s="272" t="s">
        <v>341</v>
      </c>
      <c r="E49" s="207"/>
      <c r="F49" s="207"/>
      <c r="G49" s="207"/>
      <c r="I49" s="207"/>
    </row>
    <row r="50" spans="1:9" s="94" customFormat="1" ht="30.5" customHeight="1">
      <c r="A50" s="277" t="s" ph="1">
        <v>601</v>
      </c>
      <c r="B50" s="275" ph="1"/>
      <c r="C50" s="271" t="s">
        <v>564</v>
      </c>
      <c r="D50" s="272" t="s">
        <v>341</v>
      </c>
      <c r="E50" s="207"/>
      <c r="F50" s="207"/>
      <c r="G50" s="207"/>
      <c r="I50" s="207"/>
    </row>
    <row r="51" spans="1:9" s="94" customFormat="1" ht="30.5" customHeight="1">
      <c r="A51" s="277" t="s" ph="1">
        <v>602</v>
      </c>
      <c r="B51" s="275" ph="1"/>
      <c r="C51" s="271" t="s">
        <v>577</v>
      </c>
      <c r="D51" s="272" t="s">
        <v>121</v>
      </c>
      <c r="E51" s="207"/>
      <c r="F51" s="207"/>
      <c r="G51" s="207"/>
      <c r="I51" s="207"/>
    </row>
    <row r="52" spans="1:9" s="94" customFormat="1" ht="30.5" customHeight="1">
      <c r="A52" s="277" t="s" ph="1">
        <v>603</v>
      </c>
      <c r="B52" s="275" ph="1"/>
      <c r="C52" s="271" t="s">
        <v>555</v>
      </c>
      <c r="D52" s="272" t="s">
        <v>341</v>
      </c>
      <c r="E52" s="207"/>
      <c r="F52" s="207"/>
      <c r="G52" s="207"/>
      <c r="I52" s="207"/>
    </row>
    <row r="53" spans="1:9" s="94" customFormat="1" ht="30.5" customHeight="1">
      <c r="A53" s="277" t="s" ph="1">
        <v>604</v>
      </c>
      <c r="B53" s="275" ph="1"/>
      <c r="C53" s="271" t="s">
        <v>581</v>
      </c>
      <c r="D53" s="272" t="s">
        <v>341</v>
      </c>
      <c r="E53" s="207"/>
      <c r="F53" s="207"/>
      <c r="G53" s="207"/>
      <c r="I53" s="207"/>
    </row>
    <row r="54" spans="1:9" s="94" customFormat="1" ht="30.5" customHeight="1">
      <c r="A54" s="277" t="s" ph="1">
        <v>605</v>
      </c>
      <c r="B54" s="275" ph="1"/>
      <c r="C54" s="271" t="s">
        <v>582</v>
      </c>
      <c r="D54" s="272" t="s">
        <v>100</v>
      </c>
      <c r="E54" s="207"/>
      <c r="F54" s="207"/>
      <c r="G54" s="207"/>
      <c r="I54" s="207"/>
    </row>
    <row r="55" spans="1:9" s="94" customFormat="1" ht="30.5" customHeight="1">
      <c r="A55" s="277" t="s" ph="1">
        <v>606</v>
      </c>
      <c r="B55" s="275" ph="1"/>
      <c r="C55" s="271" t="s">
        <v>583</v>
      </c>
      <c r="D55" s="272" t="s">
        <v>103</v>
      </c>
      <c r="E55" s="207"/>
      <c r="F55" s="207"/>
      <c r="G55" s="207"/>
      <c r="I55" s="207"/>
    </row>
    <row r="56" spans="1:9" s="94" customFormat="1" ht="30.5" customHeight="1" thickBot="1">
      <c r="A56" s="290" t="s" ph="1">
        <v>607</v>
      </c>
      <c r="B56" s="291" ph="1"/>
      <c r="C56" s="292" t="s">
        <v>555</v>
      </c>
      <c r="D56" s="293" t="s">
        <v>121</v>
      </c>
      <c r="E56" s="207"/>
      <c r="F56" s="207"/>
      <c r="G56" s="207"/>
      <c r="I56" s="207"/>
    </row>
    <row r="57" spans="1:9" s="94" customFormat="1" ht="30.5" customHeight="1" thickBot="1">
      <c r="A57" s="784" t="s" ph="1">
        <v>659</v>
      </c>
      <c r="B57" s="785"/>
      <c r="C57" s="273" t="s">
        <v>585</v>
      </c>
      <c r="D57" s="332"/>
      <c r="E57" s="207"/>
      <c r="F57" s="207"/>
      <c r="G57" s="207"/>
      <c r="I57" s="207"/>
    </row>
    <row r="58" spans="1:9" customFormat="1" ht="6" customHeight="1">
      <c r="A58" s="345"/>
      <c r="B58" s="345"/>
      <c r="C58" s="345"/>
      <c r="D58" s="345"/>
    </row>
    <row r="59" spans="1:9" ht="26" customHeight="1">
      <c r="A59" s="268" t="s">
        <v>608</v>
      </c>
    </row>
    <row r="60" spans="1:9" ht="26" customHeight="1">
      <c r="A60" s="268" t="s">
        <v>609</v>
      </c>
    </row>
    <row r="61" spans="1:9" ht="17.5" customHeight="1"/>
  </sheetData>
  <mergeCells count="5">
    <mergeCell ref="A37:B37"/>
    <mergeCell ref="A57:B57"/>
    <mergeCell ref="B5:C5"/>
    <mergeCell ref="B11:C11"/>
    <mergeCell ref="A16:B16"/>
  </mergeCells>
  <phoneticPr fontId="46" alignment="distributed"/>
  <pageMargins left="0.78740157480314965" right="0.47244094488188981" top="0.78740157480314965" bottom="0.39370078740157483" header="0.31496062992125984" footer="0.31496062992125984"/>
  <pageSetup paperSize="9" scale="79" orientation="portrait" r:id="rId1"/>
  <rowBreaks count="1" manualBreakCount="1">
    <brk id="35" max="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H51"/>
  <sheetViews>
    <sheetView view="pageBreakPreview" zoomScaleNormal="100" zoomScaleSheetLayoutView="100" workbookViewId="0"/>
  </sheetViews>
  <sheetFormatPr defaultColWidth="9" defaultRowHeight="13"/>
  <cols>
    <col min="1" max="1" width="20.08984375" style="1" customWidth="1"/>
    <col min="2" max="5" width="20.1796875" style="1" customWidth="1"/>
    <col min="6" max="16384" width="9" style="1"/>
  </cols>
  <sheetData>
    <row r="1" spans="1:6" ht="24" customHeight="1">
      <c r="A1" s="72" t="s">
        <v>333</v>
      </c>
      <c r="B1" s="344"/>
      <c r="C1" s="344"/>
      <c r="D1" s="344"/>
      <c r="E1" s="344"/>
      <c r="F1" s="294"/>
    </row>
    <row r="2" spans="1:6" ht="13.5" thickBot="1">
      <c r="A2" s="344"/>
      <c r="B2" s="344"/>
      <c r="C2" s="344"/>
      <c r="D2" s="344"/>
      <c r="E2" s="197" t="s">
        <v>679</v>
      </c>
    </row>
    <row r="3" spans="1:6" ht="18" customHeight="1">
      <c r="A3" s="154"/>
      <c r="B3" s="155" t="s">
        <v>334</v>
      </c>
      <c r="C3" s="156"/>
      <c r="D3" s="157" t="s">
        <v>335</v>
      </c>
      <c r="E3" s="158" t="s">
        <v>336</v>
      </c>
    </row>
    <row r="4" spans="1:6" ht="18" customHeight="1">
      <c r="A4" s="159" t="s">
        <v>337</v>
      </c>
      <c r="B4" s="160" t="s">
        <v>680</v>
      </c>
      <c r="C4" s="161"/>
      <c r="D4" s="162" t="s">
        <v>338</v>
      </c>
      <c r="E4" s="163" t="s">
        <v>339</v>
      </c>
    </row>
    <row r="5" spans="1:6" ht="15" customHeight="1" thickBot="1">
      <c r="A5" s="164"/>
      <c r="B5" s="343" t="s">
        <v>8</v>
      </c>
      <c r="C5" s="165" t="s">
        <v>340</v>
      </c>
      <c r="D5" s="343" t="s">
        <v>681</v>
      </c>
      <c r="E5" s="166"/>
    </row>
    <row r="6" spans="1:6" ht="20" customHeight="1">
      <c r="A6" s="171" t="s">
        <v>341</v>
      </c>
      <c r="B6" s="425">
        <v>1142</v>
      </c>
      <c r="C6" s="426">
        <v>267.3</v>
      </c>
      <c r="D6" s="427">
        <v>249.79160000000002</v>
      </c>
      <c r="E6" s="428">
        <f>C6/(D6+C6)</f>
        <v>0.51692968905315817</v>
      </c>
    </row>
    <row r="7" spans="1:6" ht="20" customHeight="1">
      <c r="A7" s="171" t="s">
        <v>98</v>
      </c>
      <c r="B7" s="425">
        <v>478</v>
      </c>
      <c r="C7" s="426">
        <v>127.47</v>
      </c>
      <c r="D7" s="427">
        <v>69.209299999999999</v>
      </c>
      <c r="E7" s="429">
        <f t="shared" ref="E7:E42" si="0">C7/(D7+C7)</f>
        <v>0.64811090948564487</v>
      </c>
    </row>
    <row r="8" spans="1:6" ht="20" customHeight="1">
      <c r="A8" s="172" t="s">
        <v>342</v>
      </c>
      <c r="B8" s="425">
        <v>93</v>
      </c>
      <c r="C8" s="426">
        <v>13.82</v>
      </c>
      <c r="D8" s="427">
        <v>90.323600000000013</v>
      </c>
      <c r="E8" s="429">
        <f t="shared" si="0"/>
        <v>0.1327013853947818</v>
      </c>
    </row>
    <row r="9" spans="1:6" ht="20" customHeight="1">
      <c r="A9" s="173" t="s">
        <v>100</v>
      </c>
      <c r="B9" s="425">
        <v>416</v>
      </c>
      <c r="C9" s="426">
        <v>107.04</v>
      </c>
      <c r="D9" s="427">
        <v>107.79230000000001</v>
      </c>
      <c r="E9" s="429">
        <f t="shared" si="0"/>
        <v>0.49824909941382178</v>
      </c>
    </row>
    <row r="10" spans="1:6" ht="20" customHeight="1">
      <c r="A10" s="173" t="s">
        <v>101</v>
      </c>
      <c r="B10" s="425">
        <v>92</v>
      </c>
      <c r="C10" s="426">
        <v>18.690000000000001</v>
      </c>
      <c r="D10" s="427">
        <v>38.375900000000001</v>
      </c>
      <c r="E10" s="429">
        <f t="shared" si="0"/>
        <v>0.32751608228381573</v>
      </c>
    </row>
    <row r="11" spans="1:6" ht="20" customHeight="1">
      <c r="A11" s="173" t="s">
        <v>103</v>
      </c>
      <c r="B11" s="425">
        <v>343</v>
      </c>
      <c r="C11" s="426">
        <v>75.31</v>
      </c>
      <c r="D11" s="427">
        <v>50.139600000000002</v>
      </c>
      <c r="E11" s="429">
        <f t="shared" si="0"/>
        <v>0.60032076626788766</v>
      </c>
    </row>
    <row r="12" spans="1:6" ht="20" customHeight="1">
      <c r="A12" s="173" t="s">
        <v>104</v>
      </c>
      <c r="B12" s="425">
        <v>168</v>
      </c>
      <c r="C12" s="426">
        <v>31.87</v>
      </c>
      <c r="D12" s="427">
        <v>29.894500000000001</v>
      </c>
      <c r="E12" s="429">
        <f t="shared" si="0"/>
        <v>0.51599219616446346</v>
      </c>
    </row>
    <row r="13" spans="1:6" ht="20" customHeight="1">
      <c r="A13" s="173" t="s">
        <v>105</v>
      </c>
      <c r="B13" s="425">
        <v>61</v>
      </c>
      <c r="C13" s="426">
        <v>10.7</v>
      </c>
      <c r="D13" s="427">
        <v>59.7804</v>
      </c>
      <c r="E13" s="429">
        <f t="shared" si="0"/>
        <v>0.15181525644008828</v>
      </c>
    </row>
    <row r="14" spans="1:6" ht="20" customHeight="1">
      <c r="A14" s="173" t="s">
        <v>343</v>
      </c>
      <c r="B14" s="425">
        <v>28</v>
      </c>
      <c r="C14" s="426">
        <v>3.42</v>
      </c>
      <c r="D14" s="427">
        <v>14.8927</v>
      </c>
      <c r="E14" s="429">
        <f t="shared" si="0"/>
        <v>0.18675563952885157</v>
      </c>
    </row>
    <row r="15" spans="1:6" ht="20" customHeight="1">
      <c r="A15" s="173" t="s">
        <v>108</v>
      </c>
      <c r="B15" s="425">
        <v>132</v>
      </c>
      <c r="C15" s="426">
        <v>24.38</v>
      </c>
      <c r="D15" s="427">
        <v>65.533000000000001</v>
      </c>
      <c r="E15" s="429">
        <f t="shared" si="0"/>
        <v>0.27115100152369515</v>
      </c>
    </row>
    <row r="16" spans="1:6" ht="20" customHeight="1">
      <c r="A16" s="173" t="s">
        <v>109</v>
      </c>
      <c r="B16" s="425">
        <v>126</v>
      </c>
      <c r="C16" s="426">
        <v>27.44</v>
      </c>
      <c r="D16" s="427">
        <v>24.713000000000001</v>
      </c>
      <c r="E16" s="429">
        <f t="shared" si="0"/>
        <v>0.52614422947864936</v>
      </c>
    </row>
    <row r="17" spans="1:5" ht="20" customHeight="1">
      <c r="A17" s="173" t="s">
        <v>110</v>
      </c>
      <c r="B17" s="425">
        <v>15</v>
      </c>
      <c r="C17" s="426">
        <v>3.22</v>
      </c>
      <c r="D17" s="427">
        <v>45.218800000000002</v>
      </c>
      <c r="E17" s="429">
        <f t="shared" si="0"/>
        <v>6.6475635234564026E-2</v>
      </c>
    </row>
    <row r="18" spans="1:5" ht="20" customHeight="1">
      <c r="A18" s="173" t="s">
        <v>111</v>
      </c>
      <c r="B18" s="425">
        <v>261</v>
      </c>
      <c r="C18" s="426">
        <v>57.175082999999994</v>
      </c>
      <c r="D18" s="427">
        <v>53.470600000000005</v>
      </c>
      <c r="E18" s="429">
        <f t="shared" si="0"/>
        <v>0.51674029613970562</v>
      </c>
    </row>
    <row r="19" spans="1:5" ht="20" customHeight="1">
      <c r="A19" s="173" t="s">
        <v>113</v>
      </c>
      <c r="B19" s="425">
        <v>395</v>
      </c>
      <c r="C19" s="426">
        <v>87.2</v>
      </c>
      <c r="D19" s="427">
        <v>51.208300000000001</v>
      </c>
      <c r="E19" s="429">
        <f t="shared" si="0"/>
        <v>0.63002002047565075</v>
      </c>
    </row>
    <row r="20" spans="1:5" ht="20" customHeight="1">
      <c r="A20" s="173" t="s">
        <v>114</v>
      </c>
      <c r="B20" s="425">
        <v>275</v>
      </c>
      <c r="C20" s="426">
        <v>65.880025000000003</v>
      </c>
      <c r="D20" s="427">
        <v>37.935400000000001</v>
      </c>
      <c r="E20" s="429">
        <f t="shared" si="0"/>
        <v>0.63458802003652159</v>
      </c>
    </row>
    <row r="21" spans="1:5" ht="20" customHeight="1">
      <c r="A21" s="173" t="s">
        <v>115</v>
      </c>
      <c r="B21" s="425">
        <v>119</v>
      </c>
      <c r="C21" s="426">
        <v>21.52</v>
      </c>
      <c r="D21" s="427">
        <v>55.946599999999997</v>
      </c>
      <c r="E21" s="429">
        <f t="shared" si="0"/>
        <v>0.27779714096139496</v>
      </c>
    </row>
    <row r="22" spans="1:5" ht="20" customHeight="1">
      <c r="A22" s="173" t="s">
        <v>344</v>
      </c>
      <c r="B22" s="425">
        <v>18</v>
      </c>
      <c r="C22" s="426">
        <v>2.73</v>
      </c>
      <c r="D22" s="427">
        <v>1.8442000000000001</v>
      </c>
      <c r="E22" s="429">
        <f t="shared" si="0"/>
        <v>0.59682567443487378</v>
      </c>
    </row>
    <row r="23" spans="1:5" ht="20" customHeight="1">
      <c r="A23" s="173" t="s">
        <v>117</v>
      </c>
      <c r="B23" s="425">
        <v>23</v>
      </c>
      <c r="C23" s="426">
        <v>2.93</v>
      </c>
      <c r="D23" s="427">
        <v>4.9355000000000002</v>
      </c>
      <c r="E23" s="429">
        <f t="shared" si="0"/>
        <v>0.3725128726717945</v>
      </c>
    </row>
    <row r="24" spans="1:5" ht="20" customHeight="1">
      <c r="A24" s="173" t="s">
        <v>118</v>
      </c>
      <c r="B24" s="425">
        <v>73</v>
      </c>
      <c r="C24" s="426">
        <v>16.600000000000001</v>
      </c>
      <c r="D24" s="427">
        <v>28.244399999999999</v>
      </c>
      <c r="E24" s="429">
        <f t="shared" si="0"/>
        <v>0.37016885051422255</v>
      </c>
    </row>
    <row r="25" spans="1:5" ht="20" customHeight="1">
      <c r="A25" s="173" t="s">
        <v>119</v>
      </c>
      <c r="B25" s="425">
        <v>215</v>
      </c>
      <c r="C25" s="426">
        <v>64.53</v>
      </c>
      <c r="D25" s="427">
        <v>21.316299999999998</v>
      </c>
      <c r="E25" s="429">
        <f t="shared" si="0"/>
        <v>0.75169226862427385</v>
      </c>
    </row>
    <row r="26" spans="1:5" ht="20" customHeight="1">
      <c r="A26" s="173" t="s">
        <v>120</v>
      </c>
      <c r="B26" s="425">
        <v>123</v>
      </c>
      <c r="C26" s="426">
        <v>32.229999999999997</v>
      </c>
      <c r="D26" s="427">
        <v>10.854799999999999</v>
      </c>
      <c r="E26" s="429">
        <f t="shared" si="0"/>
        <v>0.74805964052287588</v>
      </c>
    </row>
    <row r="27" spans="1:5" ht="20" customHeight="1">
      <c r="A27" s="173" t="s">
        <v>121</v>
      </c>
      <c r="B27" s="425">
        <v>165</v>
      </c>
      <c r="C27" s="426">
        <v>37.520000000000003</v>
      </c>
      <c r="D27" s="427">
        <v>14.045199999999999</v>
      </c>
      <c r="E27" s="429">
        <f t="shared" si="0"/>
        <v>0.72762250510033899</v>
      </c>
    </row>
    <row r="28" spans="1:5" ht="20" customHeight="1">
      <c r="A28" s="173" t="s">
        <v>122</v>
      </c>
      <c r="B28" s="425">
        <v>257</v>
      </c>
      <c r="C28" s="426">
        <v>90.600769</v>
      </c>
      <c r="D28" s="427">
        <v>28.016800000000003</v>
      </c>
      <c r="E28" s="429">
        <f t="shared" si="0"/>
        <v>0.76380564669977347</v>
      </c>
    </row>
    <row r="29" spans="1:5" ht="20" customHeight="1">
      <c r="A29" s="173" t="s">
        <v>123</v>
      </c>
      <c r="B29" s="425">
        <v>92</v>
      </c>
      <c r="C29" s="426">
        <v>17.93</v>
      </c>
      <c r="D29" s="427">
        <v>14.463000000000001</v>
      </c>
      <c r="E29" s="429">
        <f t="shared" si="0"/>
        <v>0.55351464822646868</v>
      </c>
    </row>
    <row r="30" spans="1:5" ht="20" customHeight="1">
      <c r="A30" s="173" t="s">
        <v>124</v>
      </c>
      <c r="B30" s="425">
        <v>26</v>
      </c>
      <c r="C30" s="426">
        <v>2.85</v>
      </c>
      <c r="D30" s="427">
        <v>52.212600000000002</v>
      </c>
      <c r="E30" s="429">
        <f t="shared" si="0"/>
        <v>5.175927035773828E-2</v>
      </c>
    </row>
    <row r="31" spans="1:5" ht="20" customHeight="1">
      <c r="A31" s="173" t="s">
        <v>125</v>
      </c>
      <c r="B31" s="425">
        <v>85</v>
      </c>
      <c r="C31" s="426">
        <v>28.95</v>
      </c>
      <c r="D31" s="427">
        <v>18.723800000000001</v>
      </c>
      <c r="E31" s="429">
        <f t="shared" si="0"/>
        <v>0.60725178190117002</v>
      </c>
    </row>
    <row r="32" spans="1:5" ht="20" customHeight="1">
      <c r="A32" s="173" t="s">
        <v>126</v>
      </c>
      <c r="B32" s="425">
        <v>165</v>
      </c>
      <c r="C32" s="426">
        <v>24.35</v>
      </c>
      <c r="D32" s="427">
        <v>23.4438</v>
      </c>
      <c r="E32" s="429">
        <f t="shared" si="0"/>
        <v>0.50948030916143938</v>
      </c>
    </row>
    <row r="33" spans="1:8" ht="20" customHeight="1">
      <c r="A33" s="173" t="s">
        <v>127</v>
      </c>
      <c r="B33" s="425">
        <v>211</v>
      </c>
      <c r="C33" s="426">
        <v>65.992855000000006</v>
      </c>
      <c r="D33" s="427">
        <v>16.141400000000001</v>
      </c>
      <c r="E33" s="429">
        <f t="shared" si="0"/>
        <v>0.80347541960415902</v>
      </c>
    </row>
    <row r="34" spans="1:8" ht="20" customHeight="1">
      <c r="A34" s="173" t="s">
        <v>128</v>
      </c>
      <c r="B34" s="425">
        <v>154</v>
      </c>
      <c r="C34" s="426">
        <v>26.24</v>
      </c>
      <c r="D34" s="427">
        <v>42.637599999999999</v>
      </c>
      <c r="E34" s="429">
        <f t="shared" si="0"/>
        <v>0.38096565501701568</v>
      </c>
    </row>
    <row r="35" spans="1:8" ht="20" customHeight="1">
      <c r="A35" s="173" t="s">
        <v>129</v>
      </c>
      <c r="B35" s="425">
        <v>37</v>
      </c>
      <c r="C35" s="426">
        <v>7.84</v>
      </c>
      <c r="D35" s="427">
        <v>13.3186</v>
      </c>
      <c r="E35" s="429">
        <f t="shared" si="0"/>
        <v>0.37053491251784143</v>
      </c>
    </row>
    <row r="36" spans="1:8" ht="20" customHeight="1">
      <c r="A36" s="173" t="s">
        <v>130</v>
      </c>
      <c r="B36" s="425">
        <v>87</v>
      </c>
      <c r="C36" s="426">
        <v>14.81</v>
      </c>
      <c r="D36" s="427">
        <v>15.844500000000002</v>
      </c>
      <c r="E36" s="429">
        <f t="shared" si="0"/>
        <v>0.48312645777944507</v>
      </c>
    </row>
    <row r="37" spans="1:8" ht="20" customHeight="1">
      <c r="A37" s="173" t="s">
        <v>131</v>
      </c>
      <c r="B37" s="425">
        <v>12</v>
      </c>
      <c r="C37" s="426">
        <v>3.59</v>
      </c>
      <c r="D37" s="427">
        <v>8.2381000000000011</v>
      </c>
      <c r="E37" s="429">
        <f t="shared" si="0"/>
        <v>0.30351451205180879</v>
      </c>
      <c r="H37" s="61"/>
    </row>
    <row r="38" spans="1:8" ht="20" customHeight="1">
      <c r="A38" s="173" t="s">
        <v>132</v>
      </c>
      <c r="B38" s="425">
        <v>52</v>
      </c>
      <c r="C38" s="426">
        <v>10.98</v>
      </c>
      <c r="D38" s="427">
        <v>22.820599999999999</v>
      </c>
      <c r="E38" s="429">
        <f t="shared" si="0"/>
        <v>0.32484630450347035</v>
      </c>
    </row>
    <row r="39" spans="1:8" ht="20" customHeight="1">
      <c r="A39" s="173" t="s">
        <v>133</v>
      </c>
      <c r="B39" s="425">
        <v>67</v>
      </c>
      <c r="C39" s="426">
        <v>13.18</v>
      </c>
      <c r="D39" s="427">
        <v>18.735699999999998</v>
      </c>
      <c r="E39" s="429">
        <f t="shared" si="0"/>
        <v>0.41296289913741513</v>
      </c>
    </row>
    <row r="40" spans="1:8" ht="20" customHeight="1">
      <c r="A40" s="173" t="s">
        <v>134</v>
      </c>
      <c r="B40" s="425">
        <v>14</v>
      </c>
      <c r="C40" s="426">
        <v>1.63</v>
      </c>
      <c r="D40" s="427">
        <v>40.642200000000003</v>
      </c>
      <c r="E40" s="429">
        <f t="shared" si="0"/>
        <v>3.8559620743656584E-2</v>
      </c>
    </row>
    <row r="41" spans="1:8" ht="20" customHeight="1">
      <c r="A41" s="173" t="s">
        <v>135</v>
      </c>
      <c r="B41" s="430">
        <v>150</v>
      </c>
      <c r="C41" s="431">
        <v>24.6</v>
      </c>
      <c r="D41" s="432">
        <v>15.855699999999999</v>
      </c>
      <c r="E41" s="429">
        <f t="shared" si="0"/>
        <v>0.60807253366027536</v>
      </c>
    </row>
    <row r="42" spans="1:8" ht="20" customHeight="1" thickBot="1">
      <c r="A42" s="174" t="s">
        <v>345</v>
      </c>
      <c r="B42" s="433">
        <v>27</v>
      </c>
      <c r="C42" s="434">
        <v>4.0199999999999996</v>
      </c>
      <c r="D42" s="435">
        <v>20.958600000000001</v>
      </c>
      <c r="E42" s="436">
        <f t="shared" si="0"/>
        <v>0.16093776272489249</v>
      </c>
    </row>
    <row r="43" spans="1:8" ht="20" customHeight="1" thickBot="1">
      <c r="A43" s="175" t="s">
        <v>346</v>
      </c>
      <c r="B43" s="437">
        <f>SUM(B6:B42)</f>
        <v>6197</v>
      </c>
      <c r="C43" s="437">
        <f>SUM(C6:C42)</f>
        <v>1436.538732</v>
      </c>
      <c r="D43" s="437">
        <f>SUM(D6:D42)</f>
        <v>1477.5190000000002</v>
      </c>
      <c r="E43" s="438">
        <f>C43/(D43+C43)</f>
        <v>0.49296852159962623</v>
      </c>
    </row>
    <row r="44" spans="1:8" ht="7.5" customHeight="1">
      <c r="A44" s="167"/>
      <c r="B44" s="168"/>
      <c r="C44" s="169"/>
      <c r="D44" s="169"/>
      <c r="E44" s="170"/>
    </row>
    <row r="45" spans="1:8" ht="18.75" customHeight="1">
      <c r="A45" s="341" t="s">
        <v>347</v>
      </c>
      <c r="B45" s="341"/>
      <c r="C45" s="341"/>
      <c r="D45" s="341"/>
      <c r="E45" s="341"/>
    </row>
    <row r="46" spans="1:8" ht="30" customHeight="1"/>
    <row r="48" spans="1:8" ht="12.75" customHeight="1"/>
    <row r="49" s="62" customFormat="1" ht="24.75" customHeight="1"/>
    <row r="50" s="62" customFormat="1" ht="28.5" customHeight="1"/>
    <row r="51" ht="9" customHeight="1"/>
  </sheetData>
  <phoneticPr fontId="2"/>
  <pageMargins left="0.78740157480314965" right="0.47244094488188981" top="0.78740157480314965" bottom="0.39370078740157483" header="0.31496062992125984" footer="0.31496062992125984"/>
  <pageSetup paperSize="9" scale="79" firstPageNumber="112" orientation="portrait"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G32"/>
  <sheetViews>
    <sheetView view="pageBreakPreview" zoomScaleNormal="85" zoomScaleSheetLayoutView="100" workbookViewId="0"/>
  </sheetViews>
  <sheetFormatPr defaultColWidth="9" defaultRowHeight="15.5"/>
  <cols>
    <col min="1" max="1" width="34" style="65" customWidth="1"/>
    <col min="2" max="2" width="23.1796875" style="65" customWidth="1"/>
    <col min="3" max="3" width="16.36328125" style="71" customWidth="1"/>
    <col min="4" max="4" width="16.36328125" style="65" customWidth="1"/>
    <col min="5" max="5" width="12.08984375" style="65" bestFit="1" customWidth="1"/>
    <col min="6" max="6" width="12.81640625" style="63" customWidth="1"/>
    <col min="7" max="7" width="13.1796875" style="64" customWidth="1"/>
    <col min="8" max="16384" width="9" style="65"/>
  </cols>
  <sheetData>
    <row r="1" spans="1:7" ht="24.5" customHeight="1">
      <c r="A1" s="206" t="s">
        <v>420</v>
      </c>
      <c r="B1" s="206"/>
      <c r="C1" s="334"/>
      <c r="E1" s="333"/>
    </row>
    <row r="2" spans="1:7" ht="15" customHeight="1">
      <c r="A2" s="176"/>
      <c r="B2" s="176"/>
      <c r="C2" s="794" t="s">
        <v>682</v>
      </c>
      <c r="D2" s="794"/>
      <c r="E2" s="63"/>
    </row>
    <row r="3" spans="1:7" s="68" customFormat="1" ht="43.5" customHeight="1">
      <c r="A3" s="795" t="s">
        <v>348</v>
      </c>
      <c r="B3" s="796"/>
      <c r="C3" s="177" t="s">
        <v>60</v>
      </c>
      <c r="D3" s="178" t="s">
        <v>349</v>
      </c>
      <c r="E3" s="66"/>
      <c r="F3" s="66"/>
      <c r="G3" s="67"/>
    </row>
    <row r="4" spans="1:7" ht="24" customHeight="1">
      <c r="A4" s="790" t="s">
        <v>350</v>
      </c>
      <c r="B4" s="791"/>
      <c r="C4" s="179">
        <v>6.34</v>
      </c>
      <c r="D4" s="180">
        <v>31135</v>
      </c>
      <c r="E4" s="63"/>
    </row>
    <row r="5" spans="1:7" ht="24" customHeight="1">
      <c r="A5" s="790" t="s">
        <v>351</v>
      </c>
      <c r="B5" s="791"/>
      <c r="C5" s="179">
        <v>4.12</v>
      </c>
      <c r="D5" s="180">
        <v>31496</v>
      </c>
      <c r="E5" s="63"/>
    </row>
    <row r="6" spans="1:7" ht="24" customHeight="1">
      <c r="A6" s="790" t="s">
        <v>352</v>
      </c>
      <c r="B6" s="791"/>
      <c r="C6" s="179">
        <v>17</v>
      </c>
      <c r="D6" s="180">
        <v>29305</v>
      </c>
      <c r="E6" s="63"/>
    </row>
    <row r="7" spans="1:7" ht="24" customHeight="1">
      <c r="A7" s="790" t="s">
        <v>353</v>
      </c>
      <c r="B7" s="791"/>
      <c r="C7" s="179">
        <v>19.04</v>
      </c>
      <c r="D7" s="180">
        <v>29665</v>
      </c>
      <c r="E7" s="63"/>
    </row>
    <row r="8" spans="1:7" ht="24" customHeight="1">
      <c r="A8" s="790" t="s">
        <v>354</v>
      </c>
      <c r="B8" s="791"/>
      <c r="C8" s="179">
        <v>10.5</v>
      </c>
      <c r="D8" s="180">
        <v>29665</v>
      </c>
      <c r="E8" s="63"/>
    </row>
    <row r="9" spans="1:7" ht="24" customHeight="1">
      <c r="A9" s="790" t="s">
        <v>355</v>
      </c>
      <c r="B9" s="791"/>
      <c r="C9" s="179">
        <v>21.52</v>
      </c>
      <c r="D9" s="180">
        <v>35409</v>
      </c>
      <c r="E9" s="63"/>
    </row>
    <row r="10" spans="1:7" ht="24" customHeight="1">
      <c r="A10" s="790" t="s">
        <v>356</v>
      </c>
      <c r="B10" s="791"/>
      <c r="C10" s="179">
        <v>11.36</v>
      </c>
      <c r="D10" s="180">
        <v>36210</v>
      </c>
      <c r="E10" s="63"/>
    </row>
    <row r="11" spans="1:7" ht="24" customHeight="1">
      <c r="A11" s="790" t="s">
        <v>357</v>
      </c>
      <c r="B11" s="791"/>
      <c r="C11" s="179">
        <v>10.94</v>
      </c>
      <c r="D11" s="180">
        <v>41677</v>
      </c>
      <c r="E11" s="63"/>
    </row>
    <row r="12" spans="1:7" ht="24" customHeight="1">
      <c r="A12" s="790" t="s">
        <v>358</v>
      </c>
      <c r="B12" s="791"/>
      <c r="C12" s="179">
        <v>79.099999999999994</v>
      </c>
      <c r="D12" s="180">
        <v>29665</v>
      </c>
      <c r="E12" s="63"/>
    </row>
    <row r="13" spans="1:7" ht="24" customHeight="1">
      <c r="A13" s="790" t="s">
        <v>359</v>
      </c>
      <c r="B13" s="791"/>
      <c r="C13" s="179">
        <v>19.32</v>
      </c>
      <c r="D13" s="180">
        <v>31867</v>
      </c>
      <c r="E13" s="63"/>
    </row>
    <row r="14" spans="1:7" ht="24" customHeight="1">
      <c r="A14" s="790" t="s">
        <v>360</v>
      </c>
      <c r="B14" s="791"/>
      <c r="C14" s="179">
        <v>11.84</v>
      </c>
      <c r="D14" s="180">
        <v>35409</v>
      </c>
      <c r="E14" s="63"/>
    </row>
    <row r="15" spans="1:7" ht="24" customHeight="1">
      <c r="A15" s="790" t="s">
        <v>361</v>
      </c>
      <c r="B15" s="791"/>
      <c r="C15" s="179">
        <v>7.05</v>
      </c>
      <c r="D15" s="180">
        <v>36210</v>
      </c>
      <c r="E15" s="63"/>
    </row>
    <row r="16" spans="1:7" ht="24" customHeight="1">
      <c r="A16" s="790" t="s">
        <v>362</v>
      </c>
      <c r="B16" s="791"/>
      <c r="C16" s="179">
        <v>10.64</v>
      </c>
      <c r="D16" s="180">
        <v>36599</v>
      </c>
      <c r="E16" s="63"/>
    </row>
    <row r="17" spans="1:6" s="64" customFormat="1" ht="24" customHeight="1">
      <c r="A17" s="790" t="s">
        <v>363</v>
      </c>
      <c r="B17" s="791"/>
      <c r="C17" s="179">
        <v>17.809999999999999</v>
      </c>
      <c r="D17" s="180">
        <v>32735</v>
      </c>
      <c r="E17" s="63"/>
      <c r="F17" s="63"/>
    </row>
    <row r="18" spans="1:6" s="64" customFormat="1" ht="24" customHeight="1">
      <c r="A18" s="790" t="s">
        <v>364</v>
      </c>
      <c r="B18" s="791"/>
      <c r="C18" s="179">
        <v>15.58</v>
      </c>
      <c r="D18" s="180">
        <v>33137</v>
      </c>
      <c r="E18" s="63"/>
      <c r="F18" s="63"/>
    </row>
    <row r="19" spans="1:6" s="64" customFormat="1" ht="24" customHeight="1">
      <c r="A19" s="790" t="s">
        <v>365</v>
      </c>
      <c r="B19" s="791"/>
      <c r="C19" s="179">
        <v>6.26</v>
      </c>
      <c r="D19" s="180">
        <v>29665</v>
      </c>
      <c r="E19" s="63"/>
      <c r="F19" s="63"/>
    </row>
    <row r="20" spans="1:6" s="64" customFormat="1" ht="24" customHeight="1">
      <c r="A20" s="790" t="s">
        <v>366</v>
      </c>
      <c r="B20" s="791"/>
      <c r="C20" s="179">
        <v>4.8600000000000003</v>
      </c>
      <c r="D20" s="180">
        <v>31496</v>
      </c>
      <c r="E20" s="63"/>
      <c r="F20" s="63"/>
    </row>
    <row r="21" spans="1:6" s="64" customFormat="1" ht="24" customHeight="1">
      <c r="A21" s="790" t="s">
        <v>367</v>
      </c>
      <c r="B21" s="791"/>
      <c r="C21" s="179">
        <v>48.5</v>
      </c>
      <c r="D21" s="180">
        <v>29305</v>
      </c>
      <c r="E21" s="63"/>
      <c r="F21" s="63"/>
    </row>
    <row r="22" spans="1:6" s="64" customFormat="1" ht="24" customHeight="1">
      <c r="A22" s="790" t="s">
        <v>368</v>
      </c>
      <c r="B22" s="791"/>
      <c r="C22" s="179">
        <v>5.48</v>
      </c>
      <c r="D22" s="180">
        <v>33886</v>
      </c>
      <c r="E22" s="69"/>
      <c r="F22" s="69"/>
    </row>
    <row r="23" spans="1:6" s="64" customFormat="1" ht="24" customHeight="1">
      <c r="A23" s="790" t="s">
        <v>369</v>
      </c>
      <c r="B23" s="791"/>
      <c r="C23" s="179">
        <v>3.12</v>
      </c>
      <c r="D23" s="180">
        <v>30406</v>
      </c>
      <c r="E23" s="63"/>
      <c r="F23" s="63"/>
    </row>
    <row r="24" spans="1:6" s="64" customFormat="1" ht="24" customHeight="1">
      <c r="A24" s="790" t="s">
        <v>370</v>
      </c>
      <c r="B24" s="791"/>
      <c r="C24" s="179">
        <v>8.6999999999999993</v>
      </c>
      <c r="D24" s="180">
        <v>35409</v>
      </c>
      <c r="E24" s="63"/>
      <c r="F24" s="63"/>
    </row>
    <row r="25" spans="1:6" s="64" customFormat="1" ht="24" customHeight="1">
      <c r="A25" s="790" t="s">
        <v>371</v>
      </c>
      <c r="B25" s="791"/>
      <c r="C25" s="179">
        <v>12.94</v>
      </c>
      <c r="D25" s="180">
        <v>29665</v>
      </c>
      <c r="E25" s="63"/>
      <c r="F25" s="63"/>
    </row>
    <row r="26" spans="1:6" s="64" customFormat="1" ht="24" customHeight="1">
      <c r="A26" s="790" t="s">
        <v>372</v>
      </c>
      <c r="B26" s="791"/>
      <c r="C26" s="179">
        <v>6.51</v>
      </c>
      <c r="D26" s="180">
        <v>30772</v>
      </c>
      <c r="E26" s="63"/>
      <c r="F26" s="63"/>
    </row>
    <row r="27" spans="1:6" s="64" customFormat="1" ht="24" customHeight="1">
      <c r="A27" s="790" t="s">
        <v>373</v>
      </c>
      <c r="B27" s="791"/>
      <c r="C27" s="179">
        <v>10.62</v>
      </c>
      <c r="D27" s="180">
        <v>30772</v>
      </c>
      <c r="E27" s="63"/>
      <c r="F27" s="63"/>
    </row>
    <row r="28" spans="1:6" s="64" customFormat="1" ht="24" customHeight="1">
      <c r="A28" s="790" t="s">
        <v>374</v>
      </c>
      <c r="B28" s="791"/>
      <c r="C28" s="179">
        <v>10.55</v>
      </c>
      <c r="D28" s="180">
        <v>33522</v>
      </c>
      <c r="E28" s="63"/>
      <c r="F28" s="63"/>
    </row>
    <row r="29" spans="1:6" s="64" customFormat="1" ht="24" customHeight="1">
      <c r="A29" s="790" t="s">
        <v>375</v>
      </c>
      <c r="B29" s="791"/>
      <c r="C29" s="179">
        <v>7.37</v>
      </c>
      <c r="D29" s="180">
        <v>33886</v>
      </c>
      <c r="E29" s="63"/>
      <c r="F29" s="63"/>
    </row>
    <row r="30" spans="1:6" s="64" customFormat="1" ht="24" customHeight="1">
      <c r="A30" s="792" t="s">
        <v>376</v>
      </c>
      <c r="B30" s="793"/>
      <c r="C30" s="181">
        <v>4.6100000000000003</v>
      </c>
      <c r="D30" s="180">
        <v>33522</v>
      </c>
      <c r="E30" s="63"/>
      <c r="F30" s="63"/>
    </row>
    <row r="31" spans="1:6" s="64" customFormat="1" ht="24" customHeight="1">
      <c r="A31" s="182" t="s">
        <v>377</v>
      </c>
      <c r="B31" s="183" t="s">
        <v>378</v>
      </c>
      <c r="C31" s="179">
        <f>SUM(C4:C30)</f>
        <v>391.68</v>
      </c>
      <c r="D31" s="184"/>
      <c r="E31" s="63"/>
      <c r="F31" s="63"/>
    </row>
    <row r="32" spans="1:6" s="64" customFormat="1" ht="24" customHeight="1">
      <c r="A32" s="70" t="s">
        <v>347</v>
      </c>
      <c r="B32" s="185"/>
      <c r="C32" s="186"/>
      <c r="D32" s="185"/>
      <c r="E32" s="63"/>
      <c r="F32" s="63"/>
    </row>
  </sheetData>
  <mergeCells count="29">
    <mergeCell ref="C2:D2"/>
    <mergeCell ref="A3:B3"/>
    <mergeCell ref="A4:B4"/>
    <mergeCell ref="A5:B5"/>
    <mergeCell ref="A6:B6"/>
    <mergeCell ref="A7:B7"/>
    <mergeCell ref="A8:B8"/>
    <mergeCell ref="A9:B9"/>
    <mergeCell ref="A10:B10"/>
    <mergeCell ref="A11:B11"/>
    <mergeCell ref="A12:B12"/>
    <mergeCell ref="A13:B13"/>
    <mergeCell ref="A14:B14"/>
    <mergeCell ref="A15:B15"/>
    <mergeCell ref="A16:B16"/>
    <mergeCell ref="A17:B17"/>
    <mergeCell ref="A18:B18"/>
    <mergeCell ref="A19:B19"/>
    <mergeCell ref="A20:B20"/>
    <mergeCell ref="A21:B21"/>
    <mergeCell ref="A27:B27"/>
    <mergeCell ref="A28:B28"/>
    <mergeCell ref="A29:B29"/>
    <mergeCell ref="A30:B30"/>
    <mergeCell ref="A22:B22"/>
    <mergeCell ref="A23:B23"/>
    <mergeCell ref="A24:B24"/>
    <mergeCell ref="A25:B25"/>
    <mergeCell ref="A26:B26"/>
  </mergeCells>
  <phoneticPr fontId="2"/>
  <pageMargins left="0.78740157480314965" right="0.47244094488188981" top="0.78740157480314965" bottom="0.39370078740157483" header="0.31496062992125984" footer="0.31496062992125984"/>
  <pageSetup paperSize="9" scale="79" firstPageNumber="113" orientation="portrait" r:id="rId1"/>
  <drawing r:id="rId2"/>
  <legacy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H28"/>
  <sheetViews>
    <sheetView view="pageBreakPreview" zoomScaleNormal="100" zoomScaleSheetLayoutView="100" workbookViewId="0"/>
  </sheetViews>
  <sheetFormatPr defaultColWidth="9" defaultRowHeight="13"/>
  <cols>
    <col min="1" max="1" width="8" style="79" customWidth="1"/>
    <col min="2" max="2" width="9.81640625" style="1" bestFit="1" customWidth="1"/>
    <col min="3" max="6" width="20.1796875" style="1" customWidth="1"/>
    <col min="7" max="16384" width="9" style="1"/>
  </cols>
  <sheetData>
    <row r="1" spans="1:8" ht="24" customHeight="1">
      <c r="A1" s="72" t="s">
        <v>610</v>
      </c>
      <c r="B1" s="72"/>
      <c r="C1" s="344"/>
      <c r="D1" s="344"/>
      <c r="E1" s="344"/>
      <c r="F1" s="344"/>
      <c r="G1" s="344"/>
      <c r="H1" s="58"/>
    </row>
    <row r="2" spans="1:8" ht="13.5" thickBot="1">
      <c r="A2" s="407"/>
      <c r="B2" s="344"/>
      <c r="C2" s="344"/>
      <c r="D2" s="344"/>
      <c r="E2" s="344"/>
      <c r="F2" s="197" t="s">
        <v>611</v>
      </c>
      <c r="G2" s="344"/>
    </row>
    <row r="3" spans="1:8" ht="25" customHeight="1">
      <c r="A3" s="802" t="s">
        <v>617</v>
      </c>
      <c r="B3" s="803"/>
      <c r="C3" s="800" t="s">
        <v>615</v>
      </c>
      <c r="D3" s="797" t="s">
        <v>612</v>
      </c>
      <c r="E3" s="797"/>
      <c r="F3" s="798" t="s">
        <v>616</v>
      </c>
      <c r="G3" s="344"/>
    </row>
    <row r="4" spans="1:8" ht="25" customHeight="1" thickBot="1">
      <c r="A4" s="804"/>
      <c r="B4" s="805"/>
      <c r="C4" s="801"/>
      <c r="D4" s="165" t="s">
        <v>613</v>
      </c>
      <c r="E4" s="165" t="s">
        <v>614</v>
      </c>
      <c r="F4" s="799"/>
      <c r="G4" s="344"/>
    </row>
    <row r="5" spans="1:8" ht="25" customHeight="1">
      <c r="A5" s="299" t="s">
        <v>633</v>
      </c>
      <c r="B5" s="297" t="s">
        <v>630</v>
      </c>
      <c r="C5" s="295" t="s">
        <v>641</v>
      </c>
      <c r="D5" s="295" t="s">
        <v>641</v>
      </c>
      <c r="E5" s="295" t="s">
        <v>642</v>
      </c>
      <c r="F5" s="270" t="s">
        <v>643</v>
      </c>
      <c r="G5" s="344"/>
    </row>
    <row r="6" spans="1:8" ht="25" customHeight="1">
      <c r="A6" s="300"/>
      <c r="B6" s="298" t="s">
        <v>631</v>
      </c>
      <c r="C6" s="296" t="s">
        <v>644</v>
      </c>
      <c r="D6" s="296" t="s">
        <v>645</v>
      </c>
      <c r="E6" s="296" t="s">
        <v>646</v>
      </c>
      <c r="F6" s="272" t="s">
        <v>642</v>
      </c>
      <c r="G6" s="344"/>
    </row>
    <row r="7" spans="1:8" ht="25" customHeight="1">
      <c r="A7" s="300"/>
      <c r="B7" s="298" t="s">
        <v>632</v>
      </c>
      <c r="C7" s="296" t="s">
        <v>647</v>
      </c>
      <c r="D7" s="296" t="s">
        <v>647</v>
      </c>
      <c r="E7" s="296" t="s">
        <v>642</v>
      </c>
      <c r="F7" s="272" t="s">
        <v>642</v>
      </c>
      <c r="G7" s="344"/>
    </row>
    <row r="8" spans="1:8" ht="25" customHeight="1">
      <c r="A8" s="300"/>
      <c r="B8" s="298" t="s">
        <v>618</v>
      </c>
      <c r="C8" s="296" t="s">
        <v>648</v>
      </c>
      <c r="D8" s="296" t="s">
        <v>648</v>
      </c>
      <c r="E8" s="296" t="s">
        <v>642</v>
      </c>
      <c r="F8" s="272" t="s">
        <v>642</v>
      </c>
      <c r="G8" s="344"/>
    </row>
    <row r="9" spans="1:8" ht="25" customHeight="1">
      <c r="A9" s="300"/>
      <c r="B9" s="298" t="s">
        <v>619</v>
      </c>
      <c r="C9" s="296" t="s">
        <v>649</v>
      </c>
      <c r="D9" s="296" t="s">
        <v>646</v>
      </c>
      <c r="E9" s="296" t="s">
        <v>643</v>
      </c>
      <c r="F9" s="272" t="s">
        <v>642</v>
      </c>
      <c r="G9" s="344"/>
    </row>
    <row r="10" spans="1:8" ht="25" customHeight="1">
      <c r="A10" s="300"/>
      <c r="B10" s="298" t="s">
        <v>620</v>
      </c>
      <c r="C10" s="296" t="s">
        <v>650</v>
      </c>
      <c r="D10" s="296" t="s">
        <v>649</v>
      </c>
      <c r="E10" s="296" t="s">
        <v>646</v>
      </c>
      <c r="F10" s="272" t="s">
        <v>642</v>
      </c>
      <c r="G10" s="344"/>
    </row>
    <row r="11" spans="1:8" ht="25" customHeight="1">
      <c r="A11" s="300"/>
      <c r="B11" s="298" t="s">
        <v>621</v>
      </c>
      <c r="C11" s="296" t="s">
        <v>651</v>
      </c>
      <c r="D11" s="296" t="s">
        <v>651</v>
      </c>
      <c r="E11" s="296" t="s">
        <v>642</v>
      </c>
      <c r="F11" s="272" t="s">
        <v>642</v>
      </c>
      <c r="G11" s="344"/>
    </row>
    <row r="12" spans="1:8" ht="25" customHeight="1">
      <c r="A12" s="300"/>
      <c r="B12" s="298" t="s">
        <v>622</v>
      </c>
      <c r="C12" s="296" t="s">
        <v>649</v>
      </c>
      <c r="D12" s="296" t="s">
        <v>649</v>
      </c>
      <c r="E12" s="296" t="s">
        <v>642</v>
      </c>
      <c r="F12" s="272" t="s">
        <v>642</v>
      </c>
      <c r="G12" s="344"/>
    </row>
    <row r="13" spans="1:8" ht="25" customHeight="1">
      <c r="A13" s="300"/>
      <c r="B13" s="298" t="s">
        <v>623</v>
      </c>
      <c r="C13" s="296" t="s">
        <v>643</v>
      </c>
      <c r="D13" s="296" t="s">
        <v>642</v>
      </c>
      <c r="E13" s="296" t="s">
        <v>643</v>
      </c>
      <c r="F13" s="272" t="s">
        <v>642</v>
      </c>
      <c r="G13" s="344"/>
    </row>
    <row r="14" spans="1:8" ht="25" customHeight="1">
      <c r="A14" s="300"/>
      <c r="B14" s="298" t="s">
        <v>624</v>
      </c>
      <c r="C14" s="296" t="s">
        <v>647</v>
      </c>
      <c r="D14" s="296" t="s">
        <v>646</v>
      </c>
      <c r="E14" s="296" t="s">
        <v>643</v>
      </c>
      <c r="F14" s="272" t="s">
        <v>643</v>
      </c>
      <c r="G14" s="344"/>
    </row>
    <row r="15" spans="1:8" ht="25" customHeight="1">
      <c r="A15" s="300"/>
      <c r="B15" s="298" t="s">
        <v>625</v>
      </c>
      <c r="C15" s="296" t="s">
        <v>648</v>
      </c>
      <c r="D15" s="296" t="s">
        <v>650</v>
      </c>
      <c r="E15" s="296" t="s">
        <v>642</v>
      </c>
      <c r="F15" s="272" t="s">
        <v>643</v>
      </c>
      <c r="G15" s="344"/>
    </row>
    <row r="16" spans="1:8" ht="25" customHeight="1">
      <c r="A16" s="300"/>
      <c r="B16" s="298" t="s">
        <v>626</v>
      </c>
      <c r="C16" s="296" t="s">
        <v>648</v>
      </c>
      <c r="D16" s="296" t="s">
        <v>648</v>
      </c>
      <c r="E16" s="296" t="s">
        <v>642</v>
      </c>
      <c r="F16" s="272" t="s">
        <v>642</v>
      </c>
      <c r="G16" s="344"/>
    </row>
    <row r="17" spans="1:7" ht="25" customHeight="1">
      <c r="A17" s="300"/>
      <c r="B17" s="298" t="s">
        <v>627</v>
      </c>
      <c r="C17" s="296" t="s">
        <v>649</v>
      </c>
      <c r="D17" s="296" t="s">
        <v>649</v>
      </c>
      <c r="E17" s="296" t="s">
        <v>642</v>
      </c>
      <c r="F17" s="272" t="s">
        <v>642</v>
      </c>
      <c r="G17" s="344"/>
    </row>
    <row r="18" spans="1:7" ht="25" customHeight="1">
      <c r="A18" s="300"/>
      <c r="B18" s="298" t="s">
        <v>628</v>
      </c>
      <c r="C18" s="296" t="s">
        <v>650</v>
      </c>
      <c r="D18" s="296" t="s">
        <v>650</v>
      </c>
      <c r="E18" s="296" t="s">
        <v>642</v>
      </c>
      <c r="F18" s="272" t="s">
        <v>642</v>
      </c>
      <c r="G18" s="344"/>
    </row>
    <row r="19" spans="1:7" ht="25" customHeight="1">
      <c r="A19" s="300"/>
      <c r="B19" s="298" t="s">
        <v>629</v>
      </c>
      <c r="C19" s="296" t="s">
        <v>647</v>
      </c>
      <c r="D19" s="296" t="s">
        <v>647</v>
      </c>
      <c r="E19" s="296" t="s">
        <v>642</v>
      </c>
      <c r="F19" s="272" t="s">
        <v>642</v>
      </c>
      <c r="G19" s="344"/>
    </row>
    <row r="20" spans="1:7" ht="25" customHeight="1">
      <c r="A20" s="300" t="s">
        <v>634</v>
      </c>
      <c r="B20" s="298" t="s">
        <v>639</v>
      </c>
      <c r="C20" s="296" t="s">
        <v>643</v>
      </c>
      <c r="D20" s="296" t="s">
        <v>643</v>
      </c>
      <c r="E20" s="296" t="s">
        <v>642</v>
      </c>
      <c r="F20" s="272" t="s">
        <v>642</v>
      </c>
      <c r="G20" s="344"/>
    </row>
    <row r="21" spans="1:7" ht="25" customHeight="1">
      <c r="A21" s="300"/>
      <c r="B21" s="298" t="s">
        <v>635</v>
      </c>
      <c r="C21" s="296" t="s">
        <v>649</v>
      </c>
      <c r="D21" s="296" t="s">
        <v>649</v>
      </c>
      <c r="E21" s="296" t="s">
        <v>642</v>
      </c>
      <c r="F21" s="272" t="s">
        <v>642</v>
      </c>
      <c r="G21" s="344"/>
    </row>
    <row r="22" spans="1:7" ht="25" customHeight="1">
      <c r="A22" s="300"/>
      <c r="B22" s="298" t="s">
        <v>636</v>
      </c>
      <c r="C22" s="296" t="s">
        <v>643</v>
      </c>
      <c r="D22" s="296" t="s">
        <v>643</v>
      </c>
      <c r="E22" s="296" t="s">
        <v>642</v>
      </c>
      <c r="F22" s="272" t="s">
        <v>642</v>
      </c>
      <c r="G22" s="344"/>
    </row>
    <row r="23" spans="1:7" ht="25" customHeight="1">
      <c r="A23" s="300"/>
      <c r="B23" s="298" t="s">
        <v>637</v>
      </c>
      <c r="C23" s="296" t="s">
        <v>647</v>
      </c>
      <c r="D23" s="296" t="s">
        <v>649</v>
      </c>
      <c r="E23" s="296" t="s">
        <v>643</v>
      </c>
      <c r="F23" s="272" t="s">
        <v>642</v>
      </c>
      <c r="G23" s="344"/>
    </row>
    <row r="24" spans="1:7" ht="25" customHeight="1">
      <c r="A24" s="337"/>
      <c r="B24" s="338" t="s">
        <v>638</v>
      </c>
      <c r="C24" s="339" t="s">
        <v>649</v>
      </c>
      <c r="D24" s="339" t="s">
        <v>649</v>
      </c>
      <c r="E24" s="339" t="s">
        <v>642</v>
      </c>
      <c r="F24" s="340" t="s">
        <v>642</v>
      </c>
      <c r="G24" s="344"/>
    </row>
    <row r="25" spans="1:7" ht="25" customHeight="1" thickBot="1">
      <c r="A25" s="335"/>
      <c r="B25" s="439" t="s">
        <v>665</v>
      </c>
      <c r="C25" s="440">
        <v>4</v>
      </c>
      <c r="D25" s="440">
        <v>4</v>
      </c>
      <c r="E25" s="440">
        <v>0</v>
      </c>
      <c r="F25" s="441">
        <v>0</v>
      </c>
      <c r="G25" s="344"/>
    </row>
    <row r="26" spans="1:7" ht="7.5" customHeight="1">
      <c r="A26" s="77"/>
      <c r="B26" s="167"/>
      <c r="C26" s="168"/>
      <c r="D26" s="169"/>
      <c r="E26" s="169"/>
      <c r="F26" s="170"/>
      <c r="G26" s="344"/>
    </row>
    <row r="27" spans="1:7" ht="25" customHeight="1">
      <c r="A27" s="341" t="s">
        <v>640</v>
      </c>
      <c r="B27" s="341"/>
      <c r="C27" s="341"/>
      <c r="D27" s="341"/>
      <c r="E27" s="341"/>
      <c r="F27" s="341"/>
      <c r="G27" s="344"/>
    </row>
    <row r="28" spans="1:7" ht="37" customHeight="1">
      <c r="A28" s="442" t="s">
        <v>652</v>
      </c>
      <c r="B28" s="442"/>
      <c r="C28" s="442"/>
      <c r="D28" s="442"/>
      <c r="E28" s="442"/>
      <c r="F28" s="442"/>
      <c r="G28" s="442"/>
    </row>
  </sheetData>
  <mergeCells count="5">
    <mergeCell ref="D3:E3"/>
    <mergeCell ref="F3:F4"/>
    <mergeCell ref="C3:C4"/>
    <mergeCell ref="A3:B4"/>
    <mergeCell ref="A28:G28"/>
  </mergeCells>
  <phoneticPr fontId="2"/>
  <pageMargins left="0.78740157480314965" right="0.47244094488188981" top="0.78740157480314965" bottom="0.39370078740157483" header="0.31496062992125984" footer="0.31496062992125984"/>
  <pageSetup paperSize="9" scale="7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38"/>
  <sheetViews>
    <sheetView view="pageBreakPreview" zoomScaleNormal="55" zoomScaleSheetLayoutView="100" workbookViewId="0"/>
  </sheetViews>
  <sheetFormatPr defaultColWidth="9" defaultRowHeight="13"/>
  <cols>
    <col min="1" max="1" width="15.1796875" customWidth="1"/>
    <col min="2" max="15" width="7.08984375" customWidth="1"/>
  </cols>
  <sheetData>
    <row r="1" spans="1:16" ht="24" customHeight="1">
      <c r="A1" s="72" t="s">
        <v>29</v>
      </c>
      <c r="B1" s="345"/>
      <c r="C1" s="345"/>
      <c r="D1" s="10"/>
      <c r="E1" s="51"/>
      <c r="F1" s="345"/>
      <c r="G1" s="10"/>
      <c r="H1" s="345"/>
      <c r="I1" s="345"/>
      <c r="J1" s="345"/>
      <c r="K1" s="345"/>
      <c r="L1" s="345"/>
      <c r="M1" s="345"/>
      <c r="N1" s="345"/>
      <c r="O1" s="345"/>
      <c r="P1" s="309"/>
    </row>
    <row r="2" spans="1:16" ht="13.5" thickBot="1">
      <c r="A2" s="345"/>
      <c r="B2" s="345"/>
      <c r="C2" s="345"/>
      <c r="D2" s="345"/>
      <c r="E2" s="345"/>
      <c r="F2" s="346"/>
      <c r="G2" s="346"/>
      <c r="H2" s="345"/>
      <c r="I2" s="2"/>
      <c r="J2" s="345"/>
      <c r="K2" s="2"/>
      <c r="L2" s="345"/>
      <c r="M2" s="346"/>
      <c r="N2" s="346"/>
      <c r="O2" s="346" t="s">
        <v>667</v>
      </c>
    </row>
    <row r="3" spans="1:16" ht="37" customHeight="1">
      <c r="A3" s="310" t="s">
        <v>33</v>
      </c>
      <c r="B3" s="450" t="s">
        <v>15</v>
      </c>
      <c r="C3" s="450"/>
      <c r="D3" s="450" t="s">
        <v>16</v>
      </c>
      <c r="E3" s="450"/>
      <c r="F3" s="450" t="s">
        <v>17</v>
      </c>
      <c r="G3" s="450"/>
      <c r="H3" s="450" t="s">
        <v>18</v>
      </c>
      <c r="I3" s="450"/>
      <c r="J3" s="450" t="s">
        <v>34</v>
      </c>
      <c r="K3" s="450"/>
      <c r="L3" s="450" t="s">
        <v>35</v>
      </c>
      <c r="M3" s="464"/>
      <c r="N3" s="450" t="s">
        <v>4</v>
      </c>
      <c r="O3" s="451"/>
    </row>
    <row r="4" spans="1:16" s="1" customFormat="1" ht="28.5" customHeight="1">
      <c r="A4" s="311" t="s">
        <v>36</v>
      </c>
      <c r="B4" s="462">
        <v>12947.7</v>
      </c>
      <c r="C4" s="463"/>
      <c r="D4" s="462">
        <v>321.60000000000002</v>
      </c>
      <c r="E4" s="463"/>
      <c r="F4" s="462">
        <v>13598</v>
      </c>
      <c r="G4" s="463"/>
      <c r="H4" s="452">
        <v>3864.6</v>
      </c>
      <c r="I4" s="452"/>
      <c r="J4" s="452">
        <v>19901.7</v>
      </c>
      <c r="K4" s="452"/>
      <c r="L4" s="452">
        <v>4656.3999999999996</v>
      </c>
      <c r="M4" s="462"/>
      <c r="N4" s="452">
        <v>1449.6</v>
      </c>
      <c r="O4" s="453"/>
    </row>
    <row r="5" spans="1:16" s="1" customFormat="1" ht="28.5" customHeight="1" thickBot="1">
      <c r="A5" s="312" t="s">
        <v>37</v>
      </c>
      <c r="B5" s="459">
        <f>B4/N8*100</f>
        <v>17.329335947694922</v>
      </c>
      <c r="C5" s="460"/>
      <c r="D5" s="459">
        <f>D4/N8*100</f>
        <v>0.4304327749931407</v>
      </c>
      <c r="E5" s="460"/>
      <c r="F5" s="459">
        <f>F4/N8*100</f>
        <v>18.19970421130823</v>
      </c>
      <c r="G5" s="460"/>
      <c r="H5" s="459">
        <f>H4/N8*100</f>
        <v>5.172420715915707</v>
      </c>
      <c r="I5" s="460"/>
      <c r="J5" s="459">
        <f>J4/N8*100</f>
        <v>26.636641660699588</v>
      </c>
      <c r="K5" s="460"/>
      <c r="L5" s="459">
        <f>L4/N8*100</f>
        <v>6.2321740468845155</v>
      </c>
      <c r="M5" s="465"/>
      <c r="N5" s="454">
        <f>N4/N8*100</f>
        <v>1.9401596723571415</v>
      </c>
      <c r="O5" s="455"/>
    </row>
    <row r="6" spans="1:16" ht="16.25" customHeight="1" thickBot="1">
      <c r="A6" s="345"/>
      <c r="B6" s="345"/>
      <c r="C6" s="345"/>
      <c r="D6" s="345"/>
      <c r="E6" s="345"/>
      <c r="F6" s="345"/>
      <c r="G6" s="345"/>
      <c r="H6" s="345"/>
      <c r="I6" s="345"/>
      <c r="J6" s="345"/>
      <c r="K6" s="345"/>
      <c r="L6" s="345"/>
      <c r="M6" s="345"/>
      <c r="N6" s="345"/>
      <c r="O6" s="345"/>
    </row>
    <row r="7" spans="1:16" ht="37" customHeight="1">
      <c r="A7" s="310" t="s">
        <v>33</v>
      </c>
      <c r="B7" s="450" t="s">
        <v>48</v>
      </c>
      <c r="C7" s="450"/>
      <c r="D7" s="450" t="s">
        <v>38</v>
      </c>
      <c r="E7" s="450"/>
      <c r="F7" s="450" t="s">
        <v>3</v>
      </c>
      <c r="G7" s="450"/>
      <c r="H7" s="450" t="s">
        <v>2</v>
      </c>
      <c r="I7" s="450"/>
      <c r="J7" s="461" t="s">
        <v>1</v>
      </c>
      <c r="K7" s="461"/>
      <c r="L7" s="450" t="s">
        <v>5</v>
      </c>
      <c r="M7" s="450"/>
      <c r="N7" s="456" t="s">
        <v>0</v>
      </c>
      <c r="O7" s="457"/>
    </row>
    <row r="8" spans="1:16" s="1" customFormat="1" ht="28.5" customHeight="1">
      <c r="A8" s="311" t="s">
        <v>36</v>
      </c>
      <c r="B8" s="452">
        <v>0</v>
      </c>
      <c r="C8" s="452"/>
      <c r="D8" s="452">
        <v>1873.8</v>
      </c>
      <c r="E8" s="452"/>
      <c r="F8" s="452">
        <v>2307.8000000000002</v>
      </c>
      <c r="G8" s="452"/>
      <c r="H8" s="452">
        <v>6816.9</v>
      </c>
      <c r="I8" s="452"/>
      <c r="J8" s="452">
        <v>3360.4</v>
      </c>
      <c r="K8" s="452"/>
      <c r="L8" s="452">
        <v>3617</v>
      </c>
      <c r="M8" s="452"/>
      <c r="N8" s="452">
        <f>B4+D4+F4+H4+J4+L4+N4+B8+D8+F8+H8+J8+L8</f>
        <v>74715.5</v>
      </c>
      <c r="O8" s="458"/>
    </row>
    <row r="9" spans="1:16" s="1" customFormat="1" ht="28.5" customHeight="1" thickBot="1">
      <c r="A9" s="312" t="s">
        <v>37</v>
      </c>
      <c r="B9" s="454">
        <f>B8/N8*100</f>
        <v>0</v>
      </c>
      <c r="C9" s="454"/>
      <c r="D9" s="454">
        <f>D8/N8*100</f>
        <v>2.5079133513126459</v>
      </c>
      <c r="E9" s="454"/>
      <c r="F9" s="454">
        <f>F8/N8*100</f>
        <v>3.0887834518941855</v>
      </c>
      <c r="G9" s="454"/>
      <c r="H9" s="454">
        <f>H8/N8*100</f>
        <v>9.1238096512771776</v>
      </c>
      <c r="I9" s="454"/>
      <c r="J9" s="454">
        <f>J8/N8*100</f>
        <v>4.4975942073599189</v>
      </c>
      <c r="K9" s="454"/>
      <c r="L9" s="454">
        <f>L8/N8*100</f>
        <v>4.8410303083028285</v>
      </c>
      <c r="M9" s="454"/>
      <c r="N9" s="454">
        <f>B5+D5+F5+H5+J5+L5+N5+B9+D9+F9+H9+J9+L9</f>
        <v>100</v>
      </c>
      <c r="O9" s="455"/>
    </row>
    <row r="10" spans="1:16" ht="6" customHeight="1">
      <c r="A10" s="345"/>
      <c r="B10" s="345"/>
      <c r="C10" s="345"/>
      <c r="D10" s="345"/>
      <c r="E10" s="345"/>
      <c r="F10" s="345"/>
      <c r="G10" s="345"/>
      <c r="H10" s="345"/>
      <c r="I10" s="345"/>
      <c r="J10" s="345"/>
      <c r="K10" s="345"/>
      <c r="L10" s="345"/>
      <c r="M10" s="345"/>
      <c r="N10" s="345"/>
      <c r="O10" s="345"/>
    </row>
    <row r="11" spans="1:16" s="1" customFormat="1" ht="21.5" customHeight="1">
      <c r="A11" s="341" t="s">
        <v>30</v>
      </c>
      <c r="B11" s="344"/>
      <c r="C11" s="344"/>
      <c r="D11" s="344"/>
      <c r="E11" s="344"/>
      <c r="F11" s="344"/>
      <c r="G11" s="344"/>
      <c r="H11" s="344"/>
      <c r="I11" s="344"/>
      <c r="J11" s="344"/>
      <c r="K11" s="344"/>
      <c r="L11" s="344"/>
      <c r="M11" s="344"/>
      <c r="N11" s="344"/>
      <c r="O11" s="344"/>
    </row>
    <row r="12" spans="1:16" ht="41.25" customHeight="1">
      <c r="A12" s="4"/>
      <c r="B12" s="345"/>
      <c r="C12" s="345"/>
      <c r="D12" s="345"/>
      <c r="E12" s="345"/>
      <c r="F12" s="345"/>
      <c r="G12" s="345"/>
      <c r="H12" s="345"/>
      <c r="I12" s="345"/>
      <c r="J12" s="345"/>
      <c r="K12" s="345"/>
      <c r="L12" s="345"/>
      <c r="M12" s="345"/>
      <c r="N12" s="345"/>
      <c r="O12" s="345"/>
    </row>
    <row r="13" spans="1:16" ht="24" customHeight="1">
      <c r="A13" s="72" t="s">
        <v>28</v>
      </c>
      <c r="B13" s="344"/>
      <c r="C13" s="344"/>
      <c r="D13" s="10"/>
      <c r="E13" s="51"/>
      <c r="F13" s="345"/>
      <c r="G13" s="10"/>
      <c r="H13" s="344"/>
      <c r="I13" s="344"/>
      <c r="J13" s="345"/>
      <c r="K13" s="345"/>
      <c r="L13" s="345"/>
      <c r="M13" s="345"/>
      <c r="N13" s="345"/>
      <c r="O13" s="345"/>
      <c r="P13" s="309"/>
    </row>
    <row r="14" spans="1:16" ht="13.5" customHeight="1" thickBot="1">
      <c r="A14" s="344"/>
      <c r="B14" s="344"/>
      <c r="C14" s="344"/>
      <c r="D14" s="344"/>
      <c r="E14" s="344"/>
      <c r="F14" s="344"/>
      <c r="G14" s="344"/>
      <c r="H14" s="344"/>
      <c r="I14" s="5"/>
      <c r="J14" s="345"/>
      <c r="K14" s="345"/>
      <c r="L14" s="345"/>
      <c r="M14" s="345"/>
      <c r="N14" s="345"/>
      <c r="O14" s="345"/>
    </row>
    <row r="15" spans="1:16" ht="28.5" customHeight="1">
      <c r="A15" s="493"/>
      <c r="B15" s="494"/>
      <c r="C15" s="488" t="s">
        <v>44</v>
      </c>
      <c r="D15" s="488"/>
      <c r="E15" s="488" t="s">
        <v>45</v>
      </c>
      <c r="F15" s="488"/>
      <c r="G15" s="488" t="s">
        <v>46</v>
      </c>
      <c r="H15" s="489"/>
      <c r="I15" s="490" t="s">
        <v>31</v>
      </c>
      <c r="J15" s="491"/>
      <c r="K15" s="345"/>
      <c r="L15" s="345"/>
      <c r="M15" s="345"/>
      <c r="N15" s="345"/>
      <c r="O15" s="345"/>
    </row>
    <row r="16" spans="1:16" ht="28.5" customHeight="1">
      <c r="A16" s="495"/>
      <c r="B16" s="496"/>
      <c r="C16" s="6" t="s">
        <v>21</v>
      </c>
      <c r="D16" s="7" t="s">
        <v>43</v>
      </c>
      <c r="E16" s="6" t="s">
        <v>21</v>
      </c>
      <c r="F16" s="7" t="s">
        <v>43</v>
      </c>
      <c r="G16" s="6" t="s">
        <v>21</v>
      </c>
      <c r="H16" s="11" t="s">
        <v>43</v>
      </c>
      <c r="I16" s="12" t="s">
        <v>21</v>
      </c>
      <c r="J16" s="8" t="s">
        <v>43</v>
      </c>
      <c r="K16" s="345"/>
      <c r="L16" s="345"/>
      <c r="M16" s="345"/>
      <c r="N16" s="345"/>
      <c r="O16" s="345"/>
    </row>
    <row r="17" spans="1:16" ht="28.5" customHeight="1">
      <c r="A17" s="497" t="s">
        <v>22</v>
      </c>
      <c r="B17" s="498"/>
      <c r="C17" s="13">
        <v>5</v>
      </c>
      <c r="D17" s="14">
        <v>139.69999999999999</v>
      </c>
      <c r="E17" s="13">
        <v>1</v>
      </c>
      <c r="F17" s="14">
        <v>9.6</v>
      </c>
      <c r="G17" s="13">
        <v>0</v>
      </c>
      <c r="H17" s="15">
        <v>0</v>
      </c>
      <c r="I17" s="16">
        <f t="shared" ref="I17:J21" si="0">C17+E17+G17</f>
        <v>6</v>
      </c>
      <c r="J17" s="17">
        <f t="shared" si="0"/>
        <v>149.29999999999998</v>
      </c>
      <c r="K17" s="345"/>
      <c r="L17" s="345"/>
      <c r="M17" s="345"/>
      <c r="N17" s="345"/>
      <c r="O17" s="345"/>
    </row>
    <row r="18" spans="1:16" ht="28.5" customHeight="1">
      <c r="A18" s="499" t="s">
        <v>23</v>
      </c>
      <c r="B18" s="498"/>
      <c r="C18" s="13">
        <v>41</v>
      </c>
      <c r="D18" s="14">
        <v>1708.1000000000001</v>
      </c>
      <c r="E18" s="13">
        <v>54</v>
      </c>
      <c r="F18" s="14">
        <v>2401.1000000000004</v>
      </c>
      <c r="G18" s="13">
        <v>10</v>
      </c>
      <c r="H18" s="15">
        <v>345.6</v>
      </c>
      <c r="I18" s="16">
        <f t="shared" si="0"/>
        <v>105</v>
      </c>
      <c r="J18" s="17">
        <f t="shared" si="0"/>
        <v>4454.8000000000011</v>
      </c>
      <c r="K18" s="345"/>
      <c r="L18" s="345"/>
      <c r="M18" s="345"/>
      <c r="N18" s="345"/>
      <c r="O18" s="345"/>
    </row>
    <row r="19" spans="1:16" ht="28.5" customHeight="1">
      <c r="A19" s="497" t="s">
        <v>24</v>
      </c>
      <c r="B19" s="498"/>
      <c r="C19" s="13">
        <v>15</v>
      </c>
      <c r="D19" s="14">
        <v>555.10000000000014</v>
      </c>
      <c r="E19" s="13">
        <v>3</v>
      </c>
      <c r="F19" s="14">
        <v>100.3</v>
      </c>
      <c r="G19" s="13">
        <v>2</v>
      </c>
      <c r="H19" s="15">
        <v>59.3</v>
      </c>
      <c r="I19" s="16">
        <f t="shared" si="0"/>
        <v>20</v>
      </c>
      <c r="J19" s="17">
        <f t="shared" si="0"/>
        <v>714.7</v>
      </c>
      <c r="K19" s="345"/>
      <c r="L19" s="345"/>
      <c r="M19" s="345"/>
      <c r="N19" s="345"/>
      <c r="O19" s="345"/>
    </row>
    <row r="20" spans="1:16" ht="28.5" customHeight="1">
      <c r="A20" s="497" t="s">
        <v>25</v>
      </c>
      <c r="B20" s="498"/>
      <c r="C20" s="13">
        <v>3</v>
      </c>
      <c r="D20" s="14">
        <v>30.200000000000003</v>
      </c>
      <c r="E20" s="13">
        <v>3</v>
      </c>
      <c r="F20" s="14">
        <v>41.7</v>
      </c>
      <c r="G20" s="13">
        <v>0</v>
      </c>
      <c r="H20" s="15">
        <v>0</v>
      </c>
      <c r="I20" s="16">
        <f t="shared" si="0"/>
        <v>6</v>
      </c>
      <c r="J20" s="17">
        <f t="shared" si="0"/>
        <v>71.900000000000006</v>
      </c>
      <c r="K20" s="344"/>
      <c r="L20" s="344"/>
      <c r="M20" s="344"/>
      <c r="N20" s="345"/>
      <c r="O20" s="345"/>
    </row>
    <row r="21" spans="1:16" ht="28.5" customHeight="1">
      <c r="A21" s="497" t="s">
        <v>26</v>
      </c>
      <c r="B21" s="498"/>
      <c r="C21" s="13">
        <v>13</v>
      </c>
      <c r="D21" s="14">
        <v>1088.1999999999998</v>
      </c>
      <c r="E21" s="13">
        <v>24</v>
      </c>
      <c r="F21" s="14">
        <v>1385.1</v>
      </c>
      <c r="G21" s="13">
        <v>3</v>
      </c>
      <c r="H21" s="15">
        <v>153.70000000000002</v>
      </c>
      <c r="I21" s="16">
        <f t="shared" si="0"/>
        <v>40</v>
      </c>
      <c r="J21" s="17">
        <f t="shared" si="0"/>
        <v>2626.9999999999995</v>
      </c>
      <c r="K21" s="344"/>
      <c r="L21" s="344"/>
      <c r="M21" s="344"/>
      <c r="N21" s="345"/>
      <c r="O21" s="345"/>
    </row>
    <row r="22" spans="1:16" ht="28.5" customHeight="1" thickBot="1">
      <c r="A22" s="506" t="s">
        <v>27</v>
      </c>
      <c r="B22" s="507"/>
      <c r="C22" s="18">
        <v>77</v>
      </c>
      <c r="D22" s="19">
        <v>3521.3</v>
      </c>
      <c r="E22" s="18">
        <f t="shared" ref="E22:J22" si="1">SUM(E17:E21)</f>
        <v>85</v>
      </c>
      <c r="F22" s="19">
        <f t="shared" si="1"/>
        <v>3937.8</v>
      </c>
      <c r="G22" s="18">
        <f t="shared" si="1"/>
        <v>15</v>
      </c>
      <c r="H22" s="20">
        <f t="shared" si="1"/>
        <v>558.6</v>
      </c>
      <c r="I22" s="21">
        <f>SUM(I17:I21)</f>
        <v>177</v>
      </c>
      <c r="J22" s="22">
        <f t="shared" si="1"/>
        <v>8017.7000000000007</v>
      </c>
      <c r="K22" s="341"/>
      <c r="L22" s="341"/>
      <c r="M22" s="341"/>
      <c r="N22" s="345"/>
      <c r="O22" s="345"/>
    </row>
    <row r="23" spans="1:16" ht="6" customHeight="1">
      <c r="A23" s="345"/>
      <c r="B23" s="345"/>
      <c r="C23" s="345"/>
      <c r="D23" s="345"/>
      <c r="E23" s="345"/>
      <c r="F23" s="345"/>
      <c r="G23" s="345"/>
      <c r="H23" s="345"/>
      <c r="I23" s="345"/>
      <c r="J23" s="345"/>
      <c r="K23" s="345"/>
      <c r="L23" s="345"/>
      <c r="M23" s="345"/>
      <c r="N23" s="345"/>
      <c r="O23" s="345"/>
    </row>
    <row r="24" spans="1:16" ht="21.5" customHeight="1">
      <c r="A24" s="9" t="s">
        <v>47</v>
      </c>
      <c r="B24" s="344"/>
      <c r="C24" s="344"/>
      <c r="D24" s="344"/>
      <c r="E24" s="344"/>
      <c r="F24" s="344"/>
      <c r="G24" s="344"/>
      <c r="H24" s="344"/>
      <c r="I24" s="344"/>
      <c r="J24" s="345"/>
      <c r="K24" s="345"/>
      <c r="L24" s="345"/>
      <c r="M24" s="345"/>
      <c r="N24" s="345"/>
      <c r="O24" s="345"/>
    </row>
    <row r="25" spans="1:16" ht="41.25" customHeight="1">
      <c r="A25" s="9"/>
      <c r="B25" s="344"/>
      <c r="C25" s="344"/>
      <c r="D25" s="344"/>
      <c r="E25" s="344"/>
      <c r="F25" s="344"/>
      <c r="G25" s="344"/>
      <c r="H25" s="344"/>
      <c r="I25" s="344"/>
      <c r="J25" s="345"/>
      <c r="K25" s="345"/>
      <c r="L25" s="345"/>
      <c r="M25" s="345"/>
      <c r="N25" s="345"/>
      <c r="O25" s="345"/>
    </row>
    <row r="26" spans="1:16" ht="24" customHeight="1">
      <c r="A26" s="72" t="s">
        <v>32</v>
      </c>
      <c r="B26" s="344"/>
      <c r="C26" s="344"/>
      <c r="D26" s="344"/>
      <c r="E26" s="344"/>
      <c r="F26" s="10"/>
      <c r="G26" s="313"/>
      <c r="H26" s="345"/>
      <c r="I26" s="344"/>
      <c r="J26" s="345"/>
      <c r="K26" s="345"/>
      <c r="L26" s="345"/>
      <c r="M26" s="345"/>
      <c r="N26" s="345"/>
      <c r="O26" s="345"/>
      <c r="P26" s="309"/>
    </row>
    <row r="27" spans="1:16" ht="13.5" customHeight="1" thickBot="1">
      <c r="A27" s="3"/>
      <c r="B27" s="3"/>
      <c r="C27" s="3"/>
      <c r="D27" s="3"/>
      <c r="E27" s="3"/>
      <c r="F27" s="3"/>
      <c r="G27" s="3"/>
      <c r="H27" s="3"/>
      <c r="I27" s="3"/>
      <c r="J27" s="3"/>
      <c r="K27" s="3"/>
      <c r="L27" s="3"/>
      <c r="M27" s="347"/>
      <c r="N27" s="347" t="s">
        <v>668</v>
      </c>
      <c r="O27" s="345"/>
    </row>
    <row r="28" spans="1:16" ht="18" customHeight="1">
      <c r="A28" s="508" t="s">
        <v>7</v>
      </c>
      <c r="B28" s="509"/>
      <c r="C28" s="481" t="s">
        <v>40</v>
      </c>
      <c r="D28" s="475"/>
      <c r="E28" s="475"/>
      <c r="F28" s="482"/>
      <c r="G28" s="474" t="s">
        <v>41</v>
      </c>
      <c r="H28" s="475"/>
      <c r="I28" s="475"/>
      <c r="J28" s="482"/>
      <c r="K28" s="474" t="s">
        <v>42</v>
      </c>
      <c r="L28" s="475"/>
      <c r="M28" s="475"/>
      <c r="N28" s="476"/>
      <c r="O28" s="345"/>
    </row>
    <row r="29" spans="1:16" ht="18" customHeight="1">
      <c r="A29" s="510"/>
      <c r="B29" s="511"/>
      <c r="C29" s="477" t="s">
        <v>8</v>
      </c>
      <c r="D29" s="478"/>
      <c r="E29" s="479" t="s">
        <v>9</v>
      </c>
      <c r="F29" s="478"/>
      <c r="G29" s="479" t="s">
        <v>8</v>
      </c>
      <c r="H29" s="478"/>
      <c r="I29" s="479" t="s">
        <v>9</v>
      </c>
      <c r="J29" s="478"/>
      <c r="K29" s="479" t="s">
        <v>8</v>
      </c>
      <c r="L29" s="478"/>
      <c r="M29" s="479" t="s">
        <v>9</v>
      </c>
      <c r="N29" s="480"/>
      <c r="O29" s="345"/>
    </row>
    <row r="30" spans="1:16" s="1" customFormat="1" ht="28.5" customHeight="1">
      <c r="A30" s="512" t="s">
        <v>10</v>
      </c>
      <c r="B30" s="502"/>
      <c r="C30" s="473">
        <v>33</v>
      </c>
      <c r="D30" s="471"/>
      <c r="E30" s="462">
        <v>388.5</v>
      </c>
      <c r="F30" s="463"/>
      <c r="G30" s="466">
        <v>5</v>
      </c>
      <c r="H30" s="467"/>
      <c r="I30" s="468">
        <v>54.2</v>
      </c>
      <c r="J30" s="469"/>
      <c r="K30" s="470">
        <f>G30+C30</f>
        <v>38</v>
      </c>
      <c r="L30" s="471"/>
      <c r="M30" s="462">
        <f>I30+E30</f>
        <v>442.7</v>
      </c>
      <c r="N30" s="472"/>
      <c r="O30" s="345"/>
      <c r="P30"/>
    </row>
    <row r="31" spans="1:16" s="1" customFormat="1" ht="28.5" customHeight="1">
      <c r="A31" s="501" t="s">
        <v>11</v>
      </c>
      <c r="B31" s="502"/>
      <c r="C31" s="473">
        <v>225</v>
      </c>
      <c r="D31" s="471"/>
      <c r="E31" s="462">
        <v>5697.3</v>
      </c>
      <c r="F31" s="463"/>
      <c r="G31" s="470">
        <v>27</v>
      </c>
      <c r="H31" s="471"/>
      <c r="I31" s="462">
        <v>821.9</v>
      </c>
      <c r="J31" s="463"/>
      <c r="K31" s="470">
        <f>G31+C31</f>
        <v>252</v>
      </c>
      <c r="L31" s="471"/>
      <c r="M31" s="462">
        <f>I31+E31</f>
        <v>6519.2</v>
      </c>
      <c r="N31" s="472"/>
      <c r="O31" s="345"/>
      <c r="P31"/>
    </row>
    <row r="32" spans="1:16" s="1" customFormat="1" ht="28.5" customHeight="1">
      <c r="A32" s="501" t="s">
        <v>19</v>
      </c>
      <c r="B32" s="502"/>
      <c r="C32" s="473">
        <v>219</v>
      </c>
      <c r="D32" s="471"/>
      <c r="E32" s="462">
        <v>11860.1</v>
      </c>
      <c r="F32" s="463"/>
      <c r="G32" s="470">
        <v>59</v>
      </c>
      <c r="H32" s="471"/>
      <c r="I32" s="462">
        <v>2677.3</v>
      </c>
      <c r="J32" s="463"/>
      <c r="K32" s="470">
        <f>G32+C32</f>
        <v>278</v>
      </c>
      <c r="L32" s="471"/>
      <c r="M32" s="462">
        <f>I32+E32</f>
        <v>14537.400000000001</v>
      </c>
      <c r="N32" s="472"/>
      <c r="O32" s="345"/>
      <c r="P32"/>
    </row>
    <row r="33" spans="1:16" s="1" customFormat="1" ht="28.5" customHeight="1">
      <c r="A33" s="501" t="s">
        <v>12</v>
      </c>
      <c r="B33" s="502"/>
      <c r="C33" s="473">
        <v>7</v>
      </c>
      <c r="D33" s="471"/>
      <c r="E33" s="462">
        <v>674.5</v>
      </c>
      <c r="F33" s="463"/>
      <c r="G33" s="466" t="s">
        <v>13</v>
      </c>
      <c r="H33" s="467"/>
      <c r="I33" s="468" t="s">
        <v>13</v>
      </c>
      <c r="J33" s="469"/>
      <c r="K33" s="470">
        <f>C33</f>
        <v>7</v>
      </c>
      <c r="L33" s="471"/>
      <c r="M33" s="462">
        <f>E33</f>
        <v>674.5</v>
      </c>
      <c r="N33" s="472"/>
      <c r="O33" s="345"/>
      <c r="P33"/>
    </row>
    <row r="34" spans="1:16" s="1" customFormat="1" ht="28.5" customHeight="1">
      <c r="A34" s="501" t="s">
        <v>14</v>
      </c>
      <c r="B34" s="502"/>
      <c r="C34" s="473">
        <v>28</v>
      </c>
      <c r="D34" s="471"/>
      <c r="E34" s="462">
        <v>2669.2</v>
      </c>
      <c r="F34" s="463"/>
      <c r="G34" s="466" t="s">
        <v>13</v>
      </c>
      <c r="H34" s="467"/>
      <c r="I34" s="468" t="s">
        <v>13</v>
      </c>
      <c r="J34" s="469"/>
      <c r="K34" s="470">
        <f>C34</f>
        <v>28</v>
      </c>
      <c r="L34" s="471"/>
      <c r="M34" s="462">
        <f>E34</f>
        <v>2669.2</v>
      </c>
      <c r="N34" s="472"/>
      <c r="O34" s="345"/>
      <c r="P34"/>
    </row>
    <row r="35" spans="1:16" s="1" customFormat="1" ht="28.5" customHeight="1">
      <c r="A35" s="503" t="s">
        <v>39</v>
      </c>
      <c r="B35" s="502"/>
      <c r="C35" s="492">
        <v>1</v>
      </c>
      <c r="D35" s="467"/>
      <c r="E35" s="468">
        <v>13.9</v>
      </c>
      <c r="F35" s="469"/>
      <c r="G35" s="466" t="s">
        <v>13</v>
      </c>
      <c r="H35" s="467"/>
      <c r="I35" s="466" t="s">
        <v>13</v>
      </c>
      <c r="J35" s="467"/>
      <c r="K35" s="470">
        <f>C35</f>
        <v>1</v>
      </c>
      <c r="L35" s="471"/>
      <c r="M35" s="462">
        <f>E35</f>
        <v>13.9</v>
      </c>
      <c r="N35" s="472"/>
      <c r="O35" s="345"/>
      <c r="P35"/>
    </row>
    <row r="36" spans="1:16" s="1" customFormat="1" ht="34.5" customHeight="1" thickBot="1">
      <c r="A36" s="504" t="s">
        <v>6</v>
      </c>
      <c r="B36" s="505"/>
      <c r="C36" s="500">
        <f>SUM(C30:D35)</f>
        <v>513</v>
      </c>
      <c r="D36" s="484"/>
      <c r="E36" s="485">
        <f>SUM(E30:F35)</f>
        <v>21303.500000000004</v>
      </c>
      <c r="F36" s="487"/>
      <c r="G36" s="483">
        <f>SUM(G30:H35)</f>
        <v>91</v>
      </c>
      <c r="H36" s="484"/>
      <c r="I36" s="485">
        <f>SUM(I30:J35)</f>
        <v>3553.4</v>
      </c>
      <c r="J36" s="487"/>
      <c r="K36" s="483">
        <f>G36+C36</f>
        <v>604</v>
      </c>
      <c r="L36" s="484"/>
      <c r="M36" s="485">
        <f>I36+E36</f>
        <v>24856.900000000005</v>
      </c>
      <c r="N36" s="486"/>
      <c r="O36" s="345"/>
      <c r="P36"/>
    </row>
    <row r="37" spans="1:16" s="1" customFormat="1" ht="5.25" customHeight="1">
      <c r="A37" s="4"/>
      <c r="B37" s="4"/>
      <c r="C37" s="4"/>
      <c r="D37" s="4"/>
      <c r="E37" s="4"/>
      <c r="F37" s="4"/>
      <c r="G37" s="4"/>
      <c r="H37" s="4"/>
      <c r="I37" s="4"/>
      <c r="J37" s="4"/>
      <c r="K37" s="4"/>
      <c r="L37" s="4"/>
      <c r="M37" s="4"/>
      <c r="N37" s="345"/>
      <c r="O37" s="345"/>
    </row>
    <row r="38" spans="1:16" s="1" customFormat="1" ht="21.5" customHeight="1">
      <c r="A38" s="341" t="s">
        <v>20</v>
      </c>
      <c r="B38" s="341"/>
      <c r="C38" s="341"/>
      <c r="D38" s="341"/>
      <c r="E38" s="341"/>
      <c r="F38" s="341"/>
      <c r="G38" s="341"/>
      <c r="H38" s="341"/>
      <c r="I38" s="341"/>
      <c r="J38" s="341"/>
      <c r="K38" s="341"/>
      <c r="L38" s="341"/>
      <c r="M38" s="341"/>
      <c r="N38" s="344"/>
      <c r="O38" s="344"/>
    </row>
  </sheetData>
  <mergeCells count="113">
    <mergeCell ref="A15:B15"/>
    <mergeCell ref="A16:B16"/>
    <mergeCell ref="A17:B17"/>
    <mergeCell ref="A18:B18"/>
    <mergeCell ref="A19:B19"/>
    <mergeCell ref="A20:B20"/>
    <mergeCell ref="C33:D33"/>
    <mergeCell ref="E33:F33"/>
    <mergeCell ref="C36:D36"/>
    <mergeCell ref="E36:F36"/>
    <mergeCell ref="C30:D30"/>
    <mergeCell ref="E30:F30"/>
    <mergeCell ref="A33:B33"/>
    <mergeCell ref="A34:B34"/>
    <mergeCell ref="A35:B35"/>
    <mergeCell ref="A36:B36"/>
    <mergeCell ref="A21:B21"/>
    <mergeCell ref="A22:B22"/>
    <mergeCell ref="A28:B29"/>
    <mergeCell ref="A30:B30"/>
    <mergeCell ref="A31:B31"/>
    <mergeCell ref="A32:B32"/>
    <mergeCell ref="K36:L36"/>
    <mergeCell ref="M36:N36"/>
    <mergeCell ref="G35:H35"/>
    <mergeCell ref="I35:J35"/>
    <mergeCell ref="G36:H36"/>
    <mergeCell ref="I36:J36"/>
    <mergeCell ref="K35:L35"/>
    <mergeCell ref="M35:N35"/>
    <mergeCell ref="C15:D15"/>
    <mergeCell ref="E15:F15"/>
    <mergeCell ref="G15:H15"/>
    <mergeCell ref="I15:J15"/>
    <mergeCell ref="C35:D35"/>
    <mergeCell ref="E35:F35"/>
    <mergeCell ref="G34:H34"/>
    <mergeCell ref="I34:J34"/>
    <mergeCell ref="G33:H33"/>
    <mergeCell ref="I33:J33"/>
    <mergeCell ref="C34:D34"/>
    <mergeCell ref="E34:F34"/>
    <mergeCell ref="K32:L32"/>
    <mergeCell ref="M32:N32"/>
    <mergeCell ref="K33:L33"/>
    <mergeCell ref="M33:N33"/>
    <mergeCell ref="K34:L34"/>
    <mergeCell ref="M34:N34"/>
    <mergeCell ref="C32:D32"/>
    <mergeCell ref="E32:F32"/>
    <mergeCell ref="G32:H32"/>
    <mergeCell ref="I32:J32"/>
    <mergeCell ref="G31:H31"/>
    <mergeCell ref="I31:J31"/>
    <mergeCell ref="K31:L31"/>
    <mergeCell ref="M31:N31"/>
    <mergeCell ref="G30:H30"/>
    <mergeCell ref="I30:J30"/>
    <mergeCell ref="K30:L30"/>
    <mergeCell ref="M30:N30"/>
    <mergeCell ref="C31:D31"/>
    <mergeCell ref="E31:F31"/>
    <mergeCell ref="F3:G3"/>
    <mergeCell ref="K28:N28"/>
    <mergeCell ref="C29:D29"/>
    <mergeCell ref="E29:F29"/>
    <mergeCell ref="G29:H29"/>
    <mergeCell ref="I29:J29"/>
    <mergeCell ref="K29:L29"/>
    <mergeCell ref="M29:N29"/>
    <mergeCell ref="J4:K4"/>
    <mergeCell ref="J5:K5"/>
    <mergeCell ref="C28:F28"/>
    <mergeCell ref="G28:J28"/>
    <mergeCell ref="B3:C3"/>
    <mergeCell ref="B4:C4"/>
    <mergeCell ref="B5:C5"/>
    <mergeCell ref="D3:E3"/>
    <mergeCell ref="D4:E4"/>
    <mergeCell ref="B9:C9"/>
    <mergeCell ref="D9:E9"/>
    <mergeCell ref="F7:G7"/>
    <mergeCell ref="F4:G4"/>
    <mergeCell ref="F5:G5"/>
    <mergeCell ref="D5:E5"/>
    <mergeCell ref="F8:G8"/>
    <mergeCell ref="L3:M3"/>
    <mergeCell ref="L4:M4"/>
    <mergeCell ref="L5:M5"/>
    <mergeCell ref="N3:O3"/>
    <mergeCell ref="N4:O4"/>
    <mergeCell ref="N5:O5"/>
    <mergeCell ref="N7:O7"/>
    <mergeCell ref="N8:O8"/>
    <mergeCell ref="N9:O9"/>
    <mergeCell ref="B7:C7"/>
    <mergeCell ref="B8:C8"/>
    <mergeCell ref="H3:I3"/>
    <mergeCell ref="H4:I4"/>
    <mergeCell ref="H5:I5"/>
    <mergeCell ref="J3:K3"/>
    <mergeCell ref="L7:M7"/>
    <mergeCell ref="L8:M8"/>
    <mergeCell ref="L9:M9"/>
    <mergeCell ref="F9:G9"/>
    <mergeCell ref="H9:I9"/>
    <mergeCell ref="J7:K7"/>
    <mergeCell ref="J8:K8"/>
    <mergeCell ref="J9:K9"/>
    <mergeCell ref="H7:I7"/>
    <mergeCell ref="H8:I8"/>
    <mergeCell ref="D7:E7"/>
    <mergeCell ref="D8:E8"/>
  </mergeCells>
  <phoneticPr fontId="2"/>
  <pageMargins left="0.78740157480314965" right="0.47244094488188981" top="0.78740157480314965" bottom="0.39370078740157483" header="0.31496062992125984" footer="0.31496062992125984"/>
  <pageSetup paperSize="9" scale="79" firstPageNumber="99"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11"/>
  <sheetViews>
    <sheetView view="pageBreakPreview" zoomScaleNormal="85" zoomScaleSheetLayoutView="100" workbookViewId="0"/>
  </sheetViews>
  <sheetFormatPr defaultColWidth="9" defaultRowHeight="13"/>
  <cols>
    <col min="1" max="1" width="21.1796875" customWidth="1"/>
    <col min="2" max="13" width="7.1796875" customWidth="1"/>
    <col min="14" max="15" width="7.6328125" customWidth="1"/>
  </cols>
  <sheetData>
    <row r="1" spans="1:15" ht="21.75" customHeight="1">
      <c r="A1" s="203" t="s">
        <v>49</v>
      </c>
      <c r="B1" s="348"/>
      <c r="C1" s="348"/>
      <c r="D1" s="348"/>
      <c r="E1" s="348"/>
      <c r="F1" s="10"/>
      <c r="G1" s="313"/>
      <c r="H1" s="349"/>
      <c r="I1" s="348"/>
      <c r="J1" s="349"/>
      <c r="K1" s="349"/>
      <c r="L1" s="349"/>
      <c r="M1" s="349"/>
      <c r="N1" s="309"/>
    </row>
    <row r="2" spans="1:15" ht="18" customHeight="1" thickBot="1">
      <c r="A2" s="3"/>
      <c r="B2" s="3"/>
      <c r="C2" s="3"/>
      <c r="D2" s="3"/>
      <c r="E2" s="3"/>
      <c r="F2" s="3"/>
      <c r="G2" s="3"/>
      <c r="H2" s="3"/>
      <c r="I2" s="3"/>
      <c r="J2" s="3"/>
      <c r="K2" s="3"/>
      <c r="L2" s="3"/>
      <c r="M2" s="350" t="s">
        <v>669</v>
      </c>
    </row>
    <row r="3" spans="1:15" ht="18" customHeight="1">
      <c r="A3" s="529" t="s">
        <v>50</v>
      </c>
      <c r="B3" s="481" t="s">
        <v>40</v>
      </c>
      <c r="C3" s="475"/>
      <c r="D3" s="475"/>
      <c r="E3" s="482"/>
      <c r="F3" s="474" t="s">
        <v>41</v>
      </c>
      <c r="G3" s="475"/>
      <c r="H3" s="475"/>
      <c r="I3" s="482"/>
      <c r="J3" s="474" t="s">
        <v>42</v>
      </c>
      <c r="K3" s="475"/>
      <c r="L3" s="475"/>
      <c r="M3" s="476"/>
    </row>
    <row r="4" spans="1:15" ht="18" customHeight="1">
      <c r="A4" s="530"/>
      <c r="B4" s="477" t="s">
        <v>8</v>
      </c>
      <c r="C4" s="478"/>
      <c r="D4" s="479" t="s">
        <v>9</v>
      </c>
      <c r="E4" s="478"/>
      <c r="F4" s="479" t="s">
        <v>8</v>
      </c>
      <c r="G4" s="478"/>
      <c r="H4" s="479" t="s">
        <v>9</v>
      </c>
      <c r="I4" s="478"/>
      <c r="J4" s="479" t="s">
        <v>8</v>
      </c>
      <c r="K4" s="478"/>
      <c r="L4" s="479" t="s">
        <v>9</v>
      </c>
      <c r="M4" s="480"/>
    </row>
    <row r="5" spans="1:15" s="1" customFormat="1" ht="34" customHeight="1">
      <c r="A5" s="314" t="s">
        <v>51</v>
      </c>
      <c r="B5" s="521">
        <v>12</v>
      </c>
      <c r="C5" s="522"/>
      <c r="D5" s="519">
        <v>4.8</v>
      </c>
      <c r="E5" s="523"/>
      <c r="F5" s="524">
        <v>0</v>
      </c>
      <c r="G5" s="525"/>
      <c r="H5" s="526">
        <v>0</v>
      </c>
      <c r="I5" s="527"/>
      <c r="J5" s="528">
        <f>F5+B5</f>
        <v>12</v>
      </c>
      <c r="K5" s="522"/>
      <c r="L5" s="519">
        <f>H5+D5</f>
        <v>4.8</v>
      </c>
      <c r="M5" s="520"/>
      <c r="N5"/>
      <c r="O5"/>
    </row>
    <row r="6" spans="1:15" s="1" customFormat="1" ht="34" customHeight="1">
      <c r="A6" s="315" t="s">
        <v>11</v>
      </c>
      <c r="B6" s="521">
        <v>31</v>
      </c>
      <c r="C6" s="522"/>
      <c r="D6" s="519">
        <v>41.1</v>
      </c>
      <c r="E6" s="523"/>
      <c r="F6" s="528">
        <v>6</v>
      </c>
      <c r="G6" s="522"/>
      <c r="H6" s="519">
        <v>7.8</v>
      </c>
      <c r="I6" s="523"/>
      <c r="J6" s="528">
        <f>F6+B6</f>
        <v>37</v>
      </c>
      <c r="K6" s="522"/>
      <c r="L6" s="519">
        <f>H6+D6</f>
        <v>48.9</v>
      </c>
      <c r="M6" s="520"/>
      <c r="N6"/>
      <c r="O6"/>
    </row>
    <row r="7" spans="1:15" s="1" customFormat="1" ht="34" customHeight="1">
      <c r="A7" s="315" t="s">
        <v>19</v>
      </c>
      <c r="B7" s="521">
        <v>11</v>
      </c>
      <c r="C7" s="522"/>
      <c r="D7" s="519">
        <v>22</v>
      </c>
      <c r="E7" s="523"/>
      <c r="F7" s="528">
        <v>0</v>
      </c>
      <c r="G7" s="522"/>
      <c r="H7" s="519">
        <v>0</v>
      </c>
      <c r="I7" s="523"/>
      <c r="J7" s="528">
        <f>F7+B7</f>
        <v>11</v>
      </c>
      <c r="K7" s="522"/>
      <c r="L7" s="519">
        <f>H7+D7</f>
        <v>22</v>
      </c>
      <c r="M7" s="520"/>
      <c r="N7"/>
      <c r="O7"/>
    </row>
    <row r="8" spans="1:15" s="1" customFormat="1" ht="34" customHeight="1">
      <c r="A8" s="315" t="s">
        <v>14</v>
      </c>
      <c r="B8" s="521">
        <v>7</v>
      </c>
      <c r="C8" s="522"/>
      <c r="D8" s="519">
        <v>14.5</v>
      </c>
      <c r="E8" s="523"/>
      <c r="F8" s="524">
        <v>0</v>
      </c>
      <c r="G8" s="525"/>
      <c r="H8" s="526">
        <v>0</v>
      </c>
      <c r="I8" s="527"/>
      <c r="J8" s="528">
        <f>F8+B8</f>
        <v>7</v>
      </c>
      <c r="K8" s="522"/>
      <c r="L8" s="519">
        <f>H8+D8</f>
        <v>14.5</v>
      </c>
      <c r="M8" s="520"/>
      <c r="N8"/>
      <c r="O8"/>
    </row>
    <row r="9" spans="1:15" s="1" customFormat="1" ht="34" customHeight="1" thickBot="1">
      <c r="A9" s="316" t="s">
        <v>6</v>
      </c>
      <c r="B9" s="515">
        <f>SUM(B5:C8)</f>
        <v>61</v>
      </c>
      <c r="C9" s="516"/>
      <c r="D9" s="513">
        <f>SUM(D5:E8)</f>
        <v>82.4</v>
      </c>
      <c r="E9" s="517"/>
      <c r="F9" s="518">
        <f>SUM(F5:G8)</f>
        <v>6</v>
      </c>
      <c r="G9" s="516"/>
      <c r="H9" s="513">
        <f>SUM(H5:I8)</f>
        <v>7.8</v>
      </c>
      <c r="I9" s="517"/>
      <c r="J9" s="518">
        <f>F9+B9</f>
        <v>67</v>
      </c>
      <c r="K9" s="516"/>
      <c r="L9" s="513">
        <f>H9+D9</f>
        <v>90.2</v>
      </c>
      <c r="M9" s="514"/>
      <c r="N9"/>
      <c r="O9"/>
    </row>
    <row r="10" spans="1:15" s="1" customFormat="1" ht="5.25" customHeight="1">
      <c r="A10" s="4"/>
      <c r="B10" s="4"/>
      <c r="C10" s="4"/>
      <c r="D10" s="4"/>
      <c r="E10" s="4"/>
      <c r="F10" s="4"/>
      <c r="G10" s="4"/>
      <c r="H10" s="4"/>
      <c r="I10" s="4"/>
      <c r="J10" s="4"/>
      <c r="K10" s="4"/>
      <c r="L10" s="4"/>
      <c r="M10" s="4"/>
      <c r="N10"/>
      <c r="O10"/>
    </row>
    <row r="11" spans="1:15" s="1" customFormat="1" ht="17.25" customHeight="1">
      <c r="A11" s="341" t="s">
        <v>20</v>
      </c>
      <c r="B11" s="341"/>
      <c r="C11" s="341"/>
      <c r="D11" s="341"/>
      <c r="E11" s="341"/>
      <c r="F11" s="341"/>
      <c r="G11" s="341"/>
      <c r="H11" s="341"/>
      <c r="I11" s="341"/>
      <c r="J11" s="341"/>
      <c r="K11" s="341"/>
      <c r="L11" s="341"/>
      <c r="M11" s="341"/>
    </row>
  </sheetData>
  <mergeCells count="40">
    <mergeCell ref="A3:A4"/>
    <mergeCell ref="B3:E3"/>
    <mergeCell ref="F3:I3"/>
    <mergeCell ref="J3:M3"/>
    <mergeCell ref="B4:C4"/>
    <mergeCell ref="D4:E4"/>
    <mergeCell ref="F4:G4"/>
    <mergeCell ref="H4:I4"/>
    <mergeCell ref="J4:K4"/>
    <mergeCell ref="L4:M4"/>
    <mergeCell ref="L5:M5"/>
    <mergeCell ref="B6:C6"/>
    <mergeCell ref="D6:E6"/>
    <mergeCell ref="F6:G6"/>
    <mergeCell ref="H6:I6"/>
    <mergeCell ref="J6:K6"/>
    <mergeCell ref="L6:M6"/>
    <mergeCell ref="B5:C5"/>
    <mergeCell ref="D5:E5"/>
    <mergeCell ref="F5:G5"/>
    <mergeCell ref="H5:I5"/>
    <mergeCell ref="J5:K5"/>
    <mergeCell ref="L7:M7"/>
    <mergeCell ref="B8:C8"/>
    <mergeCell ref="D8:E8"/>
    <mergeCell ref="F8:G8"/>
    <mergeCell ref="H8:I8"/>
    <mergeCell ref="J8:K8"/>
    <mergeCell ref="L8:M8"/>
    <mergeCell ref="B7:C7"/>
    <mergeCell ref="D7:E7"/>
    <mergeCell ref="F7:G7"/>
    <mergeCell ref="H7:I7"/>
    <mergeCell ref="J7:K7"/>
    <mergeCell ref="L9:M9"/>
    <mergeCell ref="B9:C9"/>
    <mergeCell ref="D9:E9"/>
    <mergeCell ref="F9:G9"/>
    <mergeCell ref="H9:I9"/>
    <mergeCell ref="J9:K9"/>
  </mergeCells>
  <phoneticPr fontId="2"/>
  <pageMargins left="0.78740157480314965" right="0.47244094488188981" top="0.78740157480314965" bottom="0.39370078740157483" header="0.31496062992125984" footer="0.31496062992125984"/>
  <pageSetup paperSize="9" scale="79" firstPageNumber="99"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37"/>
  <sheetViews>
    <sheetView view="pageBreakPreview" zoomScaleNormal="85" zoomScaleSheetLayoutView="100" workbookViewId="0"/>
  </sheetViews>
  <sheetFormatPr defaultColWidth="9" defaultRowHeight="13"/>
  <cols>
    <col min="1" max="1" width="12.81640625" style="23" customWidth="1"/>
    <col min="2" max="11" width="10.1796875" style="23" customWidth="1"/>
    <col min="12" max="14" width="12.6328125" style="23" customWidth="1"/>
    <col min="15" max="15" width="10.6328125" style="23" customWidth="1"/>
    <col min="16" max="16384" width="9" style="23"/>
  </cols>
  <sheetData>
    <row r="1" spans="1:14" ht="24" customHeight="1">
      <c r="A1" s="204" t="s">
        <v>52</v>
      </c>
      <c r="F1" s="317"/>
      <c r="L1" s="24"/>
    </row>
    <row r="2" spans="1:14" ht="17" thickBot="1">
      <c r="A2" s="25"/>
      <c r="J2" s="26" t="s">
        <v>670</v>
      </c>
      <c r="N2" s="26"/>
    </row>
    <row r="3" spans="1:14" ht="20.149999999999999" customHeight="1">
      <c r="A3" s="535"/>
      <c r="B3" s="544" t="s">
        <v>53</v>
      </c>
      <c r="C3" s="545"/>
      <c r="D3" s="546" t="s">
        <v>54</v>
      </c>
      <c r="E3" s="537" t="s">
        <v>55</v>
      </c>
      <c r="F3" s="537"/>
      <c r="G3" s="537"/>
      <c r="H3" s="537"/>
      <c r="I3" s="537"/>
      <c r="J3" s="538"/>
    </row>
    <row r="4" spans="1:14" ht="20.149999999999999" customHeight="1">
      <c r="A4" s="536"/>
      <c r="B4" s="542"/>
      <c r="C4" s="541"/>
      <c r="D4" s="547"/>
      <c r="E4" s="533" t="s">
        <v>56</v>
      </c>
      <c r="F4" s="533"/>
      <c r="G4" s="533" t="s">
        <v>57</v>
      </c>
      <c r="H4" s="533"/>
      <c r="I4" s="533" t="s">
        <v>58</v>
      </c>
      <c r="J4" s="534"/>
    </row>
    <row r="5" spans="1:14" ht="20.149999999999999" customHeight="1">
      <c r="A5" s="536"/>
      <c r="B5" s="81" t="s">
        <v>59</v>
      </c>
      <c r="C5" s="82" t="s">
        <v>60</v>
      </c>
      <c r="D5" s="82" t="s">
        <v>61</v>
      </c>
      <c r="E5" s="82" t="s">
        <v>59</v>
      </c>
      <c r="F5" s="82" t="s">
        <v>60</v>
      </c>
      <c r="G5" s="82" t="s">
        <v>59</v>
      </c>
      <c r="H5" s="82" t="s">
        <v>60</v>
      </c>
      <c r="I5" s="82" t="s">
        <v>59</v>
      </c>
      <c r="J5" s="83" t="s">
        <v>60</v>
      </c>
    </row>
    <row r="6" spans="1:14" ht="23.25" customHeight="1">
      <c r="A6" s="84" t="s">
        <v>62</v>
      </c>
      <c r="B6" s="86">
        <f>SUM(B7:B9)</f>
        <v>5758</v>
      </c>
      <c r="C6" s="85">
        <f>SUM(C7:C9)</f>
        <v>5310.92</v>
      </c>
      <c r="D6" s="85">
        <v>7.25</v>
      </c>
      <c r="E6" s="86">
        <f t="shared" ref="E6:J6" si="0">SUM(E7:E9)</f>
        <v>4577</v>
      </c>
      <c r="F6" s="85">
        <f t="shared" si="0"/>
        <v>720.41</v>
      </c>
      <c r="G6" s="86">
        <f t="shared" si="0"/>
        <v>295</v>
      </c>
      <c r="H6" s="85">
        <f t="shared" si="0"/>
        <v>537.49</v>
      </c>
      <c r="I6" s="86">
        <f t="shared" si="0"/>
        <v>43</v>
      </c>
      <c r="J6" s="87">
        <f t="shared" si="0"/>
        <v>206.04</v>
      </c>
    </row>
    <row r="7" spans="1:14" ht="23.25" customHeight="1">
      <c r="A7" s="84" t="s">
        <v>63</v>
      </c>
      <c r="B7" s="86">
        <v>1</v>
      </c>
      <c r="C7" s="85">
        <f>F7+H7+J7+C15+E15+G15+I15+C23+E23+G23+I23+C31+E31+G31+I31+K31</f>
        <v>304</v>
      </c>
      <c r="D7" s="351">
        <v>0.41</v>
      </c>
      <c r="E7" s="86">
        <v>0</v>
      </c>
      <c r="F7" s="85">
        <v>0</v>
      </c>
      <c r="G7" s="86">
        <v>0</v>
      </c>
      <c r="H7" s="85">
        <v>0</v>
      </c>
      <c r="I7" s="86">
        <v>0</v>
      </c>
      <c r="J7" s="87">
        <v>0</v>
      </c>
    </row>
    <row r="8" spans="1:14" ht="23.25" customHeight="1">
      <c r="A8" s="84" t="s">
        <v>64</v>
      </c>
      <c r="B8" s="86">
        <f>E8+G8+I8+B16+D16+F16+H16+B24+D24+F24+H24+B32+D32+F32+H32+J32</f>
        <v>31</v>
      </c>
      <c r="C8" s="85">
        <f>F8+H8+J8+C16+E16+G16+I16+C24+E24+G24+I24+C32+E32+G32+I32+K32</f>
        <v>1416.97</v>
      </c>
      <c r="D8" s="351">
        <v>1.93</v>
      </c>
      <c r="E8" s="86">
        <v>0</v>
      </c>
      <c r="F8" s="85">
        <v>0</v>
      </c>
      <c r="G8" s="86">
        <v>1</v>
      </c>
      <c r="H8" s="85">
        <v>3.5</v>
      </c>
      <c r="I8" s="86">
        <v>0</v>
      </c>
      <c r="J8" s="87">
        <v>0</v>
      </c>
    </row>
    <row r="9" spans="1:14" ht="23.25" customHeight="1" thickBot="1">
      <c r="A9" s="88" t="s">
        <v>65</v>
      </c>
      <c r="B9" s="90">
        <f>E9+G9+I9+B17+D17+F17+H17+B25+D25+F25+H25+B33+D33+F33+H33+J33</f>
        <v>5726</v>
      </c>
      <c r="C9" s="92">
        <f>F9+H9+J9+C17+E17+G17+I17+C25+E25+G25+I25+C33+E33+G33+I33+K33</f>
        <v>3589.95</v>
      </c>
      <c r="D9" s="89">
        <v>4.8600000000000003</v>
      </c>
      <c r="E9" s="90">
        <v>4577</v>
      </c>
      <c r="F9" s="92">
        <v>720.41</v>
      </c>
      <c r="G9" s="90">
        <v>294</v>
      </c>
      <c r="H9" s="92">
        <v>533.99</v>
      </c>
      <c r="I9" s="90">
        <v>43</v>
      </c>
      <c r="J9" s="91">
        <v>206.04</v>
      </c>
    </row>
    <row r="10" spans="1:14" ht="41.25" customHeight="1" thickBot="1">
      <c r="A10" s="27"/>
      <c r="B10" s="28"/>
      <c r="C10" s="29"/>
      <c r="D10" s="29"/>
      <c r="E10" s="27"/>
      <c r="F10" s="27"/>
      <c r="G10" s="27"/>
      <c r="H10" s="27"/>
      <c r="I10" s="27"/>
      <c r="J10" s="27"/>
      <c r="K10" s="27"/>
      <c r="L10" s="27"/>
      <c r="M10" s="27"/>
      <c r="N10" s="27"/>
    </row>
    <row r="11" spans="1:14" ht="20.149999999999999" customHeight="1">
      <c r="A11" s="535"/>
      <c r="B11" s="537" t="s">
        <v>66</v>
      </c>
      <c r="C11" s="537"/>
      <c r="D11" s="537"/>
      <c r="E11" s="537"/>
      <c r="F11" s="539" t="s">
        <v>67</v>
      </c>
      <c r="G11" s="537"/>
      <c r="H11" s="537"/>
      <c r="I11" s="538"/>
    </row>
    <row r="12" spans="1:14" ht="20.149999999999999" customHeight="1">
      <c r="A12" s="536"/>
      <c r="B12" s="533" t="s">
        <v>68</v>
      </c>
      <c r="C12" s="533"/>
      <c r="D12" s="533" t="s">
        <v>69</v>
      </c>
      <c r="E12" s="533"/>
      <c r="F12" s="540" t="s">
        <v>70</v>
      </c>
      <c r="G12" s="541"/>
      <c r="H12" s="542" t="s">
        <v>71</v>
      </c>
      <c r="I12" s="543"/>
    </row>
    <row r="13" spans="1:14" ht="20.149999999999999" customHeight="1">
      <c r="A13" s="536"/>
      <c r="B13" s="82" t="s">
        <v>59</v>
      </c>
      <c r="C13" s="82" t="s">
        <v>60</v>
      </c>
      <c r="D13" s="82" t="s">
        <v>59</v>
      </c>
      <c r="E13" s="82" t="s">
        <v>60</v>
      </c>
      <c r="F13" s="81" t="s">
        <v>59</v>
      </c>
      <c r="G13" s="82" t="s">
        <v>60</v>
      </c>
      <c r="H13" s="82" t="s">
        <v>59</v>
      </c>
      <c r="I13" s="83" t="s">
        <v>60</v>
      </c>
    </row>
    <row r="14" spans="1:14" ht="23.25" customHeight="1">
      <c r="A14" s="84" t="s">
        <v>62</v>
      </c>
      <c r="B14" s="86">
        <f t="shared" ref="B14:G14" si="1">SUM(B15:B17)</f>
        <v>71</v>
      </c>
      <c r="C14" s="85">
        <f t="shared" si="1"/>
        <v>960.40000000000009</v>
      </c>
      <c r="D14" s="86">
        <f t="shared" si="1"/>
        <v>31</v>
      </c>
      <c r="E14" s="85">
        <f t="shared" si="1"/>
        <v>453.93</v>
      </c>
      <c r="F14" s="86">
        <f t="shared" si="1"/>
        <v>13</v>
      </c>
      <c r="G14" s="85">
        <f t="shared" si="1"/>
        <v>1061.98</v>
      </c>
      <c r="H14" s="86">
        <f>SUM(H15:H17)</f>
        <v>0</v>
      </c>
      <c r="I14" s="87">
        <f>SUM(I15:I17)</f>
        <v>0</v>
      </c>
    </row>
    <row r="15" spans="1:14" ht="23.25" customHeight="1">
      <c r="A15" s="84" t="s">
        <v>63</v>
      </c>
      <c r="B15" s="86">
        <v>0</v>
      </c>
      <c r="C15" s="85">
        <v>0</v>
      </c>
      <c r="D15" s="86">
        <v>0</v>
      </c>
      <c r="E15" s="85">
        <v>0</v>
      </c>
      <c r="F15" s="318">
        <v>1</v>
      </c>
      <c r="G15" s="85">
        <v>304</v>
      </c>
      <c r="H15" s="86">
        <v>0</v>
      </c>
      <c r="I15" s="87">
        <v>0</v>
      </c>
    </row>
    <row r="16" spans="1:14" ht="23.25" customHeight="1">
      <c r="A16" s="84" t="s">
        <v>64</v>
      </c>
      <c r="B16" s="86">
        <v>10</v>
      </c>
      <c r="C16" s="85">
        <v>251.19</v>
      </c>
      <c r="D16" s="86">
        <v>2</v>
      </c>
      <c r="E16" s="85">
        <v>67.5</v>
      </c>
      <c r="F16" s="318">
        <v>10</v>
      </c>
      <c r="G16" s="85">
        <v>601.1</v>
      </c>
      <c r="H16" s="86">
        <v>0</v>
      </c>
      <c r="I16" s="87">
        <v>0</v>
      </c>
    </row>
    <row r="17" spans="1:14" ht="23.25" customHeight="1" thickBot="1">
      <c r="A17" s="88" t="s">
        <v>65</v>
      </c>
      <c r="B17" s="90">
        <v>61</v>
      </c>
      <c r="C17" s="92">
        <v>709.21</v>
      </c>
      <c r="D17" s="90">
        <v>29</v>
      </c>
      <c r="E17" s="92">
        <v>386.43</v>
      </c>
      <c r="F17" s="352">
        <v>2</v>
      </c>
      <c r="G17" s="92">
        <v>156.88</v>
      </c>
      <c r="H17" s="90">
        <v>0</v>
      </c>
      <c r="I17" s="91">
        <v>0</v>
      </c>
    </row>
    <row r="18" spans="1:14" ht="41.25" customHeight="1" thickBot="1">
      <c r="A18" s="27"/>
      <c r="B18" s="27"/>
      <c r="C18" s="27"/>
      <c r="D18" s="27"/>
      <c r="E18" s="27"/>
      <c r="F18" s="27"/>
      <c r="G18" s="27"/>
      <c r="H18" s="27"/>
      <c r="I18" s="27"/>
      <c r="J18" s="27"/>
      <c r="K18" s="27"/>
      <c r="L18" s="27"/>
      <c r="M18" s="27"/>
      <c r="N18" s="27"/>
    </row>
    <row r="19" spans="1:14" ht="20.149999999999999" customHeight="1">
      <c r="A19" s="535"/>
      <c r="B19" s="537" t="s">
        <v>72</v>
      </c>
      <c r="C19" s="537"/>
      <c r="D19" s="537"/>
      <c r="E19" s="537"/>
      <c r="F19" s="537"/>
      <c r="G19" s="537"/>
      <c r="H19" s="537"/>
      <c r="I19" s="538"/>
    </row>
    <row r="20" spans="1:14" ht="20.149999999999999" customHeight="1">
      <c r="A20" s="536"/>
      <c r="B20" s="533" t="s">
        <v>73</v>
      </c>
      <c r="C20" s="533"/>
      <c r="D20" s="533" t="s">
        <v>74</v>
      </c>
      <c r="E20" s="533"/>
      <c r="F20" s="533" t="s">
        <v>75</v>
      </c>
      <c r="G20" s="533"/>
      <c r="H20" s="533" t="s">
        <v>76</v>
      </c>
      <c r="I20" s="534"/>
    </row>
    <row r="21" spans="1:14" ht="20.149999999999999" customHeight="1">
      <c r="A21" s="536"/>
      <c r="B21" s="82" t="s">
        <v>59</v>
      </c>
      <c r="C21" s="82" t="s">
        <v>60</v>
      </c>
      <c r="D21" s="82" t="s">
        <v>59</v>
      </c>
      <c r="E21" s="82" t="s">
        <v>60</v>
      </c>
      <c r="F21" s="82" t="s">
        <v>59</v>
      </c>
      <c r="G21" s="82" t="s">
        <v>60</v>
      </c>
      <c r="H21" s="82" t="s">
        <v>59</v>
      </c>
      <c r="I21" s="83" t="s">
        <v>60</v>
      </c>
    </row>
    <row r="22" spans="1:14" ht="23.25" customHeight="1">
      <c r="A22" s="84" t="s">
        <v>62</v>
      </c>
      <c r="B22" s="86">
        <f>SUM(B23:B25)</f>
        <v>16</v>
      </c>
      <c r="C22" s="85">
        <f t="shared" ref="C22" si="2">SUM(C23:C25)</f>
        <v>54.22</v>
      </c>
      <c r="D22" s="86">
        <f t="shared" ref="D22:I22" si="3">SUM(D23:D25)</f>
        <v>1</v>
      </c>
      <c r="E22" s="85">
        <f t="shared" si="3"/>
        <v>0.63</v>
      </c>
      <c r="F22" s="86">
        <f t="shared" si="3"/>
        <v>18</v>
      </c>
      <c r="G22" s="85">
        <f t="shared" si="3"/>
        <v>40.5</v>
      </c>
      <c r="H22" s="86">
        <f t="shared" si="3"/>
        <v>2</v>
      </c>
      <c r="I22" s="87">
        <f t="shared" si="3"/>
        <v>41.14</v>
      </c>
    </row>
    <row r="23" spans="1:14" ht="23.25" customHeight="1">
      <c r="A23" s="84" t="s">
        <v>63</v>
      </c>
      <c r="B23" s="86">
        <v>0</v>
      </c>
      <c r="C23" s="85">
        <v>0</v>
      </c>
      <c r="D23" s="86">
        <v>0</v>
      </c>
      <c r="E23" s="85">
        <v>0</v>
      </c>
      <c r="F23" s="86">
        <v>0</v>
      </c>
      <c r="G23" s="85">
        <v>0</v>
      </c>
      <c r="H23" s="86">
        <v>0</v>
      </c>
      <c r="I23" s="87">
        <v>0</v>
      </c>
    </row>
    <row r="24" spans="1:14" ht="23.25" customHeight="1">
      <c r="A24" s="84" t="s">
        <v>64</v>
      </c>
      <c r="B24" s="86">
        <v>0</v>
      </c>
      <c r="C24" s="85">
        <v>0</v>
      </c>
      <c r="D24" s="86">
        <v>0</v>
      </c>
      <c r="E24" s="85">
        <v>0</v>
      </c>
      <c r="F24" s="86">
        <v>0</v>
      </c>
      <c r="G24" s="85">
        <v>0</v>
      </c>
      <c r="H24" s="86">
        <v>0</v>
      </c>
      <c r="I24" s="87">
        <v>0</v>
      </c>
    </row>
    <row r="25" spans="1:14" ht="23.25" customHeight="1" thickBot="1">
      <c r="A25" s="88" t="s">
        <v>65</v>
      </c>
      <c r="B25" s="90">
        <v>16</v>
      </c>
      <c r="C25" s="92">
        <v>54.22</v>
      </c>
      <c r="D25" s="90">
        <v>1</v>
      </c>
      <c r="E25" s="92">
        <v>0.63</v>
      </c>
      <c r="F25" s="90">
        <v>18</v>
      </c>
      <c r="G25" s="92">
        <v>40.5</v>
      </c>
      <c r="H25" s="90">
        <v>2</v>
      </c>
      <c r="I25" s="91">
        <v>41.14</v>
      </c>
    </row>
    <row r="26" spans="1:14" ht="41.25" customHeight="1" thickBot="1"/>
    <row r="27" spans="1:14" ht="20.149999999999999" customHeight="1">
      <c r="A27" s="535"/>
      <c r="B27" s="531" t="s">
        <v>77</v>
      </c>
      <c r="C27" s="531"/>
      <c r="D27" s="531" t="s">
        <v>78</v>
      </c>
      <c r="E27" s="531"/>
      <c r="F27" s="531" t="s">
        <v>79</v>
      </c>
      <c r="G27" s="531"/>
      <c r="H27" s="531" t="s">
        <v>80</v>
      </c>
      <c r="I27" s="531"/>
      <c r="J27" s="531" t="s">
        <v>81</v>
      </c>
      <c r="K27" s="532"/>
    </row>
    <row r="28" spans="1:14" ht="20.149999999999999" customHeight="1">
      <c r="A28" s="536"/>
      <c r="B28" s="533"/>
      <c r="C28" s="533"/>
      <c r="D28" s="533"/>
      <c r="E28" s="533"/>
      <c r="F28" s="533"/>
      <c r="G28" s="533"/>
      <c r="H28" s="533"/>
      <c r="I28" s="533"/>
      <c r="J28" s="533"/>
      <c r="K28" s="534"/>
    </row>
    <row r="29" spans="1:14" ht="20.149999999999999" customHeight="1">
      <c r="A29" s="536"/>
      <c r="B29" s="82" t="s">
        <v>59</v>
      </c>
      <c r="C29" s="82" t="s">
        <v>60</v>
      </c>
      <c r="D29" s="82" t="s">
        <v>59</v>
      </c>
      <c r="E29" s="82" t="s">
        <v>60</v>
      </c>
      <c r="F29" s="82" t="s">
        <v>59</v>
      </c>
      <c r="G29" s="82" t="s">
        <v>60</v>
      </c>
      <c r="H29" s="82" t="s">
        <v>59</v>
      </c>
      <c r="I29" s="82" t="s">
        <v>60</v>
      </c>
      <c r="J29" s="82" t="s">
        <v>59</v>
      </c>
      <c r="K29" s="83" t="s">
        <v>60</v>
      </c>
    </row>
    <row r="30" spans="1:14" ht="23.25" customHeight="1">
      <c r="A30" s="84" t="s">
        <v>62</v>
      </c>
      <c r="B30" s="86">
        <f t="shared" ref="B30:K30" si="4">SUM(B31:B33)</f>
        <v>46</v>
      </c>
      <c r="C30" s="85">
        <f>SUM(C31:C33)</f>
        <v>43.93</v>
      </c>
      <c r="D30" s="86">
        <f t="shared" ref="D30:E30" si="5">SUM(D31:D33)</f>
        <v>444</v>
      </c>
      <c r="E30" s="85">
        <f t="shared" si="5"/>
        <v>1072.53</v>
      </c>
      <c r="F30" s="86">
        <f t="shared" si="4"/>
        <v>3</v>
      </c>
      <c r="G30" s="85">
        <f t="shared" si="4"/>
        <v>58.83</v>
      </c>
      <c r="H30" s="86">
        <f t="shared" si="4"/>
        <v>6</v>
      </c>
      <c r="I30" s="85">
        <f t="shared" si="4"/>
        <v>1.63</v>
      </c>
      <c r="J30" s="86">
        <f t="shared" si="4"/>
        <v>192</v>
      </c>
      <c r="K30" s="87">
        <f t="shared" si="4"/>
        <v>57.26</v>
      </c>
    </row>
    <row r="31" spans="1:14" ht="23.25" customHeight="1">
      <c r="A31" s="84" t="s">
        <v>63</v>
      </c>
      <c r="B31" s="86">
        <v>0</v>
      </c>
      <c r="C31" s="85">
        <v>0</v>
      </c>
      <c r="D31" s="86">
        <v>0</v>
      </c>
      <c r="E31" s="85">
        <v>0</v>
      </c>
      <c r="F31" s="86">
        <v>0</v>
      </c>
      <c r="G31" s="85">
        <v>0</v>
      </c>
      <c r="H31" s="86">
        <v>0</v>
      </c>
      <c r="I31" s="85">
        <v>0</v>
      </c>
      <c r="J31" s="86">
        <v>0</v>
      </c>
      <c r="K31" s="87">
        <v>0</v>
      </c>
    </row>
    <row r="32" spans="1:14" ht="23.25" customHeight="1">
      <c r="A32" s="84" t="s">
        <v>64</v>
      </c>
      <c r="B32" s="86">
        <v>0</v>
      </c>
      <c r="C32" s="85">
        <v>0</v>
      </c>
      <c r="D32" s="86">
        <v>4</v>
      </c>
      <c r="E32" s="85">
        <v>471.4</v>
      </c>
      <c r="F32" s="86">
        <v>0</v>
      </c>
      <c r="G32" s="85">
        <v>0</v>
      </c>
      <c r="H32" s="86">
        <v>0</v>
      </c>
      <c r="I32" s="85">
        <v>0</v>
      </c>
      <c r="J32" s="86">
        <v>4</v>
      </c>
      <c r="K32" s="87">
        <v>22.28</v>
      </c>
    </row>
    <row r="33" spans="1:11" ht="23.25" customHeight="1" thickBot="1">
      <c r="A33" s="88" t="s">
        <v>65</v>
      </c>
      <c r="B33" s="90">
        <v>46</v>
      </c>
      <c r="C33" s="92">
        <v>43.93</v>
      </c>
      <c r="D33" s="90">
        <v>440</v>
      </c>
      <c r="E33" s="92">
        <v>601.13</v>
      </c>
      <c r="F33" s="90">
        <v>3</v>
      </c>
      <c r="G33" s="92">
        <v>58.83</v>
      </c>
      <c r="H33" s="90">
        <v>6</v>
      </c>
      <c r="I33" s="92">
        <v>1.63</v>
      </c>
      <c r="J33" s="90">
        <v>188</v>
      </c>
      <c r="K33" s="91">
        <v>34.979999999999997</v>
      </c>
    </row>
    <row r="34" spans="1:11" ht="24" customHeight="1">
      <c r="A34" s="23" t="s">
        <v>82</v>
      </c>
    </row>
    <row r="35" spans="1:11" ht="20.149999999999999" customHeight="1">
      <c r="A35" s="27"/>
    </row>
    <row r="36" spans="1:11" ht="20.149999999999999" customHeight="1"/>
    <row r="37" spans="1:11" ht="20.149999999999999" customHeight="1"/>
  </sheetData>
  <mergeCells count="26">
    <mergeCell ref="A3:A5"/>
    <mergeCell ref="B3:C4"/>
    <mergeCell ref="D3:D4"/>
    <mergeCell ref="E3:J3"/>
    <mergeCell ref="E4:F4"/>
    <mergeCell ref="G4:H4"/>
    <mergeCell ref="I4:J4"/>
    <mergeCell ref="A11:A13"/>
    <mergeCell ref="B11:E11"/>
    <mergeCell ref="F11:I11"/>
    <mergeCell ref="B12:C12"/>
    <mergeCell ref="D12:E12"/>
    <mergeCell ref="F12:G12"/>
    <mergeCell ref="H12:I12"/>
    <mergeCell ref="A19:A21"/>
    <mergeCell ref="B19:I19"/>
    <mergeCell ref="B20:C20"/>
    <mergeCell ref="D20:E20"/>
    <mergeCell ref="F20:G20"/>
    <mergeCell ref="H20:I20"/>
    <mergeCell ref="J27:K28"/>
    <mergeCell ref="A27:A29"/>
    <mergeCell ref="B27:C28"/>
    <mergeCell ref="D27:E28"/>
    <mergeCell ref="F27:G28"/>
    <mergeCell ref="H27:I28"/>
  </mergeCells>
  <phoneticPr fontId="2"/>
  <pageMargins left="0.78740157480314965" right="0.47244094488188981" top="0.78740157480314965" bottom="0.39370078740157483" header="0.31496062992125984" footer="0.31496062992125984"/>
  <pageSetup paperSize="9" scale="79" firstPageNumber="10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82"/>
  <sheetViews>
    <sheetView view="pageBreakPreview" zoomScaleNormal="100" zoomScaleSheetLayoutView="100" workbookViewId="0"/>
  </sheetViews>
  <sheetFormatPr defaultColWidth="8.81640625" defaultRowHeight="13"/>
  <cols>
    <col min="1" max="1" width="10.54296875" style="94" customWidth="1"/>
    <col min="2" max="5" width="8.90625" style="94" customWidth="1"/>
    <col min="6" max="6" width="10.81640625" style="94" customWidth="1"/>
    <col min="7" max="10" width="8.90625" style="94" customWidth="1"/>
    <col min="11" max="12" width="10" style="94" customWidth="1"/>
    <col min="13" max="16384" width="8.81640625" style="94"/>
  </cols>
  <sheetData>
    <row r="1" spans="1:13" ht="24" customHeight="1">
      <c r="A1" s="205" t="s">
        <v>83</v>
      </c>
      <c r="M1" s="307"/>
    </row>
    <row r="2" spans="1:13" ht="7.5" customHeight="1">
      <c r="A2" s="93"/>
    </row>
    <row r="3" spans="1:13" ht="24" customHeight="1">
      <c r="A3" s="93" t="s">
        <v>84</v>
      </c>
      <c r="B3" s="96"/>
      <c r="C3" s="96"/>
      <c r="D3" s="96"/>
      <c r="E3" s="96"/>
      <c r="F3" s="96"/>
      <c r="G3" s="96"/>
      <c r="H3" s="96"/>
      <c r="I3" s="96"/>
      <c r="K3" s="97"/>
    </row>
    <row r="4" spans="1:13" ht="13.5" thickBot="1">
      <c r="A4" s="96"/>
      <c r="B4" s="96"/>
      <c r="C4" s="96"/>
      <c r="D4" s="96"/>
      <c r="E4" s="96"/>
      <c r="F4" s="96"/>
      <c r="G4" s="96"/>
      <c r="H4" s="96"/>
      <c r="I4" s="98"/>
      <c r="J4" s="5"/>
      <c r="K4" s="5"/>
      <c r="L4" s="5" t="s">
        <v>85</v>
      </c>
    </row>
    <row r="5" spans="1:13" ht="18" customHeight="1">
      <c r="A5" s="548" t="s">
        <v>86</v>
      </c>
      <c r="B5" s="551" t="s">
        <v>87</v>
      </c>
      <c r="C5" s="552"/>
      <c r="D5" s="552"/>
      <c r="E5" s="552"/>
      <c r="F5" s="553"/>
      <c r="G5" s="552" t="s">
        <v>88</v>
      </c>
      <c r="H5" s="552"/>
      <c r="I5" s="552"/>
      <c r="J5" s="553"/>
      <c r="K5" s="561" t="s">
        <v>89</v>
      </c>
      <c r="L5" s="562"/>
    </row>
    <row r="6" spans="1:13" ht="18" customHeight="1">
      <c r="A6" s="549"/>
      <c r="B6" s="563" t="s">
        <v>90</v>
      </c>
      <c r="C6" s="558" t="s">
        <v>91</v>
      </c>
      <c r="D6" s="567" t="s">
        <v>92</v>
      </c>
      <c r="E6" s="568"/>
      <c r="F6" s="569" t="s">
        <v>394</v>
      </c>
      <c r="G6" s="571" t="s">
        <v>93</v>
      </c>
      <c r="H6" s="568"/>
      <c r="I6" s="567" t="s">
        <v>94</v>
      </c>
      <c r="J6" s="572"/>
      <c r="K6" s="556" t="s">
        <v>90</v>
      </c>
      <c r="L6" s="559" t="s">
        <v>95</v>
      </c>
    </row>
    <row r="7" spans="1:13" ht="18" customHeight="1">
      <c r="A7" s="549"/>
      <c r="B7" s="564"/>
      <c r="C7" s="566"/>
      <c r="D7" s="554" t="s">
        <v>392</v>
      </c>
      <c r="E7" s="554" t="s">
        <v>393</v>
      </c>
      <c r="F7" s="570"/>
      <c r="G7" s="556" t="s">
        <v>90</v>
      </c>
      <c r="H7" s="558" t="s">
        <v>96</v>
      </c>
      <c r="I7" s="558" t="s">
        <v>90</v>
      </c>
      <c r="J7" s="559" t="s">
        <v>96</v>
      </c>
      <c r="K7" s="573"/>
      <c r="L7" s="570"/>
    </row>
    <row r="8" spans="1:13" ht="18" customHeight="1" thickBot="1">
      <c r="A8" s="550"/>
      <c r="B8" s="565"/>
      <c r="C8" s="555"/>
      <c r="D8" s="555"/>
      <c r="E8" s="555"/>
      <c r="F8" s="560"/>
      <c r="G8" s="557"/>
      <c r="H8" s="555"/>
      <c r="I8" s="555"/>
      <c r="J8" s="560"/>
      <c r="K8" s="557"/>
      <c r="L8" s="560"/>
    </row>
    <row r="9" spans="1:13" ht="18" customHeight="1">
      <c r="A9" s="99" t="s">
        <v>97</v>
      </c>
      <c r="B9" s="100">
        <v>249</v>
      </c>
      <c r="C9" s="101">
        <v>19.3</v>
      </c>
      <c r="D9" s="102">
        <v>142</v>
      </c>
      <c r="E9" s="102">
        <v>88</v>
      </c>
      <c r="F9" s="103">
        <v>1</v>
      </c>
      <c r="G9" s="104">
        <v>0</v>
      </c>
      <c r="H9" s="105">
        <v>0</v>
      </c>
      <c r="I9" s="105">
        <v>431</v>
      </c>
      <c r="J9" s="106">
        <v>0</v>
      </c>
      <c r="K9" s="107">
        <v>0</v>
      </c>
      <c r="L9" s="108">
        <v>0</v>
      </c>
    </row>
    <row r="10" spans="1:13" ht="18" customHeight="1">
      <c r="A10" s="109" t="s">
        <v>98</v>
      </c>
      <c r="B10" s="100">
        <v>272</v>
      </c>
      <c r="C10" s="101">
        <v>0</v>
      </c>
      <c r="D10" s="102">
        <v>238</v>
      </c>
      <c r="E10" s="102">
        <v>34</v>
      </c>
      <c r="F10" s="103">
        <v>0</v>
      </c>
      <c r="G10" s="110">
        <v>0</v>
      </c>
      <c r="H10" s="111">
        <v>0</v>
      </c>
      <c r="I10" s="111">
        <v>0</v>
      </c>
      <c r="J10" s="112">
        <v>0</v>
      </c>
      <c r="K10" s="113">
        <v>0</v>
      </c>
      <c r="L10" s="114">
        <v>0</v>
      </c>
    </row>
    <row r="11" spans="1:13" ht="18" customHeight="1">
      <c r="A11" s="115" t="s">
        <v>99</v>
      </c>
      <c r="B11" s="100">
        <v>422</v>
      </c>
      <c r="C11" s="101">
        <v>0</v>
      </c>
      <c r="D11" s="102">
        <v>400</v>
      </c>
      <c r="E11" s="102">
        <v>21</v>
      </c>
      <c r="F11" s="103">
        <v>7</v>
      </c>
      <c r="G11" s="116">
        <v>0</v>
      </c>
      <c r="H11" s="117">
        <v>0</v>
      </c>
      <c r="I11" s="117">
        <v>0</v>
      </c>
      <c r="J11" s="118">
        <v>0</v>
      </c>
      <c r="K11" s="119">
        <v>10</v>
      </c>
      <c r="L11" s="120">
        <v>0</v>
      </c>
    </row>
    <row r="12" spans="1:13" ht="18" customHeight="1">
      <c r="A12" s="115" t="s">
        <v>100</v>
      </c>
      <c r="B12" s="100">
        <f>SUM(C12:E12)</f>
        <v>39.270000000000003</v>
      </c>
      <c r="C12" s="101">
        <v>0.05</v>
      </c>
      <c r="D12" s="102">
        <v>7.24</v>
      </c>
      <c r="E12" s="102">
        <v>31.98</v>
      </c>
      <c r="F12" s="103">
        <v>0</v>
      </c>
      <c r="G12" s="116">
        <v>0</v>
      </c>
      <c r="H12" s="117">
        <v>0</v>
      </c>
      <c r="I12" s="117">
        <v>728</v>
      </c>
      <c r="J12" s="118">
        <v>0</v>
      </c>
      <c r="K12" s="119">
        <v>0</v>
      </c>
      <c r="L12" s="120">
        <v>0</v>
      </c>
    </row>
    <row r="13" spans="1:13" ht="18" customHeight="1">
      <c r="A13" s="115" t="s">
        <v>101</v>
      </c>
      <c r="B13" s="100">
        <f>SUM(C13:E13)</f>
        <v>5.79</v>
      </c>
      <c r="C13" s="101">
        <v>0</v>
      </c>
      <c r="D13" s="102">
        <v>0</v>
      </c>
      <c r="E13" s="102">
        <v>5.79</v>
      </c>
      <c r="F13" s="103">
        <v>0</v>
      </c>
      <c r="G13" s="116">
        <v>0</v>
      </c>
      <c r="H13" s="117">
        <v>0</v>
      </c>
      <c r="I13" s="117">
        <v>0</v>
      </c>
      <c r="J13" s="118">
        <v>0</v>
      </c>
      <c r="K13" s="119">
        <v>0</v>
      </c>
      <c r="L13" s="120">
        <v>0</v>
      </c>
    </row>
    <row r="14" spans="1:13" ht="18" customHeight="1">
      <c r="A14" s="115" t="s">
        <v>102</v>
      </c>
      <c r="B14" s="100">
        <v>50269</v>
      </c>
      <c r="C14" s="101">
        <v>11881.42</v>
      </c>
      <c r="D14" s="102">
        <v>38385</v>
      </c>
      <c r="E14" s="102">
        <v>2</v>
      </c>
      <c r="F14" s="103">
        <v>34794</v>
      </c>
      <c r="G14" s="116">
        <v>33098</v>
      </c>
      <c r="H14" s="117">
        <v>12275</v>
      </c>
      <c r="I14" s="117">
        <v>16487.900000000001</v>
      </c>
      <c r="J14" s="118">
        <v>81.400000000000006</v>
      </c>
      <c r="K14" s="119">
        <v>21</v>
      </c>
      <c r="L14" s="120">
        <v>15</v>
      </c>
    </row>
    <row r="15" spans="1:13" ht="18" customHeight="1">
      <c r="A15" s="115" t="s">
        <v>103</v>
      </c>
      <c r="B15" s="100">
        <v>574</v>
      </c>
      <c r="C15" s="101">
        <v>0.28999999999999998</v>
      </c>
      <c r="D15" s="102">
        <v>541</v>
      </c>
      <c r="E15" s="102">
        <v>33.43</v>
      </c>
      <c r="F15" s="103">
        <v>4</v>
      </c>
      <c r="G15" s="116">
        <v>0</v>
      </c>
      <c r="H15" s="117">
        <v>0</v>
      </c>
      <c r="I15" s="117">
        <v>1600.8</v>
      </c>
      <c r="J15" s="118">
        <v>0</v>
      </c>
      <c r="K15" s="119">
        <v>0</v>
      </c>
      <c r="L15" s="120">
        <v>0</v>
      </c>
    </row>
    <row r="16" spans="1:13" ht="18" customHeight="1">
      <c r="A16" s="115" t="s">
        <v>104</v>
      </c>
      <c r="B16" s="100">
        <v>14560</v>
      </c>
      <c r="C16" s="101">
        <v>0</v>
      </c>
      <c r="D16" s="102">
        <v>14532</v>
      </c>
      <c r="E16" s="102">
        <v>28</v>
      </c>
      <c r="F16" s="103">
        <v>3750</v>
      </c>
      <c r="G16" s="116">
        <v>0</v>
      </c>
      <c r="H16" s="117">
        <v>0</v>
      </c>
      <c r="I16" s="117">
        <v>19111</v>
      </c>
      <c r="J16" s="118">
        <v>0</v>
      </c>
      <c r="K16" s="119">
        <v>0</v>
      </c>
      <c r="L16" s="120">
        <v>0</v>
      </c>
    </row>
    <row r="17" spans="1:12" ht="18" customHeight="1">
      <c r="A17" s="115" t="s">
        <v>105</v>
      </c>
      <c r="B17" s="100">
        <v>12</v>
      </c>
      <c r="C17" s="101">
        <v>0</v>
      </c>
      <c r="D17" s="102">
        <v>4.84</v>
      </c>
      <c r="E17" s="102">
        <v>8</v>
      </c>
      <c r="F17" s="103">
        <v>0</v>
      </c>
      <c r="G17" s="116">
        <v>0</v>
      </c>
      <c r="H17" s="117">
        <v>0</v>
      </c>
      <c r="I17" s="117">
        <v>0</v>
      </c>
      <c r="J17" s="118">
        <v>0</v>
      </c>
      <c r="K17" s="119">
        <v>9</v>
      </c>
      <c r="L17" s="120">
        <v>0</v>
      </c>
    </row>
    <row r="18" spans="1:12" ht="18" customHeight="1">
      <c r="A18" s="115" t="s">
        <v>106</v>
      </c>
      <c r="B18" s="100">
        <v>2409</v>
      </c>
      <c r="C18" s="101">
        <v>0.53</v>
      </c>
      <c r="D18" s="102">
        <v>2381</v>
      </c>
      <c r="E18" s="102">
        <v>28</v>
      </c>
      <c r="F18" s="103">
        <v>683</v>
      </c>
      <c r="G18" s="116">
        <v>0</v>
      </c>
      <c r="H18" s="117">
        <v>0</v>
      </c>
      <c r="I18" s="117">
        <v>2548.6</v>
      </c>
      <c r="J18" s="118">
        <v>670.5</v>
      </c>
      <c r="K18" s="119">
        <v>0</v>
      </c>
      <c r="L18" s="120">
        <v>0</v>
      </c>
    </row>
    <row r="19" spans="1:12" ht="18" customHeight="1">
      <c r="A19" s="115" t="s">
        <v>107</v>
      </c>
      <c r="B19" s="100">
        <v>398</v>
      </c>
      <c r="C19" s="101">
        <v>0</v>
      </c>
      <c r="D19" s="102">
        <v>391</v>
      </c>
      <c r="E19" s="102">
        <v>7</v>
      </c>
      <c r="F19" s="103">
        <v>0</v>
      </c>
      <c r="G19" s="116">
        <v>0</v>
      </c>
      <c r="H19" s="117">
        <v>0</v>
      </c>
      <c r="I19" s="117">
        <v>1810</v>
      </c>
      <c r="J19" s="118">
        <v>0</v>
      </c>
      <c r="K19" s="119">
        <v>0</v>
      </c>
      <c r="L19" s="120">
        <v>0</v>
      </c>
    </row>
    <row r="20" spans="1:12" ht="18" customHeight="1">
      <c r="A20" s="115" t="s">
        <v>108</v>
      </c>
      <c r="B20" s="100">
        <v>32</v>
      </c>
      <c r="C20" s="101">
        <v>0</v>
      </c>
      <c r="D20" s="102">
        <v>15.11</v>
      </c>
      <c r="E20" s="102">
        <v>17</v>
      </c>
      <c r="F20" s="103">
        <v>0</v>
      </c>
      <c r="G20" s="116">
        <v>0</v>
      </c>
      <c r="H20" s="117">
        <v>0</v>
      </c>
      <c r="I20" s="117">
        <v>0</v>
      </c>
      <c r="J20" s="118">
        <v>0</v>
      </c>
      <c r="K20" s="119">
        <v>0</v>
      </c>
      <c r="L20" s="120">
        <v>0</v>
      </c>
    </row>
    <row r="21" spans="1:12" ht="18" customHeight="1">
      <c r="A21" s="115" t="s">
        <v>109</v>
      </c>
      <c r="B21" s="100">
        <v>330</v>
      </c>
      <c r="C21" s="101">
        <v>8.93</v>
      </c>
      <c r="D21" s="102">
        <v>295</v>
      </c>
      <c r="E21" s="102">
        <v>26</v>
      </c>
      <c r="F21" s="103">
        <v>6</v>
      </c>
      <c r="G21" s="116">
        <v>0</v>
      </c>
      <c r="H21" s="117">
        <v>0</v>
      </c>
      <c r="I21" s="117">
        <v>0</v>
      </c>
      <c r="J21" s="118">
        <v>0</v>
      </c>
      <c r="K21" s="119">
        <v>0</v>
      </c>
      <c r="L21" s="120">
        <v>0</v>
      </c>
    </row>
    <row r="22" spans="1:12" ht="18" customHeight="1">
      <c r="A22" s="115" t="s">
        <v>110</v>
      </c>
      <c r="B22" s="100">
        <v>11</v>
      </c>
      <c r="C22" s="101">
        <v>0</v>
      </c>
      <c r="D22" s="102">
        <v>0</v>
      </c>
      <c r="E22" s="102">
        <v>11</v>
      </c>
      <c r="F22" s="103">
        <v>0</v>
      </c>
      <c r="G22" s="116">
        <v>0</v>
      </c>
      <c r="H22" s="117">
        <v>0</v>
      </c>
      <c r="I22" s="117">
        <v>0</v>
      </c>
      <c r="J22" s="118">
        <v>0</v>
      </c>
      <c r="K22" s="119">
        <v>0</v>
      </c>
      <c r="L22" s="120">
        <v>0</v>
      </c>
    </row>
    <row r="23" spans="1:12" ht="18" customHeight="1">
      <c r="A23" s="115" t="s">
        <v>111</v>
      </c>
      <c r="B23" s="100">
        <f>SUM(C23:E23)</f>
        <v>11.9</v>
      </c>
      <c r="C23" s="101">
        <v>0</v>
      </c>
      <c r="D23" s="102">
        <v>1.72</v>
      </c>
      <c r="E23" s="102">
        <v>10.18</v>
      </c>
      <c r="F23" s="103">
        <v>0</v>
      </c>
      <c r="G23" s="116">
        <v>0</v>
      </c>
      <c r="H23" s="117">
        <v>0</v>
      </c>
      <c r="I23" s="117">
        <v>0</v>
      </c>
      <c r="J23" s="118">
        <v>0</v>
      </c>
      <c r="K23" s="119">
        <v>0</v>
      </c>
      <c r="L23" s="120">
        <v>0</v>
      </c>
    </row>
    <row r="24" spans="1:12" ht="18" customHeight="1">
      <c r="A24" s="115" t="s">
        <v>112</v>
      </c>
      <c r="B24" s="100">
        <v>315</v>
      </c>
      <c r="C24" s="101">
        <v>0</v>
      </c>
      <c r="D24" s="102">
        <v>309</v>
      </c>
      <c r="E24" s="102">
        <v>6</v>
      </c>
      <c r="F24" s="103">
        <v>38</v>
      </c>
      <c r="G24" s="116">
        <v>0</v>
      </c>
      <c r="H24" s="117">
        <v>0</v>
      </c>
      <c r="I24" s="117">
        <v>0</v>
      </c>
      <c r="J24" s="118">
        <v>0</v>
      </c>
      <c r="K24" s="119">
        <v>0</v>
      </c>
      <c r="L24" s="120">
        <v>0</v>
      </c>
    </row>
    <row r="25" spans="1:12" ht="18" customHeight="1">
      <c r="A25" s="115" t="s">
        <v>113</v>
      </c>
      <c r="B25" s="100">
        <f>SUM(C25:E25)</f>
        <v>111.58</v>
      </c>
      <c r="C25" s="101">
        <v>0</v>
      </c>
      <c r="D25" s="102">
        <v>77.36</v>
      </c>
      <c r="E25" s="102">
        <v>34.22</v>
      </c>
      <c r="F25" s="103">
        <v>0</v>
      </c>
      <c r="G25" s="116">
        <v>0</v>
      </c>
      <c r="H25" s="117">
        <v>0</v>
      </c>
      <c r="I25" s="117">
        <v>0</v>
      </c>
      <c r="J25" s="118">
        <v>0</v>
      </c>
      <c r="K25" s="119">
        <v>0</v>
      </c>
      <c r="L25" s="120">
        <v>0</v>
      </c>
    </row>
    <row r="26" spans="1:12" ht="18" customHeight="1">
      <c r="A26" s="115" t="s">
        <v>114</v>
      </c>
      <c r="B26" s="100">
        <f>SUM(C26:E26)</f>
        <v>0</v>
      </c>
      <c r="C26" s="101">
        <v>0</v>
      </c>
      <c r="D26" s="102">
        <v>0</v>
      </c>
      <c r="E26" s="102">
        <v>0</v>
      </c>
      <c r="F26" s="103">
        <v>0</v>
      </c>
      <c r="G26" s="116">
        <v>0</v>
      </c>
      <c r="H26" s="117">
        <v>0</v>
      </c>
      <c r="I26" s="117">
        <v>0</v>
      </c>
      <c r="J26" s="118">
        <v>0</v>
      </c>
      <c r="K26" s="119">
        <v>0</v>
      </c>
      <c r="L26" s="120">
        <v>0</v>
      </c>
    </row>
    <row r="27" spans="1:12" ht="18" customHeight="1">
      <c r="A27" s="115" t="s">
        <v>115</v>
      </c>
      <c r="B27" s="100">
        <f>SUM(C27:E27)</f>
        <v>8.6300000000000008</v>
      </c>
      <c r="C27" s="101">
        <v>0</v>
      </c>
      <c r="D27" s="102">
        <v>0</v>
      </c>
      <c r="E27" s="102">
        <v>8.6300000000000008</v>
      </c>
      <c r="F27" s="103">
        <v>0</v>
      </c>
      <c r="G27" s="116">
        <v>0</v>
      </c>
      <c r="H27" s="117">
        <v>0</v>
      </c>
      <c r="I27" s="117">
        <v>0</v>
      </c>
      <c r="J27" s="118">
        <v>0</v>
      </c>
      <c r="K27" s="119">
        <v>0</v>
      </c>
      <c r="L27" s="120">
        <v>0</v>
      </c>
    </row>
    <row r="28" spans="1:12" ht="18" customHeight="1">
      <c r="A28" s="115" t="s">
        <v>116</v>
      </c>
      <c r="B28" s="100">
        <f>SUM(C28:E28)</f>
        <v>0</v>
      </c>
      <c r="C28" s="101">
        <v>0</v>
      </c>
      <c r="D28" s="102">
        <v>0</v>
      </c>
      <c r="E28" s="102">
        <v>0</v>
      </c>
      <c r="F28" s="103">
        <v>0</v>
      </c>
      <c r="G28" s="116">
        <v>0</v>
      </c>
      <c r="H28" s="117">
        <v>0</v>
      </c>
      <c r="I28" s="117">
        <v>0</v>
      </c>
      <c r="J28" s="118">
        <v>0</v>
      </c>
      <c r="K28" s="119">
        <v>0</v>
      </c>
      <c r="L28" s="120">
        <v>0</v>
      </c>
    </row>
    <row r="29" spans="1:12" ht="18" customHeight="1">
      <c r="A29" s="115" t="s">
        <v>117</v>
      </c>
      <c r="B29" s="100">
        <f>SUM(C29:E29)</f>
        <v>0</v>
      </c>
      <c r="C29" s="101">
        <v>0</v>
      </c>
      <c r="D29" s="102">
        <v>0</v>
      </c>
      <c r="E29" s="102">
        <v>0</v>
      </c>
      <c r="F29" s="103">
        <v>0</v>
      </c>
      <c r="G29" s="116">
        <v>0</v>
      </c>
      <c r="H29" s="117">
        <v>0</v>
      </c>
      <c r="I29" s="117">
        <v>0</v>
      </c>
      <c r="J29" s="118">
        <v>0</v>
      </c>
      <c r="K29" s="119">
        <v>0</v>
      </c>
      <c r="L29" s="120">
        <v>0</v>
      </c>
    </row>
    <row r="30" spans="1:12" ht="18" customHeight="1">
      <c r="A30" s="115" t="s">
        <v>118</v>
      </c>
      <c r="B30" s="100">
        <v>668</v>
      </c>
      <c r="C30" s="101">
        <v>1.23</v>
      </c>
      <c r="D30" s="102">
        <v>650</v>
      </c>
      <c r="E30" s="102">
        <v>16.75</v>
      </c>
      <c r="F30" s="103">
        <v>4</v>
      </c>
      <c r="G30" s="116">
        <v>0</v>
      </c>
      <c r="H30" s="117">
        <v>0</v>
      </c>
      <c r="I30" s="117">
        <v>775</v>
      </c>
      <c r="J30" s="118">
        <v>0</v>
      </c>
      <c r="K30" s="119">
        <v>0</v>
      </c>
      <c r="L30" s="120">
        <v>0</v>
      </c>
    </row>
    <row r="31" spans="1:12" ht="18" customHeight="1">
      <c r="A31" s="115" t="s">
        <v>119</v>
      </c>
      <c r="B31" s="100">
        <v>14</v>
      </c>
      <c r="C31" s="101">
        <v>0</v>
      </c>
      <c r="D31" s="102">
        <v>0</v>
      </c>
      <c r="E31" s="102">
        <v>14</v>
      </c>
      <c r="F31" s="103">
        <v>0</v>
      </c>
      <c r="G31" s="116">
        <v>0</v>
      </c>
      <c r="H31" s="117">
        <v>0</v>
      </c>
      <c r="I31" s="117">
        <v>0</v>
      </c>
      <c r="J31" s="118">
        <v>0</v>
      </c>
      <c r="K31" s="119">
        <v>0</v>
      </c>
      <c r="L31" s="120">
        <v>0</v>
      </c>
    </row>
    <row r="32" spans="1:12" ht="18" customHeight="1">
      <c r="A32" s="115" t="s">
        <v>120</v>
      </c>
      <c r="B32" s="100">
        <f>SUM(C32:E32)</f>
        <v>0</v>
      </c>
      <c r="C32" s="101">
        <v>0</v>
      </c>
      <c r="D32" s="102">
        <v>0</v>
      </c>
      <c r="E32" s="102">
        <v>0</v>
      </c>
      <c r="F32" s="103">
        <v>0</v>
      </c>
      <c r="G32" s="116">
        <v>0</v>
      </c>
      <c r="H32" s="117">
        <v>0</v>
      </c>
      <c r="I32" s="117">
        <v>0</v>
      </c>
      <c r="J32" s="118">
        <v>0</v>
      </c>
      <c r="K32" s="119">
        <v>0</v>
      </c>
      <c r="L32" s="120">
        <v>0</v>
      </c>
    </row>
    <row r="33" spans="1:12" ht="18" customHeight="1">
      <c r="A33" s="115" t="s">
        <v>121</v>
      </c>
      <c r="B33" s="100">
        <f>SUM(C33:E33)</f>
        <v>2.74</v>
      </c>
      <c r="C33" s="101">
        <v>0</v>
      </c>
      <c r="D33" s="102">
        <v>0</v>
      </c>
      <c r="E33" s="102">
        <v>2.74</v>
      </c>
      <c r="F33" s="103">
        <v>0</v>
      </c>
      <c r="G33" s="116">
        <v>0</v>
      </c>
      <c r="H33" s="117">
        <v>0</v>
      </c>
      <c r="I33" s="117">
        <v>0</v>
      </c>
      <c r="J33" s="118">
        <v>0</v>
      </c>
      <c r="K33" s="119">
        <v>0</v>
      </c>
      <c r="L33" s="120">
        <v>0</v>
      </c>
    </row>
    <row r="34" spans="1:12" ht="18" customHeight="1">
      <c r="A34" s="115" t="s">
        <v>122</v>
      </c>
      <c r="B34" s="100">
        <v>87</v>
      </c>
      <c r="C34" s="101">
        <v>0.94</v>
      </c>
      <c r="D34" s="102">
        <v>67</v>
      </c>
      <c r="E34" s="102">
        <v>20</v>
      </c>
      <c r="F34" s="103">
        <v>0</v>
      </c>
      <c r="G34" s="116">
        <v>0</v>
      </c>
      <c r="H34" s="117">
        <v>0</v>
      </c>
      <c r="I34" s="117">
        <v>0</v>
      </c>
      <c r="J34" s="118">
        <v>0</v>
      </c>
      <c r="K34" s="119">
        <v>0</v>
      </c>
      <c r="L34" s="120">
        <v>0</v>
      </c>
    </row>
    <row r="35" spans="1:12" ht="18" customHeight="1">
      <c r="A35" s="115" t="s">
        <v>123</v>
      </c>
      <c r="B35" s="100">
        <v>64</v>
      </c>
      <c r="C35" s="101">
        <v>0</v>
      </c>
      <c r="D35" s="102">
        <v>38</v>
      </c>
      <c r="E35" s="102">
        <v>25.78</v>
      </c>
      <c r="F35" s="103">
        <v>0</v>
      </c>
      <c r="G35" s="116">
        <v>0</v>
      </c>
      <c r="H35" s="117">
        <v>0</v>
      </c>
      <c r="I35" s="117">
        <v>0</v>
      </c>
      <c r="J35" s="118">
        <v>0</v>
      </c>
      <c r="K35" s="119">
        <v>0</v>
      </c>
      <c r="L35" s="120">
        <v>0</v>
      </c>
    </row>
    <row r="36" spans="1:12" ht="18" customHeight="1">
      <c r="A36" s="115" t="s">
        <v>124</v>
      </c>
      <c r="B36" s="100">
        <v>12</v>
      </c>
      <c r="C36" s="101">
        <v>0</v>
      </c>
      <c r="D36" s="102">
        <v>4</v>
      </c>
      <c r="E36" s="102">
        <v>8</v>
      </c>
      <c r="F36" s="103">
        <v>0</v>
      </c>
      <c r="G36" s="116">
        <v>0</v>
      </c>
      <c r="H36" s="117">
        <v>0</v>
      </c>
      <c r="I36" s="117">
        <v>0</v>
      </c>
      <c r="J36" s="118">
        <v>0</v>
      </c>
      <c r="K36" s="119">
        <v>0</v>
      </c>
      <c r="L36" s="120">
        <v>0</v>
      </c>
    </row>
    <row r="37" spans="1:12" ht="18" customHeight="1">
      <c r="A37" s="115" t="s">
        <v>125</v>
      </c>
      <c r="B37" s="100">
        <f>SUM(C37:E37)</f>
        <v>49.120000000000005</v>
      </c>
      <c r="C37" s="101">
        <v>0</v>
      </c>
      <c r="D37" s="102">
        <v>8.98</v>
      </c>
      <c r="E37" s="102">
        <v>40.14</v>
      </c>
      <c r="F37" s="103">
        <v>0</v>
      </c>
      <c r="G37" s="116">
        <v>0</v>
      </c>
      <c r="H37" s="117">
        <v>0</v>
      </c>
      <c r="I37" s="117">
        <v>0</v>
      </c>
      <c r="J37" s="118">
        <v>0</v>
      </c>
      <c r="K37" s="119">
        <v>0</v>
      </c>
      <c r="L37" s="120">
        <v>0</v>
      </c>
    </row>
    <row r="38" spans="1:12" ht="18" customHeight="1">
      <c r="A38" s="115" t="s">
        <v>126</v>
      </c>
      <c r="B38" s="100">
        <f>SUM(C38:E38)</f>
        <v>0</v>
      </c>
      <c r="C38" s="101">
        <v>0</v>
      </c>
      <c r="D38" s="102">
        <v>0</v>
      </c>
      <c r="E38" s="102">
        <v>0</v>
      </c>
      <c r="F38" s="103">
        <v>0</v>
      </c>
      <c r="G38" s="116">
        <v>0</v>
      </c>
      <c r="H38" s="117">
        <v>0</v>
      </c>
      <c r="I38" s="117">
        <v>0</v>
      </c>
      <c r="J38" s="118">
        <v>0</v>
      </c>
      <c r="K38" s="119">
        <v>0</v>
      </c>
      <c r="L38" s="120">
        <v>0</v>
      </c>
    </row>
    <row r="39" spans="1:12" ht="18" customHeight="1">
      <c r="A39" s="115" t="s">
        <v>127</v>
      </c>
      <c r="B39" s="100">
        <f>SUM(C39:E39)</f>
        <v>6.94</v>
      </c>
      <c r="C39" s="101">
        <v>0</v>
      </c>
      <c r="D39" s="102">
        <v>0</v>
      </c>
      <c r="E39" s="102">
        <v>6.94</v>
      </c>
      <c r="F39" s="103">
        <v>0</v>
      </c>
      <c r="G39" s="116">
        <v>0</v>
      </c>
      <c r="H39" s="117">
        <v>0</v>
      </c>
      <c r="I39" s="117">
        <v>0</v>
      </c>
      <c r="J39" s="118">
        <v>0</v>
      </c>
      <c r="K39" s="119">
        <v>0</v>
      </c>
      <c r="L39" s="120">
        <v>0</v>
      </c>
    </row>
    <row r="40" spans="1:12" ht="18" customHeight="1">
      <c r="A40" s="115" t="s">
        <v>128</v>
      </c>
      <c r="B40" s="100">
        <f>SUM(C40:E40)</f>
        <v>0</v>
      </c>
      <c r="C40" s="101">
        <v>0</v>
      </c>
      <c r="D40" s="102">
        <v>0</v>
      </c>
      <c r="E40" s="102">
        <v>0</v>
      </c>
      <c r="F40" s="103">
        <v>0</v>
      </c>
      <c r="G40" s="116">
        <v>0</v>
      </c>
      <c r="H40" s="117">
        <v>0</v>
      </c>
      <c r="I40" s="117">
        <v>0</v>
      </c>
      <c r="J40" s="118">
        <v>0</v>
      </c>
      <c r="K40" s="119">
        <v>0</v>
      </c>
      <c r="L40" s="120">
        <v>0</v>
      </c>
    </row>
    <row r="41" spans="1:12" ht="18" customHeight="1">
      <c r="A41" s="115" t="s">
        <v>129</v>
      </c>
      <c r="B41" s="100">
        <v>105</v>
      </c>
      <c r="C41" s="101">
        <v>0</v>
      </c>
      <c r="D41" s="102">
        <v>82</v>
      </c>
      <c r="E41" s="102">
        <v>23</v>
      </c>
      <c r="F41" s="103">
        <v>0</v>
      </c>
      <c r="G41" s="116">
        <v>0</v>
      </c>
      <c r="H41" s="117">
        <v>0</v>
      </c>
      <c r="I41" s="117">
        <v>0</v>
      </c>
      <c r="J41" s="118">
        <v>0</v>
      </c>
      <c r="K41" s="119">
        <v>5</v>
      </c>
      <c r="L41" s="120">
        <v>0</v>
      </c>
    </row>
    <row r="42" spans="1:12" ht="18" customHeight="1">
      <c r="A42" s="115" t="s">
        <v>130</v>
      </c>
      <c r="B42" s="100">
        <v>66</v>
      </c>
      <c r="C42" s="101">
        <v>0</v>
      </c>
      <c r="D42" s="102">
        <v>57</v>
      </c>
      <c r="E42" s="102">
        <v>8</v>
      </c>
      <c r="F42" s="103">
        <v>0</v>
      </c>
      <c r="G42" s="116">
        <v>0</v>
      </c>
      <c r="H42" s="117">
        <v>0</v>
      </c>
      <c r="I42" s="117">
        <v>0</v>
      </c>
      <c r="J42" s="118">
        <v>0</v>
      </c>
      <c r="K42" s="119">
        <v>0</v>
      </c>
      <c r="L42" s="120">
        <v>0</v>
      </c>
    </row>
    <row r="43" spans="1:12" ht="18" customHeight="1">
      <c r="A43" s="115" t="s">
        <v>131</v>
      </c>
      <c r="B43" s="100">
        <f>SUM(C43:E43)</f>
        <v>1.05</v>
      </c>
      <c r="C43" s="101">
        <v>0</v>
      </c>
      <c r="D43" s="102">
        <v>0</v>
      </c>
      <c r="E43" s="102">
        <v>1.05</v>
      </c>
      <c r="F43" s="103">
        <v>0</v>
      </c>
      <c r="G43" s="116">
        <v>0</v>
      </c>
      <c r="H43" s="117">
        <v>0</v>
      </c>
      <c r="I43" s="117">
        <v>0</v>
      </c>
      <c r="J43" s="118">
        <v>0</v>
      </c>
      <c r="K43" s="119">
        <v>0</v>
      </c>
      <c r="L43" s="120">
        <v>0</v>
      </c>
    </row>
    <row r="44" spans="1:12" ht="18" customHeight="1">
      <c r="A44" s="115" t="s">
        <v>132</v>
      </c>
      <c r="B44" s="100">
        <v>67</v>
      </c>
      <c r="C44" s="101">
        <v>0</v>
      </c>
      <c r="D44" s="102">
        <v>66</v>
      </c>
      <c r="E44" s="102">
        <v>0.75</v>
      </c>
      <c r="F44" s="103">
        <v>1</v>
      </c>
      <c r="G44" s="116">
        <v>0</v>
      </c>
      <c r="H44" s="117">
        <v>0</v>
      </c>
      <c r="I44" s="117">
        <v>0</v>
      </c>
      <c r="J44" s="118">
        <v>0</v>
      </c>
      <c r="K44" s="119">
        <v>0</v>
      </c>
      <c r="L44" s="120">
        <v>0</v>
      </c>
    </row>
    <row r="45" spans="1:12" ht="18" customHeight="1">
      <c r="A45" s="115" t="s">
        <v>133</v>
      </c>
      <c r="B45" s="100">
        <v>1119</v>
      </c>
      <c r="C45" s="101">
        <v>0.06</v>
      </c>
      <c r="D45" s="102">
        <v>1117</v>
      </c>
      <c r="E45" s="102">
        <v>2.82</v>
      </c>
      <c r="F45" s="103">
        <v>18</v>
      </c>
      <c r="G45" s="116">
        <v>0</v>
      </c>
      <c r="H45" s="117">
        <v>0</v>
      </c>
      <c r="I45" s="117">
        <v>2160</v>
      </c>
      <c r="J45" s="118">
        <v>0</v>
      </c>
      <c r="K45" s="119">
        <v>0</v>
      </c>
      <c r="L45" s="120">
        <v>0</v>
      </c>
    </row>
    <row r="46" spans="1:12" ht="18" customHeight="1">
      <c r="A46" s="115" t="s">
        <v>134</v>
      </c>
      <c r="B46" s="100">
        <f>SUM(C46:E46)</f>
        <v>2.4700000000000002</v>
      </c>
      <c r="C46" s="101">
        <v>0</v>
      </c>
      <c r="D46" s="102">
        <v>0</v>
      </c>
      <c r="E46" s="102">
        <v>2.4700000000000002</v>
      </c>
      <c r="F46" s="103">
        <v>0</v>
      </c>
      <c r="G46" s="116">
        <v>0</v>
      </c>
      <c r="H46" s="117">
        <v>0</v>
      </c>
      <c r="I46" s="117">
        <v>0</v>
      </c>
      <c r="J46" s="118">
        <v>0</v>
      </c>
      <c r="K46" s="119">
        <v>0</v>
      </c>
      <c r="L46" s="120">
        <v>0</v>
      </c>
    </row>
    <row r="47" spans="1:12" ht="18" customHeight="1">
      <c r="A47" s="115" t="s">
        <v>135</v>
      </c>
      <c r="B47" s="100">
        <v>29</v>
      </c>
      <c r="C47" s="101">
        <v>4.8899999999999997</v>
      </c>
      <c r="D47" s="102">
        <v>21</v>
      </c>
      <c r="E47" s="102">
        <v>3</v>
      </c>
      <c r="F47" s="103">
        <v>0</v>
      </c>
      <c r="G47" s="116">
        <v>0</v>
      </c>
      <c r="H47" s="117">
        <v>0</v>
      </c>
      <c r="I47" s="117">
        <v>0</v>
      </c>
      <c r="J47" s="118">
        <v>0</v>
      </c>
      <c r="K47" s="119">
        <v>0</v>
      </c>
      <c r="L47" s="120">
        <v>0</v>
      </c>
    </row>
    <row r="48" spans="1:12" ht="18" customHeight="1">
      <c r="A48" s="121" t="s">
        <v>136</v>
      </c>
      <c r="B48" s="100">
        <v>24</v>
      </c>
      <c r="C48" s="101">
        <v>0</v>
      </c>
      <c r="D48" s="102">
        <v>13.35</v>
      </c>
      <c r="E48" s="102">
        <v>11.18</v>
      </c>
      <c r="F48" s="103">
        <v>0</v>
      </c>
      <c r="G48" s="122">
        <v>0</v>
      </c>
      <c r="H48" s="117">
        <v>0</v>
      </c>
      <c r="I48" s="117">
        <v>0</v>
      </c>
      <c r="J48" s="118">
        <v>0</v>
      </c>
      <c r="K48" s="119">
        <v>0</v>
      </c>
      <c r="L48" s="120">
        <v>0</v>
      </c>
    </row>
    <row r="49" spans="1:12" ht="18" customHeight="1">
      <c r="A49" s="109" t="s">
        <v>137</v>
      </c>
      <c r="B49" s="123">
        <v>53</v>
      </c>
      <c r="C49" s="124">
        <v>0</v>
      </c>
      <c r="D49" s="125">
        <v>46</v>
      </c>
      <c r="E49" s="125">
        <v>6</v>
      </c>
      <c r="F49" s="126">
        <v>0</v>
      </c>
      <c r="G49" s="110">
        <v>0</v>
      </c>
      <c r="H49" s="111">
        <v>0</v>
      </c>
      <c r="I49" s="111">
        <v>0</v>
      </c>
      <c r="J49" s="112">
        <v>0</v>
      </c>
      <c r="K49" s="113">
        <v>0</v>
      </c>
      <c r="L49" s="114">
        <v>0</v>
      </c>
    </row>
    <row r="50" spans="1:12" ht="18" customHeight="1">
      <c r="A50" s="115" t="s">
        <v>138</v>
      </c>
      <c r="B50" s="100">
        <v>112</v>
      </c>
      <c r="C50" s="101">
        <v>0.36</v>
      </c>
      <c r="D50" s="102">
        <v>104</v>
      </c>
      <c r="E50" s="102">
        <v>8</v>
      </c>
      <c r="F50" s="103">
        <v>0</v>
      </c>
      <c r="G50" s="116">
        <v>0</v>
      </c>
      <c r="H50" s="117">
        <v>0</v>
      </c>
      <c r="I50" s="117">
        <v>0</v>
      </c>
      <c r="J50" s="118">
        <v>0</v>
      </c>
      <c r="K50" s="119">
        <v>20</v>
      </c>
      <c r="L50" s="120">
        <v>0</v>
      </c>
    </row>
    <row r="51" spans="1:12" ht="18" customHeight="1">
      <c r="A51" s="115" t="s">
        <v>139</v>
      </c>
      <c r="B51" s="100">
        <v>1437</v>
      </c>
      <c r="C51" s="101">
        <v>24.97</v>
      </c>
      <c r="D51" s="102">
        <v>1403</v>
      </c>
      <c r="E51" s="102">
        <v>8.61</v>
      </c>
      <c r="F51" s="103">
        <v>63</v>
      </c>
      <c r="G51" s="116">
        <v>0</v>
      </c>
      <c r="H51" s="117">
        <v>0</v>
      </c>
      <c r="I51" s="117">
        <v>1566.2</v>
      </c>
      <c r="J51" s="118">
        <v>1075.9000000000001</v>
      </c>
      <c r="K51" s="119">
        <v>0</v>
      </c>
      <c r="L51" s="120">
        <v>0</v>
      </c>
    </row>
    <row r="52" spans="1:12" ht="18" customHeight="1" thickBot="1">
      <c r="A52" s="140" t="s">
        <v>140</v>
      </c>
      <c r="B52" s="141">
        <v>2714</v>
      </c>
      <c r="C52" s="142">
        <v>0</v>
      </c>
      <c r="D52" s="143">
        <v>2711</v>
      </c>
      <c r="E52" s="143">
        <v>3.09</v>
      </c>
      <c r="F52" s="144">
        <v>371</v>
      </c>
      <c r="G52" s="145">
        <v>0</v>
      </c>
      <c r="H52" s="146">
        <v>0</v>
      </c>
      <c r="I52" s="146">
        <v>3675</v>
      </c>
      <c r="J52" s="147">
        <v>0</v>
      </c>
      <c r="K52" s="148">
        <v>0</v>
      </c>
      <c r="L52" s="149">
        <v>0</v>
      </c>
    </row>
    <row r="53" spans="1:12" ht="18" customHeight="1" thickBot="1">
      <c r="A53" s="135"/>
      <c r="B53" s="136"/>
      <c r="C53" s="137"/>
      <c r="D53" s="136"/>
      <c r="E53" s="136"/>
      <c r="F53" s="136"/>
      <c r="G53" s="138"/>
      <c r="H53" s="138"/>
      <c r="I53" s="138"/>
      <c r="J53" s="138"/>
      <c r="K53" s="139"/>
      <c r="L53" s="5" t="s">
        <v>85</v>
      </c>
    </row>
    <row r="54" spans="1:12" ht="18" customHeight="1">
      <c r="A54" s="548" t="s">
        <v>86</v>
      </c>
      <c r="B54" s="551" t="s">
        <v>87</v>
      </c>
      <c r="C54" s="552"/>
      <c r="D54" s="552"/>
      <c r="E54" s="552"/>
      <c r="F54" s="553"/>
      <c r="G54" s="552" t="s">
        <v>88</v>
      </c>
      <c r="H54" s="552"/>
      <c r="I54" s="552"/>
      <c r="J54" s="553"/>
      <c r="K54" s="561" t="s">
        <v>89</v>
      </c>
      <c r="L54" s="562"/>
    </row>
    <row r="55" spans="1:12" ht="18" customHeight="1">
      <c r="A55" s="549"/>
      <c r="B55" s="563" t="s">
        <v>90</v>
      </c>
      <c r="C55" s="558" t="s">
        <v>91</v>
      </c>
      <c r="D55" s="567" t="s">
        <v>92</v>
      </c>
      <c r="E55" s="568"/>
      <c r="F55" s="569" t="s">
        <v>394</v>
      </c>
      <c r="G55" s="571" t="s">
        <v>93</v>
      </c>
      <c r="H55" s="568"/>
      <c r="I55" s="567" t="s">
        <v>94</v>
      </c>
      <c r="J55" s="572"/>
      <c r="K55" s="556" t="s">
        <v>90</v>
      </c>
      <c r="L55" s="559" t="s">
        <v>95</v>
      </c>
    </row>
    <row r="56" spans="1:12" ht="18" customHeight="1">
      <c r="A56" s="549"/>
      <c r="B56" s="564"/>
      <c r="C56" s="566"/>
      <c r="D56" s="554" t="s">
        <v>392</v>
      </c>
      <c r="E56" s="554" t="s">
        <v>393</v>
      </c>
      <c r="F56" s="570"/>
      <c r="G56" s="556" t="s">
        <v>90</v>
      </c>
      <c r="H56" s="558" t="s">
        <v>96</v>
      </c>
      <c r="I56" s="558" t="s">
        <v>90</v>
      </c>
      <c r="J56" s="559" t="s">
        <v>96</v>
      </c>
      <c r="K56" s="573"/>
      <c r="L56" s="570"/>
    </row>
    <row r="57" spans="1:12" ht="18" customHeight="1" thickBot="1">
      <c r="A57" s="550"/>
      <c r="B57" s="565"/>
      <c r="C57" s="555"/>
      <c r="D57" s="555"/>
      <c r="E57" s="555"/>
      <c r="F57" s="560"/>
      <c r="G57" s="557"/>
      <c r="H57" s="555"/>
      <c r="I57" s="555"/>
      <c r="J57" s="560"/>
      <c r="K57" s="557"/>
      <c r="L57" s="560"/>
    </row>
    <row r="58" spans="1:12" ht="18" customHeight="1">
      <c r="A58" s="109" t="s">
        <v>141</v>
      </c>
      <c r="B58" s="100">
        <v>798</v>
      </c>
      <c r="C58" s="101">
        <v>304.52</v>
      </c>
      <c r="D58" s="102">
        <v>492</v>
      </c>
      <c r="E58" s="102">
        <v>2</v>
      </c>
      <c r="F58" s="103">
        <v>0</v>
      </c>
      <c r="G58" s="110">
        <v>0</v>
      </c>
      <c r="H58" s="111">
        <v>0</v>
      </c>
      <c r="I58" s="111">
        <v>0</v>
      </c>
      <c r="J58" s="112">
        <v>0</v>
      </c>
      <c r="K58" s="113">
        <v>0</v>
      </c>
      <c r="L58" s="114">
        <v>0</v>
      </c>
    </row>
    <row r="59" spans="1:12" ht="18" customHeight="1">
      <c r="A59" s="115" t="s">
        <v>142</v>
      </c>
      <c r="B59" s="100">
        <v>899</v>
      </c>
      <c r="C59" s="101">
        <v>0</v>
      </c>
      <c r="D59" s="102">
        <v>869</v>
      </c>
      <c r="E59" s="102">
        <v>30</v>
      </c>
      <c r="F59" s="103">
        <v>5</v>
      </c>
      <c r="G59" s="116">
        <v>0</v>
      </c>
      <c r="H59" s="117">
        <v>0</v>
      </c>
      <c r="I59" s="117">
        <v>1030</v>
      </c>
      <c r="J59" s="118">
        <v>0</v>
      </c>
      <c r="K59" s="119">
        <v>14</v>
      </c>
      <c r="L59" s="120">
        <v>0</v>
      </c>
    </row>
    <row r="60" spans="1:12" ht="18" customHeight="1">
      <c r="A60" s="115" t="s">
        <v>143</v>
      </c>
      <c r="B60" s="100">
        <v>3235</v>
      </c>
      <c r="C60" s="101">
        <v>0</v>
      </c>
      <c r="D60" s="102">
        <v>3219</v>
      </c>
      <c r="E60" s="102">
        <v>15</v>
      </c>
      <c r="F60" s="103">
        <v>213</v>
      </c>
      <c r="G60" s="116">
        <v>0</v>
      </c>
      <c r="H60" s="117">
        <v>0</v>
      </c>
      <c r="I60" s="117">
        <v>1234.5999999999999</v>
      </c>
      <c r="J60" s="118">
        <v>0</v>
      </c>
      <c r="K60" s="119">
        <v>0</v>
      </c>
      <c r="L60" s="120">
        <v>0</v>
      </c>
    </row>
    <row r="61" spans="1:12" ht="18" customHeight="1">
      <c r="A61" s="115" t="s">
        <v>144</v>
      </c>
      <c r="B61" s="100">
        <f>SUM(C61:E61)</f>
        <v>0</v>
      </c>
      <c r="C61" s="101">
        <v>0</v>
      </c>
      <c r="D61" s="102">
        <v>0</v>
      </c>
      <c r="E61" s="102">
        <v>0</v>
      </c>
      <c r="F61" s="103">
        <v>0</v>
      </c>
      <c r="G61" s="116">
        <v>0</v>
      </c>
      <c r="H61" s="117">
        <v>0</v>
      </c>
      <c r="I61" s="117">
        <v>0</v>
      </c>
      <c r="J61" s="118">
        <v>0</v>
      </c>
      <c r="K61" s="119">
        <v>0</v>
      </c>
      <c r="L61" s="120">
        <v>0</v>
      </c>
    </row>
    <row r="62" spans="1:12" ht="18" customHeight="1">
      <c r="A62" s="115" t="s">
        <v>145</v>
      </c>
      <c r="B62" s="100">
        <v>205</v>
      </c>
      <c r="C62" s="101">
        <v>0</v>
      </c>
      <c r="D62" s="102">
        <v>202</v>
      </c>
      <c r="E62" s="102">
        <v>2.61</v>
      </c>
      <c r="F62" s="103">
        <v>0</v>
      </c>
      <c r="G62" s="116">
        <v>0</v>
      </c>
      <c r="H62" s="117">
        <v>0</v>
      </c>
      <c r="I62" s="117">
        <v>1047.5</v>
      </c>
      <c r="J62" s="118">
        <v>0</v>
      </c>
      <c r="K62" s="119">
        <v>0</v>
      </c>
      <c r="L62" s="120">
        <v>0</v>
      </c>
    </row>
    <row r="63" spans="1:12" ht="18" customHeight="1">
      <c r="A63" s="115" t="s">
        <v>146</v>
      </c>
      <c r="B63" s="100">
        <v>826</v>
      </c>
      <c r="C63" s="101">
        <v>0</v>
      </c>
      <c r="D63" s="102">
        <v>809</v>
      </c>
      <c r="E63" s="102">
        <v>16</v>
      </c>
      <c r="F63" s="103">
        <v>6</v>
      </c>
      <c r="G63" s="116">
        <v>0</v>
      </c>
      <c r="H63" s="117">
        <v>0</v>
      </c>
      <c r="I63" s="117">
        <v>750.5</v>
      </c>
      <c r="J63" s="118">
        <v>0</v>
      </c>
      <c r="K63" s="119">
        <v>0</v>
      </c>
      <c r="L63" s="120">
        <v>0</v>
      </c>
    </row>
    <row r="64" spans="1:12" ht="18" customHeight="1">
      <c r="A64" s="115" t="s">
        <v>147</v>
      </c>
      <c r="B64" s="100">
        <v>3812</v>
      </c>
      <c r="C64" s="101">
        <v>69.94</v>
      </c>
      <c r="D64" s="102">
        <v>3737</v>
      </c>
      <c r="E64" s="102">
        <v>5</v>
      </c>
      <c r="F64" s="103">
        <v>558</v>
      </c>
      <c r="G64" s="116">
        <v>0</v>
      </c>
      <c r="H64" s="117">
        <v>0</v>
      </c>
      <c r="I64" s="117">
        <v>4179</v>
      </c>
      <c r="J64" s="118">
        <v>0</v>
      </c>
      <c r="K64" s="119">
        <v>2</v>
      </c>
      <c r="L64" s="120">
        <v>2</v>
      </c>
    </row>
    <row r="65" spans="1:12" ht="18" customHeight="1">
      <c r="A65" s="115" t="s">
        <v>148</v>
      </c>
      <c r="B65" s="100">
        <v>4032</v>
      </c>
      <c r="C65" s="101">
        <v>0</v>
      </c>
      <c r="D65" s="102">
        <v>4032</v>
      </c>
      <c r="E65" s="102">
        <v>0</v>
      </c>
      <c r="F65" s="103">
        <v>949</v>
      </c>
      <c r="G65" s="116">
        <v>0</v>
      </c>
      <c r="H65" s="117">
        <v>0</v>
      </c>
      <c r="I65" s="117">
        <v>4787.5</v>
      </c>
      <c r="J65" s="118">
        <v>0</v>
      </c>
      <c r="K65" s="119">
        <v>0</v>
      </c>
      <c r="L65" s="120">
        <v>0</v>
      </c>
    </row>
    <row r="66" spans="1:12" ht="18" customHeight="1">
      <c r="A66" s="115" t="s">
        <v>149</v>
      </c>
      <c r="B66" s="100">
        <v>4565</v>
      </c>
      <c r="C66" s="101">
        <v>1.75</v>
      </c>
      <c r="D66" s="102">
        <v>4563</v>
      </c>
      <c r="E66" s="102">
        <v>0</v>
      </c>
      <c r="F66" s="103">
        <v>569</v>
      </c>
      <c r="G66" s="116">
        <v>0</v>
      </c>
      <c r="H66" s="117">
        <v>0</v>
      </c>
      <c r="I66" s="117">
        <v>4622.5</v>
      </c>
      <c r="J66" s="118">
        <v>195.5</v>
      </c>
      <c r="K66" s="119">
        <v>0</v>
      </c>
      <c r="L66" s="120">
        <v>0</v>
      </c>
    </row>
    <row r="67" spans="1:12" ht="18" customHeight="1">
      <c r="A67" s="115" t="s">
        <v>150</v>
      </c>
      <c r="B67" s="100">
        <v>2143</v>
      </c>
      <c r="C67" s="101">
        <v>0</v>
      </c>
      <c r="D67" s="102">
        <v>2143</v>
      </c>
      <c r="E67" s="102">
        <v>0</v>
      </c>
      <c r="F67" s="103">
        <v>323</v>
      </c>
      <c r="G67" s="116">
        <v>0</v>
      </c>
      <c r="H67" s="117">
        <v>0</v>
      </c>
      <c r="I67" s="117">
        <v>3014</v>
      </c>
      <c r="J67" s="118">
        <v>1788.6</v>
      </c>
      <c r="K67" s="119">
        <v>0</v>
      </c>
      <c r="L67" s="120">
        <v>0</v>
      </c>
    </row>
    <row r="68" spans="1:12" ht="18" customHeight="1">
      <c r="A68" s="115" t="s">
        <v>151</v>
      </c>
      <c r="B68" s="100">
        <v>14155</v>
      </c>
      <c r="C68" s="101">
        <v>0</v>
      </c>
      <c r="D68" s="102">
        <v>14155</v>
      </c>
      <c r="E68" s="102">
        <v>0</v>
      </c>
      <c r="F68" s="103">
        <v>4575</v>
      </c>
      <c r="G68" s="116">
        <v>1313</v>
      </c>
      <c r="H68" s="117">
        <v>436</v>
      </c>
      <c r="I68" s="117">
        <v>10632</v>
      </c>
      <c r="J68" s="118">
        <v>410</v>
      </c>
      <c r="K68" s="119">
        <v>437</v>
      </c>
      <c r="L68" s="120">
        <v>134</v>
      </c>
    </row>
    <row r="69" spans="1:12" ht="18" customHeight="1">
      <c r="A69" s="115" t="s">
        <v>152</v>
      </c>
      <c r="B69" s="100">
        <v>2777</v>
      </c>
      <c r="C69" s="101">
        <v>0</v>
      </c>
      <c r="D69" s="102">
        <v>2775</v>
      </c>
      <c r="E69" s="102">
        <v>2</v>
      </c>
      <c r="F69" s="103">
        <v>245</v>
      </c>
      <c r="G69" s="116">
        <v>0</v>
      </c>
      <c r="H69" s="117">
        <v>0</v>
      </c>
      <c r="I69" s="117">
        <v>2725</v>
      </c>
      <c r="J69" s="118">
        <v>0</v>
      </c>
      <c r="K69" s="119">
        <v>0</v>
      </c>
      <c r="L69" s="120">
        <v>0</v>
      </c>
    </row>
    <row r="70" spans="1:12" ht="18" customHeight="1">
      <c r="A70" s="115" t="s">
        <v>153</v>
      </c>
      <c r="B70" s="100">
        <v>707</v>
      </c>
      <c r="C70" s="101">
        <v>0</v>
      </c>
      <c r="D70" s="102">
        <v>707</v>
      </c>
      <c r="E70" s="102">
        <v>0</v>
      </c>
      <c r="F70" s="103">
        <v>134</v>
      </c>
      <c r="G70" s="116">
        <v>0</v>
      </c>
      <c r="H70" s="117">
        <v>0</v>
      </c>
      <c r="I70" s="117">
        <v>0</v>
      </c>
      <c r="J70" s="118">
        <v>0</v>
      </c>
      <c r="K70" s="119">
        <v>0</v>
      </c>
      <c r="L70" s="120">
        <v>0</v>
      </c>
    </row>
    <row r="71" spans="1:12" ht="18" customHeight="1">
      <c r="A71" s="115" t="s">
        <v>154</v>
      </c>
      <c r="B71" s="100">
        <v>2082</v>
      </c>
      <c r="C71" s="101">
        <v>0</v>
      </c>
      <c r="D71" s="102">
        <v>2081</v>
      </c>
      <c r="E71" s="102">
        <v>0.86</v>
      </c>
      <c r="F71" s="103">
        <v>707</v>
      </c>
      <c r="G71" s="116">
        <v>0</v>
      </c>
      <c r="H71" s="117">
        <v>0</v>
      </c>
      <c r="I71" s="117">
        <v>2930</v>
      </c>
      <c r="J71" s="118">
        <v>187.5</v>
      </c>
      <c r="K71" s="119">
        <v>0</v>
      </c>
      <c r="L71" s="120">
        <v>0</v>
      </c>
    </row>
    <row r="72" spans="1:12" ht="18" customHeight="1">
      <c r="A72" s="115" t="s">
        <v>155</v>
      </c>
      <c r="B72" s="100">
        <f>SUM(C72:E72)</f>
        <v>6.38</v>
      </c>
      <c r="C72" s="101">
        <v>0</v>
      </c>
      <c r="D72" s="102">
        <v>0</v>
      </c>
      <c r="E72" s="102">
        <v>6.38</v>
      </c>
      <c r="F72" s="103">
        <v>0</v>
      </c>
      <c r="G72" s="116">
        <v>0</v>
      </c>
      <c r="H72" s="117">
        <v>0</v>
      </c>
      <c r="I72" s="117">
        <v>0</v>
      </c>
      <c r="J72" s="118">
        <v>0</v>
      </c>
      <c r="K72" s="119">
        <v>0</v>
      </c>
      <c r="L72" s="120">
        <v>0</v>
      </c>
    </row>
    <row r="73" spans="1:12" ht="18" customHeight="1">
      <c r="A73" s="115" t="s">
        <v>156</v>
      </c>
      <c r="B73" s="100">
        <v>2295</v>
      </c>
      <c r="C73" s="101">
        <v>1.91</v>
      </c>
      <c r="D73" s="102">
        <v>2285</v>
      </c>
      <c r="E73" s="102">
        <v>8</v>
      </c>
      <c r="F73" s="103">
        <v>128</v>
      </c>
      <c r="G73" s="116">
        <v>0</v>
      </c>
      <c r="H73" s="117">
        <v>0</v>
      </c>
      <c r="I73" s="117">
        <v>2325</v>
      </c>
      <c r="J73" s="118">
        <v>0</v>
      </c>
      <c r="K73" s="119">
        <v>0</v>
      </c>
      <c r="L73" s="120">
        <v>0</v>
      </c>
    </row>
    <row r="74" spans="1:12" ht="18" customHeight="1">
      <c r="A74" s="115" t="s">
        <v>157</v>
      </c>
      <c r="B74" s="100">
        <f>SUM(C74:E74)</f>
        <v>16.53</v>
      </c>
      <c r="C74" s="101">
        <v>0</v>
      </c>
      <c r="D74" s="102">
        <v>5.73</v>
      </c>
      <c r="E74" s="102">
        <v>10.8</v>
      </c>
      <c r="F74" s="103">
        <v>0</v>
      </c>
      <c r="G74" s="116">
        <v>0</v>
      </c>
      <c r="H74" s="117">
        <v>0</v>
      </c>
      <c r="I74" s="117">
        <v>0</v>
      </c>
      <c r="J74" s="118">
        <v>0</v>
      </c>
      <c r="K74" s="119">
        <v>0</v>
      </c>
      <c r="L74" s="120">
        <v>0</v>
      </c>
    </row>
    <row r="75" spans="1:12" ht="18" customHeight="1">
      <c r="A75" s="115" t="s">
        <v>158</v>
      </c>
      <c r="B75" s="100">
        <f>SUM(C75:E75)</f>
        <v>4.16</v>
      </c>
      <c r="C75" s="101">
        <v>0</v>
      </c>
      <c r="D75" s="102">
        <v>0</v>
      </c>
      <c r="E75" s="102">
        <v>4.16</v>
      </c>
      <c r="F75" s="103">
        <v>0</v>
      </c>
      <c r="G75" s="116">
        <v>0</v>
      </c>
      <c r="H75" s="117">
        <v>0</v>
      </c>
      <c r="I75" s="117">
        <v>0</v>
      </c>
      <c r="J75" s="118">
        <v>0</v>
      </c>
      <c r="K75" s="119">
        <v>0</v>
      </c>
      <c r="L75" s="120">
        <v>0</v>
      </c>
    </row>
    <row r="76" spans="1:12" ht="18" customHeight="1" thickBot="1">
      <c r="A76" s="115" t="s">
        <v>159</v>
      </c>
      <c r="B76" s="100">
        <f>SUM(C76:E76)</f>
        <v>2</v>
      </c>
      <c r="C76" s="101">
        <v>0</v>
      </c>
      <c r="D76" s="102">
        <v>0</v>
      </c>
      <c r="E76" s="102">
        <v>2</v>
      </c>
      <c r="F76" s="103">
        <v>0</v>
      </c>
      <c r="G76" s="116">
        <v>0</v>
      </c>
      <c r="H76" s="117">
        <v>0</v>
      </c>
      <c r="I76" s="117">
        <v>0</v>
      </c>
      <c r="J76" s="118">
        <v>0</v>
      </c>
      <c r="K76" s="119">
        <v>0</v>
      </c>
      <c r="L76" s="120">
        <v>0</v>
      </c>
    </row>
    <row r="77" spans="1:12" ht="18" customHeight="1" thickBot="1">
      <c r="A77" s="127" t="s">
        <v>160</v>
      </c>
      <c r="B77" s="128">
        <v>119223</v>
      </c>
      <c r="C77" s="129">
        <v>12321</v>
      </c>
      <c r="D77" s="130">
        <f>ROUND(SUM(D9:D76),0)+1</f>
        <v>106184</v>
      </c>
      <c r="E77" s="130">
        <v>718</v>
      </c>
      <c r="F77" s="131">
        <v>48151</v>
      </c>
      <c r="G77" s="132">
        <f t="shared" ref="G77:L77" si="0">SUM(G10:G76)</f>
        <v>34411</v>
      </c>
      <c r="H77" s="130">
        <f t="shared" si="0"/>
        <v>12711</v>
      </c>
      <c r="I77" s="130">
        <f>SUM(I9:I76)</f>
        <v>90171.099999999991</v>
      </c>
      <c r="J77" s="131">
        <f t="shared" si="0"/>
        <v>4409.3999999999996</v>
      </c>
      <c r="K77" s="133">
        <f t="shared" si="0"/>
        <v>518</v>
      </c>
      <c r="L77" s="134">
        <f t="shared" si="0"/>
        <v>151</v>
      </c>
    </row>
    <row r="78" spans="1:12" ht="18" customHeight="1"/>
    <row r="79" spans="1:12" ht="18" customHeight="1">
      <c r="A79" s="5" t="s">
        <v>161</v>
      </c>
      <c r="B79" s="94" t="s">
        <v>671</v>
      </c>
      <c r="C79" s="306"/>
      <c r="D79" s="306"/>
      <c r="E79" s="306"/>
      <c r="F79" s="306"/>
      <c r="G79" s="306"/>
      <c r="H79" s="306"/>
      <c r="I79" s="306"/>
      <c r="J79" s="306"/>
      <c r="K79" s="306"/>
      <c r="L79" s="336"/>
    </row>
    <row r="80" spans="1:12" ht="18" customHeight="1">
      <c r="A80" s="5"/>
      <c r="B80" s="94" t="s">
        <v>672</v>
      </c>
    </row>
    <row r="81" spans="1:2" ht="18" customHeight="1">
      <c r="A81" s="5"/>
      <c r="B81" s="94" t="s">
        <v>673</v>
      </c>
    </row>
    <row r="82" spans="1:2" ht="18" customHeight="1">
      <c r="A82" s="5" t="s">
        <v>162</v>
      </c>
      <c r="B82" s="94" t="s">
        <v>163</v>
      </c>
    </row>
  </sheetData>
  <mergeCells count="36">
    <mergeCell ref="K5:L5"/>
    <mergeCell ref="B6:B8"/>
    <mergeCell ref="C6:C8"/>
    <mergeCell ref="D6:E6"/>
    <mergeCell ref="F6:F8"/>
    <mergeCell ref="G6:H6"/>
    <mergeCell ref="I6:J6"/>
    <mergeCell ref="K6:K8"/>
    <mergeCell ref="L6:L8"/>
    <mergeCell ref="D7:D8"/>
    <mergeCell ref="E7:E8"/>
    <mergeCell ref="G7:G8"/>
    <mergeCell ref="H7:H8"/>
    <mergeCell ref="I7:I8"/>
    <mergeCell ref="J7:J8"/>
    <mergeCell ref="K54:L54"/>
    <mergeCell ref="B55:B57"/>
    <mergeCell ref="C55:C57"/>
    <mergeCell ref="D55:E55"/>
    <mergeCell ref="F55:F57"/>
    <mergeCell ref="G55:H55"/>
    <mergeCell ref="I55:J55"/>
    <mergeCell ref="K55:K57"/>
    <mergeCell ref="L55:L57"/>
    <mergeCell ref="D56:D57"/>
    <mergeCell ref="A54:A57"/>
    <mergeCell ref="B54:F54"/>
    <mergeCell ref="G54:J54"/>
    <mergeCell ref="A5:A8"/>
    <mergeCell ref="B5:F5"/>
    <mergeCell ref="G5:J5"/>
    <mergeCell ref="E56:E57"/>
    <mergeCell ref="G56:G57"/>
    <mergeCell ref="H56:H57"/>
    <mergeCell ref="I56:I57"/>
    <mergeCell ref="J56:J57"/>
  </mergeCells>
  <phoneticPr fontId="2"/>
  <pageMargins left="0.78740157480314965" right="0.47244094488188981" top="0.78740157480314965" bottom="0.39370078740157483" header="0.31496062992125984" footer="0.31496062992125984"/>
  <pageSetup paperSize="9" scale="79" orientation="portrait" r:id="rId1"/>
  <rowBreaks count="1" manualBreakCount="1">
    <brk id="52"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52"/>
  <sheetViews>
    <sheetView view="pageBreakPreview" zoomScaleNormal="100" zoomScaleSheetLayoutView="100" workbookViewId="0"/>
  </sheetViews>
  <sheetFormatPr defaultColWidth="9" defaultRowHeight="25.25" customHeight="1"/>
  <cols>
    <col min="1" max="1" width="16.453125" customWidth="1"/>
    <col min="2" max="6" width="16.1796875" customWidth="1"/>
    <col min="7" max="7" width="10.81640625" customWidth="1"/>
  </cols>
  <sheetData>
    <row r="1" spans="1:8" ht="24" customHeight="1">
      <c r="A1" s="72" t="s">
        <v>164</v>
      </c>
      <c r="B1" s="345"/>
      <c r="C1" s="10"/>
      <c r="D1" s="345"/>
      <c r="E1" s="345"/>
      <c r="F1" s="345"/>
      <c r="G1" s="574"/>
      <c r="H1" s="574"/>
    </row>
    <row r="2" spans="1:8" ht="13.5" thickBot="1">
      <c r="A2" s="345"/>
      <c r="B2" s="345"/>
      <c r="C2" s="345"/>
      <c r="D2" s="345"/>
      <c r="E2" s="345"/>
      <c r="F2" s="32" t="s">
        <v>165</v>
      </c>
    </row>
    <row r="3" spans="1:8" s="1" customFormat="1" ht="19" customHeight="1">
      <c r="A3" s="529" t="s">
        <v>166</v>
      </c>
      <c r="B3" s="576" t="s">
        <v>167</v>
      </c>
      <c r="C3" s="578" t="s">
        <v>92</v>
      </c>
      <c r="D3" s="579"/>
      <c r="E3" s="580" t="s">
        <v>91</v>
      </c>
      <c r="F3" s="187" t="s">
        <v>168</v>
      </c>
    </row>
    <row r="4" spans="1:8" s="1" customFormat="1" ht="19" customHeight="1" thickBot="1">
      <c r="A4" s="575"/>
      <c r="B4" s="577"/>
      <c r="C4" s="188" t="s">
        <v>169</v>
      </c>
      <c r="D4" s="189" t="s">
        <v>170</v>
      </c>
      <c r="E4" s="581"/>
      <c r="F4" s="190" t="s">
        <v>171</v>
      </c>
    </row>
    <row r="5" spans="1:8" s="1" customFormat="1" ht="19" customHeight="1">
      <c r="A5" s="191" t="s">
        <v>172</v>
      </c>
      <c r="B5" s="33">
        <f t="shared" ref="B5:B25" si="0">SUM(C5:E5)</f>
        <v>129304</v>
      </c>
      <c r="C5" s="34">
        <v>108333</v>
      </c>
      <c r="D5" s="34">
        <v>2277</v>
      </c>
      <c r="E5" s="34">
        <v>18694</v>
      </c>
      <c r="F5" s="35">
        <v>34.1</v>
      </c>
    </row>
    <row r="6" spans="1:8" s="1" customFormat="1" ht="19" customHeight="1">
      <c r="A6" s="192" t="s">
        <v>173</v>
      </c>
      <c r="B6" s="30">
        <f t="shared" si="0"/>
        <v>129238</v>
      </c>
      <c r="C6" s="31">
        <v>108267</v>
      </c>
      <c r="D6" s="31">
        <v>2277</v>
      </c>
      <c r="E6" s="31">
        <v>18694</v>
      </c>
      <c r="F6" s="36">
        <v>34</v>
      </c>
    </row>
    <row r="7" spans="1:8" s="1" customFormat="1" ht="19" customHeight="1">
      <c r="A7" s="192" t="s">
        <v>174</v>
      </c>
      <c r="B7" s="30">
        <f t="shared" si="0"/>
        <v>129051</v>
      </c>
      <c r="C7" s="31">
        <v>108080</v>
      </c>
      <c r="D7" s="31">
        <v>2277</v>
      </c>
      <c r="E7" s="31">
        <v>18694</v>
      </c>
      <c r="F7" s="36">
        <v>34</v>
      </c>
    </row>
    <row r="8" spans="1:8" s="1" customFormat="1" ht="19" customHeight="1">
      <c r="A8" s="192" t="s">
        <v>175</v>
      </c>
      <c r="B8" s="30">
        <f t="shared" si="0"/>
        <v>128925</v>
      </c>
      <c r="C8" s="31">
        <v>108136</v>
      </c>
      <c r="D8" s="31">
        <v>2277</v>
      </c>
      <c r="E8" s="31">
        <v>18512</v>
      </c>
      <c r="F8" s="36">
        <v>34</v>
      </c>
    </row>
    <row r="9" spans="1:8" s="1" customFormat="1" ht="19" customHeight="1">
      <c r="A9" s="192" t="s">
        <v>176</v>
      </c>
      <c r="B9" s="30">
        <f t="shared" si="0"/>
        <v>128617</v>
      </c>
      <c r="C9" s="31">
        <v>107912</v>
      </c>
      <c r="D9" s="31">
        <v>2193</v>
      </c>
      <c r="E9" s="31">
        <v>18512</v>
      </c>
      <c r="F9" s="36">
        <v>33.9</v>
      </c>
    </row>
    <row r="10" spans="1:8" s="1" customFormat="1" ht="19" customHeight="1">
      <c r="A10" s="192" t="s">
        <v>177</v>
      </c>
      <c r="B10" s="30">
        <f t="shared" si="0"/>
        <v>127180</v>
      </c>
      <c r="C10" s="31">
        <v>106318</v>
      </c>
      <c r="D10" s="31">
        <v>2350</v>
      </c>
      <c r="E10" s="31">
        <v>18512</v>
      </c>
      <c r="F10" s="36">
        <v>33.5</v>
      </c>
    </row>
    <row r="11" spans="1:8" s="1" customFormat="1" ht="19" customHeight="1">
      <c r="A11" s="192" t="s">
        <v>178</v>
      </c>
      <c r="B11" s="30">
        <f t="shared" si="0"/>
        <v>127283</v>
      </c>
      <c r="C11" s="31">
        <v>106421</v>
      </c>
      <c r="D11" s="31">
        <v>2350</v>
      </c>
      <c r="E11" s="31">
        <v>18512</v>
      </c>
      <c r="F11" s="36">
        <v>33.5</v>
      </c>
    </row>
    <row r="12" spans="1:8" s="1" customFormat="1" ht="19" customHeight="1">
      <c r="A12" s="192" t="s">
        <v>179</v>
      </c>
      <c r="B12" s="30">
        <f t="shared" si="0"/>
        <v>127283</v>
      </c>
      <c r="C12" s="31">
        <v>106421</v>
      </c>
      <c r="D12" s="31">
        <v>2350</v>
      </c>
      <c r="E12" s="31">
        <v>18512</v>
      </c>
      <c r="F12" s="36">
        <v>33.5</v>
      </c>
    </row>
    <row r="13" spans="1:8" s="1" customFormat="1" ht="19" customHeight="1">
      <c r="A13" s="192" t="s">
        <v>180</v>
      </c>
      <c r="B13" s="30">
        <f t="shared" si="0"/>
        <v>127269</v>
      </c>
      <c r="C13" s="31">
        <v>106387</v>
      </c>
      <c r="D13" s="31">
        <v>2350</v>
      </c>
      <c r="E13" s="31">
        <v>18532</v>
      </c>
      <c r="F13" s="36">
        <v>33.5</v>
      </c>
    </row>
    <row r="14" spans="1:8" s="1" customFormat="1" ht="19" customHeight="1">
      <c r="A14" s="192" t="s">
        <v>181</v>
      </c>
      <c r="B14" s="30">
        <f t="shared" si="0"/>
        <v>127034</v>
      </c>
      <c r="C14" s="31">
        <v>106119</v>
      </c>
      <c r="D14" s="31">
        <v>2368</v>
      </c>
      <c r="E14" s="31">
        <v>18547</v>
      </c>
      <c r="F14" s="36">
        <v>33.5</v>
      </c>
    </row>
    <row r="15" spans="1:8" s="1" customFormat="1" ht="19" customHeight="1">
      <c r="A15" s="192" t="s">
        <v>182</v>
      </c>
      <c r="B15" s="30">
        <f t="shared" si="0"/>
        <v>126409</v>
      </c>
      <c r="C15" s="31">
        <v>105855</v>
      </c>
      <c r="D15" s="31">
        <v>2115</v>
      </c>
      <c r="E15" s="31">
        <v>18439</v>
      </c>
      <c r="F15" s="36">
        <v>33.299999999999997</v>
      </c>
    </row>
    <row r="16" spans="1:8" s="1" customFormat="1" ht="19" customHeight="1">
      <c r="A16" s="192" t="s">
        <v>183</v>
      </c>
      <c r="B16" s="30">
        <f t="shared" si="0"/>
        <v>126389</v>
      </c>
      <c r="C16" s="31">
        <v>105826</v>
      </c>
      <c r="D16" s="31">
        <v>2124</v>
      </c>
      <c r="E16" s="31">
        <v>18439</v>
      </c>
      <c r="F16" s="36">
        <v>33.299999999999997</v>
      </c>
    </row>
    <row r="17" spans="1:6" s="1" customFormat="1" ht="19" customHeight="1">
      <c r="A17" s="192" t="s">
        <v>184</v>
      </c>
      <c r="B17" s="30">
        <f t="shared" si="0"/>
        <v>126389</v>
      </c>
      <c r="C17" s="31">
        <v>105826</v>
      </c>
      <c r="D17" s="31">
        <v>2124</v>
      </c>
      <c r="E17" s="31">
        <v>18439</v>
      </c>
      <c r="F17" s="36">
        <v>33.299999999999997</v>
      </c>
    </row>
    <row r="18" spans="1:6" s="1" customFormat="1" ht="19" customHeight="1">
      <c r="A18" s="192" t="s">
        <v>185</v>
      </c>
      <c r="B18" s="30">
        <f t="shared" si="0"/>
        <v>126389</v>
      </c>
      <c r="C18" s="31">
        <v>105826</v>
      </c>
      <c r="D18" s="31">
        <v>2124</v>
      </c>
      <c r="E18" s="31">
        <v>18439</v>
      </c>
      <c r="F18" s="37">
        <v>33.299999999999997</v>
      </c>
    </row>
    <row r="19" spans="1:6" s="1" customFormat="1" ht="19" customHeight="1">
      <c r="A19" s="192" t="s">
        <v>186</v>
      </c>
      <c r="B19" s="30">
        <f t="shared" si="0"/>
        <v>125708</v>
      </c>
      <c r="C19" s="31">
        <v>105317</v>
      </c>
      <c r="D19" s="31">
        <v>2011</v>
      </c>
      <c r="E19" s="31">
        <v>18380</v>
      </c>
      <c r="F19" s="37">
        <v>33.1</v>
      </c>
    </row>
    <row r="20" spans="1:6" s="1" customFormat="1" ht="19" customHeight="1">
      <c r="A20" s="192" t="s">
        <v>187</v>
      </c>
      <c r="B20" s="30">
        <f t="shared" si="0"/>
        <v>125569</v>
      </c>
      <c r="C20" s="31">
        <v>105207</v>
      </c>
      <c r="D20" s="31">
        <v>1982</v>
      </c>
      <c r="E20" s="31">
        <v>18380</v>
      </c>
      <c r="F20" s="37">
        <v>33.1</v>
      </c>
    </row>
    <row r="21" spans="1:6" s="1" customFormat="1" ht="19" customHeight="1">
      <c r="A21" s="192" t="s">
        <v>188</v>
      </c>
      <c r="B21" s="30">
        <f t="shared" si="0"/>
        <v>125121</v>
      </c>
      <c r="C21" s="31">
        <v>104849</v>
      </c>
      <c r="D21" s="31">
        <v>1892</v>
      </c>
      <c r="E21" s="31">
        <v>18380</v>
      </c>
      <c r="F21" s="37">
        <v>33</v>
      </c>
    </row>
    <row r="22" spans="1:6" s="1" customFormat="1" ht="19" customHeight="1">
      <c r="A22" s="192" t="s">
        <v>189</v>
      </c>
      <c r="B22" s="30">
        <f t="shared" si="0"/>
        <v>124630</v>
      </c>
      <c r="C22" s="31">
        <v>104359</v>
      </c>
      <c r="D22" s="31">
        <v>1897</v>
      </c>
      <c r="E22" s="31">
        <v>18374</v>
      </c>
      <c r="F22" s="37">
        <v>32.799999999999997</v>
      </c>
    </row>
    <row r="23" spans="1:6" s="1" customFormat="1" ht="19" customHeight="1">
      <c r="A23" s="192" t="s">
        <v>190</v>
      </c>
      <c r="B23" s="30">
        <f t="shared" si="0"/>
        <v>124530</v>
      </c>
      <c r="C23" s="31">
        <v>104259</v>
      </c>
      <c r="D23" s="31">
        <v>1897</v>
      </c>
      <c r="E23" s="31">
        <v>18374</v>
      </c>
      <c r="F23" s="37">
        <v>32.799999999999997</v>
      </c>
    </row>
    <row r="24" spans="1:6" s="1" customFormat="1" ht="19" customHeight="1">
      <c r="A24" s="192" t="s">
        <v>191</v>
      </c>
      <c r="B24" s="30">
        <f t="shared" si="0"/>
        <v>124308</v>
      </c>
      <c r="C24" s="31">
        <v>104133</v>
      </c>
      <c r="D24" s="31">
        <v>1884</v>
      </c>
      <c r="E24" s="31">
        <v>18291</v>
      </c>
      <c r="F24" s="37">
        <v>32.700000000000003</v>
      </c>
    </row>
    <row r="25" spans="1:6" s="1" customFormat="1" ht="19" customHeight="1">
      <c r="A25" s="192" t="s">
        <v>192</v>
      </c>
      <c r="B25" s="30">
        <f t="shared" si="0"/>
        <v>123622</v>
      </c>
      <c r="C25" s="31">
        <v>103415</v>
      </c>
      <c r="D25" s="31">
        <v>1916</v>
      </c>
      <c r="E25" s="31">
        <v>18291</v>
      </c>
      <c r="F25" s="37">
        <v>32.6</v>
      </c>
    </row>
    <row r="26" spans="1:6" s="1" customFormat="1" ht="19" customHeight="1">
      <c r="A26" s="193" t="s">
        <v>193</v>
      </c>
      <c r="B26" s="38">
        <v>123468</v>
      </c>
      <c r="C26" s="39">
        <v>103297</v>
      </c>
      <c r="D26" s="39">
        <v>1880</v>
      </c>
      <c r="E26" s="39">
        <v>18291</v>
      </c>
      <c r="F26" s="40">
        <v>32.5</v>
      </c>
    </row>
    <row r="27" spans="1:6" s="1" customFormat="1" ht="19" customHeight="1">
      <c r="A27" s="192" t="s">
        <v>194</v>
      </c>
      <c r="B27" s="30">
        <v>123379</v>
      </c>
      <c r="C27" s="31">
        <v>103218</v>
      </c>
      <c r="D27" s="31">
        <v>1870</v>
      </c>
      <c r="E27" s="31">
        <v>18291</v>
      </c>
      <c r="F27" s="37">
        <v>32.5</v>
      </c>
    </row>
    <row r="28" spans="1:6" s="1" customFormat="1" ht="19" customHeight="1">
      <c r="A28" s="193" t="s">
        <v>195</v>
      </c>
      <c r="B28" s="38">
        <v>123355</v>
      </c>
      <c r="C28" s="39">
        <v>103194</v>
      </c>
      <c r="D28" s="39">
        <v>1870</v>
      </c>
      <c r="E28" s="39">
        <v>18291</v>
      </c>
      <c r="F28" s="40">
        <v>32.5</v>
      </c>
    </row>
    <row r="29" spans="1:6" s="1" customFormat="1" ht="19" customHeight="1">
      <c r="A29" s="193" t="s">
        <v>196</v>
      </c>
      <c r="B29" s="41">
        <v>122807</v>
      </c>
      <c r="C29" s="42">
        <v>103083</v>
      </c>
      <c r="D29" s="42">
        <v>1558</v>
      </c>
      <c r="E29" s="42">
        <v>18166</v>
      </c>
      <c r="F29" s="40">
        <v>32.299999999999997</v>
      </c>
    </row>
    <row r="30" spans="1:6" s="1" customFormat="1" ht="19" customHeight="1">
      <c r="A30" s="192" t="s">
        <v>197</v>
      </c>
      <c r="B30" s="43">
        <v>122807</v>
      </c>
      <c r="C30" s="44">
        <v>103083</v>
      </c>
      <c r="D30" s="44">
        <v>1558</v>
      </c>
      <c r="E30" s="44">
        <v>18166</v>
      </c>
      <c r="F30" s="37">
        <v>32.299999999999997</v>
      </c>
    </row>
    <row r="31" spans="1:6" s="1" customFormat="1" ht="19" customHeight="1">
      <c r="A31" s="194" t="s">
        <v>198</v>
      </c>
      <c r="B31" s="45">
        <v>122545</v>
      </c>
      <c r="C31" s="46">
        <v>108833</v>
      </c>
      <c r="D31" s="46">
        <v>1535</v>
      </c>
      <c r="E31" s="46">
        <v>12177</v>
      </c>
      <c r="F31" s="47">
        <v>32.299999999999997</v>
      </c>
    </row>
    <row r="32" spans="1:6" s="1" customFormat="1" ht="19" customHeight="1">
      <c r="A32" s="192" t="s">
        <v>199</v>
      </c>
      <c r="B32" s="43">
        <v>122545</v>
      </c>
      <c r="C32" s="44">
        <v>108833</v>
      </c>
      <c r="D32" s="44">
        <v>1535</v>
      </c>
      <c r="E32" s="44">
        <v>12177</v>
      </c>
      <c r="F32" s="37">
        <v>32.299999999999997</v>
      </c>
    </row>
    <row r="33" spans="1:6" s="1" customFormat="1" ht="19" customHeight="1">
      <c r="A33" s="192" t="s">
        <v>200</v>
      </c>
      <c r="B33" s="43">
        <v>122545</v>
      </c>
      <c r="C33" s="44">
        <v>108833</v>
      </c>
      <c r="D33" s="44">
        <v>1535</v>
      </c>
      <c r="E33" s="44">
        <v>12177</v>
      </c>
      <c r="F33" s="37">
        <v>32.299999999999997</v>
      </c>
    </row>
    <row r="34" spans="1:6" s="1" customFormat="1" ht="19" customHeight="1">
      <c r="A34" s="193" t="s">
        <v>201</v>
      </c>
      <c r="B34" s="41">
        <v>122118</v>
      </c>
      <c r="C34" s="42">
        <v>108444</v>
      </c>
      <c r="D34" s="42">
        <v>1441</v>
      </c>
      <c r="E34" s="42">
        <v>12233</v>
      </c>
      <c r="F34" s="40">
        <v>32.200000000000003</v>
      </c>
    </row>
    <row r="35" spans="1:6" s="1" customFormat="1" ht="19" customHeight="1">
      <c r="A35" s="192" t="s">
        <v>202</v>
      </c>
      <c r="B35" s="43">
        <v>122118</v>
      </c>
      <c r="C35" s="44">
        <v>108444</v>
      </c>
      <c r="D35" s="44">
        <v>1441</v>
      </c>
      <c r="E35" s="44">
        <v>12233</v>
      </c>
      <c r="F35" s="37">
        <v>32.200000000000003</v>
      </c>
    </row>
    <row r="36" spans="1:6" s="1" customFormat="1" ht="19" customHeight="1">
      <c r="A36" s="192" t="s">
        <v>203</v>
      </c>
      <c r="B36" s="43">
        <v>122118</v>
      </c>
      <c r="C36" s="44">
        <v>108444</v>
      </c>
      <c r="D36" s="44">
        <v>1441</v>
      </c>
      <c r="E36" s="44">
        <v>12233</v>
      </c>
      <c r="F36" s="37">
        <v>32.200000000000003</v>
      </c>
    </row>
    <row r="37" spans="1:6" s="1" customFormat="1" ht="19" customHeight="1">
      <c r="A37" s="195" t="s">
        <v>204</v>
      </c>
      <c r="B37" s="43">
        <v>122118</v>
      </c>
      <c r="C37" s="44">
        <v>108444</v>
      </c>
      <c r="D37" s="44">
        <v>1441</v>
      </c>
      <c r="E37" s="44">
        <v>12233</v>
      </c>
      <c r="F37" s="37">
        <v>32.200000000000003</v>
      </c>
    </row>
    <row r="38" spans="1:6" s="1" customFormat="1" ht="19" customHeight="1">
      <c r="A38" s="195" t="s">
        <v>205</v>
      </c>
      <c r="B38" s="43">
        <v>122118</v>
      </c>
      <c r="C38" s="44">
        <v>108444</v>
      </c>
      <c r="D38" s="44">
        <v>1441</v>
      </c>
      <c r="E38" s="44">
        <v>12233</v>
      </c>
      <c r="F38" s="37">
        <v>32.200000000000003</v>
      </c>
    </row>
    <row r="39" spans="1:6" s="1" customFormat="1" ht="19" customHeight="1">
      <c r="A39" s="195" t="s">
        <v>206</v>
      </c>
      <c r="B39" s="43">
        <f>SUM(C39:E39)</f>
        <v>121260</v>
      </c>
      <c r="C39" s="44">
        <v>107793</v>
      </c>
      <c r="D39" s="44">
        <v>1298</v>
      </c>
      <c r="E39" s="44">
        <v>12169</v>
      </c>
      <c r="F39" s="37">
        <v>31.9</v>
      </c>
    </row>
    <row r="40" spans="1:6" s="1" customFormat="1" ht="19" customHeight="1">
      <c r="A40" s="195" t="s">
        <v>207</v>
      </c>
      <c r="B40" s="43">
        <f>SUM(C40:E40)</f>
        <v>121260</v>
      </c>
      <c r="C40" s="44">
        <v>107793</v>
      </c>
      <c r="D40" s="44">
        <v>1298</v>
      </c>
      <c r="E40" s="44">
        <v>12169</v>
      </c>
      <c r="F40" s="37">
        <v>31.9</v>
      </c>
    </row>
    <row r="41" spans="1:6" s="1" customFormat="1" ht="19" customHeight="1">
      <c r="A41" s="195" t="s">
        <v>208</v>
      </c>
      <c r="B41" s="43">
        <v>121260</v>
      </c>
      <c r="C41" s="44">
        <v>107793</v>
      </c>
      <c r="D41" s="44">
        <v>1298</v>
      </c>
      <c r="E41" s="44">
        <v>12169</v>
      </c>
      <c r="F41" s="37">
        <v>31.9</v>
      </c>
    </row>
    <row r="42" spans="1:6" s="1" customFormat="1" ht="19" customHeight="1">
      <c r="A42" s="195" t="s">
        <v>209</v>
      </c>
      <c r="B42" s="43">
        <v>121260</v>
      </c>
      <c r="C42" s="44">
        <v>107793</v>
      </c>
      <c r="D42" s="44">
        <v>1298</v>
      </c>
      <c r="E42" s="44">
        <v>12169</v>
      </c>
      <c r="F42" s="37">
        <v>31.9</v>
      </c>
    </row>
    <row r="43" spans="1:6" s="1" customFormat="1" ht="19" customHeight="1">
      <c r="A43" s="195" t="s">
        <v>210</v>
      </c>
      <c r="B43" s="43">
        <f>SUM(C43:E43)</f>
        <v>121260</v>
      </c>
      <c r="C43" s="44">
        <v>107793</v>
      </c>
      <c r="D43" s="44">
        <v>1298</v>
      </c>
      <c r="E43" s="44">
        <v>12169</v>
      </c>
      <c r="F43" s="37">
        <v>31.9</v>
      </c>
    </row>
    <row r="44" spans="1:6" s="1" customFormat="1" ht="19" customHeight="1">
      <c r="A44" s="195" t="s">
        <v>211</v>
      </c>
      <c r="B44" s="43">
        <f>SUM(C44:E44)</f>
        <v>119779</v>
      </c>
      <c r="C44" s="44">
        <v>106600</v>
      </c>
      <c r="D44" s="44">
        <v>860</v>
      </c>
      <c r="E44" s="44">
        <v>12319</v>
      </c>
      <c r="F44" s="37">
        <v>31.5</v>
      </c>
    </row>
    <row r="45" spans="1:6" ht="19" customHeight="1">
      <c r="A45" s="195" t="s">
        <v>212</v>
      </c>
      <c r="B45" s="43">
        <f>SUM(C45:E45)</f>
        <v>119779</v>
      </c>
      <c r="C45" s="44">
        <v>106600</v>
      </c>
      <c r="D45" s="44">
        <v>860</v>
      </c>
      <c r="E45" s="44">
        <v>12319</v>
      </c>
      <c r="F45" s="37">
        <v>31.5</v>
      </c>
    </row>
    <row r="46" spans="1:6" ht="19" customHeight="1">
      <c r="A46" s="196" t="s">
        <v>213</v>
      </c>
      <c r="B46" s="41">
        <v>119779</v>
      </c>
      <c r="C46" s="42">
        <v>106600</v>
      </c>
      <c r="D46" s="42">
        <v>860</v>
      </c>
      <c r="E46" s="42">
        <v>12319</v>
      </c>
      <c r="F46" s="40">
        <v>31.5</v>
      </c>
    </row>
    <row r="47" spans="1:6" ht="19" customHeight="1">
      <c r="A47" s="195" t="s">
        <v>395</v>
      </c>
      <c r="B47" s="43">
        <f>SUM(C47:E47)</f>
        <v>119779</v>
      </c>
      <c r="C47" s="44">
        <v>106600</v>
      </c>
      <c r="D47" s="44">
        <v>860</v>
      </c>
      <c r="E47" s="44">
        <v>12319</v>
      </c>
      <c r="F47" s="37">
        <v>31.5</v>
      </c>
    </row>
    <row r="48" spans="1:6" ht="19" customHeight="1">
      <c r="A48" s="195" t="s">
        <v>396</v>
      </c>
      <c r="B48" s="43">
        <f>SUM(C48:E48)</f>
        <v>119779</v>
      </c>
      <c r="C48" s="44">
        <v>106600</v>
      </c>
      <c r="D48" s="44">
        <v>860</v>
      </c>
      <c r="E48" s="44">
        <v>12319</v>
      </c>
      <c r="F48" s="37">
        <v>31.5</v>
      </c>
    </row>
    <row r="49" spans="1:7" ht="19" customHeight="1">
      <c r="A49" s="195" t="s">
        <v>397</v>
      </c>
      <c r="B49" s="43">
        <v>119223</v>
      </c>
      <c r="C49" s="44">
        <v>106184</v>
      </c>
      <c r="D49" s="44">
        <v>718</v>
      </c>
      <c r="E49" s="44">
        <v>12321</v>
      </c>
      <c r="F49" s="37">
        <v>31.4</v>
      </c>
      <c r="G49" s="48"/>
    </row>
    <row r="50" spans="1:7" ht="19" customHeight="1">
      <c r="A50" s="196" t="s">
        <v>657</v>
      </c>
      <c r="B50" s="45">
        <v>119223</v>
      </c>
      <c r="C50" s="46">
        <v>106184</v>
      </c>
      <c r="D50" s="46">
        <v>718</v>
      </c>
      <c r="E50" s="46">
        <v>12321</v>
      </c>
      <c r="F50" s="47">
        <v>31.4</v>
      </c>
      <c r="G50" s="48"/>
    </row>
    <row r="51" spans="1:7" ht="19" customHeight="1" thickBot="1">
      <c r="A51" s="353" t="s">
        <v>660</v>
      </c>
      <c r="B51" s="354">
        <v>119223</v>
      </c>
      <c r="C51" s="355">
        <v>106184</v>
      </c>
      <c r="D51" s="355">
        <v>718</v>
      </c>
      <c r="E51" s="355">
        <v>12321</v>
      </c>
      <c r="F51" s="356">
        <v>31.4</v>
      </c>
    </row>
    <row r="52" spans="1:7" ht="25.25" customHeight="1">
      <c r="A52" s="341" t="s">
        <v>214</v>
      </c>
      <c r="B52" s="345"/>
      <c r="C52" s="345"/>
      <c r="D52" s="345"/>
      <c r="E52" s="345"/>
      <c r="F52" s="345"/>
    </row>
  </sheetData>
  <mergeCells count="5">
    <mergeCell ref="G1:H1"/>
    <mergeCell ref="A3:A4"/>
    <mergeCell ref="B3:B4"/>
    <mergeCell ref="C3:D3"/>
    <mergeCell ref="E3:E4"/>
  </mergeCells>
  <phoneticPr fontId="2"/>
  <pageMargins left="0.78740157480314965" right="0.47244094488188981" top="0.78740157480314965" bottom="0.39370078740157483" header="0.31496062992125984" footer="0.31496062992125984"/>
  <pageSetup paperSize="9" scale="79" firstPageNumber="104"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V33"/>
  <sheetViews>
    <sheetView view="pageBreakPreview" zoomScaleNormal="70" zoomScaleSheetLayoutView="100" workbookViewId="0">
      <pane xSplit="1" ySplit="5" topLeftCell="B6" activePane="bottomRight" state="frozen"/>
      <selection pane="topRight"/>
      <selection pane="bottomLeft"/>
      <selection pane="bottomRight"/>
    </sheetView>
  </sheetViews>
  <sheetFormatPr defaultColWidth="9" defaultRowHeight="25.25" customHeight="1"/>
  <cols>
    <col min="1" max="1" width="9.36328125" customWidth="1"/>
    <col min="2" max="21" width="5.1796875" customWidth="1"/>
  </cols>
  <sheetData>
    <row r="1" spans="1:22" ht="25.25" customHeight="1">
      <c r="A1" s="72" t="s">
        <v>215</v>
      </c>
      <c r="B1" s="345"/>
      <c r="C1" s="345"/>
      <c r="D1" s="345"/>
      <c r="E1" s="345"/>
      <c r="F1" s="345"/>
      <c r="G1" s="345"/>
      <c r="H1" s="10"/>
      <c r="I1" s="345"/>
      <c r="J1" s="345"/>
      <c r="K1" s="4"/>
      <c r="L1" s="4"/>
      <c r="M1" s="345"/>
      <c r="N1" s="345"/>
      <c r="O1" s="345"/>
      <c r="P1" s="345"/>
      <c r="Q1" s="345"/>
      <c r="R1" s="345"/>
      <c r="S1" s="345"/>
      <c r="T1" s="345"/>
      <c r="U1" s="345"/>
      <c r="V1" s="58"/>
    </row>
    <row r="2" spans="1:22" ht="13.5" thickBot="1">
      <c r="A2" s="345"/>
      <c r="B2" s="345"/>
      <c r="C2" s="345"/>
      <c r="D2" s="345"/>
      <c r="E2" s="345"/>
      <c r="F2" s="345"/>
      <c r="G2" s="345"/>
      <c r="H2" s="345"/>
      <c r="I2" s="345"/>
      <c r="J2" s="345"/>
      <c r="K2" s="345"/>
      <c r="L2" s="345"/>
      <c r="M2" s="345"/>
      <c r="N2" s="345"/>
      <c r="O2" s="345"/>
      <c r="P2" s="49"/>
      <c r="Q2" s="345"/>
      <c r="R2" s="49"/>
      <c r="S2" s="49"/>
      <c r="T2" s="345"/>
      <c r="U2" s="346" t="s">
        <v>216</v>
      </c>
    </row>
    <row r="3" spans="1:22" ht="27" customHeight="1">
      <c r="A3" s="357"/>
      <c r="B3" s="588" t="s">
        <v>403</v>
      </c>
      <c r="C3" s="589"/>
      <c r="D3" s="592" t="s">
        <v>217</v>
      </c>
      <c r="E3" s="593"/>
      <c r="F3" s="593"/>
      <c r="G3" s="593"/>
      <c r="H3" s="593"/>
      <c r="I3" s="593"/>
      <c r="J3" s="593"/>
      <c r="K3" s="593"/>
      <c r="L3" s="593"/>
      <c r="M3" s="593"/>
      <c r="N3" s="593"/>
      <c r="O3" s="593"/>
      <c r="P3" s="593"/>
      <c r="Q3" s="593"/>
      <c r="R3" s="593"/>
      <c r="S3" s="593"/>
      <c r="T3" s="594" t="s">
        <v>404</v>
      </c>
      <c r="U3" s="595"/>
    </row>
    <row r="4" spans="1:22" ht="27" customHeight="1">
      <c r="A4" s="358" t="s">
        <v>218</v>
      </c>
      <c r="B4" s="590"/>
      <c r="C4" s="591"/>
      <c r="D4" s="598" t="s">
        <v>219</v>
      </c>
      <c r="E4" s="599"/>
      <c r="F4" s="598" t="s">
        <v>220</v>
      </c>
      <c r="G4" s="599"/>
      <c r="H4" s="598" t="s">
        <v>221</v>
      </c>
      <c r="I4" s="599"/>
      <c r="J4" s="598" t="s">
        <v>222</v>
      </c>
      <c r="K4" s="599"/>
      <c r="L4" s="598" t="s">
        <v>223</v>
      </c>
      <c r="M4" s="599"/>
      <c r="N4" s="598" t="s">
        <v>224</v>
      </c>
      <c r="O4" s="599"/>
      <c r="P4" s="598" t="s">
        <v>225</v>
      </c>
      <c r="Q4" s="599"/>
      <c r="R4" s="598" t="s">
        <v>226</v>
      </c>
      <c r="S4" s="600"/>
      <c r="T4" s="596"/>
      <c r="U4" s="597"/>
    </row>
    <row r="5" spans="1:22" ht="27" customHeight="1" thickBot="1">
      <c r="A5" s="359"/>
      <c r="B5" s="360" t="s">
        <v>401</v>
      </c>
      <c r="C5" s="361" t="s">
        <v>402</v>
      </c>
      <c r="D5" s="361" t="s">
        <v>401</v>
      </c>
      <c r="E5" s="361" t="s">
        <v>402</v>
      </c>
      <c r="F5" s="361" t="s">
        <v>401</v>
      </c>
      <c r="G5" s="361" t="s">
        <v>402</v>
      </c>
      <c r="H5" s="361" t="s">
        <v>401</v>
      </c>
      <c r="I5" s="361" t="s">
        <v>402</v>
      </c>
      <c r="J5" s="361" t="s">
        <v>401</v>
      </c>
      <c r="K5" s="361" t="s">
        <v>402</v>
      </c>
      <c r="L5" s="361" t="s">
        <v>401</v>
      </c>
      <c r="M5" s="361" t="s">
        <v>402</v>
      </c>
      <c r="N5" s="361" t="s">
        <v>401</v>
      </c>
      <c r="O5" s="361" t="s">
        <v>402</v>
      </c>
      <c r="P5" s="361" t="s">
        <v>401</v>
      </c>
      <c r="Q5" s="361" t="s">
        <v>402</v>
      </c>
      <c r="R5" s="361" t="s">
        <v>401</v>
      </c>
      <c r="S5" s="362" t="s">
        <v>402</v>
      </c>
      <c r="T5" s="363" t="s">
        <v>401</v>
      </c>
      <c r="U5" s="364" t="s">
        <v>402</v>
      </c>
    </row>
    <row r="6" spans="1:22" ht="27" customHeight="1">
      <c r="A6" s="582" t="s">
        <v>674</v>
      </c>
      <c r="B6" s="365">
        <f t="shared" ref="B6:C19" si="0">D6+H6+J6+L6+N6+P6+R6</f>
        <v>4</v>
      </c>
      <c r="C6" s="366">
        <f t="shared" si="0"/>
        <v>-2</v>
      </c>
      <c r="D6" s="367">
        <v>1</v>
      </c>
      <c r="E6" s="367">
        <v>0</v>
      </c>
      <c r="F6" s="367"/>
      <c r="G6" s="367"/>
      <c r="H6" s="368"/>
      <c r="I6" s="368"/>
      <c r="J6" s="368"/>
      <c r="K6" s="368"/>
      <c r="L6" s="368"/>
      <c r="M6" s="368"/>
      <c r="N6" s="367">
        <v>2</v>
      </c>
      <c r="O6" s="369">
        <v>-4</v>
      </c>
      <c r="P6" s="368"/>
      <c r="Q6" s="368"/>
      <c r="R6" s="367">
        <v>1</v>
      </c>
      <c r="S6" s="365">
        <v>2</v>
      </c>
      <c r="T6" s="370"/>
      <c r="U6" s="371"/>
    </row>
    <row r="7" spans="1:22" ht="27" customHeight="1">
      <c r="A7" s="583"/>
      <c r="B7" s="372">
        <f t="shared" si="0"/>
        <v>3</v>
      </c>
      <c r="C7" s="373">
        <f t="shared" si="0"/>
        <v>4</v>
      </c>
      <c r="D7" s="374">
        <v>3</v>
      </c>
      <c r="E7" s="374">
        <v>4</v>
      </c>
      <c r="F7" s="374">
        <v>3</v>
      </c>
      <c r="G7" s="374">
        <v>4.4901999999999997</v>
      </c>
      <c r="H7" s="374"/>
      <c r="I7" s="374"/>
      <c r="J7" s="374"/>
      <c r="K7" s="374"/>
      <c r="L7" s="374"/>
      <c r="M7" s="374"/>
      <c r="N7" s="375"/>
      <c r="O7" s="375"/>
      <c r="P7" s="374"/>
      <c r="Q7" s="374"/>
      <c r="R7" s="374"/>
      <c r="S7" s="376"/>
      <c r="T7" s="377">
        <v>5</v>
      </c>
      <c r="U7" s="378">
        <v>26</v>
      </c>
    </row>
    <row r="8" spans="1:22" ht="27" customHeight="1">
      <c r="A8" s="582" t="s">
        <v>227</v>
      </c>
      <c r="B8" s="379">
        <f t="shared" si="0"/>
        <v>7</v>
      </c>
      <c r="C8" s="366">
        <f t="shared" si="0"/>
        <v>8</v>
      </c>
      <c r="D8" s="380">
        <v>1</v>
      </c>
      <c r="E8" s="380">
        <v>0</v>
      </c>
      <c r="F8" s="380">
        <v>1</v>
      </c>
      <c r="G8" s="380">
        <v>0</v>
      </c>
      <c r="H8" s="381"/>
      <c r="I8" s="381"/>
      <c r="J8" s="381"/>
      <c r="K8" s="381"/>
      <c r="L8" s="381"/>
      <c r="M8" s="381"/>
      <c r="N8" s="380">
        <v>2</v>
      </c>
      <c r="O8" s="380">
        <v>2</v>
      </c>
      <c r="P8" s="381"/>
      <c r="Q8" s="381"/>
      <c r="R8" s="380">
        <v>4</v>
      </c>
      <c r="S8" s="382">
        <v>6</v>
      </c>
      <c r="T8" s="383"/>
      <c r="U8" s="384"/>
    </row>
    <row r="9" spans="1:22" ht="27" customHeight="1">
      <c r="A9" s="583"/>
      <c r="B9" s="385">
        <f t="shared" si="0"/>
        <v>4</v>
      </c>
      <c r="C9" s="373">
        <f t="shared" si="0"/>
        <v>9</v>
      </c>
      <c r="D9" s="374">
        <v>4</v>
      </c>
      <c r="E9" s="374">
        <v>9</v>
      </c>
      <c r="F9" s="374">
        <v>4</v>
      </c>
      <c r="G9" s="374">
        <v>9.0776000000000003</v>
      </c>
      <c r="H9" s="374"/>
      <c r="I9" s="374"/>
      <c r="J9" s="374"/>
      <c r="K9" s="374"/>
      <c r="L9" s="374"/>
      <c r="M9" s="374"/>
      <c r="N9" s="375"/>
      <c r="O9" s="375"/>
      <c r="P9" s="374"/>
      <c r="Q9" s="374"/>
      <c r="R9" s="374"/>
      <c r="S9" s="386"/>
      <c r="T9" s="377">
        <v>3</v>
      </c>
      <c r="U9" s="378">
        <v>13</v>
      </c>
    </row>
    <row r="10" spans="1:22" ht="27" customHeight="1">
      <c r="A10" s="582" t="s">
        <v>228</v>
      </c>
      <c r="B10" s="379">
        <f t="shared" si="0"/>
        <v>11</v>
      </c>
      <c r="C10" s="366">
        <f t="shared" si="0"/>
        <v>4</v>
      </c>
      <c r="D10" s="380">
        <v>6</v>
      </c>
      <c r="E10" s="380">
        <v>0</v>
      </c>
      <c r="F10" s="380">
        <v>4</v>
      </c>
      <c r="G10" s="380">
        <v>0</v>
      </c>
      <c r="H10" s="381"/>
      <c r="I10" s="381"/>
      <c r="J10" s="381"/>
      <c r="K10" s="381"/>
      <c r="L10" s="381"/>
      <c r="M10" s="381"/>
      <c r="N10" s="380">
        <v>3</v>
      </c>
      <c r="O10" s="380">
        <v>2</v>
      </c>
      <c r="P10" s="381"/>
      <c r="Q10" s="381"/>
      <c r="R10" s="380">
        <v>2</v>
      </c>
      <c r="S10" s="382">
        <v>2</v>
      </c>
      <c r="T10" s="383"/>
      <c r="U10" s="384"/>
    </row>
    <row r="11" spans="1:22" ht="27" customHeight="1">
      <c r="A11" s="583"/>
      <c r="B11" s="385">
        <f t="shared" si="0"/>
        <v>6</v>
      </c>
      <c r="C11" s="373">
        <f t="shared" si="0"/>
        <v>21</v>
      </c>
      <c r="D11" s="374">
        <v>5</v>
      </c>
      <c r="E11" s="374">
        <v>17</v>
      </c>
      <c r="F11" s="374">
        <v>2</v>
      </c>
      <c r="G11" s="374">
        <v>4.3986999999999998</v>
      </c>
      <c r="H11" s="374"/>
      <c r="I11" s="374"/>
      <c r="J11" s="374"/>
      <c r="K11" s="374"/>
      <c r="L11" s="374"/>
      <c r="M11" s="374"/>
      <c r="N11" s="375"/>
      <c r="O11" s="375"/>
      <c r="P11" s="374"/>
      <c r="Q11" s="374"/>
      <c r="R11" s="374">
        <v>1</v>
      </c>
      <c r="S11" s="386">
        <v>4</v>
      </c>
      <c r="T11" s="377">
        <v>7</v>
      </c>
      <c r="U11" s="378">
        <v>46</v>
      </c>
    </row>
    <row r="12" spans="1:22" ht="27" customHeight="1">
      <c r="A12" s="582" t="s">
        <v>229</v>
      </c>
      <c r="B12" s="379">
        <f t="shared" si="0"/>
        <v>10</v>
      </c>
      <c r="C12" s="366">
        <f t="shared" si="0"/>
        <v>13</v>
      </c>
      <c r="D12" s="380">
        <v>3</v>
      </c>
      <c r="E12" s="380">
        <v>0</v>
      </c>
      <c r="F12" s="380">
        <v>1</v>
      </c>
      <c r="G12" s="380">
        <v>0</v>
      </c>
      <c r="H12" s="381"/>
      <c r="I12" s="381"/>
      <c r="J12" s="381"/>
      <c r="K12" s="381"/>
      <c r="L12" s="381"/>
      <c r="M12" s="381"/>
      <c r="N12" s="380">
        <v>7</v>
      </c>
      <c r="O12" s="380">
        <v>13</v>
      </c>
      <c r="P12" s="381"/>
      <c r="Q12" s="381"/>
      <c r="R12" s="380"/>
      <c r="S12" s="382"/>
      <c r="T12" s="383"/>
      <c r="U12" s="384"/>
    </row>
    <row r="13" spans="1:22" ht="27" customHeight="1">
      <c r="A13" s="583"/>
      <c r="B13" s="385">
        <f t="shared" si="0"/>
        <v>5</v>
      </c>
      <c r="C13" s="373">
        <f t="shared" si="0"/>
        <v>16</v>
      </c>
      <c r="D13" s="374">
        <v>5</v>
      </c>
      <c r="E13" s="374">
        <v>16</v>
      </c>
      <c r="F13" s="374">
        <v>4</v>
      </c>
      <c r="G13" s="374">
        <v>10.9754</v>
      </c>
      <c r="H13" s="374"/>
      <c r="I13" s="374"/>
      <c r="J13" s="374"/>
      <c r="K13" s="374"/>
      <c r="L13" s="374"/>
      <c r="M13" s="374"/>
      <c r="N13" s="375"/>
      <c r="O13" s="375"/>
      <c r="P13" s="374"/>
      <c r="Q13" s="374"/>
      <c r="R13" s="374"/>
      <c r="S13" s="386"/>
      <c r="T13" s="377">
        <v>4</v>
      </c>
      <c r="U13" s="378">
        <v>14</v>
      </c>
    </row>
    <row r="14" spans="1:22" ht="27" customHeight="1">
      <c r="A14" s="582" t="s">
        <v>230</v>
      </c>
      <c r="B14" s="379">
        <f t="shared" si="0"/>
        <v>5</v>
      </c>
      <c r="C14" s="366">
        <f t="shared" si="0"/>
        <v>-1</v>
      </c>
      <c r="D14" s="380">
        <v>1</v>
      </c>
      <c r="E14" s="380">
        <v>-1</v>
      </c>
      <c r="F14" s="380">
        <v>1</v>
      </c>
      <c r="G14" s="380">
        <v>-0.53859999999999997</v>
      </c>
      <c r="H14" s="381"/>
      <c r="I14" s="381"/>
      <c r="J14" s="381"/>
      <c r="K14" s="381"/>
      <c r="L14" s="381"/>
      <c r="M14" s="381"/>
      <c r="N14" s="380">
        <v>3</v>
      </c>
      <c r="O14" s="380">
        <v>0</v>
      </c>
      <c r="P14" s="381"/>
      <c r="Q14" s="381"/>
      <c r="R14" s="380">
        <v>1</v>
      </c>
      <c r="S14" s="382">
        <v>0</v>
      </c>
      <c r="T14" s="383"/>
      <c r="U14" s="384"/>
    </row>
    <row r="15" spans="1:22" ht="27" customHeight="1">
      <c r="A15" s="583"/>
      <c r="B15" s="385">
        <f t="shared" si="0"/>
        <v>8</v>
      </c>
      <c r="C15" s="373">
        <f t="shared" si="0"/>
        <v>47</v>
      </c>
      <c r="D15" s="374">
        <v>6</v>
      </c>
      <c r="E15" s="374">
        <v>36</v>
      </c>
      <c r="F15" s="374">
        <v>5</v>
      </c>
      <c r="G15" s="374">
        <v>33.992199999999997</v>
      </c>
      <c r="H15" s="374"/>
      <c r="I15" s="374"/>
      <c r="J15" s="374"/>
      <c r="K15" s="374"/>
      <c r="L15" s="374"/>
      <c r="M15" s="374"/>
      <c r="N15" s="375"/>
      <c r="O15" s="375"/>
      <c r="P15" s="374"/>
      <c r="Q15" s="374"/>
      <c r="R15" s="374">
        <v>2</v>
      </c>
      <c r="S15" s="386">
        <v>11</v>
      </c>
      <c r="T15" s="377">
        <v>5</v>
      </c>
      <c r="U15" s="378">
        <v>14</v>
      </c>
    </row>
    <row r="16" spans="1:22" ht="27" customHeight="1">
      <c r="A16" s="582" t="s">
        <v>231</v>
      </c>
      <c r="B16" s="379">
        <f t="shared" si="0"/>
        <v>5</v>
      </c>
      <c r="C16" s="366">
        <f t="shared" si="0"/>
        <v>5</v>
      </c>
      <c r="D16" s="380">
        <v>1</v>
      </c>
      <c r="E16" s="380">
        <v>0</v>
      </c>
      <c r="F16" s="380">
        <v>1</v>
      </c>
      <c r="G16" s="380">
        <v>0.2157</v>
      </c>
      <c r="H16" s="381"/>
      <c r="I16" s="381"/>
      <c r="J16" s="381"/>
      <c r="K16" s="381"/>
      <c r="L16" s="381"/>
      <c r="M16" s="381"/>
      <c r="N16" s="380">
        <v>3</v>
      </c>
      <c r="O16" s="380">
        <v>5</v>
      </c>
      <c r="P16" s="381"/>
      <c r="Q16" s="381"/>
      <c r="R16" s="380">
        <v>1</v>
      </c>
      <c r="S16" s="382">
        <v>0</v>
      </c>
      <c r="T16" s="383"/>
      <c r="U16" s="384"/>
    </row>
    <row r="17" spans="1:21" ht="27" customHeight="1">
      <c r="A17" s="583"/>
      <c r="B17" s="385">
        <f t="shared" si="0"/>
        <v>5</v>
      </c>
      <c r="C17" s="373">
        <f t="shared" si="0"/>
        <v>24</v>
      </c>
      <c r="D17" s="374">
        <v>5</v>
      </c>
      <c r="E17" s="374">
        <v>24</v>
      </c>
      <c r="F17" s="374">
        <v>2</v>
      </c>
      <c r="G17" s="374">
        <v>17.0654</v>
      </c>
      <c r="H17" s="374"/>
      <c r="I17" s="374"/>
      <c r="J17" s="374"/>
      <c r="K17" s="374"/>
      <c r="L17" s="374"/>
      <c r="M17" s="374"/>
      <c r="N17" s="375"/>
      <c r="O17" s="375"/>
      <c r="P17" s="374"/>
      <c r="Q17" s="374"/>
      <c r="R17" s="374"/>
      <c r="S17" s="386"/>
      <c r="T17" s="377">
        <v>10</v>
      </c>
      <c r="U17" s="378">
        <v>44</v>
      </c>
    </row>
    <row r="18" spans="1:21" ht="27" customHeight="1">
      <c r="A18" s="582" t="s">
        <v>398</v>
      </c>
      <c r="B18" s="380">
        <f t="shared" si="0"/>
        <v>7</v>
      </c>
      <c r="C18" s="380">
        <f t="shared" si="0"/>
        <v>4</v>
      </c>
      <c r="D18" s="380">
        <v>3</v>
      </c>
      <c r="E18" s="380">
        <v>0</v>
      </c>
      <c r="F18" s="380">
        <v>2</v>
      </c>
      <c r="G18" s="380">
        <v>0.37009999999999998</v>
      </c>
      <c r="H18" s="380"/>
      <c r="I18" s="380"/>
      <c r="J18" s="380"/>
      <c r="K18" s="380"/>
      <c r="L18" s="380"/>
      <c r="M18" s="380"/>
      <c r="N18" s="380">
        <v>2</v>
      </c>
      <c r="O18" s="380">
        <v>3</v>
      </c>
      <c r="P18" s="380"/>
      <c r="Q18" s="380"/>
      <c r="R18" s="380">
        <v>2</v>
      </c>
      <c r="S18" s="387">
        <v>1</v>
      </c>
      <c r="T18" s="383"/>
      <c r="U18" s="384"/>
    </row>
    <row r="19" spans="1:21" ht="27" customHeight="1">
      <c r="A19" s="583"/>
      <c r="B19" s="385">
        <f t="shared" si="0"/>
        <v>4</v>
      </c>
      <c r="C19" s="373">
        <f t="shared" si="0"/>
        <v>10</v>
      </c>
      <c r="D19" s="374">
        <v>4</v>
      </c>
      <c r="E19" s="374">
        <v>10</v>
      </c>
      <c r="F19" s="374">
        <v>3</v>
      </c>
      <c r="G19" s="374">
        <v>5.8322000000000003</v>
      </c>
      <c r="H19" s="374"/>
      <c r="I19" s="374"/>
      <c r="J19" s="374"/>
      <c r="K19" s="374"/>
      <c r="L19" s="374"/>
      <c r="M19" s="374"/>
      <c r="N19" s="375"/>
      <c r="O19" s="375"/>
      <c r="P19" s="374"/>
      <c r="Q19" s="374"/>
      <c r="R19" s="374"/>
      <c r="S19" s="386"/>
      <c r="T19" s="377">
        <v>3</v>
      </c>
      <c r="U19" s="378">
        <v>17.3369</v>
      </c>
    </row>
    <row r="20" spans="1:21" ht="27" customHeight="1">
      <c r="A20" s="582" t="s">
        <v>399</v>
      </c>
      <c r="B20" s="380">
        <v>10</v>
      </c>
      <c r="C20" s="380">
        <v>0.47220000000000001</v>
      </c>
      <c r="D20" s="380">
        <v>6</v>
      </c>
      <c r="E20" s="380">
        <v>1.09E-2</v>
      </c>
      <c r="F20" s="380">
        <v>1</v>
      </c>
      <c r="G20" s="380">
        <v>-4.7E-2</v>
      </c>
      <c r="H20" s="380"/>
      <c r="I20" s="380"/>
      <c r="J20" s="380"/>
      <c r="K20" s="380"/>
      <c r="L20" s="380"/>
      <c r="M20" s="380"/>
      <c r="N20" s="380">
        <v>4</v>
      </c>
      <c r="O20" s="380">
        <v>0.46129999999999999</v>
      </c>
      <c r="P20" s="380"/>
      <c r="Q20" s="380"/>
      <c r="R20" s="380"/>
      <c r="S20" s="387"/>
      <c r="T20" s="370"/>
      <c r="U20" s="371"/>
    </row>
    <row r="21" spans="1:21" ht="27" customHeight="1">
      <c r="A21" s="583"/>
      <c r="B21" s="388">
        <v>3</v>
      </c>
      <c r="C21" s="369">
        <v>7.7172000000000001</v>
      </c>
      <c r="D21" s="368">
        <v>3</v>
      </c>
      <c r="E21" s="368">
        <v>8</v>
      </c>
      <c r="F21" s="368">
        <v>2</v>
      </c>
      <c r="G21" s="368">
        <v>5.7194000000000003</v>
      </c>
      <c r="H21" s="368"/>
      <c r="I21" s="368"/>
      <c r="J21" s="368"/>
      <c r="K21" s="368"/>
      <c r="L21" s="368"/>
      <c r="M21" s="368"/>
      <c r="N21" s="389"/>
      <c r="O21" s="389"/>
      <c r="P21" s="368"/>
      <c r="Q21" s="368"/>
      <c r="R21" s="368"/>
      <c r="S21" s="390"/>
      <c r="T21" s="370">
        <v>7</v>
      </c>
      <c r="U21" s="371">
        <v>27.790299999999998</v>
      </c>
    </row>
    <row r="22" spans="1:21" ht="27" customHeight="1">
      <c r="A22" s="584" t="s">
        <v>400</v>
      </c>
      <c r="B22" s="380">
        <v>3</v>
      </c>
      <c r="C22" s="380">
        <v>3</v>
      </c>
      <c r="D22" s="380">
        <v>1</v>
      </c>
      <c r="E22" s="380">
        <v>0</v>
      </c>
      <c r="F22" s="380">
        <v>0</v>
      </c>
      <c r="G22" s="380">
        <v>0</v>
      </c>
      <c r="H22" s="380"/>
      <c r="I22" s="380"/>
      <c r="J22" s="380"/>
      <c r="K22" s="380"/>
      <c r="L22" s="380"/>
      <c r="M22" s="380"/>
      <c r="N22" s="380">
        <v>2</v>
      </c>
      <c r="O22" s="380">
        <v>3</v>
      </c>
      <c r="P22" s="380"/>
      <c r="Q22" s="380"/>
      <c r="R22" s="380"/>
      <c r="S22" s="387"/>
      <c r="T22" s="383"/>
      <c r="U22" s="384"/>
    </row>
    <row r="23" spans="1:21" ht="27" customHeight="1" thickBot="1">
      <c r="A23" s="585"/>
      <c r="B23" s="388">
        <v>2</v>
      </c>
      <c r="C23" s="369">
        <v>6</v>
      </c>
      <c r="D23" s="368">
        <v>2</v>
      </c>
      <c r="E23" s="368">
        <v>6</v>
      </c>
      <c r="F23" s="368">
        <v>1</v>
      </c>
      <c r="G23" s="368">
        <v>2</v>
      </c>
      <c r="H23" s="368"/>
      <c r="I23" s="368"/>
      <c r="J23" s="368"/>
      <c r="K23" s="368"/>
      <c r="L23" s="368"/>
      <c r="M23" s="368"/>
      <c r="N23" s="389"/>
      <c r="O23" s="389"/>
      <c r="P23" s="368"/>
      <c r="Q23" s="368"/>
      <c r="R23" s="368"/>
      <c r="S23" s="390"/>
      <c r="T23" s="370">
        <v>4</v>
      </c>
      <c r="U23" s="371">
        <v>12</v>
      </c>
    </row>
    <row r="24" spans="1:21" ht="27" customHeight="1">
      <c r="A24" s="582" t="s">
        <v>661</v>
      </c>
      <c r="B24" s="380">
        <v>5</v>
      </c>
      <c r="C24" s="380">
        <v>5</v>
      </c>
      <c r="D24" s="380">
        <v>1</v>
      </c>
      <c r="E24" s="380">
        <v>0</v>
      </c>
      <c r="F24" s="380">
        <v>1</v>
      </c>
      <c r="G24" s="380">
        <v>0</v>
      </c>
      <c r="H24" s="380"/>
      <c r="I24" s="380"/>
      <c r="J24" s="380"/>
      <c r="K24" s="380"/>
      <c r="L24" s="380"/>
      <c r="M24" s="380"/>
      <c r="N24" s="380">
        <v>3</v>
      </c>
      <c r="O24" s="380">
        <v>4</v>
      </c>
      <c r="P24" s="380"/>
      <c r="Q24" s="380"/>
      <c r="R24" s="380">
        <v>1</v>
      </c>
      <c r="S24" s="387">
        <v>1</v>
      </c>
      <c r="T24" s="383"/>
      <c r="U24" s="384"/>
    </row>
    <row r="25" spans="1:21" ht="27" customHeight="1" thickBot="1">
      <c r="A25" s="585"/>
      <c r="B25" s="388">
        <v>1</v>
      </c>
      <c r="C25" s="369">
        <v>3</v>
      </c>
      <c r="D25" s="368">
        <v>1</v>
      </c>
      <c r="E25" s="368">
        <v>3</v>
      </c>
      <c r="F25" s="368"/>
      <c r="G25" s="368"/>
      <c r="H25" s="368"/>
      <c r="I25" s="368"/>
      <c r="J25" s="368"/>
      <c r="K25" s="368"/>
      <c r="L25" s="368"/>
      <c r="M25" s="368"/>
      <c r="N25" s="389"/>
      <c r="O25" s="389"/>
      <c r="P25" s="368"/>
      <c r="Q25" s="368"/>
      <c r="R25" s="368"/>
      <c r="S25" s="390"/>
      <c r="T25" s="370">
        <v>0</v>
      </c>
      <c r="U25" s="371">
        <v>0</v>
      </c>
    </row>
    <row r="26" spans="1:21" s="1" customFormat="1" ht="27.5" customHeight="1">
      <c r="A26" s="586" t="s">
        <v>232</v>
      </c>
      <c r="B26" s="391">
        <f>B6+B8+B10+B12+B14+B16+B18+B20+B22+B24</f>
        <v>67</v>
      </c>
      <c r="C26" s="392">
        <f t="shared" ref="C26:S27" si="1">C6+C8+C10+C12+C14+C16+C18+C20+C22+C24</f>
        <v>39.472200000000001</v>
      </c>
      <c r="D26" s="392">
        <f t="shared" si="1"/>
        <v>24</v>
      </c>
      <c r="E26" s="392">
        <f t="shared" si="1"/>
        <v>-0.98909999999999998</v>
      </c>
      <c r="F26" s="392">
        <f t="shared" si="1"/>
        <v>12</v>
      </c>
      <c r="G26" s="392">
        <f t="shared" si="1"/>
        <v>2.0000000000001961E-4</v>
      </c>
      <c r="H26" s="392">
        <f t="shared" si="1"/>
        <v>0</v>
      </c>
      <c r="I26" s="392">
        <f t="shared" si="1"/>
        <v>0</v>
      </c>
      <c r="J26" s="392">
        <f t="shared" si="1"/>
        <v>0</v>
      </c>
      <c r="K26" s="392">
        <f t="shared" si="1"/>
        <v>0</v>
      </c>
      <c r="L26" s="392">
        <f t="shared" si="1"/>
        <v>0</v>
      </c>
      <c r="M26" s="392">
        <f t="shared" si="1"/>
        <v>0</v>
      </c>
      <c r="N26" s="392">
        <f t="shared" si="1"/>
        <v>31</v>
      </c>
      <c r="O26" s="392">
        <f t="shared" si="1"/>
        <v>28.461300000000001</v>
      </c>
      <c r="P26" s="392">
        <f t="shared" si="1"/>
        <v>0</v>
      </c>
      <c r="Q26" s="392">
        <f t="shared" si="1"/>
        <v>0</v>
      </c>
      <c r="R26" s="392">
        <f t="shared" si="1"/>
        <v>12</v>
      </c>
      <c r="S26" s="393">
        <f t="shared" si="1"/>
        <v>12</v>
      </c>
      <c r="T26" s="391"/>
      <c r="U26" s="394"/>
    </row>
    <row r="27" spans="1:21" s="1" customFormat="1" ht="27" customHeight="1" thickBot="1">
      <c r="A27" s="587"/>
      <c r="B27" s="395">
        <f>B7+B9+B11+B13+B15+B17+B19+B21+B23+B25</f>
        <v>41</v>
      </c>
      <c r="C27" s="396">
        <f t="shared" si="1"/>
        <v>147.71719999999999</v>
      </c>
      <c r="D27" s="396">
        <f t="shared" si="1"/>
        <v>38</v>
      </c>
      <c r="E27" s="396">
        <f t="shared" si="1"/>
        <v>133</v>
      </c>
      <c r="F27" s="396">
        <f t="shared" si="1"/>
        <v>26</v>
      </c>
      <c r="G27" s="396">
        <v>93</v>
      </c>
      <c r="H27" s="396">
        <f t="shared" si="1"/>
        <v>0</v>
      </c>
      <c r="I27" s="396">
        <f t="shared" si="1"/>
        <v>0</v>
      </c>
      <c r="J27" s="396">
        <f t="shared" si="1"/>
        <v>0</v>
      </c>
      <c r="K27" s="396">
        <f t="shared" si="1"/>
        <v>0</v>
      </c>
      <c r="L27" s="396">
        <f t="shared" si="1"/>
        <v>0</v>
      </c>
      <c r="M27" s="396">
        <f t="shared" si="1"/>
        <v>0</v>
      </c>
      <c r="N27" s="396">
        <f t="shared" si="1"/>
        <v>0</v>
      </c>
      <c r="O27" s="396">
        <f t="shared" si="1"/>
        <v>0</v>
      </c>
      <c r="P27" s="396">
        <f t="shared" si="1"/>
        <v>0</v>
      </c>
      <c r="Q27" s="396">
        <f t="shared" si="1"/>
        <v>0</v>
      </c>
      <c r="R27" s="396">
        <f t="shared" si="1"/>
        <v>3</v>
      </c>
      <c r="S27" s="397">
        <f t="shared" si="1"/>
        <v>15</v>
      </c>
      <c r="T27" s="395">
        <f>T7+T9+T11+T13+T15+T17+T19+T21+T23+T25</f>
        <v>48</v>
      </c>
      <c r="U27" s="398">
        <f>U7+U9+U11+U13+U15+U17+U19+U21+U23+U25</f>
        <v>214.12720000000002</v>
      </c>
    </row>
    <row r="28" spans="1:21" s="1" customFormat="1" ht="27" customHeight="1">
      <c r="A28" s="341" t="s">
        <v>233</v>
      </c>
      <c r="B28" s="344"/>
      <c r="C28" s="344"/>
      <c r="D28" s="344"/>
      <c r="E28" s="344"/>
      <c r="F28" s="344"/>
      <c r="G28" s="344"/>
      <c r="H28" s="344"/>
      <c r="I28" s="344"/>
      <c r="J28" s="344"/>
      <c r="K28" s="344"/>
      <c r="L28" s="344"/>
      <c r="M28" s="344"/>
      <c r="N28" s="344"/>
      <c r="O28" s="344"/>
      <c r="P28" s="344"/>
      <c r="Q28" s="344"/>
      <c r="R28" s="344"/>
      <c r="S28" s="344"/>
      <c r="T28" s="344"/>
      <c r="U28" s="344"/>
    </row>
    <row r="29" spans="1:21" s="1" customFormat="1" ht="27" customHeight="1">
      <c r="A29" s="341" t="s">
        <v>234</v>
      </c>
      <c r="B29" s="344"/>
      <c r="C29" s="344"/>
      <c r="D29" s="344"/>
      <c r="E29" s="344"/>
      <c r="F29" s="344"/>
      <c r="G29" s="344"/>
      <c r="H29" s="344"/>
      <c r="I29" s="344"/>
      <c r="J29" s="344"/>
      <c r="K29" s="344"/>
      <c r="L29" s="344"/>
      <c r="M29" s="344"/>
      <c r="N29" s="344"/>
      <c r="O29" s="344"/>
      <c r="P29" s="344"/>
      <c r="Q29" s="344"/>
      <c r="R29" s="344"/>
      <c r="S29" s="344"/>
      <c r="T29" s="344"/>
      <c r="U29" s="344"/>
    </row>
    <row r="30" spans="1:21" ht="25.25" customHeight="1">
      <c r="A30" s="341" t="s">
        <v>235</v>
      </c>
      <c r="B30" s="344"/>
      <c r="C30" s="344"/>
      <c r="D30" s="344"/>
      <c r="E30" s="344"/>
      <c r="F30" s="344"/>
      <c r="G30" s="344"/>
      <c r="H30" s="344"/>
      <c r="I30" s="344"/>
      <c r="J30" s="344"/>
      <c r="K30" s="344"/>
      <c r="L30" s="344"/>
      <c r="M30" s="344"/>
      <c r="N30" s="344"/>
      <c r="O30" s="344"/>
      <c r="P30" s="344"/>
      <c r="Q30" s="344"/>
      <c r="R30" s="344"/>
      <c r="S30" s="344"/>
      <c r="T30" s="344"/>
      <c r="U30" s="344"/>
    </row>
    <row r="31" spans="1:21" ht="25.25" customHeight="1">
      <c r="A31" s="341" t="s">
        <v>236</v>
      </c>
      <c r="B31" s="344"/>
      <c r="C31" s="344"/>
      <c r="D31" s="344"/>
      <c r="E31" s="344"/>
      <c r="F31" s="344"/>
      <c r="G31" s="344"/>
      <c r="H31" s="344"/>
      <c r="I31" s="344"/>
      <c r="J31" s="344"/>
      <c r="K31" s="344"/>
      <c r="L31" s="344"/>
      <c r="M31" s="344"/>
      <c r="N31" s="344"/>
      <c r="O31" s="344"/>
      <c r="P31" s="344"/>
      <c r="Q31" s="344"/>
      <c r="R31" s="344"/>
      <c r="S31" s="344"/>
      <c r="T31" s="344"/>
      <c r="U31" s="344"/>
    </row>
    <row r="32" spans="1:21" ht="25.25" customHeight="1">
      <c r="B32" s="319"/>
      <c r="C32" s="319"/>
      <c r="D32" s="319"/>
      <c r="E32" s="319"/>
      <c r="F32" s="319"/>
      <c r="G32" s="319"/>
      <c r="H32" s="319"/>
      <c r="I32" s="319"/>
      <c r="J32" s="319"/>
      <c r="K32" s="319"/>
      <c r="L32" s="319"/>
      <c r="M32" s="319"/>
      <c r="N32" s="319"/>
      <c r="O32" s="319"/>
      <c r="P32" s="319"/>
      <c r="Q32" s="319"/>
      <c r="R32" s="319"/>
      <c r="S32" s="319"/>
    </row>
    <row r="33" spans="2:19" ht="25.25" customHeight="1">
      <c r="B33" s="320"/>
      <c r="C33" s="321"/>
      <c r="D33" s="321"/>
      <c r="E33" s="321"/>
      <c r="F33" s="321"/>
      <c r="G33" s="321"/>
      <c r="H33" s="321"/>
      <c r="I33" s="321"/>
      <c r="J33" s="321"/>
      <c r="K33" s="321"/>
      <c r="L33" s="321"/>
      <c r="M33" s="321"/>
      <c r="N33" s="320"/>
      <c r="O33" s="320"/>
      <c r="P33" s="321"/>
      <c r="Q33" s="321"/>
      <c r="R33" s="321"/>
      <c r="S33" s="321"/>
    </row>
  </sheetData>
  <mergeCells count="22">
    <mergeCell ref="T3:U4"/>
    <mergeCell ref="D4:E4"/>
    <mergeCell ref="F4:G4"/>
    <mergeCell ref="H4:I4"/>
    <mergeCell ref="J4:K4"/>
    <mergeCell ref="L4:M4"/>
    <mergeCell ref="N4:O4"/>
    <mergeCell ref="P4:Q4"/>
    <mergeCell ref="R4:S4"/>
    <mergeCell ref="A20:A21"/>
    <mergeCell ref="A22:A23"/>
    <mergeCell ref="A26:A27"/>
    <mergeCell ref="B3:C4"/>
    <mergeCell ref="D3:S3"/>
    <mergeCell ref="A14:A15"/>
    <mergeCell ref="A16:A17"/>
    <mergeCell ref="A18:A19"/>
    <mergeCell ref="A6:A7"/>
    <mergeCell ref="A8:A9"/>
    <mergeCell ref="A10:A11"/>
    <mergeCell ref="A12:A13"/>
    <mergeCell ref="A24:A25"/>
  </mergeCells>
  <phoneticPr fontId="2"/>
  <pageMargins left="0.78740157480314965" right="0.47244094488188981" top="0.78740157480314965" bottom="0.39370078740157483" header="0.31496062992125984" footer="0.31496062992125984"/>
  <pageSetup paperSize="9" scale="79" firstPageNumber="105"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A71"/>
  <sheetViews>
    <sheetView view="pageBreakPreview" zoomScaleNormal="70" zoomScaleSheetLayoutView="100" workbookViewId="0"/>
  </sheetViews>
  <sheetFormatPr defaultColWidth="9" defaultRowHeight="13"/>
  <cols>
    <col min="1" max="1" width="16.453125" customWidth="1"/>
    <col min="2" max="21" width="6.36328125" customWidth="1"/>
    <col min="22" max="23" width="6.81640625" customWidth="1"/>
  </cols>
  <sheetData>
    <row r="1" spans="1:23" ht="24" customHeight="1" thickBot="1">
      <c r="A1" s="72" t="s">
        <v>237</v>
      </c>
      <c r="B1" s="345"/>
      <c r="C1" s="345"/>
      <c r="D1" s="345"/>
      <c r="E1" s="345"/>
      <c r="F1" s="345"/>
      <c r="G1" s="345"/>
      <c r="H1" s="345"/>
      <c r="I1" s="322"/>
      <c r="J1" s="323"/>
      <c r="K1" s="51"/>
      <c r="L1" s="345"/>
      <c r="M1" s="345"/>
      <c r="N1" s="345"/>
      <c r="O1" s="345"/>
      <c r="P1" s="345"/>
      <c r="Q1" s="345"/>
      <c r="R1" s="4"/>
      <c r="S1" s="52"/>
      <c r="T1" s="4"/>
      <c r="U1" s="346" t="s">
        <v>238</v>
      </c>
      <c r="V1" s="58"/>
    </row>
    <row r="2" spans="1:23" ht="18.5" customHeight="1">
      <c r="A2" s="721" t="s">
        <v>239</v>
      </c>
      <c r="B2" s="723" t="s">
        <v>240</v>
      </c>
      <c r="C2" s="711"/>
      <c r="D2" s="710" t="s">
        <v>241</v>
      </c>
      <c r="E2" s="711"/>
      <c r="F2" s="710" t="s">
        <v>242</v>
      </c>
      <c r="G2" s="711"/>
      <c r="H2" s="710" t="s">
        <v>243</v>
      </c>
      <c r="I2" s="711"/>
      <c r="J2" s="710" t="s">
        <v>244</v>
      </c>
      <c r="K2" s="711"/>
      <c r="L2" s="710" t="s">
        <v>245</v>
      </c>
      <c r="M2" s="711"/>
      <c r="N2" s="710" t="s">
        <v>246</v>
      </c>
      <c r="O2" s="711"/>
      <c r="P2" s="710" t="s">
        <v>247</v>
      </c>
      <c r="Q2" s="711"/>
      <c r="R2" s="710" t="s">
        <v>248</v>
      </c>
      <c r="S2" s="714"/>
      <c r="T2" s="716" t="s">
        <v>249</v>
      </c>
      <c r="U2" s="717"/>
      <c r="V2" s="720"/>
      <c r="W2" s="720"/>
    </row>
    <row r="3" spans="1:23" ht="18.5" customHeight="1" thickBot="1">
      <c r="A3" s="722"/>
      <c r="B3" s="724" t="s">
        <v>250</v>
      </c>
      <c r="C3" s="713"/>
      <c r="D3" s="712" t="s">
        <v>251</v>
      </c>
      <c r="E3" s="713"/>
      <c r="F3" s="712" t="s">
        <v>251</v>
      </c>
      <c r="G3" s="713"/>
      <c r="H3" s="712"/>
      <c r="I3" s="713"/>
      <c r="J3" s="712" t="s">
        <v>251</v>
      </c>
      <c r="K3" s="713"/>
      <c r="L3" s="712"/>
      <c r="M3" s="713"/>
      <c r="N3" s="712"/>
      <c r="O3" s="713"/>
      <c r="P3" s="712"/>
      <c r="Q3" s="713"/>
      <c r="R3" s="712"/>
      <c r="S3" s="715"/>
      <c r="T3" s="718"/>
      <c r="U3" s="719"/>
      <c r="V3" s="720"/>
      <c r="W3" s="720"/>
    </row>
    <row r="4" spans="1:23" ht="18.5" customHeight="1">
      <c r="A4" s="703" t="s">
        <v>675</v>
      </c>
      <c r="B4" s="705"/>
      <c r="C4" s="690"/>
      <c r="D4" s="689">
        <v>102</v>
      </c>
      <c r="E4" s="690"/>
      <c r="F4" s="689"/>
      <c r="G4" s="690"/>
      <c r="H4" s="689"/>
      <c r="I4" s="690"/>
      <c r="J4" s="689">
        <v>765</v>
      </c>
      <c r="K4" s="690"/>
      <c r="L4" s="689"/>
      <c r="M4" s="690"/>
      <c r="N4" s="689">
        <v>35</v>
      </c>
      <c r="O4" s="690"/>
      <c r="P4" s="689">
        <v>6539</v>
      </c>
      <c r="Q4" s="690"/>
      <c r="R4" s="689">
        <v>1</v>
      </c>
      <c r="S4" s="690"/>
      <c r="T4" s="689">
        <f>B4+D4+F4+H4+J4+L4+N4+P4+R4</f>
        <v>7442</v>
      </c>
      <c r="U4" s="706"/>
      <c r="V4" s="692"/>
      <c r="W4" s="692"/>
    </row>
    <row r="5" spans="1:23" ht="18.5" customHeight="1">
      <c r="A5" s="704"/>
      <c r="B5" s="707">
        <v>38062</v>
      </c>
      <c r="C5" s="611"/>
      <c r="D5" s="609">
        <v>9352</v>
      </c>
      <c r="E5" s="611"/>
      <c r="F5" s="680">
        <v>346</v>
      </c>
      <c r="G5" s="681"/>
      <c r="H5" s="680">
        <v>51</v>
      </c>
      <c r="I5" s="681"/>
      <c r="J5" s="680">
        <v>967</v>
      </c>
      <c r="K5" s="681"/>
      <c r="L5" s="680">
        <v>1</v>
      </c>
      <c r="M5" s="681"/>
      <c r="N5" s="708">
        <v>35</v>
      </c>
      <c r="O5" s="709"/>
      <c r="P5" s="609">
        <v>6603</v>
      </c>
      <c r="Q5" s="611"/>
      <c r="R5" s="680">
        <v>2</v>
      </c>
      <c r="S5" s="681"/>
      <c r="T5" s="701">
        <f>B5+D5+F5+H5+J5+L5+N5+P5+R5</f>
        <v>55419</v>
      </c>
      <c r="U5" s="702"/>
      <c r="V5" s="691"/>
      <c r="W5" s="691"/>
    </row>
    <row r="6" spans="1:23" ht="18.5" customHeight="1">
      <c r="A6" s="703" t="s">
        <v>252</v>
      </c>
      <c r="B6" s="705"/>
      <c r="C6" s="690"/>
      <c r="D6" s="689">
        <v>102</v>
      </c>
      <c r="E6" s="690"/>
      <c r="F6" s="689"/>
      <c r="G6" s="690"/>
      <c r="H6" s="689"/>
      <c r="I6" s="690"/>
      <c r="J6" s="689">
        <v>765</v>
      </c>
      <c r="K6" s="690"/>
      <c r="L6" s="689"/>
      <c r="M6" s="690"/>
      <c r="N6" s="689">
        <v>35</v>
      </c>
      <c r="O6" s="690"/>
      <c r="P6" s="689">
        <v>6539</v>
      </c>
      <c r="Q6" s="690"/>
      <c r="R6" s="689">
        <v>1</v>
      </c>
      <c r="S6" s="690"/>
      <c r="T6" s="689">
        <f>B6+D6+F6+H6+J6+L6+N6+P6+R6</f>
        <v>7442</v>
      </c>
      <c r="U6" s="706"/>
      <c r="V6" s="692"/>
      <c r="W6" s="692"/>
    </row>
    <row r="7" spans="1:23" ht="18.5" customHeight="1">
      <c r="A7" s="704"/>
      <c r="B7" s="707">
        <v>38062</v>
      </c>
      <c r="C7" s="611"/>
      <c r="D7" s="609">
        <v>9362</v>
      </c>
      <c r="E7" s="611"/>
      <c r="F7" s="680">
        <v>346</v>
      </c>
      <c r="G7" s="681"/>
      <c r="H7" s="680">
        <v>50</v>
      </c>
      <c r="I7" s="681"/>
      <c r="J7" s="680">
        <v>967</v>
      </c>
      <c r="K7" s="681"/>
      <c r="L7" s="680">
        <v>1</v>
      </c>
      <c r="M7" s="681"/>
      <c r="N7" s="708">
        <v>35</v>
      </c>
      <c r="O7" s="709"/>
      <c r="P7" s="609">
        <v>6603</v>
      </c>
      <c r="Q7" s="611"/>
      <c r="R7" s="680">
        <v>2</v>
      </c>
      <c r="S7" s="681"/>
      <c r="T7" s="701">
        <v>55428</v>
      </c>
      <c r="U7" s="702"/>
      <c r="V7" s="691"/>
      <c r="W7" s="691"/>
    </row>
    <row r="8" spans="1:23" ht="18.5" customHeight="1">
      <c r="A8" s="703" t="s">
        <v>253</v>
      </c>
      <c r="B8" s="705"/>
      <c r="C8" s="690"/>
      <c r="D8" s="689">
        <v>102</v>
      </c>
      <c r="E8" s="690"/>
      <c r="F8" s="689"/>
      <c r="G8" s="690"/>
      <c r="H8" s="689"/>
      <c r="I8" s="690"/>
      <c r="J8" s="689">
        <v>765</v>
      </c>
      <c r="K8" s="690"/>
      <c r="L8" s="689"/>
      <c r="M8" s="690"/>
      <c r="N8" s="689">
        <v>35</v>
      </c>
      <c r="O8" s="690"/>
      <c r="P8" s="689">
        <v>6539</v>
      </c>
      <c r="Q8" s="690"/>
      <c r="R8" s="689">
        <v>1</v>
      </c>
      <c r="S8" s="690"/>
      <c r="T8" s="689">
        <f>B8+D8+F8+H8+J8+L8+N8+P8+R8</f>
        <v>7442</v>
      </c>
      <c r="U8" s="706"/>
      <c r="V8" s="692"/>
      <c r="W8" s="692"/>
    </row>
    <row r="9" spans="1:23" ht="18.5" customHeight="1">
      <c r="A9" s="704"/>
      <c r="B9" s="707">
        <v>38085</v>
      </c>
      <c r="C9" s="611"/>
      <c r="D9" s="609">
        <v>9370</v>
      </c>
      <c r="E9" s="611"/>
      <c r="F9" s="680">
        <v>346</v>
      </c>
      <c r="G9" s="681"/>
      <c r="H9" s="680">
        <v>49</v>
      </c>
      <c r="I9" s="681"/>
      <c r="J9" s="680">
        <v>967</v>
      </c>
      <c r="K9" s="681"/>
      <c r="L9" s="680">
        <v>1</v>
      </c>
      <c r="M9" s="681"/>
      <c r="N9" s="708">
        <v>35</v>
      </c>
      <c r="O9" s="709"/>
      <c r="P9" s="609">
        <v>6603</v>
      </c>
      <c r="Q9" s="611"/>
      <c r="R9" s="680">
        <v>2</v>
      </c>
      <c r="S9" s="681"/>
      <c r="T9" s="701">
        <v>55460</v>
      </c>
      <c r="U9" s="702"/>
      <c r="V9" s="691"/>
      <c r="W9" s="691"/>
    </row>
    <row r="10" spans="1:23" ht="18.5" customHeight="1">
      <c r="A10" s="686" t="s">
        <v>254</v>
      </c>
      <c r="B10" s="688"/>
      <c r="C10" s="658"/>
      <c r="D10" s="658">
        <v>102</v>
      </c>
      <c r="E10" s="658"/>
      <c r="F10" s="689"/>
      <c r="G10" s="690"/>
      <c r="H10" s="658"/>
      <c r="I10" s="658"/>
      <c r="J10" s="658">
        <v>765</v>
      </c>
      <c r="K10" s="658"/>
      <c r="L10" s="658"/>
      <c r="M10" s="658"/>
      <c r="N10" s="658">
        <v>35</v>
      </c>
      <c r="O10" s="658"/>
      <c r="P10" s="658">
        <v>6539</v>
      </c>
      <c r="Q10" s="658"/>
      <c r="R10" s="658">
        <v>1</v>
      </c>
      <c r="S10" s="658"/>
      <c r="T10" s="658">
        <f>B10+D10+F10+H10+J10+L10+N10+P10+R10</f>
        <v>7442</v>
      </c>
      <c r="U10" s="677"/>
      <c r="V10" s="692"/>
      <c r="W10" s="692"/>
    </row>
    <row r="11" spans="1:23" ht="18.5" customHeight="1">
      <c r="A11" s="672"/>
      <c r="B11" s="695">
        <v>38085</v>
      </c>
      <c r="C11" s="696"/>
      <c r="D11" s="696">
        <v>9370</v>
      </c>
      <c r="E11" s="696"/>
      <c r="F11" s="697">
        <v>347</v>
      </c>
      <c r="G11" s="698"/>
      <c r="H11" s="699">
        <v>49</v>
      </c>
      <c r="I11" s="699"/>
      <c r="J11" s="699">
        <v>967</v>
      </c>
      <c r="K11" s="699"/>
      <c r="L11" s="699">
        <v>1</v>
      </c>
      <c r="M11" s="699"/>
      <c r="N11" s="700">
        <v>35</v>
      </c>
      <c r="O11" s="700"/>
      <c r="P11" s="696">
        <v>6603</v>
      </c>
      <c r="Q11" s="696"/>
      <c r="R11" s="699">
        <v>2</v>
      </c>
      <c r="S11" s="699"/>
      <c r="T11" s="693">
        <v>55459</v>
      </c>
      <c r="U11" s="694"/>
      <c r="V11" s="691"/>
      <c r="W11" s="691"/>
    </row>
    <row r="12" spans="1:23" ht="18.5" customHeight="1">
      <c r="A12" s="686" t="s">
        <v>255</v>
      </c>
      <c r="B12" s="688"/>
      <c r="C12" s="658"/>
      <c r="D12" s="658">
        <v>102</v>
      </c>
      <c r="E12" s="658"/>
      <c r="F12" s="689"/>
      <c r="G12" s="690"/>
      <c r="H12" s="658"/>
      <c r="I12" s="658"/>
      <c r="J12" s="658">
        <v>765</v>
      </c>
      <c r="K12" s="658"/>
      <c r="L12" s="658"/>
      <c r="M12" s="658"/>
      <c r="N12" s="658">
        <v>35</v>
      </c>
      <c r="O12" s="658"/>
      <c r="P12" s="658">
        <v>6539</v>
      </c>
      <c r="Q12" s="658"/>
      <c r="R12" s="658">
        <v>1</v>
      </c>
      <c r="S12" s="658"/>
      <c r="T12" s="658">
        <f>B12+D12+F12+H12+J12+L12+N12+P12+R12</f>
        <v>7442</v>
      </c>
      <c r="U12" s="677"/>
      <c r="V12" s="692"/>
      <c r="W12" s="692"/>
    </row>
    <row r="13" spans="1:23" ht="18.5" customHeight="1">
      <c r="A13" s="672"/>
      <c r="B13" s="695">
        <v>38085</v>
      </c>
      <c r="C13" s="696"/>
      <c r="D13" s="696">
        <v>9387</v>
      </c>
      <c r="E13" s="696"/>
      <c r="F13" s="697">
        <v>347</v>
      </c>
      <c r="G13" s="698"/>
      <c r="H13" s="699">
        <v>49</v>
      </c>
      <c r="I13" s="699"/>
      <c r="J13" s="699">
        <v>967</v>
      </c>
      <c r="K13" s="699"/>
      <c r="L13" s="699">
        <v>1</v>
      </c>
      <c r="M13" s="699"/>
      <c r="N13" s="700">
        <v>35</v>
      </c>
      <c r="O13" s="700"/>
      <c r="P13" s="696">
        <v>6603</v>
      </c>
      <c r="Q13" s="696"/>
      <c r="R13" s="699">
        <v>2</v>
      </c>
      <c r="S13" s="699"/>
      <c r="T13" s="693">
        <v>55476</v>
      </c>
      <c r="U13" s="694"/>
      <c r="V13" s="691"/>
      <c r="W13" s="691"/>
    </row>
    <row r="14" spans="1:23" ht="18.5" customHeight="1">
      <c r="A14" s="686" t="s">
        <v>256</v>
      </c>
      <c r="B14" s="688"/>
      <c r="C14" s="658"/>
      <c r="D14" s="658">
        <v>102</v>
      </c>
      <c r="E14" s="658"/>
      <c r="F14" s="689"/>
      <c r="G14" s="690"/>
      <c r="H14" s="658"/>
      <c r="I14" s="658"/>
      <c r="J14" s="658">
        <v>765</v>
      </c>
      <c r="K14" s="658"/>
      <c r="L14" s="658"/>
      <c r="M14" s="658"/>
      <c r="N14" s="658">
        <v>35</v>
      </c>
      <c r="O14" s="658"/>
      <c r="P14" s="658">
        <v>6539</v>
      </c>
      <c r="Q14" s="658"/>
      <c r="R14" s="658">
        <v>1</v>
      </c>
      <c r="S14" s="658"/>
      <c r="T14" s="658">
        <f>B14+D14+F14+H14+J14+L14+N14+P14+R14</f>
        <v>7442</v>
      </c>
      <c r="U14" s="677"/>
      <c r="V14" s="692"/>
      <c r="W14" s="692"/>
    </row>
    <row r="15" spans="1:23" ht="18.5" customHeight="1">
      <c r="A15" s="687"/>
      <c r="B15" s="678">
        <v>38085</v>
      </c>
      <c r="C15" s="679"/>
      <c r="D15" s="679">
        <v>9391</v>
      </c>
      <c r="E15" s="679"/>
      <c r="F15" s="680">
        <v>347</v>
      </c>
      <c r="G15" s="681"/>
      <c r="H15" s="682">
        <v>48</v>
      </c>
      <c r="I15" s="682"/>
      <c r="J15" s="682">
        <v>967</v>
      </c>
      <c r="K15" s="682"/>
      <c r="L15" s="682">
        <v>1</v>
      </c>
      <c r="M15" s="682"/>
      <c r="N15" s="683">
        <v>35</v>
      </c>
      <c r="O15" s="683"/>
      <c r="P15" s="679">
        <v>6603</v>
      </c>
      <c r="Q15" s="679"/>
      <c r="R15" s="682">
        <v>2</v>
      </c>
      <c r="S15" s="682"/>
      <c r="T15" s="684">
        <v>55479</v>
      </c>
      <c r="U15" s="685"/>
      <c r="V15" s="691"/>
      <c r="W15" s="691"/>
    </row>
    <row r="16" spans="1:23" ht="18.5" customHeight="1">
      <c r="A16" s="686" t="s">
        <v>257</v>
      </c>
      <c r="B16" s="688"/>
      <c r="C16" s="658"/>
      <c r="D16" s="658">
        <v>102</v>
      </c>
      <c r="E16" s="658"/>
      <c r="F16" s="689"/>
      <c r="G16" s="690"/>
      <c r="H16" s="658"/>
      <c r="I16" s="658"/>
      <c r="J16" s="658">
        <v>765</v>
      </c>
      <c r="K16" s="658"/>
      <c r="L16" s="658"/>
      <c r="M16" s="658"/>
      <c r="N16" s="658">
        <v>35</v>
      </c>
      <c r="O16" s="658"/>
      <c r="P16" s="658">
        <v>6539</v>
      </c>
      <c r="Q16" s="658"/>
      <c r="R16" s="658">
        <v>1</v>
      </c>
      <c r="S16" s="658"/>
      <c r="T16" s="658">
        <f>B16+D16+F16+H16+J16+L16+N16+P16+R16</f>
        <v>7442</v>
      </c>
      <c r="U16" s="677"/>
      <c r="V16" s="80"/>
      <c r="W16" s="80"/>
    </row>
    <row r="17" spans="1:27" ht="18.5" customHeight="1">
      <c r="A17" s="687"/>
      <c r="B17" s="678">
        <v>38085</v>
      </c>
      <c r="C17" s="679"/>
      <c r="D17" s="679">
        <v>9396</v>
      </c>
      <c r="E17" s="679"/>
      <c r="F17" s="680">
        <v>347</v>
      </c>
      <c r="G17" s="681"/>
      <c r="H17" s="682">
        <v>48</v>
      </c>
      <c r="I17" s="682"/>
      <c r="J17" s="682">
        <v>967</v>
      </c>
      <c r="K17" s="682"/>
      <c r="L17" s="682">
        <v>1</v>
      </c>
      <c r="M17" s="682"/>
      <c r="N17" s="683">
        <v>35</v>
      </c>
      <c r="O17" s="683"/>
      <c r="P17" s="679">
        <v>6603</v>
      </c>
      <c r="Q17" s="679"/>
      <c r="R17" s="682">
        <v>2</v>
      </c>
      <c r="S17" s="682"/>
      <c r="T17" s="684">
        <v>55484</v>
      </c>
      <c r="U17" s="685"/>
      <c r="V17" s="80"/>
      <c r="W17" s="80"/>
    </row>
    <row r="18" spans="1:27" ht="18.5" customHeight="1">
      <c r="A18" s="686" t="s">
        <v>258</v>
      </c>
      <c r="B18" s="688"/>
      <c r="C18" s="658"/>
      <c r="D18" s="658">
        <v>102</v>
      </c>
      <c r="E18" s="658"/>
      <c r="F18" s="689"/>
      <c r="G18" s="690"/>
      <c r="H18" s="658"/>
      <c r="I18" s="658"/>
      <c r="J18" s="658">
        <v>765</v>
      </c>
      <c r="K18" s="658"/>
      <c r="L18" s="658"/>
      <c r="M18" s="658"/>
      <c r="N18" s="658">
        <v>35</v>
      </c>
      <c r="O18" s="658"/>
      <c r="P18" s="658">
        <v>6539</v>
      </c>
      <c r="Q18" s="658"/>
      <c r="R18" s="658">
        <v>1</v>
      </c>
      <c r="S18" s="658"/>
      <c r="T18" s="658">
        <f>B18+D18+F18+H18+J18+L18+N18+P18+R18</f>
        <v>7442</v>
      </c>
      <c r="U18" s="677"/>
      <c r="V18" s="80"/>
      <c r="W18" s="80"/>
      <c r="X18" s="53"/>
      <c r="Y18" s="53"/>
    </row>
    <row r="19" spans="1:27" ht="18.5" customHeight="1">
      <c r="A19" s="687"/>
      <c r="B19" s="678">
        <v>38085</v>
      </c>
      <c r="C19" s="679"/>
      <c r="D19" s="679">
        <v>9422</v>
      </c>
      <c r="E19" s="679"/>
      <c r="F19" s="680">
        <v>347</v>
      </c>
      <c r="G19" s="681"/>
      <c r="H19" s="682">
        <v>48</v>
      </c>
      <c r="I19" s="682"/>
      <c r="J19" s="682">
        <v>967</v>
      </c>
      <c r="K19" s="682"/>
      <c r="L19" s="682">
        <v>1</v>
      </c>
      <c r="M19" s="682"/>
      <c r="N19" s="683">
        <v>35</v>
      </c>
      <c r="O19" s="683"/>
      <c r="P19" s="679">
        <v>6603</v>
      </c>
      <c r="Q19" s="679"/>
      <c r="R19" s="682">
        <v>2</v>
      </c>
      <c r="S19" s="682"/>
      <c r="T19" s="684">
        <v>55510</v>
      </c>
      <c r="U19" s="685"/>
      <c r="V19" s="80"/>
      <c r="W19" s="80"/>
      <c r="X19" s="54"/>
      <c r="Y19" s="54"/>
    </row>
    <row r="20" spans="1:27" ht="18.5" customHeight="1">
      <c r="A20" s="672" t="s">
        <v>259</v>
      </c>
      <c r="B20" s="674"/>
      <c r="C20" s="657"/>
      <c r="D20" s="657">
        <v>102</v>
      </c>
      <c r="E20" s="657"/>
      <c r="F20" s="675"/>
      <c r="G20" s="676"/>
      <c r="H20" s="657"/>
      <c r="I20" s="657"/>
      <c r="J20" s="657">
        <v>765</v>
      </c>
      <c r="K20" s="657"/>
      <c r="L20" s="657"/>
      <c r="M20" s="657"/>
      <c r="N20" s="657">
        <v>35</v>
      </c>
      <c r="O20" s="657"/>
      <c r="P20" s="657">
        <v>6539</v>
      </c>
      <c r="Q20" s="657"/>
      <c r="R20" s="657">
        <v>1</v>
      </c>
      <c r="S20" s="657"/>
      <c r="T20" s="657">
        <f>B20+D20+F20+H20+J20+L20+N20+P20+R20</f>
        <v>7442</v>
      </c>
      <c r="U20" s="663"/>
      <c r="V20" s="80"/>
      <c r="W20" s="80"/>
      <c r="X20" s="54"/>
      <c r="Y20" s="54"/>
    </row>
    <row r="21" spans="1:27" ht="18.5" customHeight="1" thickBot="1">
      <c r="A21" s="673"/>
      <c r="B21" s="664">
        <v>38085</v>
      </c>
      <c r="C21" s="665"/>
      <c r="D21" s="665">
        <v>9506</v>
      </c>
      <c r="E21" s="665"/>
      <c r="F21" s="666">
        <v>348</v>
      </c>
      <c r="G21" s="667"/>
      <c r="H21" s="668">
        <v>47</v>
      </c>
      <c r="I21" s="668"/>
      <c r="J21" s="668">
        <v>967</v>
      </c>
      <c r="K21" s="668"/>
      <c r="L21" s="668">
        <v>1</v>
      </c>
      <c r="M21" s="668"/>
      <c r="N21" s="669">
        <v>35</v>
      </c>
      <c r="O21" s="669"/>
      <c r="P21" s="665">
        <v>6603</v>
      </c>
      <c r="Q21" s="665"/>
      <c r="R21" s="668">
        <v>2</v>
      </c>
      <c r="S21" s="668"/>
      <c r="T21" s="670">
        <v>55594</v>
      </c>
      <c r="U21" s="671"/>
      <c r="V21" s="80"/>
      <c r="W21" s="80"/>
      <c r="X21" s="54"/>
      <c r="Y21" s="54"/>
    </row>
    <row r="22" spans="1:27" ht="18.5" customHeight="1">
      <c r="A22" s="686" t="s">
        <v>662</v>
      </c>
      <c r="B22" s="688"/>
      <c r="C22" s="658"/>
      <c r="D22" s="658">
        <v>102</v>
      </c>
      <c r="E22" s="658"/>
      <c r="F22" s="689"/>
      <c r="G22" s="690"/>
      <c r="H22" s="658"/>
      <c r="I22" s="658"/>
      <c r="J22" s="658">
        <v>765</v>
      </c>
      <c r="K22" s="658"/>
      <c r="L22" s="658"/>
      <c r="M22" s="658"/>
      <c r="N22" s="658">
        <v>35</v>
      </c>
      <c r="O22" s="658"/>
      <c r="P22" s="658">
        <v>6539</v>
      </c>
      <c r="Q22" s="658"/>
      <c r="R22" s="658">
        <v>1</v>
      </c>
      <c r="S22" s="658"/>
      <c r="T22" s="658">
        <f>B22+D22+F22+H22+J22+L22+N22+P22+R22</f>
        <v>7442</v>
      </c>
      <c r="U22" s="677"/>
      <c r="V22" s="80"/>
      <c r="W22" s="80"/>
      <c r="X22" s="80"/>
      <c r="Y22" s="80"/>
      <c r="Z22" s="54"/>
      <c r="AA22" s="54"/>
    </row>
    <row r="23" spans="1:27" ht="18.5" customHeight="1" thickBot="1">
      <c r="A23" s="673"/>
      <c r="B23" s="664">
        <v>38085</v>
      </c>
      <c r="C23" s="665"/>
      <c r="D23" s="665">
        <v>9506</v>
      </c>
      <c r="E23" s="665"/>
      <c r="F23" s="666">
        <v>348</v>
      </c>
      <c r="G23" s="667"/>
      <c r="H23" s="668">
        <v>46</v>
      </c>
      <c r="I23" s="668"/>
      <c r="J23" s="668">
        <v>967</v>
      </c>
      <c r="K23" s="668"/>
      <c r="L23" s="668">
        <v>1</v>
      </c>
      <c r="M23" s="668"/>
      <c r="N23" s="669">
        <v>35</v>
      </c>
      <c r="O23" s="669"/>
      <c r="P23" s="665">
        <v>6603</v>
      </c>
      <c r="Q23" s="665"/>
      <c r="R23" s="668">
        <v>2</v>
      </c>
      <c r="S23" s="668"/>
      <c r="T23" s="670">
        <v>55593</v>
      </c>
      <c r="U23" s="671"/>
      <c r="V23" s="80"/>
      <c r="W23" s="80"/>
      <c r="X23" s="80"/>
      <c r="Y23" s="80"/>
      <c r="Z23" s="54"/>
      <c r="AA23" s="54"/>
    </row>
    <row r="24" spans="1:27" ht="9.5" customHeight="1">
      <c r="A24" s="153"/>
      <c r="B24" s="345"/>
      <c r="C24" s="399"/>
      <c r="D24" s="399"/>
      <c r="E24" s="399"/>
      <c r="F24" s="345"/>
      <c r="G24" s="345"/>
      <c r="H24" s="345"/>
      <c r="I24" s="345"/>
      <c r="J24" s="345"/>
      <c r="K24" s="345"/>
      <c r="L24" s="345"/>
      <c r="M24" s="345"/>
      <c r="N24" s="345"/>
      <c r="O24" s="400"/>
      <c r="P24" s="345"/>
      <c r="Q24" s="399"/>
      <c r="R24" s="345"/>
      <c r="S24" s="345"/>
      <c r="T24" s="390"/>
      <c r="U24" s="390"/>
      <c r="V24" s="50"/>
      <c r="W24" s="50"/>
    </row>
    <row r="25" spans="1:27" ht="18.5" customHeight="1">
      <c r="A25" s="345" t="s">
        <v>260</v>
      </c>
      <c r="B25" s="345"/>
      <c r="C25" s="345"/>
      <c r="D25" s="345"/>
      <c r="E25" s="345"/>
      <c r="F25" s="345"/>
      <c r="G25" s="345"/>
      <c r="H25" s="345"/>
      <c r="I25" s="345"/>
      <c r="J25" s="345"/>
      <c r="K25" s="345"/>
      <c r="L25" s="345"/>
      <c r="M25" s="345"/>
      <c r="N25" s="345"/>
      <c r="O25" s="345"/>
      <c r="P25" s="345"/>
      <c r="Q25" s="345"/>
      <c r="R25" s="345"/>
      <c r="S25" s="345"/>
      <c r="T25" s="345"/>
      <c r="U25" s="345"/>
    </row>
    <row r="26" spans="1:27" ht="18.5" customHeight="1">
      <c r="A26" s="345" t="s">
        <v>261</v>
      </c>
      <c r="B26" s="345"/>
      <c r="C26" s="345"/>
      <c r="D26" s="345"/>
      <c r="E26" s="345"/>
      <c r="F26" s="345"/>
      <c r="G26" s="345"/>
      <c r="H26" s="345"/>
      <c r="I26" s="345"/>
      <c r="J26" s="345"/>
      <c r="K26" s="345"/>
      <c r="L26" s="345"/>
      <c r="M26" s="345"/>
      <c r="N26" s="345"/>
      <c r="O26" s="345"/>
      <c r="P26" s="345"/>
      <c r="Q26" s="345"/>
      <c r="R26" s="345"/>
      <c r="S26" s="345"/>
      <c r="T26" s="345"/>
      <c r="U26" s="345"/>
    </row>
    <row r="27" spans="1:27" ht="18.5" customHeight="1">
      <c r="A27" s="345" t="s">
        <v>262</v>
      </c>
      <c r="B27" s="345"/>
      <c r="C27" s="345"/>
      <c r="D27" s="345"/>
      <c r="E27" s="345"/>
      <c r="F27" s="345"/>
      <c r="G27" s="345"/>
      <c r="H27" s="345"/>
      <c r="I27" s="345"/>
      <c r="J27" s="345"/>
      <c r="K27" s="345"/>
      <c r="L27" s="345"/>
      <c r="M27" s="345"/>
      <c r="N27" s="345"/>
      <c r="O27" s="345"/>
      <c r="P27" s="345"/>
      <c r="Q27" s="345"/>
      <c r="R27" s="345"/>
      <c r="S27" s="345"/>
      <c r="T27" s="345"/>
      <c r="U27" s="345"/>
    </row>
    <row r="28" spans="1:27" ht="21.75" customHeight="1">
      <c r="A28" s="345"/>
      <c r="B28" s="345"/>
      <c r="C28" s="345"/>
      <c r="D28" s="345"/>
      <c r="E28" s="345"/>
      <c r="F28" s="345"/>
      <c r="G28" s="345"/>
      <c r="H28" s="345"/>
      <c r="I28" s="345"/>
      <c r="J28" s="345"/>
      <c r="K28" s="345"/>
      <c r="L28" s="345"/>
      <c r="M28" s="345"/>
      <c r="N28" s="345"/>
      <c r="O28" s="345"/>
      <c r="P28" s="345"/>
      <c r="Q28" s="345"/>
      <c r="R28" s="345"/>
      <c r="S28" s="345"/>
      <c r="T28" s="345"/>
      <c r="U28" s="345"/>
    </row>
    <row r="29" spans="1:27" ht="24" customHeight="1" thickBot="1">
      <c r="A29" s="150" t="s">
        <v>263</v>
      </c>
      <c r="B29" s="345"/>
      <c r="C29" s="345"/>
      <c r="D29" s="345"/>
      <c r="E29" s="345"/>
      <c r="F29" s="345"/>
      <c r="G29" s="345"/>
      <c r="H29" s="345"/>
      <c r="I29" s="10"/>
      <c r="J29" s="345"/>
      <c r="K29" s="324"/>
      <c r="L29" s="345"/>
      <c r="M29" s="345"/>
      <c r="N29" s="345"/>
      <c r="O29" s="345"/>
      <c r="P29" s="345"/>
      <c r="Q29" s="345"/>
      <c r="R29" s="345"/>
      <c r="S29" s="345"/>
      <c r="T29" s="345"/>
      <c r="U29" s="346" t="s">
        <v>264</v>
      </c>
      <c r="V29" s="151"/>
    </row>
    <row r="30" spans="1:27" ht="18.75" customHeight="1">
      <c r="A30" s="401" t="s">
        <v>405</v>
      </c>
      <c r="B30" s="659" t="s">
        <v>676</v>
      </c>
      <c r="C30" s="660"/>
      <c r="D30" s="653" t="s">
        <v>252</v>
      </c>
      <c r="E30" s="660"/>
      <c r="F30" s="653" t="s">
        <v>253</v>
      </c>
      <c r="G30" s="660"/>
      <c r="H30" s="653" t="s">
        <v>254</v>
      </c>
      <c r="I30" s="660"/>
      <c r="J30" s="659" t="s">
        <v>658</v>
      </c>
      <c r="K30" s="660"/>
      <c r="L30" s="653" t="s">
        <v>256</v>
      </c>
      <c r="M30" s="660"/>
      <c r="N30" s="653" t="s">
        <v>257</v>
      </c>
      <c r="O30" s="660"/>
      <c r="P30" s="651" t="s">
        <v>258</v>
      </c>
      <c r="Q30" s="651"/>
      <c r="R30" s="653" t="s">
        <v>259</v>
      </c>
      <c r="S30" s="654"/>
      <c r="T30" s="653" t="s">
        <v>662</v>
      </c>
      <c r="U30" s="654"/>
    </row>
    <row r="31" spans="1:27" ht="18.75" customHeight="1" thickBot="1">
      <c r="A31" s="402" t="s">
        <v>406</v>
      </c>
      <c r="B31" s="655"/>
      <c r="C31" s="661"/>
      <c r="D31" s="655"/>
      <c r="E31" s="661"/>
      <c r="F31" s="655"/>
      <c r="G31" s="661"/>
      <c r="H31" s="655"/>
      <c r="I31" s="661"/>
      <c r="J31" s="655"/>
      <c r="K31" s="661"/>
      <c r="L31" s="655"/>
      <c r="M31" s="661"/>
      <c r="N31" s="655"/>
      <c r="O31" s="661"/>
      <c r="P31" s="652"/>
      <c r="Q31" s="652"/>
      <c r="R31" s="655"/>
      <c r="S31" s="656"/>
      <c r="T31" s="655"/>
      <c r="U31" s="656"/>
    </row>
    <row r="32" spans="1:27" ht="15" customHeight="1">
      <c r="A32" s="604" t="s">
        <v>265</v>
      </c>
      <c r="B32" s="648">
        <v>1</v>
      </c>
      <c r="C32" s="649"/>
      <c r="D32" s="648">
        <v>0</v>
      </c>
      <c r="E32" s="649"/>
      <c r="F32" s="648">
        <v>0</v>
      </c>
      <c r="G32" s="649"/>
      <c r="H32" s="648">
        <v>0</v>
      </c>
      <c r="I32" s="649"/>
      <c r="J32" s="648">
        <v>0</v>
      </c>
      <c r="K32" s="649"/>
      <c r="L32" s="648">
        <v>0</v>
      </c>
      <c r="M32" s="649"/>
      <c r="N32" s="648">
        <v>0</v>
      </c>
      <c r="O32" s="649"/>
      <c r="P32" s="650">
        <v>0</v>
      </c>
      <c r="Q32" s="650"/>
      <c r="R32" s="648">
        <v>0</v>
      </c>
      <c r="S32" s="662"/>
      <c r="T32" s="648">
        <v>0</v>
      </c>
      <c r="U32" s="662"/>
    </row>
    <row r="33" spans="1:21" ht="15" customHeight="1">
      <c r="A33" s="605"/>
      <c r="B33" s="630"/>
      <c r="C33" s="631"/>
      <c r="D33" s="630"/>
      <c r="E33" s="631"/>
      <c r="F33" s="630"/>
      <c r="G33" s="631"/>
      <c r="H33" s="630"/>
      <c r="I33" s="631"/>
      <c r="J33" s="630"/>
      <c r="K33" s="631"/>
      <c r="L33" s="630"/>
      <c r="M33" s="631"/>
      <c r="N33" s="630"/>
      <c r="O33" s="631"/>
      <c r="P33" s="632"/>
      <c r="Q33" s="632"/>
      <c r="R33" s="630"/>
      <c r="S33" s="633"/>
      <c r="T33" s="630"/>
      <c r="U33" s="633"/>
    </row>
    <row r="34" spans="1:21" ht="15" customHeight="1">
      <c r="A34" s="605"/>
      <c r="B34" s="621">
        <v>168</v>
      </c>
      <c r="C34" s="629"/>
      <c r="D34" s="621">
        <v>0</v>
      </c>
      <c r="E34" s="629"/>
      <c r="F34" s="621">
        <v>0</v>
      </c>
      <c r="G34" s="629"/>
      <c r="H34" s="621">
        <v>0</v>
      </c>
      <c r="I34" s="629"/>
      <c r="J34" s="621">
        <v>0</v>
      </c>
      <c r="K34" s="629"/>
      <c r="L34" s="621">
        <v>0</v>
      </c>
      <c r="M34" s="629"/>
      <c r="N34" s="621">
        <v>0</v>
      </c>
      <c r="O34" s="629"/>
      <c r="P34" s="620">
        <v>0</v>
      </c>
      <c r="Q34" s="620"/>
      <c r="R34" s="621">
        <v>0</v>
      </c>
      <c r="S34" s="622"/>
      <c r="T34" s="621">
        <v>0</v>
      </c>
      <c r="U34" s="622"/>
    </row>
    <row r="35" spans="1:21" ht="15" customHeight="1">
      <c r="A35" s="606"/>
      <c r="B35" s="630"/>
      <c r="C35" s="631"/>
      <c r="D35" s="630"/>
      <c r="E35" s="631"/>
      <c r="F35" s="630"/>
      <c r="G35" s="631"/>
      <c r="H35" s="630"/>
      <c r="I35" s="631"/>
      <c r="J35" s="630"/>
      <c r="K35" s="631"/>
      <c r="L35" s="630"/>
      <c r="M35" s="631"/>
      <c r="N35" s="630"/>
      <c r="O35" s="631"/>
      <c r="P35" s="632"/>
      <c r="Q35" s="632"/>
      <c r="R35" s="630"/>
      <c r="S35" s="633"/>
      <c r="T35" s="630"/>
      <c r="U35" s="633"/>
    </row>
    <row r="36" spans="1:21" ht="15" customHeight="1">
      <c r="A36" s="607" t="s">
        <v>266</v>
      </c>
      <c r="B36" s="621">
        <v>-1</v>
      </c>
      <c r="C36" s="629"/>
      <c r="D36" s="627"/>
      <c r="E36" s="628"/>
      <c r="F36" s="627"/>
      <c r="G36" s="628"/>
      <c r="H36" s="621">
        <v>-1</v>
      </c>
      <c r="I36" s="629"/>
      <c r="J36" s="621"/>
      <c r="K36" s="629"/>
      <c r="L36" s="621"/>
      <c r="M36" s="629"/>
      <c r="N36" s="621"/>
      <c r="O36" s="629"/>
      <c r="P36" s="620"/>
      <c r="Q36" s="620"/>
      <c r="R36" s="621"/>
      <c r="S36" s="622"/>
      <c r="T36" s="621"/>
      <c r="U36" s="622"/>
    </row>
    <row r="37" spans="1:21" ht="15" customHeight="1">
      <c r="A37" s="605"/>
      <c r="B37" s="630">
        <v>1</v>
      </c>
      <c r="C37" s="631"/>
      <c r="D37" s="630">
        <v>0</v>
      </c>
      <c r="E37" s="631"/>
      <c r="F37" s="630">
        <v>3</v>
      </c>
      <c r="G37" s="631"/>
      <c r="H37" s="630">
        <v>2</v>
      </c>
      <c r="I37" s="631"/>
      <c r="J37" s="630">
        <v>3</v>
      </c>
      <c r="K37" s="631"/>
      <c r="L37" s="630">
        <v>1</v>
      </c>
      <c r="M37" s="631"/>
      <c r="N37" s="630">
        <v>0</v>
      </c>
      <c r="O37" s="631"/>
      <c r="P37" s="632">
        <v>1</v>
      </c>
      <c r="Q37" s="632"/>
      <c r="R37" s="630">
        <v>0</v>
      </c>
      <c r="S37" s="633"/>
      <c r="T37" s="630">
        <v>0</v>
      </c>
      <c r="U37" s="633"/>
    </row>
    <row r="38" spans="1:21" ht="15" customHeight="1">
      <c r="A38" s="605"/>
      <c r="B38" s="621">
        <v>-1271</v>
      </c>
      <c r="C38" s="629"/>
      <c r="D38" s="627"/>
      <c r="E38" s="628"/>
      <c r="F38" s="627"/>
      <c r="G38" s="628"/>
      <c r="H38" s="627"/>
      <c r="I38" s="628"/>
      <c r="J38" s="627"/>
      <c r="K38" s="628"/>
      <c r="L38" s="627"/>
      <c r="M38" s="628"/>
      <c r="N38" s="627"/>
      <c r="O38" s="628"/>
      <c r="P38" s="646"/>
      <c r="Q38" s="646"/>
      <c r="R38" s="627"/>
      <c r="S38" s="647"/>
      <c r="T38" s="627"/>
      <c r="U38" s="647"/>
    </row>
    <row r="39" spans="1:21" ht="15" customHeight="1">
      <c r="A39" s="606"/>
      <c r="B39" s="630">
        <v>4245</v>
      </c>
      <c r="C39" s="631"/>
      <c r="D39" s="630">
        <v>0</v>
      </c>
      <c r="E39" s="631"/>
      <c r="F39" s="630">
        <v>2005</v>
      </c>
      <c r="G39" s="631"/>
      <c r="H39" s="630">
        <v>579</v>
      </c>
      <c r="I39" s="631"/>
      <c r="J39" s="630">
        <v>1145</v>
      </c>
      <c r="K39" s="631"/>
      <c r="L39" s="630">
        <v>1519</v>
      </c>
      <c r="M39" s="631"/>
      <c r="N39" s="630">
        <v>0</v>
      </c>
      <c r="O39" s="631"/>
      <c r="P39" s="632">
        <v>499</v>
      </c>
      <c r="Q39" s="632"/>
      <c r="R39" s="630">
        <v>0</v>
      </c>
      <c r="S39" s="633"/>
      <c r="T39" s="630">
        <v>0</v>
      </c>
      <c r="U39" s="633"/>
    </row>
    <row r="40" spans="1:21" ht="15" customHeight="1">
      <c r="A40" s="607" t="s">
        <v>267</v>
      </c>
      <c r="B40" s="621">
        <v>-1</v>
      </c>
      <c r="C40" s="629"/>
      <c r="D40" s="627"/>
      <c r="E40" s="628"/>
      <c r="F40" s="627"/>
      <c r="G40" s="628"/>
      <c r="H40" s="621">
        <v>-1</v>
      </c>
      <c r="I40" s="629"/>
      <c r="J40" s="621"/>
      <c r="K40" s="629"/>
      <c r="L40" s="621"/>
      <c r="M40" s="629"/>
      <c r="N40" s="621"/>
      <c r="O40" s="629"/>
      <c r="P40" s="620"/>
      <c r="Q40" s="620"/>
      <c r="R40" s="621"/>
      <c r="S40" s="622"/>
      <c r="T40" s="621"/>
      <c r="U40" s="622"/>
    </row>
    <row r="41" spans="1:21" ht="15" customHeight="1">
      <c r="A41" s="605"/>
      <c r="B41" s="630">
        <v>1</v>
      </c>
      <c r="C41" s="631"/>
      <c r="D41" s="630">
        <v>0</v>
      </c>
      <c r="E41" s="631"/>
      <c r="F41" s="630">
        <v>0</v>
      </c>
      <c r="G41" s="631"/>
      <c r="H41" s="630">
        <v>2</v>
      </c>
      <c r="I41" s="631"/>
      <c r="J41" s="630">
        <v>0</v>
      </c>
      <c r="K41" s="631"/>
      <c r="L41" s="630">
        <v>0</v>
      </c>
      <c r="M41" s="631"/>
      <c r="N41" s="630">
        <v>1</v>
      </c>
      <c r="O41" s="631"/>
      <c r="P41" s="632">
        <v>1</v>
      </c>
      <c r="Q41" s="632"/>
      <c r="R41" s="630">
        <v>0</v>
      </c>
      <c r="S41" s="633"/>
      <c r="T41" s="630">
        <v>0</v>
      </c>
      <c r="U41" s="633"/>
    </row>
    <row r="42" spans="1:21" ht="15" customHeight="1">
      <c r="A42" s="605"/>
      <c r="B42" s="621">
        <v>-1271</v>
      </c>
      <c r="C42" s="629"/>
      <c r="D42" s="627"/>
      <c r="E42" s="628"/>
      <c r="F42" s="627"/>
      <c r="G42" s="628"/>
      <c r="H42" s="627"/>
      <c r="I42" s="628"/>
      <c r="J42" s="627"/>
      <c r="K42" s="628"/>
      <c r="L42" s="627"/>
      <c r="M42" s="628"/>
      <c r="N42" s="627"/>
      <c r="O42" s="628"/>
      <c r="P42" s="646"/>
      <c r="Q42" s="646"/>
      <c r="R42" s="627"/>
      <c r="S42" s="647"/>
      <c r="T42" s="627"/>
      <c r="U42" s="647"/>
    </row>
    <row r="43" spans="1:21" ht="15" customHeight="1">
      <c r="A43" s="606"/>
      <c r="B43" s="630">
        <v>1271</v>
      </c>
      <c r="C43" s="631"/>
      <c r="D43" s="630">
        <v>0</v>
      </c>
      <c r="E43" s="631"/>
      <c r="F43" s="630">
        <v>0</v>
      </c>
      <c r="G43" s="631"/>
      <c r="H43" s="630">
        <v>1608</v>
      </c>
      <c r="I43" s="631"/>
      <c r="J43" s="630">
        <v>0</v>
      </c>
      <c r="K43" s="631"/>
      <c r="L43" s="630">
        <v>0</v>
      </c>
      <c r="M43" s="631"/>
      <c r="N43" s="630">
        <v>856</v>
      </c>
      <c r="O43" s="631"/>
      <c r="P43" s="632">
        <v>76</v>
      </c>
      <c r="Q43" s="632"/>
      <c r="R43" s="630">
        <v>0</v>
      </c>
      <c r="S43" s="633"/>
      <c r="T43" s="630">
        <v>0</v>
      </c>
      <c r="U43" s="633"/>
    </row>
    <row r="44" spans="1:21" ht="15" customHeight="1">
      <c r="A44" s="607" t="s">
        <v>268</v>
      </c>
      <c r="B44" s="640">
        <v>2</v>
      </c>
      <c r="C44" s="644"/>
      <c r="D44" s="640">
        <v>7</v>
      </c>
      <c r="E44" s="644"/>
      <c r="F44" s="640">
        <v>6</v>
      </c>
      <c r="G44" s="644"/>
      <c r="H44" s="640">
        <v>6</v>
      </c>
      <c r="I44" s="644"/>
      <c r="J44" s="640">
        <v>5</v>
      </c>
      <c r="K44" s="644"/>
      <c r="L44" s="640">
        <v>1</v>
      </c>
      <c r="M44" s="644"/>
      <c r="N44" s="640">
        <v>2</v>
      </c>
      <c r="O44" s="644"/>
      <c r="P44" s="638">
        <v>3</v>
      </c>
      <c r="Q44" s="638"/>
      <c r="R44" s="640">
        <v>2</v>
      </c>
      <c r="S44" s="641"/>
      <c r="T44" s="640">
        <v>3</v>
      </c>
      <c r="U44" s="641"/>
    </row>
    <row r="45" spans="1:21" ht="15" customHeight="1">
      <c r="A45" s="605"/>
      <c r="B45" s="642"/>
      <c r="C45" s="645"/>
      <c r="D45" s="642"/>
      <c r="E45" s="645"/>
      <c r="F45" s="642"/>
      <c r="G45" s="645"/>
      <c r="H45" s="642"/>
      <c r="I45" s="645"/>
      <c r="J45" s="642"/>
      <c r="K45" s="645"/>
      <c r="L45" s="642"/>
      <c r="M45" s="645"/>
      <c r="N45" s="642"/>
      <c r="O45" s="645"/>
      <c r="P45" s="639"/>
      <c r="Q45" s="639"/>
      <c r="R45" s="642"/>
      <c r="S45" s="643"/>
      <c r="T45" s="642"/>
      <c r="U45" s="643"/>
    </row>
    <row r="46" spans="1:21" ht="15" customHeight="1">
      <c r="A46" s="605"/>
      <c r="B46" s="640">
        <v>1299</v>
      </c>
      <c r="C46" s="644"/>
      <c r="D46" s="640">
        <v>5660</v>
      </c>
      <c r="E46" s="644"/>
      <c r="F46" s="640">
        <v>8722</v>
      </c>
      <c r="G46" s="644"/>
      <c r="H46" s="640">
        <v>6306</v>
      </c>
      <c r="I46" s="644"/>
      <c r="J46" s="640">
        <v>5538</v>
      </c>
      <c r="K46" s="644"/>
      <c r="L46" s="640">
        <v>2006</v>
      </c>
      <c r="M46" s="644"/>
      <c r="N46" s="640">
        <v>2945</v>
      </c>
      <c r="O46" s="644"/>
      <c r="P46" s="638">
        <v>2845</v>
      </c>
      <c r="Q46" s="638"/>
      <c r="R46" s="640">
        <v>2828</v>
      </c>
      <c r="S46" s="641"/>
      <c r="T46" s="640">
        <v>11733</v>
      </c>
      <c r="U46" s="641"/>
    </row>
    <row r="47" spans="1:21" ht="15" customHeight="1">
      <c r="A47" s="606"/>
      <c r="B47" s="642"/>
      <c r="C47" s="645"/>
      <c r="D47" s="642"/>
      <c r="E47" s="645"/>
      <c r="F47" s="642"/>
      <c r="G47" s="645"/>
      <c r="H47" s="642"/>
      <c r="I47" s="645"/>
      <c r="J47" s="642"/>
      <c r="K47" s="645"/>
      <c r="L47" s="642"/>
      <c r="M47" s="645"/>
      <c r="N47" s="642"/>
      <c r="O47" s="645"/>
      <c r="P47" s="639"/>
      <c r="Q47" s="639"/>
      <c r="R47" s="642"/>
      <c r="S47" s="643"/>
      <c r="T47" s="642"/>
      <c r="U47" s="643"/>
    </row>
    <row r="48" spans="1:21" ht="30" customHeight="1">
      <c r="A48" s="607" t="s">
        <v>269</v>
      </c>
      <c r="B48" s="635">
        <v>0</v>
      </c>
      <c r="C48" s="637"/>
      <c r="D48" s="635">
        <v>0</v>
      </c>
      <c r="E48" s="637"/>
      <c r="F48" s="635">
        <v>0</v>
      </c>
      <c r="G48" s="637"/>
      <c r="H48" s="635">
        <v>0</v>
      </c>
      <c r="I48" s="637"/>
      <c r="J48" s="635">
        <v>0</v>
      </c>
      <c r="K48" s="637"/>
      <c r="L48" s="635">
        <v>0</v>
      </c>
      <c r="M48" s="637"/>
      <c r="N48" s="635">
        <v>1</v>
      </c>
      <c r="O48" s="637"/>
      <c r="P48" s="634">
        <v>0</v>
      </c>
      <c r="Q48" s="634"/>
      <c r="R48" s="635">
        <v>0</v>
      </c>
      <c r="S48" s="636"/>
      <c r="T48" s="635">
        <v>0</v>
      </c>
      <c r="U48" s="636"/>
    </row>
    <row r="49" spans="1:22" ht="30" customHeight="1">
      <c r="A49" s="606"/>
      <c r="B49" s="635">
        <v>0</v>
      </c>
      <c r="C49" s="637"/>
      <c r="D49" s="635">
        <v>0</v>
      </c>
      <c r="E49" s="637"/>
      <c r="F49" s="635">
        <v>0</v>
      </c>
      <c r="G49" s="637"/>
      <c r="H49" s="635">
        <v>0</v>
      </c>
      <c r="I49" s="637"/>
      <c r="J49" s="635">
        <v>0</v>
      </c>
      <c r="K49" s="637"/>
      <c r="L49" s="635">
        <v>0</v>
      </c>
      <c r="M49" s="637"/>
      <c r="N49" s="635">
        <v>47</v>
      </c>
      <c r="O49" s="637"/>
      <c r="P49" s="634">
        <v>0</v>
      </c>
      <c r="Q49" s="634"/>
      <c r="R49" s="635">
        <v>0</v>
      </c>
      <c r="S49" s="636"/>
      <c r="T49" s="635">
        <v>0</v>
      </c>
      <c r="U49" s="636"/>
    </row>
    <row r="50" spans="1:22" ht="15" customHeight="1">
      <c r="A50" s="607" t="s">
        <v>270</v>
      </c>
      <c r="B50" s="621"/>
      <c r="C50" s="629"/>
      <c r="D50" s="621"/>
      <c r="E50" s="629"/>
      <c r="F50" s="621"/>
      <c r="G50" s="629"/>
      <c r="H50" s="621"/>
      <c r="I50" s="629"/>
      <c r="J50" s="621"/>
      <c r="K50" s="629"/>
      <c r="L50" s="621"/>
      <c r="M50" s="629"/>
      <c r="N50" s="621">
        <v>-1</v>
      </c>
      <c r="O50" s="629"/>
      <c r="P50" s="620"/>
      <c r="Q50" s="620"/>
      <c r="R50" s="621"/>
      <c r="S50" s="622"/>
      <c r="T50" s="621"/>
      <c r="U50" s="622"/>
    </row>
    <row r="51" spans="1:22" ht="15" customHeight="1">
      <c r="A51" s="605"/>
      <c r="B51" s="630">
        <v>0</v>
      </c>
      <c r="C51" s="631"/>
      <c r="D51" s="630">
        <v>0</v>
      </c>
      <c r="E51" s="631"/>
      <c r="F51" s="630">
        <v>0</v>
      </c>
      <c r="G51" s="631"/>
      <c r="H51" s="630">
        <v>0</v>
      </c>
      <c r="I51" s="631"/>
      <c r="J51" s="630">
        <v>0</v>
      </c>
      <c r="K51" s="631"/>
      <c r="L51" s="630">
        <v>0</v>
      </c>
      <c r="M51" s="631"/>
      <c r="N51" s="630">
        <v>1</v>
      </c>
      <c r="O51" s="631"/>
      <c r="P51" s="632">
        <v>0</v>
      </c>
      <c r="Q51" s="632"/>
      <c r="R51" s="630">
        <v>0</v>
      </c>
      <c r="S51" s="633"/>
      <c r="T51" s="630">
        <v>0</v>
      </c>
      <c r="U51" s="633"/>
    </row>
    <row r="52" spans="1:22" ht="15" customHeight="1">
      <c r="A52" s="605"/>
      <c r="B52" s="627"/>
      <c r="C52" s="628"/>
      <c r="D52" s="627"/>
      <c r="E52" s="628"/>
      <c r="F52" s="627"/>
      <c r="G52" s="628"/>
      <c r="H52" s="627"/>
      <c r="I52" s="628"/>
      <c r="J52" s="627"/>
      <c r="K52" s="628"/>
      <c r="L52" s="627"/>
      <c r="M52" s="628"/>
      <c r="N52" s="621">
        <v>-9</v>
      </c>
      <c r="O52" s="629"/>
      <c r="P52" s="620"/>
      <c r="Q52" s="620"/>
      <c r="R52" s="621"/>
      <c r="S52" s="622"/>
      <c r="T52" s="621"/>
      <c r="U52" s="622"/>
    </row>
    <row r="53" spans="1:22" ht="15" customHeight="1">
      <c r="A53" s="606"/>
      <c r="B53" s="630">
        <v>0</v>
      </c>
      <c r="C53" s="631"/>
      <c r="D53" s="630">
        <v>0</v>
      </c>
      <c r="E53" s="631"/>
      <c r="F53" s="630">
        <v>0</v>
      </c>
      <c r="G53" s="631"/>
      <c r="H53" s="630">
        <v>0</v>
      </c>
      <c r="I53" s="631"/>
      <c r="J53" s="630">
        <v>0</v>
      </c>
      <c r="K53" s="631"/>
      <c r="L53" s="630">
        <v>0</v>
      </c>
      <c r="M53" s="631"/>
      <c r="N53" s="630">
        <v>9</v>
      </c>
      <c r="O53" s="631"/>
      <c r="P53" s="632">
        <v>0</v>
      </c>
      <c r="Q53" s="632"/>
      <c r="R53" s="630">
        <v>0</v>
      </c>
      <c r="S53" s="633"/>
      <c r="T53" s="630">
        <v>0</v>
      </c>
      <c r="U53" s="633"/>
    </row>
    <row r="54" spans="1:22" ht="30" customHeight="1">
      <c r="A54" s="607" t="s">
        <v>271</v>
      </c>
      <c r="B54" s="635">
        <v>0</v>
      </c>
      <c r="C54" s="637"/>
      <c r="D54" s="635">
        <v>0</v>
      </c>
      <c r="E54" s="637"/>
      <c r="F54" s="635">
        <v>0</v>
      </c>
      <c r="G54" s="637"/>
      <c r="H54" s="635">
        <v>0</v>
      </c>
      <c r="I54" s="637"/>
      <c r="J54" s="635">
        <v>0</v>
      </c>
      <c r="K54" s="637"/>
      <c r="L54" s="635">
        <v>0</v>
      </c>
      <c r="M54" s="637"/>
      <c r="N54" s="635">
        <v>0</v>
      </c>
      <c r="O54" s="637"/>
      <c r="P54" s="634">
        <v>0</v>
      </c>
      <c r="Q54" s="634"/>
      <c r="R54" s="635">
        <v>0</v>
      </c>
      <c r="S54" s="636"/>
      <c r="T54" s="635">
        <v>0</v>
      </c>
      <c r="U54" s="636"/>
    </row>
    <row r="55" spans="1:22" ht="30" customHeight="1">
      <c r="A55" s="606"/>
      <c r="B55" s="635">
        <v>0</v>
      </c>
      <c r="C55" s="637"/>
      <c r="D55" s="635">
        <v>0</v>
      </c>
      <c r="E55" s="637"/>
      <c r="F55" s="635">
        <v>0</v>
      </c>
      <c r="G55" s="637"/>
      <c r="H55" s="635">
        <v>0</v>
      </c>
      <c r="I55" s="637"/>
      <c r="J55" s="635">
        <v>0</v>
      </c>
      <c r="K55" s="637"/>
      <c r="L55" s="635">
        <v>0</v>
      </c>
      <c r="M55" s="637"/>
      <c r="N55" s="635">
        <v>0</v>
      </c>
      <c r="O55" s="637"/>
      <c r="P55" s="634">
        <v>0</v>
      </c>
      <c r="Q55" s="634"/>
      <c r="R55" s="635">
        <v>0</v>
      </c>
      <c r="S55" s="636"/>
      <c r="T55" s="635">
        <v>0</v>
      </c>
      <c r="U55" s="636"/>
    </row>
    <row r="56" spans="1:22" ht="30" customHeight="1">
      <c r="A56" s="607" t="s">
        <v>272</v>
      </c>
      <c r="B56" s="635">
        <v>0</v>
      </c>
      <c r="C56" s="637"/>
      <c r="D56" s="635">
        <v>0</v>
      </c>
      <c r="E56" s="637"/>
      <c r="F56" s="635">
        <v>0</v>
      </c>
      <c r="G56" s="637"/>
      <c r="H56" s="635">
        <v>0</v>
      </c>
      <c r="I56" s="637"/>
      <c r="J56" s="635">
        <v>0</v>
      </c>
      <c r="K56" s="637"/>
      <c r="L56" s="635">
        <v>0</v>
      </c>
      <c r="M56" s="637"/>
      <c r="N56" s="635">
        <v>0</v>
      </c>
      <c r="O56" s="637"/>
      <c r="P56" s="634">
        <v>0</v>
      </c>
      <c r="Q56" s="634"/>
      <c r="R56" s="635">
        <v>0</v>
      </c>
      <c r="S56" s="636"/>
      <c r="T56" s="635">
        <v>0</v>
      </c>
      <c r="U56" s="636"/>
    </row>
    <row r="57" spans="1:22" ht="30" customHeight="1">
      <c r="A57" s="606"/>
      <c r="B57" s="635">
        <v>0</v>
      </c>
      <c r="C57" s="637"/>
      <c r="D57" s="635">
        <v>0</v>
      </c>
      <c r="E57" s="637"/>
      <c r="F57" s="635">
        <v>0</v>
      </c>
      <c r="G57" s="637"/>
      <c r="H57" s="635">
        <v>0</v>
      </c>
      <c r="I57" s="637"/>
      <c r="J57" s="635">
        <v>0</v>
      </c>
      <c r="K57" s="637"/>
      <c r="L57" s="635">
        <v>0</v>
      </c>
      <c r="M57" s="637"/>
      <c r="N57" s="635">
        <v>0</v>
      </c>
      <c r="O57" s="637"/>
      <c r="P57" s="634">
        <v>0</v>
      </c>
      <c r="Q57" s="634"/>
      <c r="R57" s="635">
        <v>0</v>
      </c>
      <c r="S57" s="636"/>
      <c r="T57" s="635">
        <v>0</v>
      </c>
      <c r="U57" s="636"/>
    </row>
    <row r="58" spans="1:22" ht="20.149999999999999" customHeight="1">
      <c r="A58" s="607" t="s">
        <v>273</v>
      </c>
      <c r="B58" s="621"/>
      <c r="C58" s="629"/>
      <c r="D58" s="621"/>
      <c r="E58" s="629"/>
      <c r="F58" s="621"/>
      <c r="G58" s="629"/>
      <c r="H58" s="621"/>
      <c r="I58" s="629"/>
      <c r="J58" s="621"/>
      <c r="K58" s="629"/>
      <c r="L58" s="621"/>
      <c r="M58" s="629"/>
      <c r="N58" s="621">
        <v>-1</v>
      </c>
      <c r="O58" s="629"/>
      <c r="P58" s="620"/>
      <c r="Q58" s="620"/>
      <c r="R58" s="621"/>
      <c r="S58" s="622"/>
      <c r="T58" s="621"/>
      <c r="U58" s="622"/>
    </row>
    <row r="59" spans="1:22" ht="20" customHeight="1">
      <c r="A59" s="605"/>
      <c r="B59" s="630">
        <v>0</v>
      </c>
      <c r="C59" s="631"/>
      <c r="D59" s="630">
        <v>0</v>
      </c>
      <c r="E59" s="631"/>
      <c r="F59" s="630">
        <v>0</v>
      </c>
      <c r="G59" s="631"/>
      <c r="H59" s="630">
        <v>0</v>
      </c>
      <c r="I59" s="631"/>
      <c r="J59" s="630">
        <v>0</v>
      </c>
      <c r="K59" s="631"/>
      <c r="L59" s="630">
        <v>0</v>
      </c>
      <c r="M59" s="631"/>
      <c r="N59" s="630">
        <v>1</v>
      </c>
      <c r="O59" s="631"/>
      <c r="P59" s="632">
        <v>0</v>
      </c>
      <c r="Q59" s="632"/>
      <c r="R59" s="630">
        <v>0</v>
      </c>
      <c r="S59" s="633"/>
      <c r="T59" s="630">
        <v>0</v>
      </c>
      <c r="U59" s="633"/>
    </row>
    <row r="60" spans="1:22" ht="20.149999999999999" customHeight="1">
      <c r="A60" s="605"/>
      <c r="B60" s="627"/>
      <c r="C60" s="628"/>
      <c r="D60" s="627"/>
      <c r="E60" s="628"/>
      <c r="F60" s="627"/>
      <c r="G60" s="628"/>
      <c r="H60" s="627"/>
      <c r="I60" s="628"/>
      <c r="J60" s="627"/>
      <c r="K60" s="628"/>
      <c r="L60" s="627"/>
      <c r="M60" s="628"/>
      <c r="N60" s="621">
        <v>-9</v>
      </c>
      <c r="O60" s="629"/>
      <c r="P60" s="620"/>
      <c r="Q60" s="620"/>
      <c r="R60" s="621"/>
      <c r="S60" s="622"/>
      <c r="T60" s="621"/>
      <c r="U60" s="622"/>
    </row>
    <row r="61" spans="1:22" ht="20.149999999999999" customHeight="1" thickBot="1">
      <c r="A61" s="608"/>
      <c r="B61" s="623">
        <v>0</v>
      </c>
      <c r="C61" s="624"/>
      <c r="D61" s="623">
        <v>0</v>
      </c>
      <c r="E61" s="624"/>
      <c r="F61" s="623">
        <v>0</v>
      </c>
      <c r="G61" s="624"/>
      <c r="H61" s="623">
        <v>0</v>
      </c>
      <c r="I61" s="624"/>
      <c r="J61" s="623">
        <v>0</v>
      </c>
      <c r="K61" s="624"/>
      <c r="L61" s="623">
        <v>0</v>
      </c>
      <c r="M61" s="624"/>
      <c r="N61" s="623">
        <v>9</v>
      </c>
      <c r="O61" s="624"/>
      <c r="P61" s="625">
        <v>0</v>
      </c>
      <c r="Q61" s="625"/>
      <c r="R61" s="623">
        <v>0</v>
      </c>
      <c r="S61" s="626"/>
      <c r="T61" s="623">
        <v>0</v>
      </c>
      <c r="U61" s="626"/>
    </row>
    <row r="62" spans="1:22" ht="20.149999999999999" customHeight="1">
      <c r="A62" s="604" t="s">
        <v>274</v>
      </c>
      <c r="B62" s="616">
        <v>-1</v>
      </c>
      <c r="C62" s="617"/>
      <c r="D62" s="616"/>
      <c r="E62" s="617"/>
      <c r="F62" s="616"/>
      <c r="G62" s="617"/>
      <c r="H62" s="616">
        <v>-1</v>
      </c>
      <c r="I62" s="617"/>
      <c r="J62" s="345"/>
      <c r="K62" s="345"/>
      <c r="L62" s="616"/>
      <c r="M62" s="617"/>
      <c r="N62" s="616">
        <v>-1</v>
      </c>
      <c r="O62" s="617"/>
      <c r="P62" s="152"/>
      <c r="Q62" s="152"/>
      <c r="R62" s="403"/>
      <c r="S62" s="404"/>
      <c r="T62" s="403"/>
      <c r="U62" s="404"/>
      <c r="V62" t="s">
        <v>275</v>
      </c>
    </row>
    <row r="63" spans="1:22" ht="20" customHeight="1">
      <c r="A63" s="605"/>
      <c r="B63" s="618">
        <f>B32+B37+B41+B44+B48+B58</f>
        <v>5</v>
      </c>
      <c r="C63" s="619"/>
      <c r="D63" s="618">
        <f>D32+D37+D41+D44+D48+D58</f>
        <v>7</v>
      </c>
      <c r="E63" s="619"/>
      <c r="F63" s="609">
        <f>F32+F37:G37+F41+F44+F48+F51+F54+F56+F59</f>
        <v>9</v>
      </c>
      <c r="G63" s="611"/>
      <c r="H63" s="609">
        <f>H32+H37:I37+H41+H44+H48+H51+H54+H56+H59</f>
        <v>10</v>
      </c>
      <c r="I63" s="611"/>
      <c r="J63" s="609">
        <f>J32+J37:K37+J41+J44+J48+J51+J54+J56+J59</f>
        <v>8</v>
      </c>
      <c r="K63" s="611"/>
      <c r="L63" s="609">
        <f>L32+L37:M37+L41+L44+L48+L51+L54+L56+L59</f>
        <v>2</v>
      </c>
      <c r="M63" s="611"/>
      <c r="N63" s="609">
        <f>N32+N37:O37+N41+N44+N48+N51+N54+N56+N59</f>
        <v>6</v>
      </c>
      <c r="O63" s="611"/>
      <c r="P63" s="609">
        <f>P32+P37:Q37+P41+P44+P48+P51+P54+P56+P59</f>
        <v>5</v>
      </c>
      <c r="Q63" s="610"/>
      <c r="R63" s="609">
        <f>R32+R37:S37+R41+R44+R48+R51+R54+R56+R59</f>
        <v>2</v>
      </c>
      <c r="S63" s="611"/>
      <c r="T63" s="609">
        <f>T32+T37:U37+T41+T44+T48+T51+T54+T56+T59</f>
        <v>3</v>
      </c>
      <c r="U63" s="611"/>
      <c r="V63" t="s">
        <v>276</v>
      </c>
    </row>
    <row r="64" spans="1:22" ht="20.149999999999999" customHeight="1">
      <c r="A64" s="605"/>
      <c r="B64" s="612">
        <v>-1271</v>
      </c>
      <c r="C64" s="613"/>
      <c r="D64" s="612"/>
      <c r="E64" s="613"/>
      <c r="F64" s="614"/>
      <c r="G64" s="615"/>
      <c r="H64" s="614"/>
      <c r="I64" s="615"/>
      <c r="J64" s="614"/>
      <c r="K64" s="615"/>
      <c r="L64" s="614"/>
      <c r="M64" s="615"/>
      <c r="N64" s="614">
        <v>-9</v>
      </c>
      <c r="O64" s="615"/>
      <c r="P64" s="152"/>
      <c r="Q64" s="152"/>
      <c r="R64" s="405"/>
      <c r="S64" s="406"/>
      <c r="T64" s="405"/>
      <c r="U64" s="406"/>
      <c r="V64" t="s">
        <v>277</v>
      </c>
    </row>
    <row r="65" spans="1:23" ht="20.149999999999999" customHeight="1" thickBot="1">
      <c r="A65" s="608"/>
      <c r="B65" s="601">
        <f>B34+B39+B43+B46+B49+B53+B55+B55+B57+B61</f>
        <v>6983</v>
      </c>
      <c r="C65" s="603"/>
      <c r="D65" s="601">
        <f>D34+D39+D43+D46+D49+D53+D55+D55+D57+D61</f>
        <v>5660</v>
      </c>
      <c r="E65" s="603"/>
      <c r="F65" s="601">
        <f>F34+F39+F43+F46+F49+F53+F55+F55+F57+F61</f>
        <v>10727</v>
      </c>
      <c r="G65" s="603"/>
      <c r="H65" s="601">
        <f>H34+H39+H43+H46+H49+H53+H55+H55+H57+H61</f>
        <v>8493</v>
      </c>
      <c r="I65" s="603"/>
      <c r="J65" s="601">
        <f>J34+J39+J43+J46+J49+J53+J55+J55+J57+J61</f>
        <v>6683</v>
      </c>
      <c r="K65" s="603"/>
      <c r="L65" s="601">
        <f>L34+L39+L43+L46+L49+L53+L55+L55+L57+L61</f>
        <v>3525</v>
      </c>
      <c r="M65" s="603"/>
      <c r="N65" s="601">
        <f>N34+N39+N43+N46+N49+N53+N55+N55+N57+N61</f>
        <v>3866</v>
      </c>
      <c r="O65" s="603"/>
      <c r="P65" s="601">
        <f>P34+P39+P43+P46+P49+P53+P55+P55+P57+P61</f>
        <v>3420</v>
      </c>
      <c r="Q65" s="602"/>
      <c r="R65" s="601">
        <f>R34+R39+R43+R46+R49+R53+R55+R55+R57+R61</f>
        <v>2828</v>
      </c>
      <c r="S65" s="603"/>
      <c r="T65" s="601">
        <f>T34+T39+T43+T46+T49+T53+T55+T55+T57+T61</f>
        <v>11733</v>
      </c>
      <c r="U65" s="603"/>
      <c r="V65" t="s">
        <v>278</v>
      </c>
      <c r="W65" s="54"/>
    </row>
    <row r="66" spans="1:23" ht="8.5" customHeight="1">
      <c r="A66" s="345"/>
      <c r="B66" s="345"/>
      <c r="C66" s="345"/>
      <c r="D66" s="346"/>
      <c r="E66" s="346"/>
      <c r="F66" s="346"/>
      <c r="G66" s="346"/>
      <c r="H66" s="346"/>
      <c r="I66" s="346"/>
      <c r="J66" s="346"/>
      <c r="K66" s="346"/>
      <c r="L66" s="345"/>
      <c r="M66" s="345"/>
      <c r="N66" s="345"/>
      <c r="O66" s="345"/>
      <c r="P66" s="345"/>
      <c r="Q66" s="345"/>
      <c r="R66" s="345"/>
      <c r="S66" s="345"/>
      <c r="T66" s="345"/>
      <c r="U66" s="345"/>
      <c r="V66" s="48"/>
      <c r="W66" s="48"/>
    </row>
    <row r="67" spans="1:23" s="1" customFormat="1" ht="18" customHeight="1">
      <c r="A67" s="344" t="s">
        <v>260</v>
      </c>
      <c r="B67" s="344"/>
      <c r="C67" s="344"/>
      <c r="D67" s="344"/>
      <c r="E67" s="344"/>
      <c r="F67" s="344"/>
      <c r="G67" s="344"/>
      <c r="H67" s="344"/>
      <c r="I67" s="344"/>
      <c r="J67" s="344"/>
      <c r="K67" s="344"/>
      <c r="L67" s="344"/>
      <c r="M67" s="344"/>
      <c r="N67" s="344"/>
      <c r="O67" s="344"/>
      <c r="P67" s="344"/>
      <c r="Q67" s="344"/>
      <c r="R67" s="344"/>
      <c r="S67" s="344"/>
      <c r="T67" s="344"/>
      <c r="U67" s="344"/>
    </row>
    <row r="68" spans="1:23" s="1" customFormat="1" ht="18" customHeight="1">
      <c r="A68" s="407" t="s">
        <v>279</v>
      </c>
      <c r="B68" s="344" t="s">
        <v>280</v>
      </c>
      <c r="C68" s="344"/>
      <c r="D68" s="344"/>
      <c r="E68" s="344"/>
      <c r="F68" s="344"/>
      <c r="G68" s="344"/>
      <c r="H68" s="344"/>
      <c r="I68" s="344"/>
      <c r="J68" s="344"/>
      <c r="K68" s="344"/>
      <c r="L68" s="344"/>
      <c r="M68" s="344"/>
      <c r="N68" s="344"/>
      <c r="O68" s="344"/>
      <c r="P68" s="344"/>
      <c r="Q68" s="344"/>
      <c r="R68" s="344"/>
      <c r="S68" s="344"/>
      <c r="T68" s="344"/>
      <c r="U68" s="344"/>
    </row>
    <row r="69" spans="1:23" s="1" customFormat="1" ht="18" customHeight="1">
      <c r="A69" s="59"/>
      <c r="B69" s="344" t="s">
        <v>281</v>
      </c>
      <c r="C69" s="344"/>
      <c r="D69" s="344"/>
      <c r="E69" s="344"/>
      <c r="F69" s="344"/>
      <c r="G69" s="344"/>
      <c r="H69" s="344"/>
      <c r="I69" s="344"/>
      <c r="J69" s="344"/>
      <c r="K69" s="344"/>
      <c r="L69" s="344"/>
      <c r="M69" s="344"/>
      <c r="N69" s="344"/>
      <c r="O69" s="344"/>
      <c r="P69" s="344"/>
      <c r="Q69" s="344"/>
      <c r="R69" s="344"/>
      <c r="S69" s="344"/>
      <c r="T69" s="344"/>
      <c r="U69" s="344"/>
    </row>
    <row r="70" spans="1:23" s="1" customFormat="1" ht="18" customHeight="1">
      <c r="A70" s="344"/>
      <c r="B70" s="344" t="s">
        <v>282</v>
      </c>
      <c r="C70" s="344"/>
      <c r="D70" s="344"/>
      <c r="E70" s="344"/>
      <c r="F70" s="344"/>
      <c r="G70" s="344"/>
      <c r="H70" s="344"/>
      <c r="I70" s="344"/>
      <c r="J70" s="344"/>
      <c r="K70" s="344"/>
      <c r="L70" s="344"/>
      <c r="M70" s="344"/>
      <c r="N70" s="344"/>
      <c r="O70" s="344"/>
      <c r="P70" s="344"/>
      <c r="Q70" s="344"/>
      <c r="R70" s="344"/>
      <c r="S70" s="344"/>
      <c r="T70" s="344"/>
      <c r="U70" s="344"/>
    </row>
    <row r="71" spans="1:23" s="1" customFormat="1" ht="18" customHeight="1">
      <c r="A71" s="59"/>
      <c r="B71" s="344" t="s">
        <v>283</v>
      </c>
      <c r="C71" s="344"/>
      <c r="D71" s="344"/>
      <c r="E71" s="344"/>
      <c r="F71" s="344"/>
      <c r="G71" s="344"/>
      <c r="H71" s="344"/>
      <c r="I71" s="344"/>
      <c r="J71" s="344"/>
      <c r="K71" s="344"/>
      <c r="L71" s="344"/>
      <c r="M71" s="344"/>
      <c r="N71" s="344"/>
      <c r="O71" s="344"/>
      <c r="P71" s="344"/>
      <c r="Q71" s="344"/>
      <c r="R71" s="344"/>
      <c r="S71" s="344"/>
      <c r="T71" s="344"/>
      <c r="U71" s="344"/>
    </row>
  </sheetData>
  <mergeCells count="551">
    <mergeCell ref="T63:U63"/>
    <mergeCell ref="T65:U65"/>
    <mergeCell ref="T53:U53"/>
    <mergeCell ref="T54:U54"/>
    <mergeCell ref="T55:U55"/>
    <mergeCell ref="T56:U56"/>
    <mergeCell ref="T57:U57"/>
    <mergeCell ref="T58:U58"/>
    <mergeCell ref="T59:U59"/>
    <mergeCell ref="T60:U60"/>
    <mergeCell ref="T61:U61"/>
    <mergeCell ref="T42:U42"/>
    <mergeCell ref="T43:U43"/>
    <mergeCell ref="T44:U45"/>
    <mergeCell ref="T46:U47"/>
    <mergeCell ref="T48:U48"/>
    <mergeCell ref="T49:U49"/>
    <mergeCell ref="T50:U50"/>
    <mergeCell ref="T51:U51"/>
    <mergeCell ref="T52:U52"/>
    <mergeCell ref="T30:U31"/>
    <mergeCell ref="T32:U33"/>
    <mergeCell ref="T34:U35"/>
    <mergeCell ref="T36:U36"/>
    <mergeCell ref="T37:U37"/>
    <mergeCell ref="T38:U38"/>
    <mergeCell ref="T39:U39"/>
    <mergeCell ref="T40:U40"/>
    <mergeCell ref="T41:U41"/>
    <mergeCell ref="T22:U22"/>
    <mergeCell ref="B23:C23"/>
    <mergeCell ref="D23:E23"/>
    <mergeCell ref="F23:G23"/>
    <mergeCell ref="H23:I23"/>
    <mergeCell ref="J23:K23"/>
    <mergeCell ref="L23:M23"/>
    <mergeCell ref="N23:O23"/>
    <mergeCell ref="P23:Q23"/>
    <mergeCell ref="R23:S23"/>
    <mergeCell ref="T23:U23"/>
    <mergeCell ref="A22:A23"/>
    <mergeCell ref="B22:C22"/>
    <mergeCell ref="D22:E22"/>
    <mergeCell ref="F22:G22"/>
    <mergeCell ref="H22:I22"/>
    <mergeCell ref="J22:K22"/>
    <mergeCell ref="L22:M22"/>
    <mergeCell ref="N22:O22"/>
    <mergeCell ref="P22:Q22"/>
    <mergeCell ref="A2:A3"/>
    <mergeCell ref="B2:C2"/>
    <mergeCell ref="D2:E2"/>
    <mergeCell ref="F2:G2"/>
    <mergeCell ref="H2:I3"/>
    <mergeCell ref="J2:K2"/>
    <mergeCell ref="B3:C3"/>
    <mergeCell ref="D3:E3"/>
    <mergeCell ref="F3:G3"/>
    <mergeCell ref="J3:K3"/>
    <mergeCell ref="A4:A5"/>
    <mergeCell ref="B4:C4"/>
    <mergeCell ref="D4:E4"/>
    <mergeCell ref="F4:G4"/>
    <mergeCell ref="H4:I4"/>
    <mergeCell ref="J4:K4"/>
    <mergeCell ref="L4:M4"/>
    <mergeCell ref="N4:O4"/>
    <mergeCell ref="P4:Q4"/>
    <mergeCell ref="B5:C5"/>
    <mergeCell ref="D5:E5"/>
    <mergeCell ref="F5:G5"/>
    <mergeCell ref="H5:I5"/>
    <mergeCell ref="J5:K5"/>
    <mergeCell ref="T5:U5"/>
    <mergeCell ref="L2:M3"/>
    <mergeCell ref="N2:O3"/>
    <mergeCell ref="P2:Q3"/>
    <mergeCell ref="R2:S3"/>
    <mergeCell ref="T2:U3"/>
    <mergeCell ref="V2:W3"/>
    <mergeCell ref="V4:W4"/>
    <mergeCell ref="V5:W5"/>
    <mergeCell ref="R4:S4"/>
    <mergeCell ref="T4:U4"/>
    <mergeCell ref="L5:M5"/>
    <mergeCell ref="N5:O5"/>
    <mergeCell ref="P5:Q5"/>
    <mergeCell ref="R5:S5"/>
    <mergeCell ref="T7:U7"/>
    <mergeCell ref="V7:W7"/>
    <mergeCell ref="A6:A7"/>
    <mergeCell ref="B6:C6"/>
    <mergeCell ref="D6:E6"/>
    <mergeCell ref="F6:G6"/>
    <mergeCell ref="H6:I6"/>
    <mergeCell ref="J6:K6"/>
    <mergeCell ref="L6:M6"/>
    <mergeCell ref="N6:O6"/>
    <mergeCell ref="P6:Q6"/>
    <mergeCell ref="R6:S6"/>
    <mergeCell ref="T6:U6"/>
    <mergeCell ref="V6:W6"/>
    <mergeCell ref="B7:C7"/>
    <mergeCell ref="D7:E7"/>
    <mergeCell ref="F7:G7"/>
    <mergeCell ref="H7:I7"/>
    <mergeCell ref="J7:K7"/>
    <mergeCell ref="L7:M7"/>
    <mergeCell ref="N7:O7"/>
    <mergeCell ref="P7:Q7"/>
    <mergeCell ref="R7:S7"/>
    <mergeCell ref="T9:U9"/>
    <mergeCell ref="V9:W9"/>
    <mergeCell ref="A8:A9"/>
    <mergeCell ref="B8:C8"/>
    <mergeCell ref="D8:E8"/>
    <mergeCell ref="F8:G8"/>
    <mergeCell ref="H8:I8"/>
    <mergeCell ref="J8:K8"/>
    <mergeCell ref="L8:M8"/>
    <mergeCell ref="N8:O8"/>
    <mergeCell ref="P8:Q8"/>
    <mergeCell ref="R8:S8"/>
    <mergeCell ref="T8:U8"/>
    <mergeCell ref="V8:W8"/>
    <mergeCell ref="B9:C9"/>
    <mergeCell ref="D9:E9"/>
    <mergeCell ref="F9:G9"/>
    <mergeCell ref="H9:I9"/>
    <mergeCell ref="J9:K9"/>
    <mergeCell ref="L9:M9"/>
    <mergeCell ref="N9:O9"/>
    <mergeCell ref="P9:Q9"/>
    <mergeCell ref="R9:S9"/>
    <mergeCell ref="T11:U11"/>
    <mergeCell ref="V11:W11"/>
    <mergeCell ref="A10:A11"/>
    <mergeCell ref="B10:C10"/>
    <mergeCell ref="D10:E10"/>
    <mergeCell ref="F10:G10"/>
    <mergeCell ref="H10:I10"/>
    <mergeCell ref="J10:K10"/>
    <mergeCell ref="L10:M10"/>
    <mergeCell ref="N10:O10"/>
    <mergeCell ref="P10:Q10"/>
    <mergeCell ref="R10:S10"/>
    <mergeCell ref="T10:U10"/>
    <mergeCell ref="V10:W10"/>
    <mergeCell ref="B11:C11"/>
    <mergeCell ref="D11:E11"/>
    <mergeCell ref="F11:G11"/>
    <mergeCell ref="H11:I11"/>
    <mergeCell ref="J11:K11"/>
    <mergeCell ref="L11:M11"/>
    <mergeCell ref="N11:O11"/>
    <mergeCell ref="P11:Q11"/>
    <mergeCell ref="R11:S11"/>
    <mergeCell ref="T13:U13"/>
    <mergeCell ref="V13:W13"/>
    <mergeCell ref="A12:A13"/>
    <mergeCell ref="B12:C12"/>
    <mergeCell ref="D12:E12"/>
    <mergeCell ref="F12:G12"/>
    <mergeCell ref="H12:I12"/>
    <mergeCell ref="J12:K12"/>
    <mergeCell ref="L12:M12"/>
    <mergeCell ref="N12:O12"/>
    <mergeCell ref="P12:Q12"/>
    <mergeCell ref="R12:S12"/>
    <mergeCell ref="T12:U12"/>
    <mergeCell ref="V12:W12"/>
    <mergeCell ref="B13:C13"/>
    <mergeCell ref="D13:E13"/>
    <mergeCell ref="F13:G13"/>
    <mergeCell ref="H13:I13"/>
    <mergeCell ref="J13:K13"/>
    <mergeCell ref="L13:M13"/>
    <mergeCell ref="N13:O13"/>
    <mergeCell ref="P13:Q13"/>
    <mergeCell ref="R13:S13"/>
    <mergeCell ref="V15:W15"/>
    <mergeCell ref="A14:A15"/>
    <mergeCell ref="B14:C14"/>
    <mergeCell ref="D14:E14"/>
    <mergeCell ref="F14:G14"/>
    <mergeCell ref="H14:I14"/>
    <mergeCell ref="J14:K14"/>
    <mergeCell ref="L14:M14"/>
    <mergeCell ref="N14:O14"/>
    <mergeCell ref="P14:Q14"/>
    <mergeCell ref="R14:S14"/>
    <mergeCell ref="T14:U14"/>
    <mergeCell ref="B15:C15"/>
    <mergeCell ref="D15:E15"/>
    <mergeCell ref="F15:G15"/>
    <mergeCell ref="H15:I15"/>
    <mergeCell ref="J15:K15"/>
    <mergeCell ref="L15:M15"/>
    <mergeCell ref="N15:O15"/>
    <mergeCell ref="P15:Q15"/>
    <mergeCell ref="R15:S15"/>
    <mergeCell ref="T15:U15"/>
    <mergeCell ref="V14:W14"/>
    <mergeCell ref="A16:A17"/>
    <mergeCell ref="B16:C16"/>
    <mergeCell ref="D16:E16"/>
    <mergeCell ref="F16:G16"/>
    <mergeCell ref="H16:I16"/>
    <mergeCell ref="J16:K16"/>
    <mergeCell ref="L16:M16"/>
    <mergeCell ref="N16:O16"/>
    <mergeCell ref="P16:Q16"/>
    <mergeCell ref="R16:S16"/>
    <mergeCell ref="T16:U16"/>
    <mergeCell ref="B17:C17"/>
    <mergeCell ref="D17:E17"/>
    <mergeCell ref="F17:G17"/>
    <mergeCell ref="H17:I17"/>
    <mergeCell ref="J17:K17"/>
    <mergeCell ref="L17:M17"/>
    <mergeCell ref="N17:O17"/>
    <mergeCell ref="P17:Q17"/>
    <mergeCell ref="R17:S17"/>
    <mergeCell ref="T17:U17"/>
    <mergeCell ref="A18:A19"/>
    <mergeCell ref="B18:C18"/>
    <mergeCell ref="D18:E18"/>
    <mergeCell ref="F18:G18"/>
    <mergeCell ref="H18:I18"/>
    <mergeCell ref="J18:K18"/>
    <mergeCell ref="L18:M18"/>
    <mergeCell ref="N18:O18"/>
    <mergeCell ref="P18:Q18"/>
    <mergeCell ref="R18:S18"/>
    <mergeCell ref="T18:U18"/>
    <mergeCell ref="B19:C19"/>
    <mergeCell ref="D19:E19"/>
    <mergeCell ref="F19:G19"/>
    <mergeCell ref="H19:I19"/>
    <mergeCell ref="J19:K19"/>
    <mergeCell ref="L19:M19"/>
    <mergeCell ref="N19:O19"/>
    <mergeCell ref="P19:Q19"/>
    <mergeCell ref="R19:S19"/>
    <mergeCell ref="T19:U19"/>
    <mergeCell ref="A20:A21"/>
    <mergeCell ref="B20:C20"/>
    <mergeCell ref="D20:E20"/>
    <mergeCell ref="F20:G20"/>
    <mergeCell ref="H20:I20"/>
    <mergeCell ref="J20:K20"/>
    <mergeCell ref="L20:M20"/>
    <mergeCell ref="N20:O20"/>
    <mergeCell ref="P20:Q20"/>
    <mergeCell ref="T20:U20"/>
    <mergeCell ref="B21:C21"/>
    <mergeCell ref="D21:E21"/>
    <mergeCell ref="F21:G21"/>
    <mergeCell ref="H21:I21"/>
    <mergeCell ref="J21:K21"/>
    <mergeCell ref="L21:M21"/>
    <mergeCell ref="N21:O21"/>
    <mergeCell ref="P21:Q21"/>
    <mergeCell ref="R21:S21"/>
    <mergeCell ref="T21:U21"/>
    <mergeCell ref="P30:Q31"/>
    <mergeCell ref="R30:S31"/>
    <mergeCell ref="B32:C33"/>
    <mergeCell ref="D32:E33"/>
    <mergeCell ref="F32:G33"/>
    <mergeCell ref="H32:I33"/>
    <mergeCell ref="J32:K33"/>
    <mergeCell ref="L32:M33"/>
    <mergeCell ref="R20:S20"/>
    <mergeCell ref="R22:S22"/>
    <mergeCell ref="B30:C31"/>
    <mergeCell ref="D30:E31"/>
    <mergeCell ref="F30:G31"/>
    <mergeCell ref="H30:I31"/>
    <mergeCell ref="J30:K31"/>
    <mergeCell ref="L30:M31"/>
    <mergeCell ref="N30:O31"/>
    <mergeCell ref="R32:S33"/>
    <mergeCell ref="B34:C35"/>
    <mergeCell ref="D34:E35"/>
    <mergeCell ref="F34:G35"/>
    <mergeCell ref="H34:I35"/>
    <mergeCell ref="J34:K35"/>
    <mergeCell ref="L34:M35"/>
    <mergeCell ref="N34:O35"/>
    <mergeCell ref="N32:O33"/>
    <mergeCell ref="P32:Q33"/>
    <mergeCell ref="F37:G37"/>
    <mergeCell ref="H37:I37"/>
    <mergeCell ref="J37:K37"/>
    <mergeCell ref="L37:M37"/>
    <mergeCell ref="N37:O37"/>
    <mergeCell ref="P37:Q37"/>
    <mergeCell ref="R37:S37"/>
    <mergeCell ref="B36:C36"/>
    <mergeCell ref="D36:E36"/>
    <mergeCell ref="F36:G36"/>
    <mergeCell ref="H36:I36"/>
    <mergeCell ref="J36:K36"/>
    <mergeCell ref="L36:M36"/>
    <mergeCell ref="N36:O36"/>
    <mergeCell ref="R34:S35"/>
    <mergeCell ref="P34:Q35"/>
    <mergeCell ref="P38:Q38"/>
    <mergeCell ref="R38:S38"/>
    <mergeCell ref="B39:C39"/>
    <mergeCell ref="D39:E39"/>
    <mergeCell ref="F39:G39"/>
    <mergeCell ref="H39:I39"/>
    <mergeCell ref="J39:K39"/>
    <mergeCell ref="L39:M39"/>
    <mergeCell ref="N39:O39"/>
    <mergeCell ref="P39:Q39"/>
    <mergeCell ref="R39:S39"/>
    <mergeCell ref="B38:C38"/>
    <mergeCell ref="D38:E38"/>
    <mergeCell ref="F38:G38"/>
    <mergeCell ref="H38:I38"/>
    <mergeCell ref="J38:K38"/>
    <mergeCell ref="L38:M38"/>
    <mergeCell ref="N38:O38"/>
    <mergeCell ref="P36:Q36"/>
    <mergeCell ref="R36:S36"/>
    <mergeCell ref="B37:C37"/>
    <mergeCell ref="D37:E37"/>
    <mergeCell ref="P40:Q40"/>
    <mergeCell ref="R40:S40"/>
    <mergeCell ref="B41:C41"/>
    <mergeCell ref="D41:E41"/>
    <mergeCell ref="F41:G41"/>
    <mergeCell ref="H41:I41"/>
    <mergeCell ref="J41:K41"/>
    <mergeCell ref="L41:M41"/>
    <mergeCell ref="N41:O41"/>
    <mergeCell ref="P41:Q41"/>
    <mergeCell ref="R41:S41"/>
    <mergeCell ref="B40:C40"/>
    <mergeCell ref="D40:E40"/>
    <mergeCell ref="F40:G40"/>
    <mergeCell ref="H40:I40"/>
    <mergeCell ref="J40:K40"/>
    <mergeCell ref="L40:M40"/>
    <mergeCell ref="N40:O40"/>
    <mergeCell ref="P42:Q42"/>
    <mergeCell ref="R42:S42"/>
    <mergeCell ref="B43:C43"/>
    <mergeCell ref="D43:E43"/>
    <mergeCell ref="F43:G43"/>
    <mergeCell ref="H43:I43"/>
    <mergeCell ref="J43:K43"/>
    <mergeCell ref="L43:M43"/>
    <mergeCell ref="N43:O43"/>
    <mergeCell ref="P43:Q43"/>
    <mergeCell ref="R43:S43"/>
    <mergeCell ref="B42:C42"/>
    <mergeCell ref="D42:E42"/>
    <mergeCell ref="F42:G42"/>
    <mergeCell ref="H42:I42"/>
    <mergeCell ref="J42:K42"/>
    <mergeCell ref="L42:M42"/>
    <mergeCell ref="N42:O42"/>
    <mergeCell ref="P44:Q45"/>
    <mergeCell ref="R44:S45"/>
    <mergeCell ref="B46:C47"/>
    <mergeCell ref="D46:E47"/>
    <mergeCell ref="F46:G47"/>
    <mergeCell ref="H46:I47"/>
    <mergeCell ref="J46:K47"/>
    <mergeCell ref="L46:M47"/>
    <mergeCell ref="N46:O47"/>
    <mergeCell ref="P46:Q47"/>
    <mergeCell ref="R46:S47"/>
    <mergeCell ref="B44:C45"/>
    <mergeCell ref="D44:E45"/>
    <mergeCell ref="F44:G45"/>
    <mergeCell ref="H44:I45"/>
    <mergeCell ref="J44:K45"/>
    <mergeCell ref="L44:M45"/>
    <mergeCell ref="N44:O45"/>
    <mergeCell ref="P48:Q48"/>
    <mergeCell ref="R48:S48"/>
    <mergeCell ref="B49:C49"/>
    <mergeCell ref="D49:E49"/>
    <mergeCell ref="F49:G49"/>
    <mergeCell ref="H49:I49"/>
    <mergeCell ref="J49:K49"/>
    <mergeCell ref="L49:M49"/>
    <mergeCell ref="N49:O49"/>
    <mergeCell ref="P49:Q49"/>
    <mergeCell ref="R49:S49"/>
    <mergeCell ref="B48:C48"/>
    <mergeCell ref="D48:E48"/>
    <mergeCell ref="F48:G48"/>
    <mergeCell ref="H48:I48"/>
    <mergeCell ref="J48:K48"/>
    <mergeCell ref="L48:M48"/>
    <mergeCell ref="N48:O48"/>
    <mergeCell ref="P50:Q50"/>
    <mergeCell ref="R50:S50"/>
    <mergeCell ref="B51:C51"/>
    <mergeCell ref="D51:E51"/>
    <mergeCell ref="F51:G51"/>
    <mergeCell ref="H51:I51"/>
    <mergeCell ref="J51:K51"/>
    <mergeCell ref="L51:M51"/>
    <mergeCell ref="N51:O51"/>
    <mergeCell ref="P51:Q51"/>
    <mergeCell ref="R51:S51"/>
    <mergeCell ref="B50:C50"/>
    <mergeCell ref="D50:E50"/>
    <mergeCell ref="F50:G50"/>
    <mergeCell ref="H50:I50"/>
    <mergeCell ref="J50:K50"/>
    <mergeCell ref="L50:M50"/>
    <mergeCell ref="N50:O50"/>
    <mergeCell ref="P52:Q52"/>
    <mergeCell ref="R52:S52"/>
    <mergeCell ref="B53:C53"/>
    <mergeCell ref="D53:E53"/>
    <mergeCell ref="F53:G53"/>
    <mergeCell ref="H53:I53"/>
    <mergeCell ref="J53:K53"/>
    <mergeCell ref="L53:M53"/>
    <mergeCell ref="N53:O53"/>
    <mergeCell ref="P53:Q53"/>
    <mergeCell ref="R53:S53"/>
    <mergeCell ref="B52:C52"/>
    <mergeCell ref="D52:E52"/>
    <mergeCell ref="F52:G52"/>
    <mergeCell ref="H52:I52"/>
    <mergeCell ref="J52:K52"/>
    <mergeCell ref="L52:M52"/>
    <mergeCell ref="N52:O52"/>
    <mergeCell ref="P54:Q54"/>
    <mergeCell ref="R54:S54"/>
    <mergeCell ref="B55:C55"/>
    <mergeCell ref="D55:E55"/>
    <mergeCell ref="F55:G55"/>
    <mergeCell ref="H55:I55"/>
    <mergeCell ref="J55:K55"/>
    <mergeCell ref="L55:M55"/>
    <mergeCell ref="N55:O55"/>
    <mergeCell ref="P55:Q55"/>
    <mergeCell ref="R55:S55"/>
    <mergeCell ref="B54:C54"/>
    <mergeCell ref="D54:E54"/>
    <mergeCell ref="F54:G54"/>
    <mergeCell ref="H54:I54"/>
    <mergeCell ref="J54:K54"/>
    <mergeCell ref="L54:M54"/>
    <mergeCell ref="N54:O54"/>
    <mergeCell ref="P56:Q56"/>
    <mergeCell ref="R56:S56"/>
    <mergeCell ref="B57:C57"/>
    <mergeCell ref="D57:E57"/>
    <mergeCell ref="F57:G57"/>
    <mergeCell ref="H57:I57"/>
    <mergeCell ref="J57:K57"/>
    <mergeCell ref="L57:M57"/>
    <mergeCell ref="N57:O57"/>
    <mergeCell ref="P57:Q57"/>
    <mergeCell ref="R57:S57"/>
    <mergeCell ref="B56:C56"/>
    <mergeCell ref="D56:E56"/>
    <mergeCell ref="F56:G56"/>
    <mergeCell ref="H56:I56"/>
    <mergeCell ref="J56:K56"/>
    <mergeCell ref="L56:M56"/>
    <mergeCell ref="N56:O56"/>
    <mergeCell ref="P58:Q58"/>
    <mergeCell ref="R58:S58"/>
    <mergeCell ref="B59:C59"/>
    <mergeCell ref="D59:E59"/>
    <mergeCell ref="F59:G59"/>
    <mergeCell ref="H59:I59"/>
    <mergeCell ref="J59:K59"/>
    <mergeCell ref="L59:M59"/>
    <mergeCell ref="N59:O59"/>
    <mergeCell ref="P59:Q59"/>
    <mergeCell ref="R59:S59"/>
    <mergeCell ref="B58:C58"/>
    <mergeCell ref="D58:E58"/>
    <mergeCell ref="F58:G58"/>
    <mergeCell ref="H58:I58"/>
    <mergeCell ref="J58:K58"/>
    <mergeCell ref="L58:M58"/>
    <mergeCell ref="N58:O58"/>
    <mergeCell ref="L65:M65"/>
    <mergeCell ref="N65:O65"/>
    <mergeCell ref="P60:Q60"/>
    <mergeCell ref="R60:S60"/>
    <mergeCell ref="B61:C61"/>
    <mergeCell ref="D61:E61"/>
    <mergeCell ref="F61:G61"/>
    <mergeCell ref="H61:I61"/>
    <mergeCell ref="J61:K61"/>
    <mergeCell ref="L61:M61"/>
    <mergeCell ref="N61:O61"/>
    <mergeCell ref="P61:Q61"/>
    <mergeCell ref="R61:S61"/>
    <mergeCell ref="B60:C60"/>
    <mergeCell ref="D60:E60"/>
    <mergeCell ref="F60:G60"/>
    <mergeCell ref="H60:I60"/>
    <mergeCell ref="J60:K60"/>
    <mergeCell ref="L60:M60"/>
    <mergeCell ref="N60:O60"/>
    <mergeCell ref="H64:I64"/>
    <mergeCell ref="J64:K64"/>
    <mergeCell ref="L64:M64"/>
    <mergeCell ref="N64:O64"/>
    <mergeCell ref="F62:G62"/>
    <mergeCell ref="H62:I62"/>
    <mergeCell ref="L62:M62"/>
    <mergeCell ref="N62:O62"/>
    <mergeCell ref="B63:C63"/>
    <mergeCell ref="D63:E63"/>
    <mergeCell ref="F63:G63"/>
    <mergeCell ref="H63:I63"/>
    <mergeCell ref="J63:K63"/>
    <mergeCell ref="L63:M63"/>
    <mergeCell ref="N63:O63"/>
    <mergeCell ref="P65:Q65"/>
    <mergeCell ref="R65:S65"/>
    <mergeCell ref="B65:C65"/>
    <mergeCell ref="D65:E65"/>
    <mergeCell ref="F65:G65"/>
    <mergeCell ref="H65:I65"/>
    <mergeCell ref="J65:K65"/>
    <mergeCell ref="A32:A35"/>
    <mergeCell ref="A36:A39"/>
    <mergeCell ref="A40:A43"/>
    <mergeCell ref="A44:A47"/>
    <mergeCell ref="A48:A49"/>
    <mergeCell ref="A50:A53"/>
    <mergeCell ref="A54:A55"/>
    <mergeCell ref="A56:A57"/>
    <mergeCell ref="A58:A61"/>
    <mergeCell ref="A62:A65"/>
    <mergeCell ref="P63:Q63"/>
    <mergeCell ref="R63:S63"/>
    <mergeCell ref="B64:C64"/>
    <mergeCell ref="D64:E64"/>
    <mergeCell ref="F64:G64"/>
    <mergeCell ref="B62:C62"/>
    <mergeCell ref="D62:E62"/>
  </mergeCells>
  <phoneticPr fontId="2"/>
  <pageMargins left="0.78740157480314965" right="0.47244094488188981" top="0.78740157480314965" bottom="0.39370078740157483" header="0.31496062992125984" footer="0.31496062992125984"/>
  <pageSetup paperSize="9" scale="60" firstPageNumber="106"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I22"/>
  <sheetViews>
    <sheetView view="pageBreakPreview" zoomScaleNormal="100" zoomScaleSheetLayoutView="100" workbookViewId="0"/>
  </sheetViews>
  <sheetFormatPr defaultColWidth="9" defaultRowHeight="13"/>
  <cols>
    <col min="1" max="1" width="14.90625" style="327" customWidth="1"/>
    <col min="2" max="2" width="16.81640625" style="1" customWidth="1"/>
    <col min="3" max="8" width="12.90625" style="1" customWidth="1"/>
    <col min="9" max="9" width="12.6328125" style="57" customWidth="1"/>
    <col min="10" max="16384" width="9" style="57"/>
  </cols>
  <sheetData>
    <row r="1" spans="1:9" ht="24" customHeight="1">
      <c r="A1" s="72" t="s">
        <v>284</v>
      </c>
      <c r="B1" s="56"/>
      <c r="C1" s="344"/>
      <c r="D1" s="59"/>
      <c r="E1" s="59"/>
      <c r="F1" s="59"/>
      <c r="G1" s="344"/>
      <c r="H1" s="59"/>
      <c r="I1" s="58"/>
    </row>
    <row r="2" spans="1:9" ht="13.5" thickBot="1">
      <c r="A2" s="408"/>
      <c r="B2" s="408"/>
      <c r="C2" s="344"/>
      <c r="D2" s="344"/>
      <c r="E2" s="344"/>
      <c r="F2" s="344"/>
      <c r="G2" s="344"/>
      <c r="H2" s="344" t="s">
        <v>285</v>
      </c>
    </row>
    <row r="3" spans="1:9" ht="20.25" customHeight="1">
      <c r="A3" s="732" t="s">
        <v>410</v>
      </c>
      <c r="B3" s="733"/>
      <c r="C3" s="727" t="s">
        <v>286</v>
      </c>
      <c r="D3" s="727" t="s">
        <v>287</v>
      </c>
      <c r="E3" s="727" t="s">
        <v>288</v>
      </c>
      <c r="F3" s="727" t="s">
        <v>289</v>
      </c>
      <c r="G3" s="727" t="s">
        <v>663</v>
      </c>
      <c r="H3" s="725" t="s">
        <v>664</v>
      </c>
    </row>
    <row r="4" spans="1:9" ht="20.25" customHeight="1" thickBot="1">
      <c r="A4" s="741" t="s">
        <v>411</v>
      </c>
      <c r="B4" s="742"/>
      <c r="C4" s="728"/>
      <c r="D4" s="728"/>
      <c r="E4" s="728"/>
      <c r="F4" s="728"/>
      <c r="G4" s="728"/>
      <c r="H4" s="726"/>
    </row>
    <row r="5" spans="1:9" ht="21.75" customHeight="1">
      <c r="A5" s="734" t="s">
        <v>290</v>
      </c>
      <c r="B5" s="735"/>
      <c r="C5" s="325">
        <v>14</v>
      </c>
      <c r="D5" s="325">
        <v>37</v>
      </c>
      <c r="E5" s="325">
        <v>31</v>
      </c>
      <c r="F5" s="325">
        <v>45</v>
      </c>
      <c r="G5" s="325">
        <v>99</v>
      </c>
      <c r="H5" s="409">
        <f>SUM(C5:G5)</f>
        <v>226</v>
      </c>
    </row>
    <row r="6" spans="1:9" ht="51" customHeight="1">
      <c r="A6" s="736" t="s">
        <v>408</v>
      </c>
      <c r="B6" s="737"/>
      <c r="C6" s="325">
        <v>13</v>
      </c>
      <c r="D6" s="325">
        <v>21</v>
      </c>
      <c r="E6" s="325">
        <v>30</v>
      </c>
      <c r="F6" s="325">
        <v>45</v>
      </c>
      <c r="G6" s="325">
        <v>33</v>
      </c>
      <c r="H6" s="409">
        <f>SUM(C6:G6)</f>
        <v>142</v>
      </c>
    </row>
    <row r="7" spans="1:9" ht="21.75" customHeight="1">
      <c r="A7" s="738" t="s">
        <v>291</v>
      </c>
      <c r="B7" s="739"/>
      <c r="C7" s="325">
        <v>26</v>
      </c>
      <c r="D7" s="325">
        <v>71</v>
      </c>
      <c r="E7" s="325">
        <v>126</v>
      </c>
      <c r="F7" s="325">
        <v>188</v>
      </c>
      <c r="G7" s="325">
        <v>144</v>
      </c>
      <c r="H7" s="409">
        <f t="shared" ref="H7:H19" si="0">SUM(C7:G7)</f>
        <v>555</v>
      </c>
    </row>
    <row r="8" spans="1:9" ht="21.75" customHeight="1">
      <c r="A8" s="738" t="s">
        <v>292</v>
      </c>
      <c r="B8" s="739"/>
      <c r="C8" s="325">
        <v>21.83</v>
      </c>
      <c r="D8" s="325">
        <v>258.62</v>
      </c>
      <c r="E8" s="325">
        <v>34.35</v>
      </c>
      <c r="F8" s="325">
        <v>28.08</v>
      </c>
      <c r="G8" s="325">
        <v>36.75</v>
      </c>
      <c r="H8" s="409">
        <f t="shared" si="0"/>
        <v>379.63</v>
      </c>
    </row>
    <row r="9" spans="1:9" ht="21.75" customHeight="1">
      <c r="A9" s="729" t="s">
        <v>293</v>
      </c>
      <c r="B9" s="342" t="s">
        <v>294</v>
      </c>
      <c r="C9" s="325">
        <v>10</v>
      </c>
      <c r="D9" s="325">
        <v>14</v>
      </c>
      <c r="E9" s="325">
        <v>28</v>
      </c>
      <c r="F9" s="325">
        <v>20</v>
      </c>
      <c r="G9" s="325">
        <v>31</v>
      </c>
      <c r="H9" s="409">
        <f t="shared" si="0"/>
        <v>103</v>
      </c>
    </row>
    <row r="10" spans="1:9" ht="21.75" customHeight="1">
      <c r="A10" s="730"/>
      <c r="B10" s="342" t="s">
        <v>295</v>
      </c>
      <c r="C10" s="325">
        <v>1</v>
      </c>
      <c r="D10" s="325">
        <v>2</v>
      </c>
      <c r="E10" s="325">
        <v>1</v>
      </c>
      <c r="F10" s="325">
        <v>2</v>
      </c>
      <c r="G10" s="325">
        <v>6</v>
      </c>
      <c r="H10" s="409">
        <f t="shared" si="0"/>
        <v>12</v>
      </c>
    </row>
    <row r="11" spans="1:9" ht="21.75" customHeight="1">
      <c r="A11" s="730"/>
      <c r="B11" s="342" t="s">
        <v>296</v>
      </c>
      <c r="C11" s="325">
        <v>2</v>
      </c>
      <c r="D11" s="325">
        <v>5</v>
      </c>
      <c r="E11" s="325">
        <v>1</v>
      </c>
      <c r="F11" s="325">
        <v>23</v>
      </c>
      <c r="G11" s="325">
        <v>133</v>
      </c>
      <c r="H11" s="409">
        <f t="shared" si="0"/>
        <v>164</v>
      </c>
    </row>
    <row r="12" spans="1:9" ht="21.75" customHeight="1">
      <c r="A12" s="740"/>
      <c r="B12" s="342" t="s">
        <v>297</v>
      </c>
      <c r="C12" s="325">
        <v>13</v>
      </c>
      <c r="D12" s="325">
        <v>21</v>
      </c>
      <c r="E12" s="325">
        <v>30</v>
      </c>
      <c r="F12" s="325">
        <v>45</v>
      </c>
      <c r="G12" s="325">
        <f>G9+G10+G11</f>
        <v>170</v>
      </c>
      <c r="H12" s="409">
        <f t="shared" si="0"/>
        <v>279</v>
      </c>
    </row>
    <row r="13" spans="1:9" ht="21.75" customHeight="1">
      <c r="A13" s="729" t="s">
        <v>409</v>
      </c>
      <c r="B13" s="342" t="s">
        <v>298</v>
      </c>
      <c r="C13" s="325">
        <v>10</v>
      </c>
      <c r="D13" s="325">
        <v>11</v>
      </c>
      <c r="E13" s="325">
        <v>6</v>
      </c>
      <c r="F13" s="325">
        <v>10</v>
      </c>
      <c r="G13" s="325">
        <v>33</v>
      </c>
      <c r="H13" s="409">
        <f t="shared" si="0"/>
        <v>70</v>
      </c>
    </row>
    <row r="14" spans="1:9" ht="21.75" customHeight="1">
      <c r="A14" s="730"/>
      <c r="B14" s="342" t="s">
        <v>299</v>
      </c>
      <c r="C14" s="325">
        <v>2</v>
      </c>
      <c r="D14" s="325">
        <v>4</v>
      </c>
      <c r="E14" s="325">
        <v>21</v>
      </c>
      <c r="F14" s="325">
        <v>31</v>
      </c>
      <c r="G14" s="325">
        <v>137</v>
      </c>
      <c r="H14" s="409">
        <f t="shared" si="0"/>
        <v>195</v>
      </c>
    </row>
    <row r="15" spans="1:9" ht="33" customHeight="1">
      <c r="A15" s="730"/>
      <c r="B15" s="198" t="s">
        <v>300</v>
      </c>
      <c r="C15" s="325">
        <v>1</v>
      </c>
      <c r="D15" s="325">
        <v>0</v>
      </c>
      <c r="E15" s="325">
        <v>0</v>
      </c>
      <c r="F15" s="325">
        <v>1</v>
      </c>
      <c r="G15" s="325">
        <v>0</v>
      </c>
      <c r="H15" s="409">
        <f t="shared" si="0"/>
        <v>2</v>
      </c>
    </row>
    <row r="16" spans="1:9" ht="21.75" customHeight="1">
      <c r="A16" s="730"/>
      <c r="B16" s="342" t="s">
        <v>301</v>
      </c>
      <c r="C16" s="325">
        <v>0</v>
      </c>
      <c r="D16" s="325">
        <v>0</v>
      </c>
      <c r="E16" s="325">
        <v>0</v>
      </c>
      <c r="F16" s="325">
        <v>0</v>
      </c>
      <c r="G16" s="325">
        <v>0</v>
      </c>
      <c r="H16" s="409">
        <f t="shared" si="0"/>
        <v>0</v>
      </c>
    </row>
    <row r="17" spans="1:8" ht="21.75" customHeight="1">
      <c r="A17" s="730"/>
      <c r="B17" s="342" t="s">
        <v>302</v>
      </c>
      <c r="C17" s="325">
        <v>0</v>
      </c>
      <c r="D17" s="325">
        <v>0</v>
      </c>
      <c r="E17" s="325">
        <v>0</v>
      </c>
      <c r="F17" s="325">
        <v>1</v>
      </c>
      <c r="G17" s="325">
        <v>0</v>
      </c>
      <c r="H17" s="409">
        <f t="shared" si="0"/>
        <v>1</v>
      </c>
    </row>
    <row r="18" spans="1:8" ht="21.75" customHeight="1">
      <c r="A18" s="730"/>
      <c r="B18" s="342" t="s">
        <v>296</v>
      </c>
      <c r="C18" s="325">
        <v>0</v>
      </c>
      <c r="D18" s="325">
        <v>6</v>
      </c>
      <c r="E18" s="325">
        <v>3</v>
      </c>
      <c r="F18" s="325">
        <v>2</v>
      </c>
      <c r="G18" s="325">
        <v>0</v>
      </c>
      <c r="H18" s="409">
        <f t="shared" si="0"/>
        <v>11</v>
      </c>
    </row>
    <row r="19" spans="1:8" ht="21.75" customHeight="1" thickBot="1">
      <c r="A19" s="731"/>
      <c r="B19" s="199" t="s">
        <v>297</v>
      </c>
      <c r="C19" s="326">
        <v>13</v>
      </c>
      <c r="D19" s="326">
        <v>21</v>
      </c>
      <c r="E19" s="326">
        <v>30</v>
      </c>
      <c r="F19" s="326">
        <v>45</v>
      </c>
      <c r="G19" s="326">
        <f>G13+G14</f>
        <v>170</v>
      </c>
      <c r="H19" s="410">
        <f t="shared" si="0"/>
        <v>279</v>
      </c>
    </row>
    <row r="20" spans="1:8" ht="21.5" customHeight="1">
      <c r="A20" s="341" t="s">
        <v>407</v>
      </c>
      <c r="B20" s="75"/>
      <c r="C20" s="344"/>
      <c r="D20" s="344"/>
      <c r="E20" s="344"/>
      <c r="F20" s="344"/>
      <c r="G20" s="344"/>
      <c r="H20" s="344"/>
    </row>
    <row r="21" spans="1:8" ht="16.5">
      <c r="A21" s="328"/>
      <c r="B21" s="55"/>
    </row>
    <row r="22" spans="1:8" ht="16.5">
      <c r="A22" s="60"/>
      <c r="B22" s="55"/>
    </row>
  </sheetData>
  <mergeCells count="14">
    <mergeCell ref="C3:C4"/>
    <mergeCell ref="A13:A19"/>
    <mergeCell ref="A3:B3"/>
    <mergeCell ref="A5:B5"/>
    <mergeCell ref="A6:B6"/>
    <mergeCell ref="A7:B7"/>
    <mergeCell ref="A8:B8"/>
    <mergeCell ref="A9:A12"/>
    <mergeCell ref="A4:B4"/>
    <mergeCell ref="H3:H4"/>
    <mergeCell ref="G3:G4"/>
    <mergeCell ref="F3:F4"/>
    <mergeCell ref="E3:E4"/>
    <mergeCell ref="D3:D4"/>
  </mergeCells>
  <phoneticPr fontId="2"/>
  <pageMargins left="0.78740157480314965" right="0.47244094488188981" top="0.78740157480314965" bottom="0.39370078740157483" header="0.31496062992125984" footer="0.31496062992125984"/>
  <pageSetup paperSize="9" scale="7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16</vt:i4>
      </vt:variant>
    </vt:vector>
  </HeadingPairs>
  <TitlesOfParts>
    <vt:vector size="32" baseType="lpstr">
      <vt:lpstr>3-1(p108)</vt:lpstr>
      <vt:lpstr>3‐2・3‐3・3‐4(p109)</vt:lpstr>
      <vt:lpstr>3‐5(p110)</vt:lpstr>
      <vt:lpstr>3-6(p111)</vt:lpstr>
      <vt:lpstr>3‐7(p112～113) </vt:lpstr>
      <vt:lpstr>3‐8(p114)</vt:lpstr>
      <vt:lpstr>3‐9(p115)</vt:lpstr>
      <vt:lpstr>3‐10、3‐11(p116)</vt:lpstr>
      <vt:lpstr>3-12(p117)</vt:lpstr>
      <vt:lpstr>3-13(p118)</vt:lpstr>
      <vt:lpstr>3-14(p119)</vt:lpstr>
      <vt:lpstr>3-15(p120～121)</vt:lpstr>
      <vt:lpstr>3-16・3-17(p122～123)</vt:lpstr>
      <vt:lpstr>3‐18(p124)</vt:lpstr>
      <vt:lpstr>3‐19(p125)</vt:lpstr>
      <vt:lpstr>3-20(p126)</vt:lpstr>
      <vt:lpstr>'3-1(p108)'!Print_Area</vt:lpstr>
      <vt:lpstr>'3‐10、3‐11(p116)'!Print_Area</vt:lpstr>
      <vt:lpstr>'3-12(p117)'!Print_Area</vt:lpstr>
      <vt:lpstr>'3-13(p118)'!Print_Area</vt:lpstr>
      <vt:lpstr>'3-14(p119)'!Print_Area</vt:lpstr>
      <vt:lpstr>'3-15(p120～121)'!Print_Area</vt:lpstr>
      <vt:lpstr>'3-16・3-17(p122～123)'!Print_Area</vt:lpstr>
      <vt:lpstr>'3‐18(p124)'!Print_Area</vt:lpstr>
      <vt:lpstr>'3‐19(p125)'!Print_Area</vt:lpstr>
      <vt:lpstr>'3‐2・3‐3・3‐4(p109)'!Print_Area</vt:lpstr>
      <vt:lpstr>'3-20(p126)'!Print_Area</vt:lpstr>
      <vt:lpstr>'3‐5(p110)'!Print_Area</vt:lpstr>
      <vt:lpstr>'3-6(p111)'!Print_Area</vt:lpstr>
      <vt:lpstr>'3‐7(p112～113) '!Print_Area</vt:lpstr>
      <vt:lpstr>'3‐8(p114)'!Print_Area</vt:lpstr>
      <vt:lpstr>'3‐9(p115)'!Print_Area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土地政策課</dc:creator>
  <cp:lastModifiedBy>篠 陽輝（土地水政策課）</cp:lastModifiedBy>
  <cp:lastPrinted>2024-11-06T01:25:36Z</cp:lastPrinted>
  <dcterms:created xsi:type="dcterms:W3CDTF">1999-02-18T11:39:16Z</dcterms:created>
  <dcterms:modified xsi:type="dcterms:W3CDTF">2026-01-19T03:04:11Z</dcterms:modified>
</cp:coreProperties>
</file>