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２－１5・２－１6 " sheetId="1" r:id="rId1"/>
  </sheets>
  <definedNames/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4" authorId="0">
      <text>
        <r>
          <rPr>
            <b/>
            <sz val="9"/>
            <rFont val="MS P ゴシック"/>
            <family val="3"/>
          </rPr>
          <t>都道府県→埼玉県→第19表</t>
        </r>
        <r>
          <rPr>
            <sz val="9"/>
            <rFont val="MS P ゴシック"/>
            <family val="3"/>
          </rPr>
          <t xml:space="preserve">
</t>
        </r>
      </text>
    </comment>
    <comment ref="D4" authorId="0">
      <text>
        <r>
          <rPr>
            <b/>
            <sz val="9"/>
            <rFont val="MS P ゴシック"/>
            <family val="3"/>
          </rPr>
          <t>都道府県→埼玉県→第７表</t>
        </r>
        <r>
          <rPr>
            <sz val="9"/>
            <rFont val="MS P ゴシック"/>
            <family val="3"/>
          </rPr>
          <t xml:space="preserve">
</t>
        </r>
      </text>
    </comment>
    <comment ref="C23" authorId="0">
      <text>
        <r>
          <rPr>
            <b/>
            <sz val="9"/>
            <rFont val="MS P ゴシック"/>
            <family val="3"/>
          </rPr>
          <t>都道府県→埼玉県→第８表</t>
        </r>
        <r>
          <rPr>
            <sz val="9"/>
            <rFont val="MS P ゴシック"/>
            <family val="3"/>
          </rPr>
          <t xml:space="preserve">
</t>
        </r>
      </text>
    </comment>
    <comment ref="D38" authorId="0">
      <text>
        <r>
          <rPr>
            <b/>
            <sz val="9"/>
            <rFont val="MS P ゴシック"/>
            <family val="3"/>
          </rPr>
          <t>Ｄ列：都道府県編第１表のデータを入力→自動計算</t>
        </r>
      </text>
    </comment>
    <comment ref="E38" authorId="0">
      <text>
        <r>
          <rPr>
            <b/>
            <sz val="9"/>
            <rFont val="MS P ゴシック"/>
            <family val="3"/>
          </rPr>
          <t>Ｅ列：自動計算につき入力不要</t>
        </r>
      </text>
    </comment>
  </commentList>
</comments>
</file>

<file path=xl/sharedStrings.xml><?xml version="1.0" encoding="utf-8"?>
<sst xmlns="http://schemas.openxmlformats.org/spreadsheetml/2006/main" count="54" uniqueCount="54">
  <si>
    <t>　漁業</t>
  </si>
  <si>
    <t>　建設業</t>
  </si>
  <si>
    <t>　製造業</t>
  </si>
  <si>
    <t>　電気・ガス・熱供給・水道業</t>
  </si>
  <si>
    <t>　金融・保険業</t>
  </si>
  <si>
    <t>　サービス業</t>
  </si>
  <si>
    <t>　1000万円未満</t>
  </si>
  <si>
    <t>　1000～3000万円未満</t>
  </si>
  <si>
    <t>　3000～5000万円未満</t>
  </si>
  <si>
    <t>　5000～1億円未満</t>
  </si>
  <si>
    <t>　1～10億円未満</t>
  </si>
  <si>
    <t>　10億円以上</t>
  </si>
  <si>
    <t>業　　　種　　　計</t>
  </si>
  <si>
    <t>所有法人当たり面積(㎡)</t>
  </si>
  <si>
    <t>世帯数</t>
  </si>
  <si>
    <t>現住居の敷地所有世帯数</t>
  </si>
  <si>
    <t>現住居の敷地　所有率（％）</t>
  </si>
  <si>
    <t>世　帯　人　員</t>
  </si>
  <si>
    <t>　１人</t>
  </si>
  <si>
    <t>　２人</t>
  </si>
  <si>
    <t>　３人</t>
  </si>
  <si>
    <t>　４人</t>
  </si>
  <si>
    <t>　５人以上</t>
  </si>
  <si>
    <t>　30歳未満</t>
  </si>
  <si>
    <t>　30～39歳</t>
  </si>
  <si>
    <t>　40～49歳</t>
  </si>
  <si>
    <t>　50～59歳</t>
  </si>
  <si>
    <t>　60歳以上</t>
  </si>
  <si>
    <t>　300万円未満</t>
  </si>
  <si>
    <t>　300～500万円未満</t>
  </si>
  <si>
    <t>　500～700万円未満</t>
  </si>
  <si>
    <t>　700～1000万円未満</t>
  </si>
  <si>
    <t>　1000万円以上</t>
  </si>
  <si>
    <t xml:space="preserve">土地所有　　法人数  </t>
  </si>
  <si>
    <t>　情報通信業</t>
  </si>
  <si>
    <t>　卸売・小売業</t>
  </si>
  <si>
    <t>　教育、学習支援業</t>
  </si>
  <si>
    <t>　医療、福祉</t>
  </si>
  <si>
    <t>　複合サービス業</t>
  </si>
  <si>
    <t>　農業、林業</t>
  </si>
  <si>
    <t>　鉱業、採石業、砂利採取業</t>
  </si>
  <si>
    <t>　運輸業、郵便業</t>
  </si>
  <si>
    <t>　不動産業、物品賃貸業</t>
  </si>
  <si>
    <t>　学術研究、専門・技術サービス業</t>
  </si>
  <si>
    <t>　宿泊業、飲食サービス業</t>
  </si>
  <si>
    <t>　生活関連サービス業</t>
  </si>
  <si>
    <t>２－15　法人の県内の土地所有状況</t>
  </si>
  <si>
    <t>２－16　県内の世帯属性別の「現住居の敷地」の所有状況</t>
  </si>
  <si>
    <t>資本金計</t>
  </si>
  <si>
    <t>家計を主に支える者の年齢</t>
  </si>
  <si>
    <t>土 地 所 有 面積(㎡)</t>
  </si>
  <si>
    <t>資料：平成30年法人土地・建物基本調査(国土交通省）</t>
  </si>
  <si>
    <t>世帯の年間収入階級</t>
  </si>
  <si>
    <r>
      <t>資料：平成</t>
    </r>
    <r>
      <rPr>
        <sz val="11"/>
        <rFont val="ＭＳ ゴシック"/>
        <family val="3"/>
      </rPr>
      <t>30</t>
    </r>
    <r>
      <rPr>
        <sz val="11"/>
        <rFont val="ＭＳ Ｐゴシック"/>
        <family val="3"/>
      </rPr>
      <t>年世帯土地統計</t>
    </r>
    <r>
      <rPr>
        <sz val="11"/>
        <rFont val="ＭＳ ゴシック"/>
        <family val="3"/>
      </rPr>
      <t>(</t>
    </r>
    <r>
      <rPr>
        <sz val="11"/>
        <rFont val="ＭＳ Ｐゴシック"/>
        <family val="3"/>
      </rPr>
      <t>国土交通省）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</si>
</sst>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38" fontId="6" fillId="0" borderId="22" xfId="48" applyFont="1" applyBorder="1" applyAlignment="1">
      <alignment/>
    </xf>
    <xf numFmtId="0" fontId="0" fillId="33" borderId="23" xfId="0" applyFont="1" applyFill="1" applyBorder="1" applyAlignment="1">
      <alignment/>
    </xf>
    <xf numFmtId="38" fontId="6" fillId="0" borderId="24" xfId="48" applyFont="1" applyBorder="1" applyAlignment="1">
      <alignment/>
    </xf>
    <xf numFmtId="176" fontId="6" fillId="0" borderId="25" xfId="48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38" fontId="6" fillId="0" borderId="26" xfId="48" applyFont="1" applyBorder="1" applyAlignment="1">
      <alignment/>
    </xf>
    <xf numFmtId="38" fontId="6" fillId="0" borderId="27" xfId="48" applyNumberFormat="1" applyFont="1" applyBorder="1" applyAlignment="1">
      <alignment/>
    </xf>
    <xf numFmtId="38" fontId="6" fillId="0" borderId="28" xfId="48" applyFont="1" applyBorder="1" applyAlignment="1">
      <alignment/>
    </xf>
    <xf numFmtId="38" fontId="6" fillId="0" borderId="29" xfId="48" applyFont="1" applyBorder="1" applyAlignment="1">
      <alignment/>
    </xf>
    <xf numFmtId="38" fontId="6" fillId="0" borderId="30" xfId="48" applyNumberFormat="1" applyFont="1" applyBorder="1" applyAlignment="1">
      <alignment/>
    </xf>
    <xf numFmtId="38" fontId="6" fillId="0" borderId="31" xfId="48" applyFont="1" applyBorder="1" applyAlignment="1">
      <alignment/>
    </xf>
    <xf numFmtId="38" fontId="6" fillId="0" borderId="32" xfId="48" applyFont="1" applyBorder="1" applyAlignment="1">
      <alignment/>
    </xf>
    <xf numFmtId="38" fontId="6" fillId="0" borderId="25" xfId="48" applyNumberFormat="1" applyFont="1" applyBorder="1" applyAlignment="1">
      <alignment horizontal="right"/>
    </xf>
    <xf numFmtId="38" fontId="6" fillId="0" borderId="25" xfId="48" applyNumberFormat="1" applyFont="1" applyBorder="1" applyAlignment="1">
      <alignment/>
    </xf>
    <xf numFmtId="38" fontId="6" fillId="0" borderId="33" xfId="48" applyFont="1" applyBorder="1" applyAlignment="1">
      <alignment/>
    </xf>
    <xf numFmtId="38" fontId="6" fillId="0" borderId="34" xfId="48" applyFont="1" applyBorder="1" applyAlignment="1">
      <alignment/>
    </xf>
    <xf numFmtId="38" fontId="6" fillId="0" borderId="35" xfId="48" applyNumberFormat="1" applyFont="1" applyBorder="1" applyAlignment="1">
      <alignment/>
    </xf>
    <xf numFmtId="38" fontId="6" fillId="0" borderId="36" xfId="48" applyFont="1" applyBorder="1" applyAlignment="1">
      <alignment/>
    </xf>
    <xf numFmtId="38" fontId="6" fillId="0" borderId="37" xfId="48" applyFont="1" applyBorder="1" applyAlignment="1">
      <alignment/>
    </xf>
    <xf numFmtId="38" fontId="6" fillId="0" borderId="38" xfId="48" applyNumberFormat="1" applyFont="1" applyBorder="1" applyAlignment="1">
      <alignment/>
    </xf>
    <xf numFmtId="38" fontId="6" fillId="0" borderId="39" xfId="48" applyFont="1" applyBorder="1" applyAlignment="1">
      <alignment/>
    </xf>
    <xf numFmtId="38" fontId="6" fillId="0" borderId="40" xfId="48" applyFont="1" applyBorder="1" applyAlignment="1">
      <alignment/>
    </xf>
    <xf numFmtId="176" fontId="6" fillId="0" borderId="35" xfId="48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35" sqref="D35"/>
    </sheetView>
  </sheetViews>
  <sheetFormatPr defaultColWidth="8.796875" defaultRowHeight="14.25"/>
  <cols>
    <col min="1" max="1" width="5" style="19" customWidth="1"/>
    <col min="2" max="2" width="34.59765625" style="19" customWidth="1"/>
    <col min="3" max="3" width="12.59765625" style="19" customWidth="1"/>
    <col min="4" max="4" width="14.69921875" style="19" customWidth="1"/>
    <col min="5" max="5" width="14" style="19" customWidth="1"/>
    <col min="6" max="16384" width="9" style="19" customWidth="1"/>
  </cols>
  <sheetData>
    <row r="1" spans="1:5" ht="18">
      <c r="A1" s="27" t="s">
        <v>46</v>
      </c>
      <c r="B1" s="2"/>
      <c r="D1" s="29"/>
      <c r="E1" s="28"/>
    </row>
    <row r="2" ht="9" customHeight="1" thickBot="1">
      <c r="B2" s="1"/>
    </row>
    <row r="3" spans="1:5" s="18" customFormat="1" ht="16.5" thickBot="1">
      <c r="A3" s="3"/>
      <c r="B3" s="4"/>
      <c r="C3" s="7" t="s">
        <v>33</v>
      </c>
      <c r="D3" s="8" t="s">
        <v>50</v>
      </c>
      <c r="E3" s="9" t="s">
        <v>13</v>
      </c>
    </row>
    <row r="4" spans="1:5" ht="17.25" customHeight="1" thickBot="1">
      <c r="A4" s="53" t="s">
        <v>12</v>
      </c>
      <c r="B4" s="54"/>
      <c r="C4" s="30">
        <v>36140</v>
      </c>
      <c r="D4" s="30">
        <v>423488000</v>
      </c>
      <c r="E4" s="31">
        <v>11717</v>
      </c>
    </row>
    <row r="5" spans="1:5" ht="15" customHeight="1">
      <c r="A5" s="5"/>
      <c r="B5" s="14" t="s">
        <v>39</v>
      </c>
      <c r="C5" s="32">
        <v>120</v>
      </c>
      <c r="D5" s="33">
        <v>5180000</v>
      </c>
      <c r="E5" s="34">
        <v>41482</v>
      </c>
    </row>
    <row r="6" spans="1:5" ht="15" customHeight="1">
      <c r="A6" s="5"/>
      <c r="B6" s="15" t="s">
        <v>0</v>
      </c>
      <c r="C6" s="35">
        <v>0</v>
      </c>
      <c r="D6" s="36">
        <v>0</v>
      </c>
      <c r="E6" s="37">
        <v>0</v>
      </c>
    </row>
    <row r="7" spans="1:5" ht="15" customHeight="1">
      <c r="A7" s="5"/>
      <c r="B7" s="15" t="s">
        <v>40</v>
      </c>
      <c r="C7" s="35">
        <v>10</v>
      </c>
      <c r="D7" s="36">
        <v>2449000</v>
      </c>
      <c r="E7" s="38">
        <v>233358</v>
      </c>
    </row>
    <row r="8" spans="1:5" ht="15" customHeight="1">
      <c r="A8" s="5"/>
      <c r="B8" s="15" t="s">
        <v>1</v>
      </c>
      <c r="C8" s="35">
        <v>5760</v>
      </c>
      <c r="D8" s="36">
        <v>31851000</v>
      </c>
      <c r="E8" s="38">
        <v>5529</v>
      </c>
    </row>
    <row r="9" spans="1:5" ht="15" customHeight="1">
      <c r="A9" s="5"/>
      <c r="B9" s="15" t="s">
        <v>2</v>
      </c>
      <c r="C9" s="35">
        <v>6950</v>
      </c>
      <c r="D9" s="36">
        <v>74357000</v>
      </c>
      <c r="E9" s="38">
        <v>10706</v>
      </c>
    </row>
    <row r="10" spans="1:5" ht="15" customHeight="1">
      <c r="A10" s="5"/>
      <c r="B10" s="15" t="s">
        <v>3</v>
      </c>
      <c r="C10" s="35">
        <v>50</v>
      </c>
      <c r="D10" s="36">
        <v>4912000</v>
      </c>
      <c r="E10" s="38">
        <v>104146</v>
      </c>
    </row>
    <row r="11" spans="1:5" ht="15" customHeight="1">
      <c r="A11" s="5"/>
      <c r="B11" s="15" t="s">
        <v>34</v>
      </c>
      <c r="C11" s="35">
        <v>210</v>
      </c>
      <c r="D11" s="36">
        <v>2412000</v>
      </c>
      <c r="E11" s="38">
        <v>11438</v>
      </c>
    </row>
    <row r="12" spans="1:5" ht="15" customHeight="1">
      <c r="A12" s="5"/>
      <c r="B12" s="15" t="s">
        <v>41</v>
      </c>
      <c r="C12" s="35">
        <v>1380</v>
      </c>
      <c r="D12" s="36">
        <v>41608000</v>
      </c>
      <c r="E12" s="38">
        <v>30252</v>
      </c>
    </row>
    <row r="13" spans="1:5" ht="15" customHeight="1">
      <c r="A13" s="5"/>
      <c r="B13" s="15" t="s">
        <v>35</v>
      </c>
      <c r="C13" s="35">
        <v>6050</v>
      </c>
      <c r="D13" s="36">
        <v>15236000</v>
      </c>
      <c r="E13" s="38">
        <v>2520</v>
      </c>
    </row>
    <row r="14" spans="1:5" ht="15" customHeight="1">
      <c r="A14" s="5"/>
      <c r="B14" s="15" t="s">
        <v>4</v>
      </c>
      <c r="C14" s="35">
        <v>310</v>
      </c>
      <c r="D14" s="36">
        <v>4891000</v>
      </c>
      <c r="E14" s="38">
        <v>15941</v>
      </c>
    </row>
    <row r="15" spans="1:5" ht="15" customHeight="1">
      <c r="A15" s="5"/>
      <c r="B15" s="15" t="s">
        <v>42</v>
      </c>
      <c r="C15" s="35">
        <v>5320</v>
      </c>
      <c r="D15" s="36">
        <v>31928000</v>
      </c>
      <c r="E15" s="38">
        <v>6007</v>
      </c>
    </row>
    <row r="16" spans="1:5" ht="15" customHeight="1">
      <c r="A16" s="5"/>
      <c r="B16" s="15" t="s">
        <v>43</v>
      </c>
      <c r="C16" s="35">
        <v>500</v>
      </c>
      <c r="D16" s="36">
        <v>2370000</v>
      </c>
      <c r="E16" s="38">
        <v>4713</v>
      </c>
    </row>
    <row r="17" spans="1:5" ht="15" customHeight="1">
      <c r="A17" s="5"/>
      <c r="B17" s="15" t="s">
        <v>44</v>
      </c>
      <c r="C17" s="35">
        <v>900</v>
      </c>
      <c r="D17" s="36">
        <v>1346000</v>
      </c>
      <c r="E17" s="38">
        <v>1498</v>
      </c>
    </row>
    <row r="18" spans="1:5" ht="15" customHeight="1">
      <c r="A18" s="5"/>
      <c r="B18" s="15" t="s">
        <v>45</v>
      </c>
      <c r="C18" s="35">
        <v>870</v>
      </c>
      <c r="D18" s="36">
        <v>20232000</v>
      </c>
      <c r="E18" s="38">
        <v>23347</v>
      </c>
    </row>
    <row r="19" spans="1:5" ht="15" customHeight="1">
      <c r="A19" s="5"/>
      <c r="B19" s="15" t="s">
        <v>36</v>
      </c>
      <c r="C19" s="35">
        <v>790</v>
      </c>
      <c r="D19" s="36">
        <v>75126000</v>
      </c>
      <c r="E19" s="38">
        <v>95349</v>
      </c>
    </row>
    <row r="20" spans="1:5" ht="15" customHeight="1">
      <c r="A20" s="5"/>
      <c r="B20" s="15" t="s">
        <v>37</v>
      </c>
      <c r="C20" s="35">
        <v>1530</v>
      </c>
      <c r="D20" s="36">
        <v>6857000</v>
      </c>
      <c r="E20" s="38">
        <v>4492</v>
      </c>
    </row>
    <row r="21" spans="1:5" ht="15" customHeight="1">
      <c r="A21" s="5"/>
      <c r="B21" s="15" t="s">
        <v>38</v>
      </c>
      <c r="C21" s="35">
        <v>40</v>
      </c>
      <c r="D21" s="36">
        <v>2063000</v>
      </c>
      <c r="E21" s="38">
        <v>46735</v>
      </c>
    </row>
    <row r="22" spans="1:5" ht="15" customHeight="1" thickBot="1">
      <c r="A22" s="5"/>
      <c r="B22" s="15" t="s">
        <v>5</v>
      </c>
      <c r="C22" s="39">
        <v>5130</v>
      </c>
      <c r="D22" s="40">
        <v>100281000</v>
      </c>
      <c r="E22" s="41">
        <v>19532</v>
      </c>
    </row>
    <row r="23" spans="1:5" ht="17.25" customHeight="1" thickBot="1">
      <c r="A23" s="53" t="s">
        <v>48</v>
      </c>
      <c r="B23" s="54"/>
      <c r="C23" s="42">
        <v>29970</v>
      </c>
      <c r="D23" s="43">
        <v>216231000</v>
      </c>
      <c r="E23" s="44">
        <v>7215</v>
      </c>
    </row>
    <row r="24" spans="1:5" ht="15" customHeight="1">
      <c r="A24" s="5"/>
      <c r="B24" s="14" t="s">
        <v>6</v>
      </c>
      <c r="C24" s="35">
        <v>11690</v>
      </c>
      <c r="D24" s="20">
        <v>10283000</v>
      </c>
      <c r="E24" s="38">
        <v>4234</v>
      </c>
    </row>
    <row r="25" spans="1:5" ht="15" customHeight="1">
      <c r="A25" s="5"/>
      <c r="B25" s="15" t="s">
        <v>7</v>
      </c>
      <c r="C25" s="35">
        <v>11000</v>
      </c>
      <c r="D25" s="20">
        <v>53245000</v>
      </c>
      <c r="E25" s="38">
        <v>4841</v>
      </c>
    </row>
    <row r="26" spans="1:5" ht="15" customHeight="1">
      <c r="A26" s="5"/>
      <c r="B26" s="15" t="s">
        <v>8</v>
      </c>
      <c r="C26" s="35">
        <v>2240</v>
      </c>
      <c r="D26" s="20">
        <v>10931000</v>
      </c>
      <c r="E26" s="38">
        <v>4887</v>
      </c>
    </row>
    <row r="27" spans="1:5" ht="15" customHeight="1">
      <c r="A27" s="5"/>
      <c r="B27" s="15" t="s">
        <v>9</v>
      </c>
      <c r="C27" s="35">
        <v>2440</v>
      </c>
      <c r="D27" s="20">
        <v>20542000</v>
      </c>
      <c r="E27" s="38">
        <v>8405</v>
      </c>
    </row>
    <row r="28" spans="1:5" ht="15" customHeight="1">
      <c r="A28" s="5"/>
      <c r="B28" s="15" t="s">
        <v>10</v>
      </c>
      <c r="C28" s="35">
        <v>1530</v>
      </c>
      <c r="D28" s="20">
        <v>35279000</v>
      </c>
      <c r="E28" s="38">
        <v>111082</v>
      </c>
    </row>
    <row r="29" spans="1:5" ht="15" customHeight="1" thickBot="1">
      <c r="A29" s="6"/>
      <c r="B29" s="16" t="s">
        <v>11</v>
      </c>
      <c r="C29" s="45">
        <v>1040</v>
      </c>
      <c r="D29" s="46">
        <v>85433000</v>
      </c>
      <c r="E29" s="41">
        <v>288508</v>
      </c>
    </row>
    <row r="30" ht="6" customHeight="1"/>
    <row r="31" ht="15">
      <c r="A31" s="13" t="s">
        <v>51</v>
      </c>
    </row>
    <row r="32" ht="14.25"/>
    <row r="33" ht="14.25"/>
    <row r="34" spans="1:5" ht="18">
      <c r="A34" s="27" t="s">
        <v>47</v>
      </c>
      <c r="E34" s="26"/>
    </row>
    <row r="35" ht="20.25" customHeight="1" thickBot="1">
      <c r="D35" s="29"/>
    </row>
    <row r="36" spans="1:6" ht="16.5" thickBot="1">
      <c r="A36" s="21"/>
      <c r="B36" s="17"/>
      <c r="C36" s="10" t="s">
        <v>14</v>
      </c>
      <c r="D36" s="11" t="s">
        <v>15</v>
      </c>
      <c r="E36" s="12" t="s">
        <v>16</v>
      </c>
      <c r="F36" s="18"/>
    </row>
    <row r="37" spans="1:5" ht="15" customHeight="1" thickBot="1">
      <c r="A37" s="55" t="s">
        <v>17</v>
      </c>
      <c r="B37" s="56"/>
      <c r="C37" s="22"/>
      <c r="D37" s="20"/>
      <c r="E37" s="23"/>
    </row>
    <row r="38" spans="1:5" ht="15" customHeight="1">
      <c r="A38" s="24"/>
      <c r="B38" s="14" t="s">
        <v>18</v>
      </c>
      <c r="C38" s="22">
        <v>931000</v>
      </c>
      <c r="D38" s="20">
        <f>240000+(55000-31000)</f>
        <v>264000</v>
      </c>
      <c r="E38" s="23">
        <f>ROUND(D38/C38*100,1)</f>
        <v>28.4</v>
      </c>
    </row>
    <row r="39" spans="1:5" ht="15" customHeight="1">
      <c r="A39" s="24"/>
      <c r="B39" s="15" t="s">
        <v>19</v>
      </c>
      <c r="C39" s="22">
        <v>891000</v>
      </c>
      <c r="D39" s="20">
        <f>532000+(113000-86000)</f>
        <v>559000</v>
      </c>
      <c r="E39" s="23">
        <f aca="true" t="shared" si="0" ref="E39:E48">ROUND(D39/C39*100,1)</f>
        <v>62.7</v>
      </c>
    </row>
    <row r="40" spans="1:5" ht="15" customHeight="1">
      <c r="A40" s="24"/>
      <c r="B40" s="15" t="s">
        <v>20</v>
      </c>
      <c r="C40" s="22">
        <v>586000</v>
      </c>
      <c r="D40" s="20">
        <f>372000+(73000-54000)</f>
        <v>391000</v>
      </c>
      <c r="E40" s="23">
        <f t="shared" si="0"/>
        <v>66.7</v>
      </c>
    </row>
    <row r="41" spans="1:5" ht="15" customHeight="1">
      <c r="A41" s="24"/>
      <c r="B41" s="15" t="s">
        <v>21</v>
      </c>
      <c r="C41" s="22">
        <v>440000</v>
      </c>
      <c r="D41" s="20">
        <f>284000+(43000-33000)</f>
        <v>294000</v>
      </c>
      <c r="E41" s="23">
        <f t="shared" si="0"/>
        <v>66.8</v>
      </c>
    </row>
    <row r="42" spans="1:5" ht="15" customHeight="1" thickBot="1">
      <c r="A42" s="25"/>
      <c r="B42" s="16" t="s">
        <v>22</v>
      </c>
      <c r="C42" s="39">
        <v>188000</v>
      </c>
      <c r="D42" s="46">
        <f>133000+(29000-25000)</f>
        <v>137000</v>
      </c>
      <c r="E42" s="47">
        <f t="shared" si="0"/>
        <v>72.9</v>
      </c>
    </row>
    <row r="43" spans="1:5" ht="15" customHeight="1" thickBot="1">
      <c r="A43" s="55" t="s">
        <v>49</v>
      </c>
      <c r="B43" s="56"/>
      <c r="C43" s="22"/>
      <c r="D43" s="20"/>
      <c r="E43" s="23"/>
    </row>
    <row r="44" spans="1:5" ht="15" customHeight="1">
      <c r="A44" s="24"/>
      <c r="B44" s="14" t="s">
        <v>23</v>
      </c>
      <c r="C44" s="48">
        <v>192000</v>
      </c>
      <c r="D44" s="49">
        <f>6000+(2000-0)</f>
        <v>8000</v>
      </c>
      <c r="E44" s="23">
        <f t="shared" si="0"/>
        <v>4.2</v>
      </c>
    </row>
    <row r="45" spans="1:5" ht="15" customHeight="1">
      <c r="A45" s="24"/>
      <c r="B45" s="15" t="s">
        <v>24</v>
      </c>
      <c r="C45" s="48">
        <v>348000</v>
      </c>
      <c r="D45" s="49">
        <f>110000+(10000-5000)</f>
        <v>115000</v>
      </c>
      <c r="E45" s="23">
        <f t="shared" si="0"/>
        <v>33</v>
      </c>
    </row>
    <row r="46" spans="1:5" ht="15" customHeight="1">
      <c r="A46" s="24"/>
      <c r="B46" s="15" t="s">
        <v>25</v>
      </c>
      <c r="C46" s="48">
        <v>507000</v>
      </c>
      <c r="D46" s="49">
        <f>249000+(34000-18000)</f>
        <v>265000</v>
      </c>
      <c r="E46" s="23">
        <f t="shared" si="0"/>
        <v>52.3</v>
      </c>
    </row>
    <row r="47" spans="1:5" ht="15" customHeight="1">
      <c r="A47" s="24"/>
      <c r="B47" s="15" t="s">
        <v>26</v>
      </c>
      <c r="C47" s="48">
        <v>503000</v>
      </c>
      <c r="D47" s="49">
        <f>300000+(57000-36000)</f>
        <v>321000</v>
      </c>
      <c r="E47" s="23">
        <f t="shared" si="0"/>
        <v>63.8</v>
      </c>
    </row>
    <row r="48" spans="1:5" ht="15" customHeight="1" thickBot="1">
      <c r="A48" s="25"/>
      <c r="B48" s="16" t="s">
        <v>27</v>
      </c>
      <c r="C48" s="50">
        <v>1283000</v>
      </c>
      <c r="D48" s="51">
        <f>888000+(208000-167000)</f>
        <v>929000</v>
      </c>
      <c r="E48" s="47">
        <f t="shared" si="0"/>
        <v>72.4</v>
      </c>
    </row>
    <row r="49" spans="1:5" ht="15" customHeight="1" thickBot="1">
      <c r="A49" s="55" t="s">
        <v>52</v>
      </c>
      <c r="B49" s="56"/>
      <c r="C49" s="22"/>
      <c r="D49" s="20"/>
      <c r="E49" s="23"/>
    </row>
    <row r="50" spans="1:5" ht="15" customHeight="1">
      <c r="A50" s="24"/>
      <c r="B50" s="14" t="s">
        <v>28</v>
      </c>
      <c r="C50" s="22">
        <v>904000</v>
      </c>
      <c r="D50" s="20">
        <f>425000+(82000-64000)</f>
        <v>443000</v>
      </c>
      <c r="E50" s="23">
        <f>ROUND(D50/C50*100,1)</f>
        <v>49</v>
      </c>
    </row>
    <row r="51" spans="1:5" ht="15" customHeight="1">
      <c r="A51" s="24"/>
      <c r="B51" s="15" t="s">
        <v>29</v>
      </c>
      <c r="C51" s="22">
        <v>811000</v>
      </c>
      <c r="D51" s="20">
        <f>426000+(78000-61000)</f>
        <v>443000</v>
      </c>
      <c r="E51" s="23">
        <f>ROUND(D51/C51*100,1)</f>
        <v>54.6</v>
      </c>
    </row>
    <row r="52" spans="1:5" ht="15" customHeight="1">
      <c r="A52" s="24"/>
      <c r="B52" s="15" t="s">
        <v>30</v>
      </c>
      <c r="C52" s="22">
        <v>505000</v>
      </c>
      <c r="D52" s="20">
        <f>293000+(49000-33000)</f>
        <v>309000</v>
      </c>
      <c r="E52" s="23">
        <f>ROUND(D52/C52*100,1)</f>
        <v>61.2</v>
      </c>
    </row>
    <row r="53" spans="1:5" ht="15" customHeight="1">
      <c r="A53" s="24"/>
      <c r="B53" s="15" t="s">
        <v>31</v>
      </c>
      <c r="C53" s="22">
        <v>368000</v>
      </c>
      <c r="D53" s="20">
        <f>253000+(51000-36000)</f>
        <v>268000</v>
      </c>
      <c r="E53" s="23">
        <f>ROUND(D53/C53*100,1)</f>
        <v>72.8</v>
      </c>
    </row>
    <row r="54" spans="1:5" ht="15" customHeight="1" thickBot="1">
      <c r="A54" s="25"/>
      <c r="B54" s="16" t="s">
        <v>32</v>
      </c>
      <c r="C54" s="39">
        <v>218000</v>
      </c>
      <c r="D54" s="46">
        <f>162000+(53000-34000)</f>
        <v>181000</v>
      </c>
      <c r="E54" s="47">
        <f>ROUND(D54/C54*100,1)</f>
        <v>83</v>
      </c>
    </row>
    <row r="55" ht="6" customHeight="1"/>
    <row r="56" ht="13.5">
      <c r="A56" s="52" t="s">
        <v>53</v>
      </c>
    </row>
  </sheetData>
  <sheetProtection/>
  <mergeCells count="5">
    <mergeCell ref="A4:B4"/>
    <mergeCell ref="A23:B23"/>
    <mergeCell ref="A37:B37"/>
    <mergeCell ref="A43:B43"/>
    <mergeCell ref="A49:B49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国土調査推進協議会</dc:creator>
  <cp:keywords/>
  <dc:description/>
  <cp:lastModifiedBy>埼玉県</cp:lastModifiedBy>
  <cp:lastPrinted>2022-11-29T08:18:02Z</cp:lastPrinted>
  <dcterms:created xsi:type="dcterms:W3CDTF">2002-02-15T04:47:10Z</dcterms:created>
  <dcterms:modified xsi:type="dcterms:W3CDTF">2022-11-29T08:18:14Z</dcterms:modified>
  <cp:category/>
  <cp:version/>
  <cp:contentType/>
  <cp:contentStatus/>
</cp:coreProperties>
</file>