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15" windowWidth="19200" windowHeight="11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BE35" i="9"/>
  <c r="AM35" i="9"/>
  <c r="C35" i="9"/>
  <c r="CO34" i="9"/>
  <c r="BW34" i="9"/>
  <c r="BE34" i="9"/>
  <c r="AM34" i="9"/>
  <c r="C34" i="9"/>
  <c r="U34" i="9" s="1"/>
  <c r="U35" i="9" s="1"/>
  <c r="U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<sst xmlns="http://schemas.openxmlformats.org/spreadsheetml/2006/main" count="1040" uniqueCount="541">
  <si>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</si>
  <si>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</si>
  <si>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</si>
  <si>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</si>
  <si>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</si>
  <si>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</si>
  <si>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</si>
  <si>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</si>
  <si>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</si>
  <si>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</si>
  <si>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</si>
  <si>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</si>
  <si>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</si>
  <si>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</si>
  <si>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</si>
  <si>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</si>
  <si>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</si>
  <si>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</si>
  <si>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</si>
  <si>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</si>
  <si>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</si>
  <si>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</si>
  <si>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</si>
  <si>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</si>
  <si>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</si>
  <si>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</si>
  <si>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</si>
  <si>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</si>
  <si>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</si>
  <si>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</si>
  <si>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</si>
  <si>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</si>
  <si>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</si>
  <si>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</si>
  <si>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</si>
  <si>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</si>
  <si>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</si>
  <si>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</si>
  <si>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</si>
  <si>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</si>
  <si>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</si>
  <si>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</si>
  <si>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</si>
  <si>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</si>
  <si>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</si>
  <si>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</si>
  <si>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</si>
  <si>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</si>
  <si>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</si>
  <si>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</si>
  <si>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</si>
  <si>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</si>
  <si>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</si>
  <si>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</si>
  <si>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</si>
  <si>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</si>
  <si>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</si>
  <si>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</si>
  <si>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</si>
  <si>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</si>
  <si>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</si>
  <si>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</si>
  <si>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</si>
  <si>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</si>
  <si>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</si>
  <si>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</si>
  <si>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</si>
  <si>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</si>
  <si>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</si>
  <si>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</si>
  <si>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</si>
  <si>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</si>
  <si>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</si>
  <si>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</si>
  <si>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</si>
  <si>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</si>
  <si>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</si>
  <si>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</si>
  <si>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</si>
  <si>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</si>
  <si>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</si>
  <si>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</si>
  <si>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皆野町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</si>
  <si>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</si>
  <si>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</si>
  <si>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</si>
  <si>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</si>
  <si>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</si>
  <si>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</si>
  <si>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</si>
  <si>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</si>
  <si>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</si>
  <si>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</si>
  <si>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</si>
  <si>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</si>
  <si>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</si>
  <si>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</si>
  <si>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</si>
  <si>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</si>
  <si>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</si>
  <si>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</si>
  <si>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</si>
  <si>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</si>
  <si>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</si>
  <si>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</si>
  <si>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</si>
  <si>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</si>
  <si>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</si>
  <si>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</si>
  <si>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</si>
  <si>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</si>
  <si>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</si>
  <si>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</si>
  <si>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</si>
  <si>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</si>
  <si>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</si>
  <si>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</si>
  <si>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</si>
  <si>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</si>
  <si>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</si>
  <si>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</si>
  <si>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</si>
  <si>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</si>
  <si>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</si>
  <si>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</si>
  <si>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</si>
  <si>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</si>
  <si>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</si>
  <si>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</si>
  <si>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</si>
  <si>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</si>
  <si>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</si>
  <si>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</si>
  <si>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</si>
  <si>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</si>
  <si>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</si>
  <si>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</si>
  <si>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</si>
  <si>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</si>
  <si>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</si>
  <si>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</si>
  <si>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</si>
  <si>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</si>
  <si>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</si>
  <si>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</si>
  <si>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</si>
  <si>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</si>
  <si>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</si>
  <si>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</si>
  <si>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</si>
  <si>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</si>
  <si>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</si>
  <si>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</si>
  <si>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</si>
  <si>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</si>
  <si>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</si>
  <si>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</si>
  <si>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</si>
  <si>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</si>
  <si>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</si>
  <si>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</si>
  <si>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</si>
  <si>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</si>
  <si>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</si>
  <si>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</si>
  <si>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</si>
  <si>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</si>
  <si>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</si>
  <si>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</si>
  <si>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</si>
  <si>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</si>
  <si>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</si>
  <si>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</si>
  <si>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</si>
  <si>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</si>
  <si>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</si>
  <si>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</si>
  <si>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</si>
  <si>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</si>
  <si>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</si>
  <si>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</si>
  <si>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</si>
  <si>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</si>
  <si>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</si>
  <si>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</si>
  <si>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</si>
  <si>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</si>
  <si>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</si>
  <si>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</si>
  <si>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</si>
  <si>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</si>
  <si>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</si>
  <si>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</si>
  <si>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</si>
  <si>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</si>
  <si>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埼玉県皆野町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</si>
  <si>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</si>
  <si>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</si>
  <si>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</si>
  <si>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</si>
  <si>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</si>
  <si>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</si>
  <si>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</si>
  <si>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</si>
  <si>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</si>
  <si>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</si>
  <si>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</si>
  <si>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</si>
  <si>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</si>
  <si>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</si>
  <si>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</si>
  <si>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</si>
  <si>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</si>
  <si>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</si>
  <si>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</si>
  <si>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</si>
  <si>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</si>
  <si>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</si>
  <si>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</si>
  <si>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</si>
  <si>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</si>
  <si>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</si>
  <si>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</si>
  <si>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</si>
  <si>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</si>
  <si>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</si>
  <si>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</si>
  <si>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</si>
  <si>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</si>
  <si>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</si>
  <si>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</si>
  <si>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</si>
  <si>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</si>
  <si>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</si>
  <si>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</si>
  <si>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</si>
  <si>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</si>
  <si>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</si>
  <si>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</si>
  <si>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</si>
  <si>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</si>
  <si>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</si>
  <si>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</si>
  <si>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</si>
  <si>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</si>
  <si>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</si>
  <si>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</si>
  <si>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</si>
  <si>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</si>
  <si>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</si>
  <si>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</si>
  <si>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</si>
  <si>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</si>
  <si>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</si>
  <si>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</si>
  <si>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</si>
  <si>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</si>
  <si>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</si>
  <si>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</si>
  <si>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</si>
  <si>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</si>
  <si>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</si>
  <si>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</si>
  <si>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</si>
  <si>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</si>
  <si>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</si>
  <si>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</si>
  <si>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</si>
  <si>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</si>
  <si>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</si>
  <si>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</si>
  <si>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</si>
  <si>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</si>
  <si>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</si>
  <si>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</si>
  <si>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</si>
  <si>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</si>
  <si>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</si>
  <si>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</si>
  <si>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</si>
  <si>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</si>
  <si>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</si>
  <si>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</si>
  <si>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</si>
  <si>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</si>
  <si>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</si>
  <si>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</si>
  <si>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</si>
  <si>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</si>
  <si>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</si>
  <si>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</si>
  <si>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</si>
  <si>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</si>
  <si>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</si>
  <si>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</si>
  <si>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</si>
  <si>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</si>
  <si>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</si>
  <si>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</si>
  <si>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</si>
  <si>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</si>
  <si>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</si>
  <si>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</si>
  <si>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</si>
  <si>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</si>
  <si>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</si>
  <si>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</si>
  <si>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</si>
  <si>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</si>
  <si>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</si>
  <si>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</si>
  <si>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</si>
  <si>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</si>
  <si>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</si>
  <si>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</si>
  <si>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</si>
  <si>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</si>
  <si>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</si>
  <si>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</si>
  <si>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</si>
  <si>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</si>
  <si>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</si>
  <si>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</si>
  <si>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</si>
  <si>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</si>
  <si>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</si>
  <si>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</si>
  <si>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</si>
  <si>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</si>
  <si>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</si>
  <si>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</si>
  <si>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</si>
  <si>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</si>
  <si>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</si>
  <si>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</si>
  <si>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</si>
  <si>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</si>
  <si>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</si>
  <si>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</si>
  <si>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</si>
  <si>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</si>
  <si>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</si>
  <si>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</si>
  <si>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</si>
  <si>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</si>
  <si>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埼玉県皆野町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</si>
  <si>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</si>
  <si>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</si>
  <si>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</si>
  <si>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</si>
  <si>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</si>
  <si>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</si>
  <si>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</si>
  <si>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</si>
  <si>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</si>
  <si>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</si>
  <si>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</si>
  <si>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</si>
  <si>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</si>
  <si>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</si>
  <si>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</si>
  <si>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</si>
  <si>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</si>
  <si>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</si>
  <si>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</si>
  <si>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</si>
  <si>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</si>
  <si>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</si>
  <si>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</si>
  <si>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</si>
  <si>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</si>
  <si>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</si>
  <si>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</si>
  <si>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</si>
  <si>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</si>
  <si>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</si>
  <si>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</si>
  <si>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</si>
  <si>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</si>
  <si>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</si>
  <si>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</si>
  <si>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</si>
  <si>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</si>
  <si>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</si>
  <si>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</si>
  <si>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</si>
  <si>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</si>
  <si>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</si>
  <si>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</si>
  <si>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</si>
  <si>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</si>
  <si>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</si>
  <si>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</si>
  <si>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</si>
  <si>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</si>
  <si>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</si>
  <si>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</si>
  <si>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</si>
  <si>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</si>
  <si>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</si>
  <si>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</si>
  <si>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</si>
  <si>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</si>
  <si>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</si>
  <si>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</si>
  <si>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</si>
  <si>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</si>
  <si>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</si>
  <si>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</si>
  <si>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</si>
  <si>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</si>
  <si>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</si>
  <si>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</si>
  <si>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</si>
  <si>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</si>
  <si>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</si>
  <si>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</si>
  <si>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</si>
  <si>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</si>
  <si>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</si>
  <si>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</si>
  <si>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</si>
  <si>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</si>
  <si>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</si>
  <si>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</si>
  <si>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</si>
  <si>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</si>
  <si>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</si>
  <si>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</si>
  <si>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</si>
  <si>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</si>
  <si>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</si>
  <si>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</si>
  <si>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</si>
  <si>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</si>
  <si>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</si>
  <si>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</si>
  <si>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</si>
  <si>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</si>
  <si>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</si>
  <si>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</si>
  <si>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</si>
  <si>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</si>
  <si>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</si>
  <si>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</si>
  <si>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</si>
  <si>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</si>
  <si>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</si>
  <si>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</si>
  <si>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</si>
  <si>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</si>
  <si>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</si>
  <si>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</si>
  <si>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</si>
  <si>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</si>
  <si>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</si>
  <si>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</si>
  <si>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</si>
  <si>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</si>
  <si>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</si>
  <si>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</si>
  <si>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</si>
  <si>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</si>
  <si>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</si>
  <si>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</si>
  <si>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</si>
  <si>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</si>
  <si>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</si>
  <si>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</si>
  <si>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</si>
  <si>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</si>
  <si>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</si>
  <si>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</si>
  <si>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</si>
  <si>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</si>
  <si>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</si>
  <si>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</si>
  <si>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</si>
  <si>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</si>
  <si>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</si>
  <si>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</si>
  <si>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</si>
  <si>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</si>
  <si>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</si>
  <si>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</si>
  <si>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</si>
  <si>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</si>
  <si>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</si>
  <si>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</si>
  <si>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</si>
  <si>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</si>
  <si>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</si>
  <si>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</si>
  <si>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</si>
  <si>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</si>
  <si>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</si>
  <si>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</si>
  <si>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</si>
  <si>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</si>
  <si>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</si>
  <si>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</si>
  <si>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</si>
  <si>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</si>
  <si>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</si>
  <si>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</si>
  <si>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</si>
  <si>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</si>
  <si>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</si>
  <si>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</si>
  <si>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</si>
  <si>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</si>
  <si>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</si>
  <si>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</si>
  <si>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</si>
  <si>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</si>
  <si>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</si>
  <si>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</si>
  <si>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</si>
  <si>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0.26</t>
  </si>
  <si>
    <t>▲ 0.66</t>
  </si>
  <si>
    <t>国民健康保険特別会計</t>
  </si>
  <si>
    <t>一般会計</t>
  </si>
  <si>
    <t>介護保険特別会計</t>
  </si>
  <si>
    <t>後期高齢者医療特別会計</t>
  </si>
  <si>
    <t>その他会計（赤字）</t>
  </si>
  <si>
    <t>その他会計（黒字）</t>
  </si>
  <si>
    <t>一般会計</t>
    <phoneticPr fontId="5"/>
  </si>
  <si>
    <t>-</t>
    <phoneticPr fontId="2"/>
  </si>
  <si>
    <t>国民健康保険特別会計</t>
    <phoneticPr fontId="5"/>
  </si>
  <si>
    <t>介護保険特別会計</t>
    <phoneticPr fontId="5"/>
  </si>
  <si>
    <t>後期高齢者医療特別会計</t>
    <phoneticPr fontId="5"/>
  </si>
  <si>
    <t>秩父広域市町村圏組合</t>
    <rPh sb="0" eb="2">
      <t>チチブ</t>
    </rPh>
    <rPh sb="2" eb="4">
      <t>コウイキ</t>
    </rPh>
    <rPh sb="4" eb="7">
      <t>シチョウソン</t>
    </rPh>
    <rPh sb="7" eb="8">
      <t>ケン</t>
    </rPh>
    <rPh sb="8" eb="10">
      <t>クミアイ</t>
    </rPh>
    <phoneticPr fontId="24"/>
  </si>
  <si>
    <t>彩の国さいたま人づくり広域連合</t>
    <rPh sb="0" eb="1">
      <t>サイ</t>
    </rPh>
    <rPh sb="2" eb="3">
      <t>クニ</t>
    </rPh>
    <rPh sb="7" eb="8">
      <t>ヒト</t>
    </rPh>
    <rPh sb="11" eb="13">
      <t>コウイキ</t>
    </rPh>
    <rPh sb="13" eb="15">
      <t>レンゴウ</t>
    </rPh>
    <phoneticPr fontId="24"/>
  </si>
  <si>
    <t>皆野・長瀞上下水道組合（一般会計）</t>
    <rPh sb="0" eb="2">
      <t>ミナノ</t>
    </rPh>
    <rPh sb="3" eb="5">
      <t>ナガトロ</t>
    </rPh>
    <rPh sb="5" eb="7">
      <t>ジョウゲ</t>
    </rPh>
    <rPh sb="7" eb="9">
      <t>スイドウ</t>
    </rPh>
    <rPh sb="9" eb="11">
      <t>クミアイ</t>
    </rPh>
    <rPh sb="12" eb="14">
      <t>イッパン</t>
    </rPh>
    <rPh sb="14" eb="16">
      <t>カイケイ</t>
    </rPh>
    <phoneticPr fontId="24"/>
  </si>
  <si>
    <t>皆野・長瀞上下水道組合（下水道事業特別会計）</t>
    <rPh sb="0" eb="2">
      <t>ミナノ</t>
    </rPh>
    <rPh sb="3" eb="5">
      <t>ナガトロ</t>
    </rPh>
    <rPh sb="5" eb="7">
      <t>ジョウゲ</t>
    </rPh>
    <rPh sb="7" eb="9">
      <t>スイドウ</t>
    </rPh>
    <rPh sb="9" eb="11">
      <t>クミアイ</t>
    </rPh>
    <rPh sb="12" eb="15">
      <t>ゲスイドウ</t>
    </rPh>
    <rPh sb="15" eb="17">
      <t>ジギョウ</t>
    </rPh>
    <rPh sb="17" eb="19">
      <t>トクベツ</t>
    </rPh>
    <rPh sb="19" eb="21">
      <t>カイケイ</t>
    </rPh>
    <phoneticPr fontId="24"/>
  </si>
  <si>
    <t>皆野・長瀞上下水道組合（水道事業会計）</t>
    <rPh sb="0" eb="2">
      <t>ミナノ</t>
    </rPh>
    <rPh sb="3" eb="5">
      <t>ナガトロ</t>
    </rPh>
    <rPh sb="5" eb="7">
      <t>ジョウゲ</t>
    </rPh>
    <rPh sb="7" eb="9">
      <t>スイドウ</t>
    </rPh>
    <rPh sb="9" eb="11">
      <t>クミアイ</t>
    </rPh>
    <rPh sb="12" eb="14">
      <t>スイドウ</t>
    </rPh>
    <rPh sb="14" eb="16">
      <t>ジギョウ</t>
    </rPh>
    <rPh sb="16" eb="18">
      <t>カイケイ</t>
    </rPh>
    <phoneticPr fontId="24"/>
  </si>
  <si>
    <t>皆野・長瀞上下水道組合（浄化槽市町村整備型事業特別会計）</t>
    <rPh sb="0" eb="2">
      <t>ミナノ</t>
    </rPh>
    <rPh sb="3" eb="5">
      <t>ナガトロ</t>
    </rPh>
    <rPh sb="5" eb="7">
      <t>ジョウゲ</t>
    </rPh>
    <rPh sb="7" eb="9">
      <t>スイドウ</t>
    </rPh>
    <rPh sb="9" eb="11">
      <t>クミアイ</t>
    </rPh>
    <rPh sb="12" eb="15">
      <t>ジョウカソウ</t>
    </rPh>
    <rPh sb="15" eb="18">
      <t>シチョウソン</t>
    </rPh>
    <rPh sb="18" eb="20">
      <t>セイビ</t>
    </rPh>
    <rPh sb="20" eb="21">
      <t>ガタ</t>
    </rPh>
    <rPh sb="21" eb="23">
      <t>ジギョウ</t>
    </rPh>
    <rPh sb="23" eb="25">
      <t>トクベツ</t>
    </rPh>
    <rPh sb="25" eb="27">
      <t>カイケイ</t>
    </rPh>
    <phoneticPr fontId="24"/>
  </si>
  <si>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4"/>
  </si>
  <si>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4"/>
  </si>
  <si>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4"/>
  </si>
  <si>
    <t>埼玉県市町村総合事務組合（交通災害特別会計）</t>
    <rPh sb="0" eb="3">
      <t>サイタマケン</t>
    </rPh>
    <rPh sb="3" eb="6">
      <t>シチョウソン</t>
    </rPh>
    <rPh sb="6" eb="8">
      <t>ソウゴウ</t>
    </rPh>
    <rPh sb="8" eb="10">
      <t>ジム</t>
    </rPh>
    <rPh sb="10" eb="12">
      <t>クミアイ</t>
    </rPh>
    <rPh sb="13" eb="15">
      <t>コウツウ</t>
    </rPh>
    <rPh sb="15" eb="17">
      <t>サイガイ</t>
    </rPh>
    <rPh sb="17" eb="19">
      <t>トクベツ</t>
    </rPh>
    <rPh sb="19" eb="21">
      <t>カイケイ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</si>
</sst>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44011</c:v>
                </c:pt>
                <c:pt idx="1">
                  <c:v>33218</c:v>
                </c:pt>
                <c:pt idx="2">
                  <c:v>56609</c:v>
                </c:pt>
                <c:pt idx="3">
                  <c:v>50811</c:v>
                </c:pt>
                <c:pt idx="4">
                  <c:v>52707</c:v>
                </c:pt>
              </c:numCache>
            </c:numRef>
          </c:val>
          <c:smooth val="0"/>
        </c:ser>
        <c:dLbls>
          <c:showLegendKey val="0"/>
          <c:showVal val="0"/>
          <c:showCatName val="0"/>
          <c:showSerName val="0"/>
          <c:showPercent val="0"/>
          <c:showBubbleSize val="0"/>
        </c:dLbls>
        <c:marker val="1"/>
        <c:smooth val="0"/>
        <c:axId val="80615296"/>
        <c:axId val="80642048"/>
      </c:lineChart>
      <c:catAx>
        <c:axId val="8061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42048"/>
        <c:crosses val="autoZero"/>
        <c:auto val="1"/>
        <c:lblAlgn val="ctr"/>
        <c:lblOffset val="100"/>
        <c:tickLblSkip val="1"/>
        <c:tickMarkSkip val="1"/>
        <c:noMultiLvlLbl val="0"/>
      </c:catAx>
      <c:valAx>
        <c:axId val="806420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1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3.15</c:v>
                </c:pt>
                <c:pt idx="1">
                  <c:v>2.77</c:v>
                </c:pt>
                <c:pt idx="2">
                  <c:v>3.66</c:v>
                </c:pt>
                <c:pt idx="3">
                  <c:v>4.21</c:v>
                </c:pt>
                <c:pt idx="4">
                  <c:v>3.42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15.67</c:v>
                </c:pt>
                <c:pt idx="1">
                  <c:v>19.239999999999998</c:v>
                </c:pt>
                <c:pt idx="2">
                  <c:v>19.489999999999998</c:v>
                </c:pt>
                <c:pt idx="3">
                  <c:v>18.829999999999998</c:v>
                </c:pt>
                <c:pt idx="4">
                  <c:v>18.670000000000002</c:v>
                </c:pt>
              </c:numCache>
            </c:numRef>
          </c:val>
        </c:ser>
        <c:dLbls>
          <c:showLegendKey val="0"/>
          <c:showVal val="0"/>
          <c:showCatName val="0"/>
          <c:showSerName val="0"/>
          <c:showPercent val="0"/>
          <c:showBubbleSize val="0"/>
        </c:dLbls>
        <c:gapWidth val="250"/>
        <c:overlap val="100"/>
        <c:axId val="121955456"/>
        <c:axId val="12195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0.86</c:v>
                </c:pt>
                <c:pt idx="1">
                  <c:v>3.86</c:v>
                </c:pt>
                <c:pt idx="2">
                  <c:v>0.94</c:v>
                </c:pt>
                <c:pt idx="3">
                  <c:v>-0.26</c:v>
                </c:pt>
                <c:pt idx="4">
                  <c:v>-0.66</c:v>
                </c:pt>
              </c:numCache>
            </c:numRef>
          </c:val>
          <c:smooth val="0"/>
        </c:ser>
        <c:dLbls>
          <c:showLegendKey val="0"/>
          <c:showVal val="0"/>
          <c:showCatName val="0"/>
          <c:showSerName val="0"/>
          <c:showPercent val="0"/>
          <c:showBubbleSize val="0"/>
        </c:dLbls>
        <c:marker val="1"/>
        <c:smooth val="0"/>
        <c:axId val="121955456"/>
        <c:axId val="121957376"/>
      </c:lineChart>
      <c:catAx>
        <c:axId val="12195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957376"/>
        <c:crosses val="autoZero"/>
        <c:auto val="1"/>
        <c:lblAlgn val="ctr"/>
        <c:lblOffset val="100"/>
        <c:tickLblSkip val="1"/>
        <c:tickMarkSkip val="1"/>
        <c:noMultiLvlLbl val="0"/>
      </c:catAx>
      <c:valAx>
        <c:axId val="12195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5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0.11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0.02</c:v>
                </c:pt>
                <c:pt idx="4">
                  <c:v>#N/A</c:v>
                </c:pt>
                <c:pt idx="5">
                  <c:v>0.02</c:v>
                </c:pt>
                <c:pt idx="6">
                  <c:v>#N/A</c:v>
                </c:pt>
                <c:pt idx="7">
                  <c:v>0.01</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2.33</c:v>
                </c:pt>
                <c:pt idx="2">
                  <c:v>#N/A</c:v>
                </c:pt>
                <c:pt idx="3">
                  <c:v>1.59</c:v>
                </c:pt>
                <c:pt idx="4">
                  <c:v>#N/A</c:v>
                </c:pt>
                <c:pt idx="5">
                  <c:v>0.74</c:v>
                </c:pt>
                <c:pt idx="6">
                  <c:v>#N/A</c:v>
                </c:pt>
                <c:pt idx="7">
                  <c:v>1.29</c:v>
                </c:pt>
                <c:pt idx="8">
                  <c:v>#N/A</c:v>
                </c:pt>
                <c:pt idx="9">
                  <c:v>2.02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3.15</c:v>
                </c:pt>
                <c:pt idx="2">
                  <c:v>#N/A</c:v>
                </c:pt>
                <c:pt idx="3">
                  <c:v>2.77</c:v>
                </c:pt>
                <c:pt idx="4">
                  <c:v>#N/A</c:v>
                </c:pt>
                <c:pt idx="5">
                  <c:v>3.66</c:v>
                </c:pt>
                <c:pt idx="6">
                  <c:v>#N/A</c:v>
                </c:pt>
                <c:pt idx="7">
                  <c:v>4.21</c:v>
                </c:pt>
                <c:pt idx="8">
                  <c:v>#N/A</c:v>
                </c:pt>
                <c:pt idx="9">
                  <c:v>3.42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2.08</c:v>
                </c:pt>
                <c:pt idx="2">
                  <c:v>#N/A</c:v>
                </c:pt>
                <c:pt idx="3">
                  <c:v>3.29</c:v>
                </c:pt>
                <c:pt idx="4">
                  <c:v>#N/A</c:v>
                </c:pt>
                <c:pt idx="5">
                  <c:v>3.97</c:v>
                </c:pt>
                <c:pt idx="6">
                  <c:v>#N/A</c:v>
                </c:pt>
                <c:pt idx="7">
                  <c:v>2.73</c:v>
                </c:pt>
                <c:pt idx="8">
                  <c:v>#N/A</c:v>
                </c:pt>
                <c:pt idx="9">
                  <c:v>4.3499999999999996</c:v>
                </c:pt>
              </c:numCache>
            </c:numRef>
          </c:val>
        </c:ser>
        <c:dLbls>
          <c:showLegendKey val="0"/>
          <c:showVal val="0"/>
          <c:showCatName val="0"/>
          <c:showSerName val="0"/>
          <c:showPercent val="0"/>
          <c:showBubbleSize val="0"/>
        </c:dLbls>
        <c:gapWidth val="150"/>
        <c:overlap val="100"/>
        <c:axId val="121965184"/>
        <c:axId val="121975168"/>
      </c:barChart>
      <c:catAx>
        <c:axId val="12196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75168"/>
        <c:crosses val="autoZero"/>
        <c:auto val="1"/>
        <c:lblAlgn val="ctr"/>
        <c:lblOffset val="100"/>
        <c:tickLblSkip val="1"/>
        <c:tickMarkSkip val="1"/>
        <c:noMultiLvlLbl val="0"/>
      </c:catAx>
      <c:valAx>
        <c:axId val="12197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6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356</c:v>
                </c:pt>
                <c:pt idx="5">
                  <c:v>361</c:v>
                </c:pt>
                <c:pt idx="8">
                  <c:v>390</c:v>
                </c:pt>
                <c:pt idx="11">
                  <c:v>411</c:v>
                </c:pt>
                <c:pt idx="14">
                  <c:v>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249</c:v>
                </c:pt>
                <c:pt idx="3">
                  <c:v>237</c:v>
                </c:pt>
                <c:pt idx="6">
                  <c:v>217</c:v>
                </c:pt>
                <c:pt idx="9">
                  <c:v>212</c:v>
                </c:pt>
                <c:pt idx="12">
                  <c:v>216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310</c:v>
                </c:pt>
                <c:pt idx="3">
                  <c:v>274</c:v>
                </c:pt>
                <c:pt idx="6">
                  <c:v>297</c:v>
                </c:pt>
                <c:pt idx="9">
                  <c:v>280</c:v>
                </c:pt>
                <c:pt idx="12">
                  <c:v>273</c:v>
                </c:pt>
              </c:numCache>
            </c:numRef>
          </c:val>
        </c:ser>
        <c:dLbls>
          <c:showLegendKey val="0"/>
          <c:showVal val="0"/>
          <c:showCatName val="0"/>
          <c:showSerName val="0"/>
          <c:showPercent val="0"/>
          <c:showBubbleSize val="0"/>
        </c:dLbls>
        <c:gapWidth val="100"/>
        <c:overlap val="100"/>
        <c:axId val="76055296"/>
        <c:axId val="7605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203</c:v>
                </c:pt>
                <c:pt idx="2">
                  <c:v>#N/A</c:v>
                </c:pt>
                <c:pt idx="3">
                  <c:v>#N/A</c:v>
                </c:pt>
                <c:pt idx="4">
                  <c:v>150</c:v>
                </c:pt>
                <c:pt idx="5">
                  <c:v>#N/A</c:v>
                </c:pt>
                <c:pt idx="6">
                  <c:v>#N/A</c:v>
                </c:pt>
                <c:pt idx="7">
                  <c:v>124</c:v>
                </c:pt>
                <c:pt idx="8">
                  <c:v>#N/A</c:v>
                </c:pt>
                <c:pt idx="9">
                  <c:v>#N/A</c:v>
                </c:pt>
                <c:pt idx="10">
                  <c:v>81</c:v>
                </c:pt>
                <c:pt idx="11">
                  <c:v>#N/A</c:v>
                </c:pt>
                <c:pt idx="12">
                  <c:v>#N/A</c:v>
                </c:pt>
                <c:pt idx="13">
                  <c:v>61</c:v>
                </c:pt>
                <c:pt idx="14">
                  <c:v>#N/A</c:v>
                </c:pt>
              </c:numCache>
            </c:numRef>
          </c:val>
          <c:smooth val="0"/>
        </c:ser>
        <c:dLbls>
          <c:showLegendKey val="0"/>
          <c:showVal val="0"/>
          <c:showCatName val="0"/>
          <c:showSerName val="0"/>
          <c:showPercent val="0"/>
          <c:showBubbleSize val="0"/>
        </c:dLbls>
        <c:marker val="1"/>
        <c:smooth val="0"/>
        <c:axId val="76055296"/>
        <c:axId val="76057216"/>
      </c:lineChart>
      <c:catAx>
        <c:axId val="760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057216"/>
        <c:crosses val="autoZero"/>
        <c:auto val="1"/>
        <c:lblAlgn val="ctr"/>
        <c:lblOffset val="100"/>
        <c:tickLblSkip val="1"/>
        <c:tickMarkSkip val="1"/>
        <c:noMultiLvlLbl val="0"/>
      </c:catAx>
      <c:valAx>
        <c:axId val="7605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05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4340</c:v>
                </c:pt>
                <c:pt idx="5">
                  <c:v>4503</c:v>
                </c:pt>
                <c:pt idx="8">
                  <c:v>4465</c:v>
                </c:pt>
                <c:pt idx="11">
                  <c:v>4478</c:v>
                </c:pt>
                <c:pt idx="14">
                  <c:v>4533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1158</c:v>
                </c:pt>
                <c:pt idx="5">
                  <c:v>1651</c:v>
                </c:pt>
                <c:pt idx="8">
                  <c:v>1779</c:v>
                </c:pt>
                <c:pt idx="11">
                  <c:v>1896</c:v>
                </c:pt>
                <c:pt idx="14">
                  <c:v>1833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1212</c:v>
                </c:pt>
                <c:pt idx="3">
                  <c:v>1231</c:v>
                </c:pt>
                <c:pt idx="6">
                  <c:v>1216</c:v>
                </c:pt>
                <c:pt idx="9">
                  <c:v>1211</c:v>
                </c:pt>
                <c:pt idx="12">
                  <c:v>1176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2851</c:v>
                </c:pt>
                <c:pt idx="3">
                  <c:v>2745</c:v>
                </c:pt>
                <c:pt idx="6">
                  <c:v>2522</c:v>
                </c:pt>
                <c:pt idx="9">
                  <c:v>2468</c:v>
                </c:pt>
                <c:pt idx="12">
                  <c:v>2430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3115</c:v>
                </c:pt>
                <c:pt idx="3">
                  <c:v>3218</c:v>
                </c:pt>
                <c:pt idx="6">
                  <c:v>3279</c:v>
                </c:pt>
                <c:pt idx="9">
                  <c:v>3425</c:v>
                </c:pt>
                <c:pt idx="12">
                  <c:v>3586</c:v>
                </c:pt>
              </c:numCache>
            </c:numRef>
          </c:val>
        </c:ser>
        <c:dLbls>
          <c:showLegendKey val="0"/>
          <c:showVal val="0"/>
          <c:showCatName val="0"/>
          <c:showSerName val="0"/>
          <c:showPercent val="0"/>
          <c:showBubbleSize val="0"/>
        </c:dLbls>
        <c:gapWidth val="100"/>
        <c:overlap val="100"/>
        <c:axId val="122592256"/>
        <c:axId val="12259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1680</c:v>
                </c:pt>
                <c:pt idx="2">
                  <c:v>#N/A</c:v>
                </c:pt>
                <c:pt idx="3">
                  <c:v>#N/A</c:v>
                </c:pt>
                <c:pt idx="4">
                  <c:v>1040</c:v>
                </c:pt>
                <c:pt idx="5">
                  <c:v>#N/A</c:v>
                </c:pt>
                <c:pt idx="6">
                  <c:v>#N/A</c:v>
                </c:pt>
                <c:pt idx="7">
                  <c:v>773</c:v>
                </c:pt>
                <c:pt idx="8">
                  <c:v>#N/A</c:v>
                </c:pt>
                <c:pt idx="9">
                  <c:v>#N/A</c:v>
                </c:pt>
                <c:pt idx="10">
                  <c:v>730</c:v>
                </c:pt>
                <c:pt idx="11">
                  <c:v>#N/A</c:v>
                </c:pt>
                <c:pt idx="12">
                  <c:v>#N/A</c:v>
                </c:pt>
                <c:pt idx="13">
                  <c:v>825</c:v>
                </c:pt>
                <c:pt idx="14">
                  <c:v>#N/A</c:v>
                </c:pt>
              </c:numCache>
            </c:numRef>
          </c:val>
          <c:smooth val="0"/>
        </c:ser>
        <c:dLbls>
          <c:showLegendKey val="0"/>
          <c:showVal val="0"/>
          <c:showCatName val="0"/>
          <c:showSerName val="0"/>
          <c:showPercent val="0"/>
          <c:showBubbleSize val="0"/>
        </c:dLbls>
        <c:marker val="1"/>
        <c:smooth val="0"/>
        <c:axId val="122592256"/>
        <c:axId val="122598528"/>
      </c:lineChart>
      <c:catAx>
        <c:axId val="12259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98528"/>
        <c:crosses val="autoZero"/>
        <c:auto val="1"/>
        <c:lblAlgn val="ctr"/>
        <c:lblOffset val="100"/>
        <c:tickLblSkip val="1"/>
        <c:tickMarkSkip val="1"/>
        <c:noMultiLvlLbl val="0"/>
      </c:catAx>
      <c:valAx>
        <c:axId val="12259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9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10,652
10,598
63.61
4,249,355
4,053,507
99,179
2,899,979
3,585,621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類似団体平均を下回る状況が続いている。人口の減少や高齢化、基幹産業が町内にないことから財政基盤は弱い。</a:t>
          </a:r>
          <a:endParaRPr lang="ja-JP" altLang="ja-JP" sz="1400">
            <a:effectLst/>
          </a:endParaRPr>
        </a:p>
        <a:p>
          <a:pPr rtl="0"/>
          <a:r>
            <a:rPr lang="ja-JP" altLang="ja-JP" sz="1100" b="0" i="0" baseline="0">
              <a:solidFill>
                <a:schemeClr val="dk1"/>
              </a:solidFill>
              <a:effectLst/>
              <a:latin typeface="+mn-lt"/>
              <a:ea typeface="+mn-ea"/>
              <a:cs typeface="+mn-cs"/>
            </a:rPr>
            <a:t>　産業の振興や新規定住者の獲得により、雇用の確保や人口減少の緩和、町税の確保を図り、財政基盤の強化に努める。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42</xdr:row>
      <xdr:rowOff>163285</xdr:rowOff>
    </xdr:to>
    <xdr:cxnSp macro="">
      <xdr:nvCxnSpPr>
        <xdr:cNvPr id="69" name="直線コネクタ 68"/>
        <xdr:cNvCxnSpPr/>
      </xdr:nvCxnSpPr>
      <xdr:spPr>
        <a:xfrm>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151795</xdr:rowOff>
    </xdr:to>
    <xdr:cxnSp macro="">
      <xdr:nvCxnSpPr>
        <xdr:cNvPr id="72" name="直線コネクタ 71"/>
        <xdr:cNvCxnSpPr/>
      </xdr:nvCxnSpPr>
      <xdr:spPr>
        <a:xfrm>
          <a:off x="3225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128815</xdr:rowOff>
    </xdr:to>
    <xdr:cxnSp macro="">
      <xdr:nvCxnSpPr>
        <xdr:cNvPr id="75" name="直線コネクタ 74"/>
        <xdr:cNvCxnSpPr/>
      </xdr:nvCxnSpPr>
      <xdr:spPr>
        <a:xfrm>
          <a:off x="2336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8" name="直線コネクタ 77"/>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90" name="円/楕円 89"/>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15922</xdr:rowOff>
    </xdr:from>
    <xdr:ext cx="736600" cy="259045"/>
    <xdr:sp macro="" textlink="">
      <xdr:nvSpPr>
        <xdr:cNvPr id="91" name="テキスト ボックス 90"/>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7" name="テキスト ボックス 96"/>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lang="ja-JP" altLang="ja-JP" sz="1100">
              <a:solidFill>
                <a:schemeClr val="dk1"/>
              </a:solidFill>
              <a:effectLst/>
              <a:latin typeface="+mn-ea"/>
              <a:ea typeface="+mn-ea"/>
              <a:cs typeface="+mn-cs"/>
            </a:rPr>
            <a:t>類似団体平均より低い水準にあ</a:t>
          </a:r>
          <a:r>
            <a:rPr lang="ja-JP" altLang="en-US" sz="1100">
              <a:solidFill>
                <a:schemeClr val="dk1"/>
              </a:solidFill>
              <a:effectLst/>
              <a:latin typeface="+mn-ea"/>
              <a:ea typeface="+mn-ea"/>
              <a:cs typeface="+mn-cs"/>
            </a:rPr>
            <a:t>るが、</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年度以降、比率の上昇が続いて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類似団体平均との差も小さくなってきている。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年度の比率上昇の主な要因は、補助費等、維持補修費の増である。補助費等は、一部事務組合に係る下水道負担金、子育て支援関係経費の増、また維持補修費は、道路整備事業における新設改良から維持補修へのシフトに伴う増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社会保障関係経費や公債費の増も見込まれることから今後も指標の悪化が懸念される。</a:t>
          </a:r>
          <a:endParaRPr kumimoji="1" lang="en-US" altLang="ja-JP" sz="1100">
            <a:solidFill>
              <a:schemeClr val="dk1"/>
            </a:solidFill>
            <a:effectLst/>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41910</xdr:rowOff>
    </xdr:to>
    <xdr:cxnSp macro="">
      <xdr:nvCxnSpPr>
        <xdr:cNvPr id="132" name="直線コネクタ 131"/>
        <xdr:cNvCxnSpPr/>
      </xdr:nvCxnSpPr>
      <xdr:spPr>
        <a:xfrm>
          <a:off x="4114800" y="1081510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16298</xdr:rowOff>
    </xdr:from>
    <xdr:to>
      <xdr:col>6</xdr:col>
      <xdr:colOff>0</xdr:colOff>
      <xdr:row>63</xdr:row>
      <xdr:rowOff>13758</xdr:rowOff>
    </xdr:to>
    <xdr:cxnSp macro="">
      <xdr:nvCxnSpPr>
        <xdr:cNvPr id="135" name="直線コネクタ 134"/>
        <xdr:cNvCxnSpPr/>
      </xdr:nvCxnSpPr>
      <xdr:spPr>
        <a:xfrm>
          <a:off x="3225800" y="1064619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62</xdr:row>
      <xdr:rowOff>16298</xdr:rowOff>
    </xdr:to>
    <xdr:cxnSp macro="">
      <xdr:nvCxnSpPr>
        <xdr:cNvPr id="138" name="直線コネクタ 137"/>
        <xdr:cNvCxnSpPr/>
      </xdr:nvCxnSpPr>
      <xdr:spPr>
        <a:xfrm>
          <a:off x="2336800" y="10425006"/>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63</xdr:row>
      <xdr:rowOff>98213</xdr:rowOff>
    </xdr:to>
    <xdr:cxnSp macro="">
      <xdr:nvCxnSpPr>
        <xdr:cNvPr id="141" name="直線コネクタ 140"/>
        <xdr:cNvCxnSpPr/>
      </xdr:nvCxnSpPr>
      <xdr:spPr>
        <a:xfrm flipV="1">
          <a:off x="1447800" y="10425006"/>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1" name="円/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7637</xdr:rowOff>
    </xdr:from>
    <xdr:ext cx="762000" cy="259045"/>
    <xdr:sp macro="" textlink="">
      <xdr:nvSpPr>
        <xdr:cNvPr id="152"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3" name="円/楕円 152"/>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54" name="テキスト ボックス 153"/>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136948</xdr:rowOff>
    </xdr:from>
    <xdr:to>
      <xdr:col>4</xdr:col>
      <xdr:colOff>533400</xdr:colOff>
      <xdr:row>62</xdr:row>
      <xdr:rowOff>67098</xdr:rowOff>
    </xdr:to>
    <xdr:sp macro="" textlink="">
      <xdr:nvSpPr>
        <xdr:cNvPr id="155" name="円/楕円 154"/>
        <xdr:cNvSpPr/>
      </xdr:nvSpPr>
      <xdr:spPr>
        <a:xfrm>
          <a:off x="3175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77275</xdr:rowOff>
    </xdr:from>
    <xdr:ext cx="762000" cy="259045"/>
    <xdr:sp macro="" textlink="">
      <xdr:nvSpPr>
        <xdr:cNvPr id="156" name="テキスト ボックス 155"/>
        <xdr:cNvSpPr txBox="1"/>
      </xdr:nvSpPr>
      <xdr:spPr>
        <a:xfrm>
          <a:off x="2844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87206</xdr:rowOff>
    </xdr:from>
    <xdr:to>
      <xdr:col>3</xdr:col>
      <xdr:colOff>330200</xdr:colOff>
      <xdr:row>61</xdr:row>
      <xdr:rowOff>17356</xdr:rowOff>
    </xdr:to>
    <xdr:sp macro="" textlink="">
      <xdr:nvSpPr>
        <xdr:cNvPr id="157" name="円/楕円 156"/>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27533</xdr:rowOff>
    </xdr:from>
    <xdr:ext cx="762000" cy="259045"/>
    <xdr:sp macro="" textlink="">
      <xdr:nvSpPr>
        <xdr:cNvPr id="158" name="テキスト ボックス 157"/>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9" name="円/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159190</xdr:rowOff>
    </xdr:from>
    <xdr:ext cx="762000" cy="259045"/>
    <xdr:sp macro="" textlink="">
      <xdr:nvSpPr>
        <xdr:cNvPr id="160" name="テキスト ボックス 159"/>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、物件費ともに</a:t>
          </a:r>
          <a:r>
            <a:rPr lang="ja-JP" altLang="ja-JP" sz="1100" b="0" i="0" baseline="0">
              <a:solidFill>
                <a:schemeClr val="dk1"/>
              </a:solidFill>
              <a:effectLst/>
              <a:latin typeface="+mn-lt"/>
              <a:ea typeface="+mn-ea"/>
              <a:cs typeface="+mn-cs"/>
            </a:rPr>
            <a:t>低い水準</a:t>
          </a:r>
          <a:r>
            <a:rPr lang="ja-JP" altLang="en-US" sz="1100" b="0" i="0" baseline="0">
              <a:solidFill>
                <a:schemeClr val="dk1"/>
              </a:solidFill>
              <a:effectLst/>
              <a:latin typeface="+mn-lt"/>
              <a:ea typeface="+mn-ea"/>
              <a:cs typeface="+mn-cs"/>
            </a:rPr>
            <a:t>にあり、ほぼ横ばいの状況である。</a:t>
          </a:r>
          <a:r>
            <a:rPr lang="ja-JP" altLang="ja-JP" sz="1100" b="0" i="0" baseline="0">
              <a:solidFill>
                <a:schemeClr val="dk1"/>
              </a:solidFill>
              <a:effectLst/>
              <a:latin typeface="+mn-lt"/>
              <a:ea typeface="+mn-ea"/>
              <a:cs typeface="+mn-cs"/>
            </a:rPr>
            <a:t>今後も同様な傾向が続くと見込まれる。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81518</xdr:rowOff>
    </xdr:from>
    <xdr:to>
      <xdr:col>7</xdr:col>
      <xdr:colOff>152400</xdr:colOff>
      <xdr:row>81</xdr:row>
      <xdr:rowOff>102471</xdr:rowOff>
    </xdr:to>
    <xdr:cxnSp macro="">
      <xdr:nvCxnSpPr>
        <xdr:cNvPr id="193" name="直線コネクタ 192"/>
        <xdr:cNvCxnSpPr/>
      </xdr:nvCxnSpPr>
      <xdr:spPr>
        <a:xfrm flipV="1">
          <a:off x="4114800" y="13968968"/>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51437</xdr:rowOff>
    </xdr:from>
    <xdr:to>
      <xdr:col>6</xdr:col>
      <xdr:colOff>0</xdr:colOff>
      <xdr:row>81</xdr:row>
      <xdr:rowOff>102471</xdr:rowOff>
    </xdr:to>
    <xdr:cxnSp macro="">
      <xdr:nvCxnSpPr>
        <xdr:cNvPr id="196" name="直線コネクタ 195"/>
        <xdr:cNvCxnSpPr/>
      </xdr:nvCxnSpPr>
      <xdr:spPr>
        <a:xfrm>
          <a:off x="3225800" y="13938887"/>
          <a:ext cx="8890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29155</xdr:rowOff>
    </xdr:from>
    <xdr:to>
      <xdr:col>4</xdr:col>
      <xdr:colOff>482600</xdr:colOff>
      <xdr:row>81</xdr:row>
      <xdr:rowOff>51437</xdr:rowOff>
    </xdr:to>
    <xdr:cxnSp macro="">
      <xdr:nvCxnSpPr>
        <xdr:cNvPr id="199" name="直線コネクタ 198"/>
        <xdr:cNvCxnSpPr/>
      </xdr:nvCxnSpPr>
      <xdr:spPr>
        <a:xfrm>
          <a:off x="2336800" y="13916605"/>
          <a:ext cx="8890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29155</xdr:rowOff>
    </xdr:from>
    <xdr:to>
      <xdr:col>3</xdr:col>
      <xdr:colOff>279400</xdr:colOff>
      <xdr:row>81</xdr:row>
      <xdr:rowOff>32914</xdr:rowOff>
    </xdr:to>
    <xdr:cxnSp macro="">
      <xdr:nvCxnSpPr>
        <xdr:cNvPr id="202" name="直線コネクタ 201"/>
        <xdr:cNvCxnSpPr/>
      </xdr:nvCxnSpPr>
      <xdr:spPr>
        <a:xfrm flipV="1">
          <a:off x="1447800" y="13916605"/>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30718</xdr:rowOff>
    </xdr:from>
    <xdr:to>
      <xdr:col>7</xdr:col>
      <xdr:colOff>203200</xdr:colOff>
      <xdr:row>81</xdr:row>
      <xdr:rowOff>132318</xdr:rowOff>
    </xdr:to>
    <xdr:sp macro="" textlink="">
      <xdr:nvSpPr>
        <xdr:cNvPr id="212" name="円/楕円 211"/>
        <xdr:cNvSpPr/>
      </xdr:nvSpPr>
      <xdr:spPr>
        <a:xfrm>
          <a:off x="4902200" y="139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47245</xdr:rowOff>
    </xdr:from>
    <xdr:ext cx="762000" cy="259045"/>
    <xdr:sp macro="" textlink="">
      <xdr:nvSpPr>
        <xdr:cNvPr id="213" name="人件費・物件費等の状況該当値テキスト"/>
        <xdr:cNvSpPr txBox="1"/>
      </xdr:nvSpPr>
      <xdr:spPr>
        <a:xfrm>
          <a:off x="5041900" y="1376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51671</xdr:rowOff>
    </xdr:from>
    <xdr:to>
      <xdr:col>6</xdr:col>
      <xdr:colOff>50800</xdr:colOff>
      <xdr:row>81</xdr:row>
      <xdr:rowOff>153271</xdr:rowOff>
    </xdr:to>
    <xdr:sp macro="" textlink="">
      <xdr:nvSpPr>
        <xdr:cNvPr id="214" name="円/楕円 213"/>
        <xdr:cNvSpPr/>
      </xdr:nvSpPr>
      <xdr:spPr>
        <a:xfrm>
          <a:off x="4064000" y="139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163448</xdr:rowOff>
    </xdr:from>
    <xdr:ext cx="736600" cy="259045"/>
    <xdr:sp macro="" textlink="">
      <xdr:nvSpPr>
        <xdr:cNvPr id="215" name="テキスト ボックス 214"/>
        <xdr:cNvSpPr txBox="1"/>
      </xdr:nvSpPr>
      <xdr:spPr>
        <a:xfrm>
          <a:off x="3733800" y="13707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637</xdr:rowOff>
    </xdr:from>
    <xdr:to>
      <xdr:col>4</xdr:col>
      <xdr:colOff>533400</xdr:colOff>
      <xdr:row>81</xdr:row>
      <xdr:rowOff>102237</xdr:rowOff>
    </xdr:to>
    <xdr:sp macro="" textlink="">
      <xdr:nvSpPr>
        <xdr:cNvPr id="216" name="円/楕円 215"/>
        <xdr:cNvSpPr/>
      </xdr:nvSpPr>
      <xdr:spPr>
        <a:xfrm>
          <a:off x="3175000" y="138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112414</xdr:rowOff>
    </xdr:from>
    <xdr:ext cx="762000" cy="259045"/>
    <xdr:sp macro="" textlink="">
      <xdr:nvSpPr>
        <xdr:cNvPr id="217" name="テキスト ボックス 216"/>
        <xdr:cNvSpPr txBox="1"/>
      </xdr:nvSpPr>
      <xdr:spPr>
        <a:xfrm>
          <a:off x="2844800" y="136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149805</xdr:rowOff>
    </xdr:from>
    <xdr:to>
      <xdr:col>3</xdr:col>
      <xdr:colOff>330200</xdr:colOff>
      <xdr:row>81</xdr:row>
      <xdr:rowOff>79955</xdr:rowOff>
    </xdr:to>
    <xdr:sp macro="" textlink="">
      <xdr:nvSpPr>
        <xdr:cNvPr id="218" name="円/楕円 217"/>
        <xdr:cNvSpPr/>
      </xdr:nvSpPr>
      <xdr:spPr>
        <a:xfrm>
          <a:off x="2286000" y="138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90132</xdr:rowOff>
    </xdr:from>
    <xdr:ext cx="762000" cy="259045"/>
    <xdr:sp macro="" textlink="">
      <xdr:nvSpPr>
        <xdr:cNvPr id="219" name="テキスト ボックス 218"/>
        <xdr:cNvSpPr txBox="1"/>
      </xdr:nvSpPr>
      <xdr:spPr>
        <a:xfrm>
          <a:off x="1955800" y="136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107,357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153564</xdr:rowOff>
    </xdr:from>
    <xdr:to>
      <xdr:col>2</xdr:col>
      <xdr:colOff>127000</xdr:colOff>
      <xdr:row>81</xdr:row>
      <xdr:rowOff>83714</xdr:rowOff>
    </xdr:to>
    <xdr:sp macro="" textlink="">
      <xdr:nvSpPr>
        <xdr:cNvPr id="220" name="円/楕円 219"/>
        <xdr:cNvSpPr/>
      </xdr:nvSpPr>
      <xdr:spPr>
        <a:xfrm>
          <a:off x="1397000" y="138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93891</xdr:rowOff>
    </xdr:from>
    <xdr:ext cx="762000" cy="259045"/>
    <xdr:sp macro="" textlink="">
      <xdr:nvSpPr>
        <xdr:cNvPr id="221" name="テキスト ボックス 220"/>
        <xdr:cNvSpPr txBox="1"/>
      </xdr:nvSpPr>
      <xdr:spPr>
        <a:xfrm>
          <a:off x="1066800" y="1363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100">
              <a:solidFill>
                <a:schemeClr val="dk1"/>
              </a:solidFill>
              <a:effectLst/>
              <a:latin typeface="+mn-ea"/>
              <a:ea typeface="+mn-ea"/>
              <a:cs typeface="+mn-cs"/>
            </a:rPr>
            <a:t>県内はもとより全国的にも低い水準にあ</a:t>
          </a:r>
          <a:r>
            <a:rPr lang="ja-JP" altLang="en-US" sz="1100">
              <a:solidFill>
                <a:schemeClr val="dk1"/>
              </a:solidFill>
              <a:effectLst/>
              <a:latin typeface="+mn-ea"/>
              <a:ea typeface="+mn-ea"/>
              <a:cs typeface="+mn-cs"/>
            </a:rPr>
            <a:t>る</a:t>
          </a:r>
          <a:r>
            <a:rPr lang="ja-JP" altLang="ja-JP" sz="1100">
              <a:solidFill>
                <a:schemeClr val="dk1"/>
              </a:solidFill>
              <a:effectLst/>
              <a:latin typeface="+mn-ea"/>
              <a:ea typeface="+mn-ea"/>
              <a:cs typeface="+mn-cs"/>
            </a:rPr>
            <a:t>。過去の給与抑制等により、勤続年数の多い職員の給与水準が低いことが主な要因だが、当該職員の退職により今後は上昇していく見込みである。</a:t>
          </a:r>
          <a:endParaRPr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また、</a:t>
          </a:r>
          <a:r>
            <a:rPr lang="ja-JP" altLang="ja-JP" sz="1100">
              <a:solidFill>
                <a:schemeClr val="dk1"/>
              </a:solidFill>
              <a:effectLst/>
              <a:latin typeface="+mn-ea"/>
              <a:ea typeface="+mn-ea"/>
              <a:cs typeface="+mn-cs"/>
            </a:rPr>
            <a:t>昇級試験の積極的な受験を促し、職員の育成を図る中で指数の適正化に取り組んでいる</a:t>
          </a:r>
          <a:r>
            <a:rPr lang="ja-JP" altLang="en-US" sz="1100">
              <a:solidFill>
                <a:schemeClr val="dk1"/>
              </a:solidFill>
              <a:effectLst/>
              <a:latin typeface="+mn-ea"/>
              <a:ea typeface="+mn-ea"/>
              <a:cs typeface="+mn-cs"/>
            </a:rPr>
            <a:t>。</a:t>
          </a:r>
          <a:endParaRPr lang="ja-JP" altLang="ja-JP" sz="1100">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200">
            <a:effectLst/>
          </a:endParaRPr>
        </a:p>
        <a:p>
          <a:pPr rtl="0"/>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25823</xdr:rowOff>
    </xdr:from>
    <xdr:to>
      <xdr:col>24</xdr:col>
      <xdr:colOff>558800</xdr:colOff>
      <xdr:row>84</xdr:row>
      <xdr:rowOff>42334</xdr:rowOff>
    </xdr:to>
    <xdr:cxnSp macro="">
      <xdr:nvCxnSpPr>
        <xdr:cNvPr id="255" name="直線コネクタ 254"/>
        <xdr:cNvCxnSpPr/>
      </xdr:nvCxnSpPr>
      <xdr:spPr>
        <a:xfrm flipV="1">
          <a:off x="16179800" y="13913273"/>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42334</xdr:rowOff>
    </xdr:to>
    <xdr:cxnSp macro="">
      <xdr:nvCxnSpPr>
        <xdr:cNvPr id="258" name="直線コネクタ 257"/>
        <xdr:cNvCxnSpPr/>
      </xdr:nvCxnSpPr>
      <xdr:spPr>
        <a:xfrm>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60537</xdr:rowOff>
    </xdr:from>
    <xdr:to>
      <xdr:col>22</xdr:col>
      <xdr:colOff>203200</xdr:colOff>
      <xdr:row>84</xdr:row>
      <xdr:rowOff>2116</xdr:rowOff>
    </xdr:to>
    <xdr:cxnSp macro="">
      <xdr:nvCxnSpPr>
        <xdr:cNvPr id="261" name="直線コネクタ 260"/>
        <xdr:cNvCxnSpPr/>
      </xdr:nvCxnSpPr>
      <xdr:spPr>
        <a:xfrm>
          <a:off x="14401800" y="1377653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60537</xdr:rowOff>
    </xdr:from>
    <xdr:to>
      <xdr:col>21</xdr:col>
      <xdr:colOff>0</xdr:colOff>
      <xdr:row>80</xdr:row>
      <xdr:rowOff>100754</xdr:rowOff>
    </xdr:to>
    <xdr:cxnSp macro="">
      <xdr:nvCxnSpPr>
        <xdr:cNvPr id="264" name="直線コネクタ 263"/>
        <xdr:cNvCxnSpPr/>
      </xdr:nvCxnSpPr>
      <xdr:spPr>
        <a:xfrm flipV="1">
          <a:off x="13512800" y="137765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146473</xdr:rowOff>
    </xdr:from>
    <xdr:to>
      <xdr:col>24</xdr:col>
      <xdr:colOff>609600</xdr:colOff>
      <xdr:row>81</xdr:row>
      <xdr:rowOff>76623</xdr:rowOff>
    </xdr:to>
    <xdr:sp macro="" textlink="">
      <xdr:nvSpPr>
        <xdr:cNvPr id="274" name="円/楕円 273"/>
        <xdr:cNvSpPr/>
      </xdr:nvSpPr>
      <xdr:spPr>
        <a:xfrm>
          <a:off x="169672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67750</xdr:rowOff>
    </xdr:from>
    <xdr:ext cx="762000" cy="259045"/>
    <xdr:sp macro="" textlink="">
      <xdr:nvSpPr>
        <xdr:cNvPr id="275" name="給与水準   （国との比較）該当値テキスト"/>
        <xdr:cNvSpPr txBox="1"/>
      </xdr:nvSpPr>
      <xdr:spPr>
        <a:xfrm>
          <a:off x="17106900" y="1378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8" name="円/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9737</xdr:rowOff>
    </xdr:from>
    <xdr:to>
      <xdr:col>21</xdr:col>
      <xdr:colOff>50800</xdr:colOff>
      <xdr:row>80</xdr:row>
      <xdr:rowOff>111337</xdr:rowOff>
    </xdr:to>
    <xdr:sp macro="" textlink="">
      <xdr:nvSpPr>
        <xdr:cNvPr id="280" name="円/楕円 279"/>
        <xdr:cNvSpPr/>
      </xdr:nvSpPr>
      <xdr:spPr>
        <a:xfrm>
          <a:off x="14351000" y="1372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121514</xdr:rowOff>
    </xdr:from>
    <xdr:ext cx="762000" cy="259045"/>
    <xdr:sp macro="" textlink="">
      <xdr:nvSpPr>
        <xdr:cNvPr id="281" name="テキスト ボックス 280"/>
        <xdr:cNvSpPr txBox="1"/>
      </xdr:nvSpPr>
      <xdr:spPr>
        <a:xfrm>
          <a:off x="14020800" y="134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49954</xdr:rowOff>
    </xdr:from>
    <xdr:to>
      <xdr:col>19</xdr:col>
      <xdr:colOff>533400</xdr:colOff>
      <xdr:row>80</xdr:row>
      <xdr:rowOff>151554</xdr:rowOff>
    </xdr:to>
    <xdr:sp macro="" textlink="">
      <xdr:nvSpPr>
        <xdr:cNvPr id="282" name="円/楕円 281"/>
        <xdr:cNvSpPr/>
      </xdr:nvSpPr>
      <xdr:spPr>
        <a:xfrm>
          <a:off x="13462000" y="137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161731</xdr:rowOff>
    </xdr:from>
    <xdr:ext cx="762000" cy="259045"/>
    <xdr:sp macro="" textlink="">
      <xdr:nvSpPr>
        <xdr:cNvPr id="283" name="テキスト ボックス 282"/>
        <xdr:cNvSpPr txBox="1"/>
      </xdr:nvSpPr>
      <xdr:spPr>
        <a:xfrm>
          <a:off x="13131800" y="135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従来、類似団体平均を下回っており、今後もその傾向が続くと見込まれる。定員管理計画（～平成</a:t>
          </a:r>
          <a:r>
            <a:rPr lang="en-US" altLang="ja-JP" sz="1100">
              <a:solidFill>
                <a:schemeClr val="dk1"/>
              </a:solidFill>
              <a:effectLst/>
              <a:latin typeface="+mn-ea"/>
              <a:ea typeface="+mn-ea"/>
              <a:cs typeface="+mn-cs"/>
            </a:rPr>
            <a:t>22</a:t>
          </a:r>
          <a:r>
            <a:rPr lang="ja-JP" altLang="ja-JP" sz="1100">
              <a:solidFill>
                <a:schemeClr val="dk1"/>
              </a:solidFill>
              <a:effectLst/>
              <a:latin typeface="+mn-ea"/>
              <a:ea typeface="+mn-ea"/>
              <a:cs typeface="+mn-cs"/>
            </a:rPr>
            <a:t>年度）では平成</a:t>
          </a:r>
          <a:r>
            <a:rPr lang="en-US" altLang="ja-JP" sz="1100">
              <a:solidFill>
                <a:schemeClr val="dk1"/>
              </a:solidFill>
              <a:effectLst/>
              <a:latin typeface="+mn-ea"/>
              <a:ea typeface="+mn-ea"/>
              <a:cs typeface="+mn-cs"/>
            </a:rPr>
            <a:t>22</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月</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日の目標を</a:t>
          </a:r>
          <a:r>
            <a:rPr lang="en-US" altLang="ja-JP" sz="1100">
              <a:solidFill>
                <a:schemeClr val="dk1"/>
              </a:solidFill>
              <a:effectLst/>
              <a:latin typeface="+mn-ea"/>
              <a:ea typeface="+mn-ea"/>
              <a:cs typeface="+mn-cs"/>
            </a:rPr>
            <a:t>96</a:t>
          </a:r>
          <a:r>
            <a:rPr lang="ja-JP" altLang="ja-JP" sz="1100">
              <a:solidFill>
                <a:schemeClr val="dk1"/>
              </a:solidFill>
              <a:effectLst/>
              <a:latin typeface="+mn-ea"/>
              <a:ea typeface="+mn-ea"/>
              <a:cs typeface="+mn-cs"/>
            </a:rPr>
            <a:t>人と設定していたが、平成</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年度はそれを</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人下回っている。</a:t>
          </a:r>
          <a:endParaRPr lang="ja-JP" altLang="ja-JP" sz="1400">
            <a:effectLst/>
            <a:latin typeface="+mn-ea"/>
            <a:ea typeface="+mn-ea"/>
          </a:endParaRPr>
        </a:p>
        <a:p>
          <a:r>
            <a:rPr lang="ja-JP" altLang="ja-JP" sz="1100">
              <a:solidFill>
                <a:schemeClr val="dk1"/>
              </a:solidFill>
              <a:effectLst/>
              <a:latin typeface="+mn-ea"/>
              <a:ea typeface="+mn-ea"/>
              <a:cs typeface="+mn-cs"/>
            </a:rPr>
            <a:t>　電算化等により業務の効率化・省力化を図ることは当然であるが、職員の労働環境も勘案し、職員数の増も含めた適正化を図る必要がある。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151841</xdr:rowOff>
    </xdr:from>
    <xdr:to>
      <xdr:col>24</xdr:col>
      <xdr:colOff>558800</xdr:colOff>
      <xdr:row>60</xdr:row>
      <xdr:rowOff>155702</xdr:rowOff>
    </xdr:to>
    <xdr:cxnSp macro="">
      <xdr:nvCxnSpPr>
        <xdr:cNvPr id="315" name="直線コネクタ 314"/>
        <xdr:cNvCxnSpPr/>
      </xdr:nvCxnSpPr>
      <xdr:spPr>
        <a:xfrm>
          <a:off x="16179800" y="10438841"/>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143154</xdr:rowOff>
    </xdr:from>
    <xdr:to>
      <xdr:col>23</xdr:col>
      <xdr:colOff>406400</xdr:colOff>
      <xdr:row>60</xdr:row>
      <xdr:rowOff>151841</xdr:rowOff>
    </xdr:to>
    <xdr:cxnSp macro="">
      <xdr:nvCxnSpPr>
        <xdr:cNvPr id="318" name="直線コネクタ 317"/>
        <xdr:cNvCxnSpPr/>
      </xdr:nvCxnSpPr>
      <xdr:spPr>
        <a:xfrm>
          <a:off x="15290800" y="1043015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129642</xdr:rowOff>
    </xdr:from>
    <xdr:to>
      <xdr:col>22</xdr:col>
      <xdr:colOff>203200</xdr:colOff>
      <xdr:row>60</xdr:row>
      <xdr:rowOff>143154</xdr:rowOff>
    </xdr:to>
    <xdr:cxnSp macro="">
      <xdr:nvCxnSpPr>
        <xdr:cNvPr id="321" name="直線コネクタ 320"/>
        <xdr:cNvCxnSpPr/>
      </xdr:nvCxnSpPr>
      <xdr:spPr>
        <a:xfrm>
          <a:off x="14401800" y="10416642"/>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129642</xdr:rowOff>
    </xdr:from>
    <xdr:to>
      <xdr:col>21</xdr:col>
      <xdr:colOff>0</xdr:colOff>
      <xdr:row>60</xdr:row>
      <xdr:rowOff>130124</xdr:rowOff>
    </xdr:to>
    <xdr:cxnSp macro="">
      <xdr:nvCxnSpPr>
        <xdr:cNvPr id="324" name="直線コネクタ 323"/>
        <xdr:cNvCxnSpPr/>
      </xdr:nvCxnSpPr>
      <xdr:spPr>
        <a:xfrm flipV="1">
          <a:off x="13512800" y="1041664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104902</xdr:rowOff>
    </xdr:from>
    <xdr:to>
      <xdr:col>24</xdr:col>
      <xdr:colOff>609600</xdr:colOff>
      <xdr:row>61</xdr:row>
      <xdr:rowOff>35052</xdr:rowOff>
    </xdr:to>
    <xdr:sp macro="" textlink="">
      <xdr:nvSpPr>
        <xdr:cNvPr id="334" name="円/楕円 333"/>
        <xdr:cNvSpPr/>
      </xdr:nvSpPr>
      <xdr:spPr>
        <a:xfrm>
          <a:off x="16967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26179</xdr:rowOff>
    </xdr:from>
    <xdr:ext cx="762000" cy="259045"/>
    <xdr:sp macro="" textlink="">
      <xdr:nvSpPr>
        <xdr:cNvPr id="335" name="定員管理の状況該当値テキスト"/>
        <xdr:cNvSpPr txBox="1"/>
      </xdr:nvSpPr>
      <xdr:spPr>
        <a:xfrm>
          <a:off x="17106900" y="1031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101041</xdr:rowOff>
    </xdr:from>
    <xdr:to>
      <xdr:col>23</xdr:col>
      <xdr:colOff>457200</xdr:colOff>
      <xdr:row>61</xdr:row>
      <xdr:rowOff>31191</xdr:rowOff>
    </xdr:to>
    <xdr:sp macro="" textlink="">
      <xdr:nvSpPr>
        <xdr:cNvPr id="336" name="円/楕円 335"/>
        <xdr:cNvSpPr/>
      </xdr:nvSpPr>
      <xdr:spPr>
        <a:xfrm>
          <a:off x="16129000" y="10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41368</xdr:rowOff>
    </xdr:from>
    <xdr:ext cx="736600" cy="259045"/>
    <xdr:sp macro="" textlink="">
      <xdr:nvSpPr>
        <xdr:cNvPr id="337" name="テキスト ボックス 336"/>
        <xdr:cNvSpPr txBox="1"/>
      </xdr:nvSpPr>
      <xdr:spPr>
        <a:xfrm>
          <a:off x="15798800" y="10156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92354</xdr:rowOff>
    </xdr:from>
    <xdr:to>
      <xdr:col>22</xdr:col>
      <xdr:colOff>254000</xdr:colOff>
      <xdr:row>61</xdr:row>
      <xdr:rowOff>22504</xdr:rowOff>
    </xdr:to>
    <xdr:sp macro="" textlink="">
      <xdr:nvSpPr>
        <xdr:cNvPr id="338" name="円/楕円 337"/>
        <xdr:cNvSpPr/>
      </xdr:nvSpPr>
      <xdr:spPr>
        <a:xfrm>
          <a:off x="15240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32681</xdr:rowOff>
    </xdr:from>
    <xdr:ext cx="762000" cy="259045"/>
    <xdr:sp macro="" textlink="">
      <xdr:nvSpPr>
        <xdr:cNvPr id="339" name="テキスト ボックス 338"/>
        <xdr:cNvSpPr txBox="1"/>
      </xdr:nvSpPr>
      <xdr:spPr>
        <a:xfrm>
          <a:off x="14909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78842</xdr:rowOff>
    </xdr:from>
    <xdr:to>
      <xdr:col>21</xdr:col>
      <xdr:colOff>50800</xdr:colOff>
      <xdr:row>61</xdr:row>
      <xdr:rowOff>8992</xdr:rowOff>
    </xdr:to>
    <xdr:sp macro="" textlink="">
      <xdr:nvSpPr>
        <xdr:cNvPr id="340" name="円/楕円 339"/>
        <xdr:cNvSpPr/>
      </xdr:nvSpPr>
      <xdr:spPr>
        <a:xfrm>
          <a:off x="14351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19169</xdr:rowOff>
    </xdr:from>
    <xdr:ext cx="762000" cy="259045"/>
    <xdr:sp macro="" textlink="">
      <xdr:nvSpPr>
        <xdr:cNvPr id="341" name="テキスト ボックス 340"/>
        <xdr:cNvSpPr txBox="1"/>
      </xdr:nvSpPr>
      <xdr:spPr>
        <a:xfrm>
          <a:off x="14020800" y="101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79324</xdr:rowOff>
    </xdr:from>
    <xdr:to>
      <xdr:col>19</xdr:col>
      <xdr:colOff>533400</xdr:colOff>
      <xdr:row>61</xdr:row>
      <xdr:rowOff>9474</xdr:rowOff>
    </xdr:to>
    <xdr:sp macro="" textlink="">
      <xdr:nvSpPr>
        <xdr:cNvPr id="342" name="円/楕円 341"/>
        <xdr:cNvSpPr/>
      </xdr:nvSpPr>
      <xdr:spPr>
        <a:xfrm>
          <a:off x="13462000" y="103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19651</xdr:rowOff>
    </xdr:from>
    <xdr:ext cx="762000" cy="259045"/>
    <xdr:sp macro="" textlink="">
      <xdr:nvSpPr>
        <xdr:cNvPr id="343" name="テキスト ボックス 342"/>
        <xdr:cNvSpPr txBox="1"/>
      </xdr:nvSpPr>
      <xdr:spPr>
        <a:xfrm>
          <a:off x="13131800" y="101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Ｐゴシック"/>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防災行政無線整備事業、消防団施設整備事業、庁舎非常電源設備整備事業</a:t>
          </a:r>
          <a:r>
            <a:rPr kumimoji="1" lang="ja-JP" altLang="en-US" sz="1100">
              <a:solidFill>
                <a:schemeClr val="dk1"/>
              </a:solidFill>
              <a:effectLst/>
              <a:latin typeface="+mn-ea"/>
              <a:ea typeface="+mn-ea"/>
              <a:cs typeface="+mn-cs"/>
            </a:rPr>
            <a:t>に係る大規模な起債を行ったが、平成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年度からの償還開始となったこともあり比率は減少した。</a:t>
          </a:r>
          <a:endParaRPr kumimoji="1" lang="en-US" altLang="ja-JP" sz="1100">
            <a:solidFill>
              <a:schemeClr val="dk1"/>
            </a:solidFill>
            <a:effectLst/>
            <a:latin typeface="+mn-ea"/>
            <a:ea typeface="+mn-ea"/>
            <a:cs typeface="+mn-cs"/>
          </a:endParaRPr>
        </a:p>
        <a:p>
          <a:pPr rtl="0"/>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年度に引き続き防災行政無線整備事業及び消防団詰所整備事業に係る起債を行うことから比率の上昇が見込まれる。</a:t>
          </a:r>
          <a:endParaRPr lang="ja-JP" altLang="ja-JP" sz="12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150178</xdr:rowOff>
    </xdr:to>
    <xdr:cxnSp macro="">
      <xdr:nvCxnSpPr>
        <xdr:cNvPr id="373" name="直線コネクタ 372"/>
        <xdr:cNvCxnSpPr/>
      </xdr:nvCxnSpPr>
      <xdr:spPr>
        <a:xfrm flipV="1">
          <a:off x="16179800" y="659288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150178</xdr:rowOff>
    </xdr:from>
    <xdr:to>
      <xdr:col>23</xdr:col>
      <xdr:colOff>406400</xdr:colOff>
      <xdr:row>39</xdr:row>
      <xdr:rowOff>81280</xdr:rowOff>
    </xdr:to>
    <xdr:cxnSp macro="">
      <xdr:nvCxnSpPr>
        <xdr:cNvPr id="376" name="直線コネクタ 375"/>
        <xdr:cNvCxnSpPr/>
      </xdr:nvCxnSpPr>
      <xdr:spPr>
        <a:xfrm flipV="1">
          <a:off x="15290800" y="666527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40</xdr:row>
      <xdr:rowOff>36513</xdr:rowOff>
    </xdr:to>
    <xdr:cxnSp macro="">
      <xdr:nvCxnSpPr>
        <xdr:cNvPr id="379" name="直線コネクタ 378"/>
        <xdr:cNvCxnSpPr/>
      </xdr:nvCxnSpPr>
      <xdr:spPr>
        <a:xfrm flipV="1">
          <a:off x="14401800" y="676783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151130</xdr:rowOff>
    </xdr:to>
    <xdr:cxnSp macro="">
      <xdr:nvCxnSpPr>
        <xdr:cNvPr id="382" name="直線コネクタ 381"/>
        <xdr:cNvCxnSpPr/>
      </xdr:nvCxnSpPr>
      <xdr:spPr>
        <a:xfrm flipV="1">
          <a:off x="13512800" y="689451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384" name="テキスト ボックス 383"/>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386" name="テキスト ボックス 385"/>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392" name="円/楕円 391"/>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393"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99378</xdr:rowOff>
    </xdr:from>
    <xdr:to>
      <xdr:col>23</xdr:col>
      <xdr:colOff>457200</xdr:colOff>
      <xdr:row>39</xdr:row>
      <xdr:rowOff>29528</xdr:rowOff>
    </xdr:to>
    <xdr:sp macro="" textlink="">
      <xdr:nvSpPr>
        <xdr:cNvPr id="394" name="円/楕円 393"/>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39705</xdr:rowOff>
    </xdr:from>
    <xdr:ext cx="736600" cy="259045"/>
    <xdr:sp macro="" textlink="">
      <xdr:nvSpPr>
        <xdr:cNvPr id="395" name="テキスト ボックス 394"/>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396" name="円/楕円 39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397" name="テキスト ボックス 39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398" name="円/楕円 397"/>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99" name="テキスト ボックス 398"/>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0" name="円/楕円 399"/>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01" name="テキスト ボックス 400"/>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j-ea"/>
              <a:ea typeface="+mj-ea"/>
            </a:rPr>
            <a:t>平成</a:t>
          </a:r>
          <a:r>
            <a:rPr kumimoji="1" lang="en-US" altLang="ja-JP" sz="1100">
              <a:latin typeface="+mj-ea"/>
              <a:ea typeface="+mj-ea"/>
            </a:rPr>
            <a:t>24</a:t>
          </a:r>
          <a:r>
            <a:rPr kumimoji="1" lang="ja-JP" altLang="en-US" sz="1100">
              <a:latin typeface="+mj-ea"/>
              <a:ea typeface="+mj-ea"/>
            </a:rPr>
            <a:t>年度まで低下傾向にあったが、平成</a:t>
          </a:r>
          <a:r>
            <a:rPr kumimoji="1" lang="en-US" altLang="ja-JP" sz="1100">
              <a:latin typeface="+mj-ea"/>
              <a:ea typeface="+mj-ea"/>
            </a:rPr>
            <a:t>25</a:t>
          </a:r>
          <a:r>
            <a:rPr kumimoji="1" lang="ja-JP" altLang="en-US" sz="1100">
              <a:latin typeface="+mj-ea"/>
              <a:ea typeface="+mj-ea"/>
            </a:rPr>
            <a:t>年度は上昇に転じた。主な要因は、防災行政無線の整備、消防団の再編に伴う詰所建設・車両整備、庁舎非常電源設備整備に係る起債である。</a:t>
          </a:r>
          <a:endParaRPr kumimoji="1" lang="en-US" altLang="ja-JP" sz="1100">
            <a:latin typeface="+mj-ea"/>
            <a:ea typeface="+mj-ea"/>
          </a:endParaRPr>
        </a:p>
        <a:p>
          <a:r>
            <a:rPr kumimoji="1" lang="ja-JP" altLang="en-US" sz="1100">
              <a:latin typeface="+mj-ea"/>
              <a:ea typeface="+mj-ea"/>
            </a:rPr>
            <a:t>　市町村民税（法人税割）及び市町村たばこ税の増により、標準財政規模は大きくなったものの、地方債現在高の増がそれを上回った。平成</a:t>
          </a:r>
          <a:r>
            <a:rPr kumimoji="1" lang="en-US" altLang="ja-JP" sz="1100">
              <a:latin typeface="+mj-ea"/>
              <a:ea typeface="+mj-ea"/>
            </a:rPr>
            <a:t>26</a:t>
          </a:r>
          <a:r>
            <a:rPr kumimoji="1" lang="ja-JP" altLang="en-US" sz="1100">
              <a:latin typeface="+mj-ea"/>
              <a:ea typeface="+mj-ea"/>
            </a:rPr>
            <a:t>年度以降も、消防団の再編・整備を継続することから比率の上昇が見込まれる。</a:t>
          </a:r>
          <a:endParaRPr kumimoji="1" lang="en-US" altLang="ja-JP" sz="1100">
            <a:latin typeface="+mj-ea"/>
            <a:ea typeface="+mj-ea"/>
          </a:endParaRPr>
        </a:p>
        <a:p>
          <a:r>
            <a:rPr kumimoji="1" lang="ja-JP" altLang="en-US" sz="1100">
              <a:latin typeface="+mj-ea"/>
              <a:ea typeface="+mj-ea"/>
            </a:rPr>
            <a:t>　</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37804</xdr:rowOff>
    </xdr:from>
    <xdr:to>
      <xdr:col>24</xdr:col>
      <xdr:colOff>558800</xdr:colOff>
      <xdr:row>15</xdr:row>
      <xdr:rowOff>66760</xdr:rowOff>
    </xdr:to>
    <xdr:cxnSp macro="">
      <xdr:nvCxnSpPr>
        <xdr:cNvPr id="435" name="直線コネクタ 434"/>
        <xdr:cNvCxnSpPr/>
      </xdr:nvCxnSpPr>
      <xdr:spPr>
        <a:xfrm>
          <a:off x="16179800" y="260955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37804</xdr:rowOff>
    </xdr:from>
    <xdr:to>
      <xdr:col>23</xdr:col>
      <xdr:colOff>406400</xdr:colOff>
      <xdr:row>15</xdr:row>
      <xdr:rowOff>48260</xdr:rowOff>
    </xdr:to>
    <xdr:cxnSp macro="">
      <xdr:nvCxnSpPr>
        <xdr:cNvPr id="438" name="直線コネクタ 437"/>
        <xdr:cNvCxnSpPr/>
      </xdr:nvCxnSpPr>
      <xdr:spPr>
        <a:xfrm flipV="1">
          <a:off x="15290800" y="260955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48260</xdr:rowOff>
    </xdr:from>
    <xdr:to>
      <xdr:col>22</xdr:col>
      <xdr:colOff>203200</xdr:colOff>
      <xdr:row>15</xdr:row>
      <xdr:rowOff>127085</xdr:rowOff>
    </xdr:to>
    <xdr:cxnSp macro="">
      <xdr:nvCxnSpPr>
        <xdr:cNvPr id="441" name="直線コネクタ 440"/>
        <xdr:cNvCxnSpPr/>
      </xdr:nvCxnSpPr>
      <xdr:spPr>
        <a:xfrm flipV="1">
          <a:off x="14401800" y="262001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118423</xdr:rowOff>
    </xdr:from>
    <xdr:ext cx="762000" cy="259045"/>
    <xdr:sp macro="" textlink="">
      <xdr:nvSpPr>
        <xdr:cNvPr id="443" name="テキスト ボックス 442"/>
        <xdr:cNvSpPr txBox="1"/>
      </xdr:nvSpPr>
      <xdr:spPr>
        <a:xfrm>
          <a:off x="14909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127085</xdr:rowOff>
    </xdr:from>
    <xdr:to>
      <xdr:col>21</xdr:col>
      <xdr:colOff>0</xdr:colOff>
      <xdr:row>17</xdr:row>
      <xdr:rowOff>7789</xdr:rowOff>
    </xdr:to>
    <xdr:cxnSp macro="">
      <xdr:nvCxnSpPr>
        <xdr:cNvPr id="444" name="直線コネクタ 443"/>
        <xdr:cNvCxnSpPr/>
      </xdr:nvCxnSpPr>
      <xdr:spPr>
        <a:xfrm flipV="1">
          <a:off x="13512800" y="2698835"/>
          <a:ext cx="889000" cy="2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15960</xdr:rowOff>
    </xdr:from>
    <xdr:to>
      <xdr:col>24</xdr:col>
      <xdr:colOff>609600</xdr:colOff>
      <xdr:row>15</xdr:row>
      <xdr:rowOff>117560</xdr:rowOff>
    </xdr:to>
    <xdr:sp macro="" textlink="">
      <xdr:nvSpPr>
        <xdr:cNvPr id="454" name="円/楕円 453"/>
        <xdr:cNvSpPr/>
      </xdr:nvSpPr>
      <xdr:spPr>
        <a:xfrm>
          <a:off x="169672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159487</xdr:rowOff>
    </xdr:from>
    <xdr:ext cx="762000" cy="259045"/>
    <xdr:sp macro="" textlink="">
      <xdr:nvSpPr>
        <xdr:cNvPr id="455" name="将来負担の状況該当値テキスト"/>
        <xdr:cNvSpPr txBox="1"/>
      </xdr:nvSpPr>
      <xdr:spPr>
        <a:xfrm>
          <a:off x="17106900" y="255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158454</xdr:rowOff>
    </xdr:from>
    <xdr:to>
      <xdr:col>23</xdr:col>
      <xdr:colOff>457200</xdr:colOff>
      <xdr:row>15</xdr:row>
      <xdr:rowOff>88604</xdr:rowOff>
    </xdr:to>
    <xdr:sp macro="" textlink="">
      <xdr:nvSpPr>
        <xdr:cNvPr id="456" name="円/楕円 455"/>
        <xdr:cNvSpPr/>
      </xdr:nvSpPr>
      <xdr:spPr>
        <a:xfrm>
          <a:off x="16129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73381</xdr:rowOff>
    </xdr:from>
    <xdr:ext cx="736600" cy="259045"/>
    <xdr:sp macro="" textlink="">
      <xdr:nvSpPr>
        <xdr:cNvPr id="457" name="テキスト ボックス 456"/>
        <xdr:cNvSpPr txBox="1"/>
      </xdr:nvSpPr>
      <xdr:spPr>
        <a:xfrm>
          <a:off x="15798800" y="2645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168910</xdr:rowOff>
    </xdr:from>
    <xdr:to>
      <xdr:col>22</xdr:col>
      <xdr:colOff>254000</xdr:colOff>
      <xdr:row>15</xdr:row>
      <xdr:rowOff>99060</xdr:rowOff>
    </xdr:to>
    <xdr:sp macro="" textlink="">
      <xdr:nvSpPr>
        <xdr:cNvPr id="458" name="円/楕円 457"/>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109237</xdr:rowOff>
    </xdr:from>
    <xdr:ext cx="762000" cy="259045"/>
    <xdr:sp macro="" textlink="">
      <xdr:nvSpPr>
        <xdr:cNvPr id="459" name="テキスト ボックス 458"/>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76285</xdr:rowOff>
    </xdr:from>
    <xdr:to>
      <xdr:col>21</xdr:col>
      <xdr:colOff>50800</xdr:colOff>
      <xdr:row>16</xdr:row>
      <xdr:rowOff>6435</xdr:rowOff>
    </xdr:to>
    <xdr:sp macro="" textlink="">
      <xdr:nvSpPr>
        <xdr:cNvPr id="460" name="円/楕円 459"/>
        <xdr:cNvSpPr/>
      </xdr:nvSpPr>
      <xdr:spPr>
        <a:xfrm>
          <a:off x="14351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162662</xdr:rowOff>
    </xdr:from>
    <xdr:ext cx="762000" cy="259045"/>
    <xdr:sp macro="" textlink="">
      <xdr:nvSpPr>
        <xdr:cNvPr id="461" name="テキスト ボックス 460"/>
        <xdr:cNvSpPr txBox="1"/>
      </xdr:nvSpPr>
      <xdr:spPr>
        <a:xfrm>
          <a:off x="14020800" y="273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128439</xdr:rowOff>
    </xdr:from>
    <xdr:to>
      <xdr:col>19</xdr:col>
      <xdr:colOff>533400</xdr:colOff>
      <xdr:row>17</xdr:row>
      <xdr:rowOff>58589</xdr:rowOff>
    </xdr:to>
    <xdr:sp macro="" textlink="">
      <xdr:nvSpPr>
        <xdr:cNvPr id="462" name="円/楕円 461"/>
        <xdr:cNvSpPr/>
      </xdr:nvSpPr>
      <xdr:spPr>
        <a:xfrm>
          <a:off x="13462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43366</xdr:rowOff>
    </xdr:from>
    <xdr:ext cx="762000" cy="259045"/>
    <xdr:sp macro="" textlink="">
      <xdr:nvSpPr>
        <xdr:cNvPr id="463" name="テキスト ボックス 462"/>
        <xdr:cNvSpPr txBox="1"/>
      </xdr:nvSpPr>
      <xdr:spPr>
        <a:xfrm>
          <a:off x="13131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10,652
10,598
63.61
4,249,355
4,053,507
99,179
2,899,979
3,585,621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職員数や給与の水準が類似団体と比較して低いことから、人件費に係る経常収支比率が低くなっている。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職員採用にあたっては退職者の補充を基本としていることから、今後も大幅な上昇は見込んでいない。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104140</xdr:rowOff>
    </xdr:to>
    <xdr:cxnSp macro="">
      <xdr:nvCxnSpPr>
        <xdr:cNvPr id="63" name="直線コネクタ 62"/>
        <xdr:cNvCxnSpPr/>
      </xdr:nvCxnSpPr>
      <xdr:spPr>
        <a:xfrm flipV="1">
          <a:off x="3987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113284</xdr:rowOff>
    </xdr:to>
    <xdr:cxnSp macro="">
      <xdr:nvCxnSpPr>
        <xdr:cNvPr id="66" name="直線コネクタ 65"/>
        <xdr:cNvCxnSpPr/>
      </xdr:nvCxnSpPr>
      <xdr:spPr>
        <a:xfrm flipV="1">
          <a:off x="3098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113284</xdr:rowOff>
    </xdr:to>
    <xdr:cxnSp macro="">
      <xdr:nvCxnSpPr>
        <xdr:cNvPr id="69" name="直線コネクタ 68"/>
        <xdr:cNvCxnSpPr/>
      </xdr:nvCxnSpPr>
      <xdr:spPr>
        <a:xfrm>
          <a:off x="2209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37</xdr:row>
      <xdr:rowOff>14986</xdr:rowOff>
    </xdr:to>
    <xdr:cxnSp macro="">
      <xdr:nvCxnSpPr>
        <xdr:cNvPr id="72" name="直線コネクタ 71"/>
        <xdr:cNvCxnSpPr/>
      </xdr:nvCxnSpPr>
      <xdr:spPr>
        <a:xfrm flipV="1">
          <a:off x="1320800" y="62169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2" name="円/楕円 81"/>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3"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4" name="円/楕円 83"/>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5" name="テキスト ボックス 84"/>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6" name="円/楕円 85"/>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7" name="テキスト ボックス 86"/>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8" name="円/楕円 87"/>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89" name="テキスト ボックス 88"/>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0" name="円/楕円 89"/>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91" name="テキスト ボックス 90"/>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ja-JP" altLang="ja-JP" sz="1100" b="0" i="0">
              <a:solidFill>
                <a:schemeClr val="dk1"/>
              </a:solidFill>
              <a:effectLst/>
              <a:latin typeface="+mn-ea"/>
              <a:ea typeface="+mn-ea"/>
              <a:cs typeface="+mn-cs"/>
            </a:rPr>
            <a:t>類似団体平均に比べ低い水準を維持している。　少ない職員数で効率的に業務を行うため業務の電算化</a:t>
          </a:r>
          <a:r>
            <a:rPr lang="ja-JP" altLang="en-US" sz="1100" b="0" i="0">
              <a:solidFill>
                <a:schemeClr val="dk1"/>
              </a:solidFill>
              <a:effectLst/>
              <a:latin typeface="+mn-ea"/>
              <a:ea typeface="+mn-ea"/>
              <a:cs typeface="+mn-cs"/>
            </a:rPr>
            <a:t>を進めているが</a:t>
          </a:r>
          <a:r>
            <a:rPr lang="ja-JP" altLang="ja-JP" sz="1100" b="0" i="0">
              <a:solidFill>
                <a:schemeClr val="dk1"/>
              </a:solidFill>
              <a:effectLst/>
              <a:latin typeface="+mn-ea"/>
              <a:ea typeface="+mn-ea"/>
              <a:cs typeface="+mn-cs"/>
            </a:rPr>
            <a:t>、法・制度改正に伴う電算改修費は高額となることが多いことから、電算化にあたっては、費用対効果を十分に検討する必要がある。</a:t>
          </a:r>
          <a:endParaRPr lang="ja-JP" altLang="ja-JP" sz="1100">
            <a:effectLst/>
            <a:latin typeface="+mn-ea"/>
            <a:ea typeface="+mn-ea"/>
          </a:endParaRPr>
        </a:p>
        <a:p>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12700</xdr:rowOff>
    </xdr:to>
    <xdr:cxnSp macro="">
      <xdr:nvCxnSpPr>
        <xdr:cNvPr id="124" name="直線コネクタ 123"/>
        <xdr:cNvCxnSpPr/>
      </xdr:nvCxnSpPr>
      <xdr:spPr>
        <a:xfrm>
          <a:off x="15671800" y="241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130810</xdr:rowOff>
    </xdr:from>
    <xdr:to>
      <xdr:col>22</xdr:col>
      <xdr:colOff>565150</xdr:colOff>
      <xdr:row>14</xdr:row>
      <xdr:rowOff>12700</xdr:rowOff>
    </xdr:to>
    <xdr:cxnSp macro="">
      <xdr:nvCxnSpPr>
        <xdr:cNvPr id="127" name="直線コネクタ 126"/>
        <xdr:cNvCxnSpPr/>
      </xdr:nvCxnSpPr>
      <xdr:spPr>
        <a:xfrm>
          <a:off x="14782800" y="235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13</xdr:row>
      <xdr:rowOff>130810</xdr:rowOff>
    </xdr:to>
    <xdr:cxnSp macro="">
      <xdr:nvCxnSpPr>
        <xdr:cNvPr id="130" name="直線コネクタ 129"/>
        <xdr:cNvCxnSpPr/>
      </xdr:nvCxnSpPr>
      <xdr:spPr>
        <a:xfrm>
          <a:off x="13893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14</xdr:row>
      <xdr:rowOff>5080</xdr:rowOff>
    </xdr:to>
    <xdr:cxnSp macro="">
      <xdr:nvCxnSpPr>
        <xdr:cNvPr id="133" name="直線コネクタ 132"/>
        <xdr:cNvCxnSpPr/>
      </xdr:nvCxnSpPr>
      <xdr:spPr>
        <a:xfrm flipV="1">
          <a:off x="13004800" y="233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3" name="円/楕円 142"/>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41927</xdr:rowOff>
    </xdr:from>
    <xdr:ext cx="762000" cy="259045"/>
    <xdr:sp macro="" textlink="">
      <xdr:nvSpPr>
        <xdr:cNvPr id="144"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5" name="円/楕円 144"/>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6" name="テキスト ボックス 145"/>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80010</xdr:rowOff>
    </xdr:from>
    <xdr:to>
      <xdr:col>21</xdr:col>
      <xdr:colOff>412750</xdr:colOff>
      <xdr:row>14</xdr:row>
      <xdr:rowOff>10160</xdr:rowOff>
    </xdr:to>
    <xdr:sp macro="" textlink="">
      <xdr:nvSpPr>
        <xdr:cNvPr id="147" name="円/楕円 146"/>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20337</xdr:rowOff>
    </xdr:from>
    <xdr:ext cx="762000" cy="259045"/>
    <xdr:sp macro="" textlink="">
      <xdr:nvSpPr>
        <xdr:cNvPr id="148" name="テキスト ボックス 147"/>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49" name="円/楕円 148"/>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0" name="テキスト ボックス 149"/>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1" name="円/楕円 150"/>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2" name="テキスト ボックス 151"/>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当町は、高齢化率が高く、加齢に伴</a:t>
          </a:r>
          <a:r>
            <a:rPr lang="ja-JP" altLang="en-US" sz="1100" b="0" i="0" baseline="0">
              <a:solidFill>
                <a:schemeClr val="dk1"/>
              </a:solidFill>
              <a:effectLst/>
              <a:latin typeface="+mn-ea"/>
              <a:ea typeface="+mn-ea"/>
              <a:cs typeface="+mn-cs"/>
            </a:rPr>
            <a:t>い</a:t>
          </a:r>
          <a:r>
            <a:rPr lang="ja-JP" altLang="ja-JP" sz="1100" b="0" i="0" baseline="0">
              <a:solidFill>
                <a:schemeClr val="dk1"/>
              </a:solidFill>
              <a:effectLst/>
              <a:latin typeface="+mn-ea"/>
              <a:ea typeface="+mn-ea"/>
              <a:cs typeface="+mn-cs"/>
            </a:rPr>
            <a:t>障害を負う者</a:t>
          </a:r>
          <a:r>
            <a:rPr lang="ja-JP" altLang="en-US" sz="1100" b="0" i="0" baseline="0">
              <a:solidFill>
                <a:schemeClr val="dk1"/>
              </a:solidFill>
              <a:effectLst/>
              <a:latin typeface="+mn-ea"/>
              <a:ea typeface="+mn-ea"/>
              <a:cs typeface="+mn-cs"/>
            </a:rPr>
            <a:t>も多く、障害者の自立支援に係る経費は年々増加している。</a:t>
          </a:r>
          <a:endParaRPr lang="en-US" altLang="ja-JP" sz="1100" b="0" i="0" baseline="0">
            <a:solidFill>
              <a:schemeClr val="dk1"/>
            </a:solidFill>
            <a:effectLst/>
            <a:latin typeface="+mn-ea"/>
            <a:ea typeface="+mn-ea"/>
            <a:cs typeface="+mn-cs"/>
          </a:endParaRPr>
        </a:p>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また</a:t>
          </a:r>
          <a:r>
            <a:rPr lang="ja-JP" altLang="en-US" sz="1100" b="0" i="0" baseline="0">
              <a:solidFill>
                <a:schemeClr val="dk1"/>
              </a:solidFill>
              <a:effectLst/>
              <a:latin typeface="+mn-ea"/>
              <a:ea typeface="+mn-ea"/>
              <a:cs typeface="+mn-cs"/>
            </a:rPr>
            <a:t>、子育て</a:t>
          </a:r>
          <a:r>
            <a:rPr lang="ja-JP" altLang="ja-JP" sz="1100" b="0" i="0" baseline="0">
              <a:solidFill>
                <a:schemeClr val="dk1"/>
              </a:solidFill>
              <a:effectLst/>
              <a:latin typeface="+mn-ea"/>
              <a:ea typeface="+mn-ea"/>
              <a:cs typeface="+mn-cs"/>
            </a:rPr>
            <a:t>支援</a:t>
          </a:r>
          <a:r>
            <a:rPr lang="ja-JP" altLang="en-US" sz="1100" b="0" i="0" baseline="0">
              <a:solidFill>
                <a:schemeClr val="dk1"/>
              </a:solidFill>
              <a:effectLst/>
              <a:latin typeface="+mn-ea"/>
              <a:ea typeface="+mn-ea"/>
              <a:cs typeface="+mn-cs"/>
            </a:rPr>
            <a:t>に注力していることから、今後も扶助費に係る比率は類似団体平均を上回る状況が続くと見込まれる。</a:t>
          </a:r>
          <a:endParaRPr lang="en-US" altLang="ja-JP" sz="1100" b="0" i="0" baseline="0">
            <a:solidFill>
              <a:schemeClr val="dk1"/>
            </a:solidFill>
            <a:effectLst/>
            <a:latin typeface="+mn-ea"/>
            <a:ea typeface="+mn-ea"/>
            <a:cs typeface="+mn-cs"/>
          </a:endParaRPr>
        </a:p>
        <a:p>
          <a:pPr rtl="0"/>
          <a:r>
            <a:rPr lang="ja-JP" altLang="en-US" sz="1100" b="0" i="0" baseline="0">
              <a:solidFill>
                <a:schemeClr val="dk1"/>
              </a:solidFill>
              <a:effectLst/>
              <a:latin typeface="+mn-ea"/>
              <a:ea typeface="+mn-ea"/>
              <a:cs typeface="+mn-cs"/>
            </a:rPr>
            <a:t>　介護予防事業等の推進により、重症化を防ぐことで経費の抑制を図るなど、対策が必要である。</a:t>
          </a:r>
          <a:endParaRPr lang="en-US" altLang="ja-JP" sz="1100" b="0" i="0" baseline="0">
            <a:solidFill>
              <a:schemeClr val="dk1"/>
            </a:solidFill>
            <a:effectLst/>
            <a:latin typeface="+mn-ea"/>
            <a:ea typeface="+mn-ea"/>
            <a:cs typeface="+mn-cs"/>
          </a:endParaRPr>
        </a:p>
        <a:p>
          <a:pPr rtl="0"/>
          <a:r>
            <a:rPr lang="ja-JP" altLang="en-US" sz="1100" b="0" i="0" baseline="0">
              <a:solidFill>
                <a:schemeClr val="dk1"/>
              </a:solidFill>
              <a:effectLst/>
              <a:latin typeface="+mn-ea"/>
              <a:ea typeface="+mn-ea"/>
              <a:cs typeface="+mn-cs"/>
            </a:rPr>
            <a:t>　</a:t>
          </a:r>
          <a:endParaRPr lang="en-US" altLang="ja-JP" sz="1100" b="0" i="0" baseline="0">
            <a:solidFill>
              <a:schemeClr val="dk1"/>
            </a:solidFill>
            <a:effectLst/>
            <a:latin typeface="+mj-ea"/>
            <a:ea typeface="+mj-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57</xdr:row>
      <xdr:rowOff>107950</xdr:rowOff>
    </xdr:to>
    <xdr:cxnSp macro="">
      <xdr:nvCxnSpPr>
        <xdr:cNvPr id="185" name="直線コネクタ 184"/>
        <xdr:cNvCxnSpPr/>
      </xdr:nvCxnSpPr>
      <xdr:spPr>
        <a:xfrm>
          <a:off x="3987800" y="9861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88900</xdr:rowOff>
    </xdr:to>
    <xdr:cxnSp macro="">
      <xdr:nvCxnSpPr>
        <xdr:cNvPr id="188" name="直線コネクタ 187"/>
        <xdr:cNvCxnSpPr/>
      </xdr:nvCxnSpPr>
      <xdr:spPr>
        <a:xfrm>
          <a:off x="3098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1" name="直線コネクタ 190"/>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107950</xdr:rowOff>
    </xdr:to>
    <xdr:cxnSp macro="">
      <xdr:nvCxnSpPr>
        <xdr:cNvPr id="194" name="直線コネクタ 193"/>
        <xdr:cNvCxnSpPr/>
      </xdr:nvCxnSpPr>
      <xdr:spPr>
        <a:xfrm flipV="1">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4" name="円/楕円 203"/>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5"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38100</xdr:rowOff>
    </xdr:from>
    <xdr:to>
      <xdr:col>5</xdr:col>
      <xdr:colOff>600075</xdr:colOff>
      <xdr:row>57</xdr:row>
      <xdr:rowOff>139700</xdr:rowOff>
    </xdr:to>
    <xdr:sp macro="" textlink="">
      <xdr:nvSpPr>
        <xdr:cNvPr id="206" name="円/楕円 205"/>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207" name="テキスト ボックス 206"/>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8" name="円/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9" name="テキスト ボックス 208"/>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2" name="円/楕円 211"/>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3" name="テキスト ボックス 21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j-ea"/>
              <a:ea typeface="+mj-ea"/>
              <a:cs typeface="+mn-cs"/>
            </a:rPr>
            <a:t>当町が構成町の一つとなっている皆野・長瀞上下水道組合（下水道事業）の法適化に伴う負担金の性質異動により、</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24</a:t>
          </a:r>
          <a:r>
            <a:rPr lang="ja-JP" altLang="en-US" sz="1100" b="0" i="0" baseline="0">
              <a:solidFill>
                <a:schemeClr val="dk1"/>
              </a:solidFill>
              <a:effectLst/>
              <a:latin typeface="+mj-ea"/>
              <a:ea typeface="+mj-ea"/>
              <a:cs typeface="+mn-cs"/>
            </a:rPr>
            <a:t>年度に</a:t>
          </a:r>
          <a:r>
            <a:rPr lang="ja-JP" altLang="ja-JP" sz="1100" b="0" i="0" baseline="0">
              <a:solidFill>
                <a:schemeClr val="dk1"/>
              </a:solidFill>
              <a:effectLst/>
              <a:latin typeface="+mj-ea"/>
              <a:ea typeface="+mj-ea"/>
              <a:cs typeface="+mn-cs"/>
            </a:rPr>
            <a:t>指標</a:t>
          </a:r>
          <a:r>
            <a:rPr lang="ja-JP" altLang="en-US" sz="1100" b="0" i="0" baseline="0">
              <a:solidFill>
                <a:schemeClr val="dk1"/>
              </a:solidFill>
              <a:effectLst/>
              <a:latin typeface="+mj-ea"/>
              <a:ea typeface="+mj-ea"/>
              <a:cs typeface="+mn-cs"/>
            </a:rPr>
            <a:t>が大きく</a:t>
          </a:r>
          <a:r>
            <a:rPr lang="ja-JP" altLang="ja-JP" sz="1100" b="0" i="0" baseline="0">
              <a:solidFill>
                <a:schemeClr val="dk1"/>
              </a:solidFill>
              <a:effectLst/>
              <a:latin typeface="+mj-ea"/>
              <a:ea typeface="+mj-ea"/>
              <a:cs typeface="+mn-cs"/>
            </a:rPr>
            <a:t>低下した</a:t>
          </a:r>
          <a:r>
            <a:rPr lang="ja-JP" altLang="en-US" sz="1100" b="0" i="0" baseline="0">
              <a:solidFill>
                <a:schemeClr val="dk1"/>
              </a:solidFill>
              <a:effectLst/>
              <a:latin typeface="+mj-ea"/>
              <a:ea typeface="+mj-ea"/>
              <a:cs typeface="+mn-cs"/>
            </a:rPr>
            <a:t>ものの</a:t>
          </a:r>
          <a:r>
            <a:rPr kumimoji="1" lang="ja-JP" altLang="en-US" sz="1100">
              <a:latin typeface="+mj-ea"/>
              <a:ea typeface="+mj-ea"/>
            </a:rPr>
            <a:t>、再び上昇している。主な要因は、</a:t>
          </a:r>
          <a:r>
            <a:rPr kumimoji="1" lang="ja-JP" altLang="ja-JP" sz="1100">
              <a:solidFill>
                <a:schemeClr val="dk1"/>
              </a:solidFill>
              <a:effectLst/>
              <a:latin typeface="+mn-lt"/>
              <a:ea typeface="+mn-ea"/>
              <a:cs typeface="+mn-cs"/>
            </a:rPr>
            <a:t>道路整備事業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新設改良から維持補修</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シフト</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の増である</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153670</xdr:rowOff>
    </xdr:to>
    <xdr:cxnSp macro="">
      <xdr:nvCxnSpPr>
        <xdr:cNvPr id="246" name="直線コネクタ 245"/>
        <xdr:cNvCxnSpPr/>
      </xdr:nvCxnSpPr>
      <xdr:spPr>
        <a:xfrm>
          <a:off x="15671800" y="9895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127000</xdr:rowOff>
    </xdr:to>
    <xdr:cxnSp macro="">
      <xdr:nvCxnSpPr>
        <xdr:cNvPr id="249" name="直線コネクタ 248"/>
        <xdr:cNvCxnSpPr/>
      </xdr:nvCxnSpPr>
      <xdr:spPr>
        <a:xfrm flipV="1">
          <a:off x="14782800" y="98958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127000</xdr:rowOff>
    </xdr:to>
    <xdr:cxnSp macro="">
      <xdr:nvCxnSpPr>
        <xdr:cNvPr id="252" name="直線コネクタ 251"/>
        <xdr:cNvCxnSpPr/>
      </xdr:nvCxnSpPr>
      <xdr:spPr>
        <a:xfrm>
          <a:off x="13893800" y="9903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119380</xdr:rowOff>
    </xdr:to>
    <xdr:cxnSp macro="">
      <xdr:nvCxnSpPr>
        <xdr:cNvPr id="255" name="直線コネクタ 254"/>
        <xdr:cNvCxnSpPr/>
      </xdr:nvCxnSpPr>
      <xdr:spPr>
        <a:xfrm flipV="1">
          <a:off x="13004800" y="9903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5" name="円/楕円 264"/>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66"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7" name="円/楕円 266"/>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8" name="テキスト ボックス 267"/>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9" name="円/楕円 268"/>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0" name="テキスト ボックス 269"/>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1" name="円/楕円 270"/>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2" name="テキスト ボックス 271"/>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3" name="円/楕円 272"/>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4" name="テキスト ボックス 273"/>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当町が構成町の一つとなっている皆野・長瀞上下水道組合（下水道事業）の法適化に伴う負担金の性質異動により、</a:t>
          </a:r>
          <a:r>
            <a:rPr lang="ja-JP" altLang="en-US"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24</a:t>
          </a:r>
          <a:r>
            <a:rPr lang="ja-JP" altLang="en-US" sz="1100" b="0" i="0" baseline="0">
              <a:solidFill>
                <a:schemeClr val="dk1"/>
              </a:solidFill>
              <a:effectLst/>
              <a:latin typeface="+mn-ea"/>
              <a:ea typeface="+mn-ea"/>
              <a:cs typeface="+mn-cs"/>
            </a:rPr>
            <a:t>年度から</a:t>
          </a:r>
          <a:r>
            <a:rPr lang="ja-JP" altLang="ja-JP" sz="1100" b="0" i="0" baseline="0">
              <a:solidFill>
                <a:schemeClr val="dk1"/>
              </a:solidFill>
              <a:effectLst/>
              <a:latin typeface="+mn-ea"/>
              <a:ea typeface="+mn-ea"/>
              <a:cs typeface="+mn-cs"/>
            </a:rPr>
            <a:t>指標</a:t>
          </a:r>
          <a:r>
            <a:rPr lang="ja-JP" altLang="en-US" sz="1100" b="0" i="0" baseline="0">
              <a:solidFill>
                <a:schemeClr val="dk1"/>
              </a:solidFill>
              <a:effectLst/>
              <a:latin typeface="+mn-ea"/>
              <a:ea typeface="+mn-ea"/>
              <a:cs typeface="+mn-cs"/>
            </a:rPr>
            <a:t>は</a:t>
          </a:r>
          <a:r>
            <a:rPr lang="ja-JP" altLang="ja-JP" sz="1100" b="0" i="0" baseline="0">
              <a:solidFill>
                <a:schemeClr val="dk1"/>
              </a:solidFill>
              <a:effectLst/>
              <a:latin typeface="+mn-ea"/>
              <a:ea typeface="+mn-ea"/>
              <a:cs typeface="+mn-cs"/>
            </a:rPr>
            <a:t>大幅に上昇し</a:t>
          </a:r>
          <a:r>
            <a:rPr lang="ja-JP" altLang="en-US" sz="1100" b="0" i="0" baseline="0">
              <a:solidFill>
                <a:schemeClr val="dk1"/>
              </a:solidFill>
              <a:effectLst/>
              <a:latin typeface="+mn-ea"/>
              <a:ea typeface="+mn-ea"/>
              <a:cs typeface="+mn-cs"/>
            </a:rPr>
            <a:t>ている</a:t>
          </a:r>
          <a:r>
            <a:rPr lang="ja-JP" altLang="ja-JP" sz="1100" b="0" i="0" baseline="0">
              <a:solidFill>
                <a:schemeClr val="dk1"/>
              </a:solidFill>
              <a:effectLst/>
              <a:latin typeface="+mn-ea"/>
              <a:ea typeface="+mn-ea"/>
              <a:cs typeface="+mn-cs"/>
            </a:rPr>
            <a:t>。</a:t>
          </a:r>
          <a:endParaRPr lang="en-US" altLang="ja-JP" sz="1100" b="0" i="0" baseline="0">
            <a:solidFill>
              <a:schemeClr val="dk1"/>
            </a:solidFill>
            <a:effectLst/>
            <a:latin typeface="+mn-ea"/>
            <a:ea typeface="+mn-ea"/>
            <a:cs typeface="+mn-cs"/>
          </a:endParaRPr>
        </a:p>
        <a:p>
          <a:pPr rtl="0"/>
          <a:r>
            <a:rPr lang="ja-JP" altLang="ja-JP" sz="1100" b="0" i="0" baseline="0">
              <a:solidFill>
                <a:schemeClr val="dk1"/>
              </a:solidFill>
              <a:effectLst/>
              <a:latin typeface="+mn-ea"/>
              <a:ea typeface="+mn-ea"/>
              <a:cs typeface="+mn-cs"/>
            </a:rPr>
            <a:t>　今後、当該組合の老朽化した施設更新に係る経費の負担が生じることが見込まれるが、現在進めている秩父圏域の広域水道化の中で、施設の更新・事業の効率化等を図</a:t>
          </a:r>
          <a:r>
            <a:rPr lang="ja-JP" altLang="en-US" sz="1100" b="0" i="0" baseline="0">
              <a:solidFill>
                <a:schemeClr val="dk1"/>
              </a:solidFill>
              <a:effectLst/>
              <a:latin typeface="+mn-ea"/>
              <a:ea typeface="+mn-ea"/>
              <a:cs typeface="+mn-cs"/>
            </a:rPr>
            <a:t>る</a:t>
          </a:r>
          <a:r>
            <a:rPr lang="ja-JP" altLang="ja-JP" sz="1100" b="0" i="0" baseline="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38</xdr:row>
      <xdr:rowOff>149860</xdr:rowOff>
    </xdr:to>
    <xdr:cxnSp macro="">
      <xdr:nvCxnSpPr>
        <xdr:cNvPr id="304" name="直線コネクタ 303"/>
        <xdr:cNvCxnSpPr/>
      </xdr:nvCxnSpPr>
      <xdr:spPr>
        <a:xfrm>
          <a:off x="15671800" y="6619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38</xdr:row>
      <xdr:rowOff>104140</xdr:rowOff>
    </xdr:to>
    <xdr:cxnSp macro="">
      <xdr:nvCxnSpPr>
        <xdr:cNvPr id="307" name="直線コネクタ 306"/>
        <xdr:cNvCxnSpPr/>
      </xdr:nvCxnSpPr>
      <xdr:spPr>
        <a:xfrm>
          <a:off x="14782800" y="635863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24130</xdr:rowOff>
    </xdr:to>
    <xdr:cxnSp macro="">
      <xdr:nvCxnSpPr>
        <xdr:cNvPr id="310" name="直線コネクタ 309"/>
        <xdr:cNvCxnSpPr/>
      </xdr:nvCxnSpPr>
      <xdr:spPr>
        <a:xfrm flipV="1">
          <a:off x="13893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156718</xdr:rowOff>
    </xdr:to>
    <xdr:cxnSp macro="">
      <xdr:nvCxnSpPr>
        <xdr:cNvPr id="313" name="直線コネクタ 312"/>
        <xdr:cNvCxnSpPr/>
      </xdr:nvCxnSpPr>
      <xdr:spPr>
        <a:xfrm flipV="1">
          <a:off x="13004800" y="63677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23" name="円/楕円 322"/>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24"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25" name="円/楕円 324"/>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26" name="テキスト ボックス 325"/>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7" name="円/楕円 326"/>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8" name="テキスト ボックス 32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29" name="円/楕円 328"/>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0" name="テキスト ボックス 32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1" name="円/楕円 330"/>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2" name="テキスト ボックス 331"/>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年度は、防災行政無線整備事業、消防団施設整備事業、庁舎非常電源設備整備事業に係る起債及び臨時財政対策債</a:t>
          </a:r>
          <a:r>
            <a:rPr kumimoji="1" lang="ja-JP" altLang="en-US" sz="1100">
              <a:solidFill>
                <a:schemeClr val="dk1"/>
              </a:solidFill>
              <a:effectLst/>
              <a:latin typeface="+mn-ea"/>
              <a:ea typeface="+mn-ea"/>
              <a:cs typeface="+mn-cs"/>
            </a:rPr>
            <a:t>について、大規模な借入れを行ったが、償還開始が平成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年度以降となったため、他の事業債の償還終了を受けて比率は低下した。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しかしながら、平成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年度以降は、引き続き防災行政無線整備、消防団施設整備事業を実施し、同様の借入を行うことから上昇の見込みである。</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156718</xdr:rowOff>
    </xdr:from>
    <xdr:to>
      <xdr:col>7</xdr:col>
      <xdr:colOff>15875</xdr:colOff>
      <xdr:row>75</xdr:row>
      <xdr:rowOff>170435</xdr:rowOff>
    </xdr:to>
    <xdr:cxnSp macro="">
      <xdr:nvCxnSpPr>
        <xdr:cNvPr id="362" name="直線コネクタ 361"/>
        <xdr:cNvCxnSpPr/>
      </xdr:nvCxnSpPr>
      <xdr:spPr>
        <a:xfrm flipV="1">
          <a:off x="3987800" y="130154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170435</xdr:rowOff>
    </xdr:from>
    <xdr:to>
      <xdr:col>5</xdr:col>
      <xdr:colOff>549275</xdr:colOff>
      <xdr:row>76</xdr:row>
      <xdr:rowOff>26415</xdr:rowOff>
    </xdr:to>
    <xdr:cxnSp macro="">
      <xdr:nvCxnSpPr>
        <xdr:cNvPr id="365" name="直線コネクタ 364"/>
        <xdr:cNvCxnSpPr/>
      </xdr:nvCxnSpPr>
      <xdr:spPr>
        <a:xfrm flipV="1">
          <a:off x="3098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129286</xdr:rowOff>
    </xdr:from>
    <xdr:to>
      <xdr:col>4</xdr:col>
      <xdr:colOff>346075</xdr:colOff>
      <xdr:row>76</xdr:row>
      <xdr:rowOff>26415</xdr:rowOff>
    </xdr:to>
    <xdr:cxnSp macro="">
      <xdr:nvCxnSpPr>
        <xdr:cNvPr id="368" name="直線コネクタ 367"/>
        <xdr:cNvCxnSpPr/>
      </xdr:nvCxnSpPr>
      <xdr:spPr>
        <a:xfrm>
          <a:off x="2209800" y="1298803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76</xdr:row>
      <xdr:rowOff>72137</xdr:rowOff>
    </xdr:to>
    <xdr:cxnSp macro="">
      <xdr:nvCxnSpPr>
        <xdr:cNvPr id="371" name="直線コネクタ 370"/>
        <xdr:cNvCxnSpPr/>
      </xdr:nvCxnSpPr>
      <xdr:spPr>
        <a:xfrm flipV="1">
          <a:off x="1320800" y="12988036"/>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105918</xdr:rowOff>
    </xdr:from>
    <xdr:to>
      <xdr:col>7</xdr:col>
      <xdr:colOff>66675</xdr:colOff>
      <xdr:row>76</xdr:row>
      <xdr:rowOff>36069</xdr:rowOff>
    </xdr:to>
    <xdr:sp macro="" textlink="">
      <xdr:nvSpPr>
        <xdr:cNvPr id="381" name="円/楕円 380"/>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122445</xdr:rowOff>
    </xdr:from>
    <xdr:ext cx="762000" cy="259045"/>
    <xdr:sp macro="" textlink="">
      <xdr:nvSpPr>
        <xdr:cNvPr id="382"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119634</xdr:rowOff>
    </xdr:from>
    <xdr:to>
      <xdr:col>5</xdr:col>
      <xdr:colOff>600075</xdr:colOff>
      <xdr:row>76</xdr:row>
      <xdr:rowOff>49783</xdr:rowOff>
    </xdr:to>
    <xdr:sp macro="" textlink="">
      <xdr:nvSpPr>
        <xdr:cNvPr id="383" name="円/楕円 382"/>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59961</xdr:rowOff>
    </xdr:from>
    <xdr:ext cx="736600" cy="259045"/>
    <xdr:sp macro="" textlink="">
      <xdr:nvSpPr>
        <xdr:cNvPr id="384" name="テキスト ボックス 383"/>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147065</xdr:rowOff>
    </xdr:from>
    <xdr:to>
      <xdr:col>4</xdr:col>
      <xdr:colOff>396875</xdr:colOff>
      <xdr:row>76</xdr:row>
      <xdr:rowOff>77215</xdr:rowOff>
    </xdr:to>
    <xdr:sp macro="" textlink="">
      <xdr:nvSpPr>
        <xdr:cNvPr id="385" name="円/楕円 384"/>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87393</xdr:rowOff>
    </xdr:from>
    <xdr:ext cx="762000" cy="259045"/>
    <xdr:sp macro="" textlink="">
      <xdr:nvSpPr>
        <xdr:cNvPr id="386" name="テキスト ボックス 385"/>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78486</xdr:rowOff>
    </xdr:from>
    <xdr:to>
      <xdr:col>3</xdr:col>
      <xdr:colOff>193675</xdr:colOff>
      <xdr:row>76</xdr:row>
      <xdr:rowOff>8635</xdr:rowOff>
    </xdr:to>
    <xdr:sp macro="" textlink="">
      <xdr:nvSpPr>
        <xdr:cNvPr id="387" name="円/楕円 386"/>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18813</xdr:rowOff>
    </xdr:from>
    <xdr:ext cx="762000" cy="259045"/>
    <xdr:sp macro="" textlink="">
      <xdr:nvSpPr>
        <xdr:cNvPr id="388" name="テキスト ボックス 387"/>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21337</xdr:rowOff>
    </xdr:from>
    <xdr:to>
      <xdr:col>1</xdr:col>
      <xdr:colOff>676275</xdr:colOff>
      <xdr:row>76</xdr:row>
      <xdr:rowOff>122937</xdr:rowOff>
    </xdr:to>
    <xdr:sp macro="" textlink="">
      <xdr:nvSpPr>
        <xdr:cNvPr id="389" name="円/楕円 388"/>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133113</xdr:rowOff>
    </xdr:from>
    <xdr:ext cx="762000" cy="259045"/>
    <xdr:sp macro="" textlink="">
      <xdr:nvSpPr>
        <xdr:cNvPr id="390" name="テキスト ボックス 389"/>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経常収支比率に大きな割合を占める人件費・物件費については今後の大幅な変動は見込んでいない。</a:t>
          </a:r>
          <a:r>
            <a:rPr lang="ja-JP" altLang="ja-JP" sz="1100" b="0" i="0">
              <a:solidFill>
                <a:schemeClr val="dk1"/>
              </a:solidFill>
              <a:effectLst/>
              <a:latin typeface="+mn-lt"/>
              <a:ea typeface="+mn-ea"/>
              <a:cs typeface="+mn-cs"/>
            </a:rPr>
            <a:t>類似団体平均を上回っている性質の経費について、適正化に努める。</a:t>
          </a:r>
          <a:endParaRPr lang="ja-JP" altLang="ja-JP" sz="1100">
            <a:effectLst/>
          </a:endParaRPr>
        </a:p>
        <a:p>
          <a:r>
            <a:rPr kumimoji="1" lang="ja-JP" altLang="en-US" sz="1100">
              <a:latin typeface="ＭＳ Ｐゴシック"/>
            </a:rPr>
            <a:t>　特に、特別会計への繰出金、一部事務組合への繰出金、負担金の適正化を図る。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138430</xdr:rowOff>
    </xdr:to>
    <xdr:cxnSp macro="">
      <xdr:nvCxnSpPr>
        <xdr:cNvPr id="423" name="直線コネクタ 422"/>
        <xdr:cNvCxnSpPr/>
      </xdr:nvCxnSpPr>
      <xdr:spPr>
        <a:xfrm>
          <a:off x="15671800" y="1330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100330</xdr:rowOff>
    </xdr:to>
    <xdr:cxnSp macro="">
      <xdr:nvCxnSpPr>
        <xdr:cNvPr id="426" name="直線コネクタ 425"/>
        <xdr:cNvCxnSpPr/>
      </xdr:nvCxnSpPr>
      <xdr:spPr>
        <a:xfrm>
          <a:off x="14782800" y="13119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88900</xdr:rowOff>
    </xdr:to>
    <xdr:cxnSp macro="">
      <xdr:nvCxnSpPr>
        <xdr:cNvPr id="429" name="直線コネクタ 428"/>
        <xdr:cNvCxnSpPr/>
      </xdr:nvCxnSpPr>
      <xdr:spPr>
        <a:xfrm>
          <a:off x="13893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77</xdr:row>
      <xdr:rowOff>119380</xdr:rowOff>
    </xdr:to>
    <xdr:cxnSp macro="">
      <xdr:nvCxnSpPr>
        <xdr:cNvPr id="432" name="直線コネクタ 431"/>
        <xdr:cNvCxnSpPr/>
      </xdr:nvCxnSpPr>
      <xdr:spPr>
        <a:xfrm flipV="1">
          <a:off x="13004800" y="129667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2" name="円/楕円 441"/>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43"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4" name="円/楕円 443"/>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135907</xdr:rowOff>
    </xdr:from>
    <xdr:ext cx="736600" cy="259045"/>
    <xdr:sp macro="" textlink="">
      <xdr:nvSpPr>
        <xdr:cNvPr id="445" name="テキスト ボックス 444"/>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6" name="円/楕円 445"/>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47" name="テキスト ボックス 446"/>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48" name="円/楕円 447"/>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50" name="円/楕円 449"/>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51" name="テキスト ボックス 450"/>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埼玉県皆野町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153510</xdr:rowOff>
    </xdr:from>
    <xdr:to>
      <xdr:col>4</xdr:col>
      <xdr:colOff>1117600</xdr:colOff>
      <xdr:row>18</xdr:row>
      <xdr:rowOff>157137</xdr:rowOff>
    </xdr:to>
    <xdr:cxnSp macro="">
      <xdr:nvCxnSpPr>
        <xdr:cNvPr id="50" name="直線コネクタ 49"/>
        <xdr:cNvCxnSpPr/>
      </xdr:nvCxnSpPr>
      <xdr:spPr bwMode="auto">
        <a:xfrm flipV="1">
          <a:off x="5003800" y="3287235"/>
          <a:ext cx="647700" cy="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157137</xdr:rowOff>
    </xdr:from>
    <xdr:to>
      <xdr:col>4</xdr:col>
      <xdr:colOff>469900</xdr:colOff>
      <xdr:row>18</xdr:row>
      <xdr:rowOff>166738</xdr:rowOff>
    </xdr:to>
    <xdr:cxnSp macro="">
      <xdr:nvCxnSpPr>
        <xdr:cNvPr id="53" name="直線コネクタ 52"/>
        <xdr:cNvCxnSpPr/>
      </xdr:nvCxnSpPr>
      <xdr:spPr bwMode="auto">
        <a:xfrm flipV="1">
          <a:off x="4305300" y="3290862"/>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166738</xdr:rowOff>
    </xdr:from>
    <xdr:to>
      <xdr:col>3</xdr:col>
      <xdr:colOff>904875</xdr:colOff>
      <xdr:row>19</xdr:row>
      <xdr:rowOff>48552</xdr:rowOff>
    </xdr:to>
    <xdr:cxnSp macro="">
      <xdr:nvCxnSpPr>
        <xdr:cNvPr id="56" name="直線コネクタ 55"/>
        <xdr:cNvCxnSpPr/>
      </xdr:nvCxnSpPr>
      <xdr:spPr bwMode="auto">
        <a:xfrm flipV="1">
          <a:off x="3606800" y="3300463"/>
          <a:ext cx="698500" cy="5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28009</xdr:rowOff>
    </xdr:from>
    <xdr:to>
      <xdr:col>3</xdr:col>
      <xdr:colOff>206375</xdr:colOff>
      <xdr:row>19</xdr:row>
      <xdr:rowOff>48552</xdr:rowOff>
    </xdr:to>
    <xdr:cxnSp macro="">
      <xdr:nvCxnSpPr>
        <xdr:cNvPr id="59" name="直線コネクタ 58"/>
        <xdr:cNvCxnSpPr/>
      </xdr:nvCxnSpPr>
      <xdr:spPr bwMode="auto">
        <a:xfrm>
          <a:off x="2908300" y="3333184"/>
          <a:ext cx="698500" cy="2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102710</xdr:rowOff>
    </xdr:from>
    <xdr:to>
      <xdr:col>5</xdr:col>
      <xdr:colOff>34925</xdr:colOff>
      <xdr:row>19</xdr:row>
      <xdr:rowOff>32860</xdr:rowOff>
    </xdr:to>
    <xdr:sp macro="" textlink="">
      <xdr:nvSpPr>
        <xdr:cNvPr id="69" name="円/楕円 68"/>
        <xdr:cNvSpPr/>
      </xdr:nvSpPr>
      <xdr:spPr bwMode="auto">
        <a:xfrm>
          <a:off x="5600700" y="323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74787</xdr:rowOff>
    </xdr:from>
    <xdr:ext cx="762000" cy="259045"/>
    <xdr:sp macro="" textlink="">
      <xdr:nvSpPr>
        <xdr:cNvPr id="70" name="人口1人当たり決算額の推移該当値テキスト130"/>
        <xdr:cNvSpPr txBox="1"/>
      </xdr:nvSpPr>
      <xdr:spPr>
        <a:xfrm>
          <a:off x="5740400" y="32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106337</xdr:rowOff>
    </xdr:from>
    <xdr:to>
      <xdr:col>4</xdr:col>
      <xdr:colOff>520700</xdr:colOff>
      <xdr:row>19</xdr:row>
      <xdr:rowOff>36487</xdr:rowOff>
    </xdr:to>
    <xdr:sp macro="" textlink="">
      <xdr:nvSpPr>
        <xdr:cNvPr id="71" name="円/楕円 70"/>
        <xdr:cNvSpPr/>
      </xdr:nvSpPr>
      <xdr:spPr bwMode="auto">
        <a:xfrm>
          <a:off x="4953000" y="3240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21264</xdr:rowOff>
    </xdr:from>
    <xdr:ext cx="736600" cy="259045"/>
    <xdr:sp macro="" textlink="">
      <xdr:nvSpPr>
        <xdr:cNvPr id="72" name="テキスト ボックス 71"/>
        <xdr:cNvSpPr txBox="1"/>
      </xdr:nvSpPr>
      <xdr:spPr>
        <a:xfrm>
          <a:off x="4622800" y="332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115938</xdr:rowOff>
    </xdr:from>
    <xdr:to>
      <xdr:col>3</xdr:col>
      <xdr:colOff>955675</xdr:colOff>
      <xdr:row>19</xdr:row>
      <xdr:rowOff>46088</xdr:rowOff>
    </xdr:to>
    <xdr:sp macro="" textlink="">
      <xdr:nvSpPr>
        <xdr:cNvPr id="73" name="円/楕円 72"/>
        <xdr:cNvSpPr/>
      </xdr:nvSpPr>
      <xdr:spPr bwMode="auto">
        <a:xfrm>
          <a:off x="4254500" y="324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30865</xdr:rowOff>
    </xdr:from>
    <xdr:ext cx="762000" cy="259045"/>
    <xdr:sp macro="" textlink="">
      <xdr:nvSpPr>
        <xdr:cNvPr id="74" name="テキスト ボックス 73"/>
        <xdr:cNvSpPr txBox="1"/>
      </xdr:nvSpPr>
      <xdr:spPr>
        <a:xfrm>
          <a:off x="3924300" y="333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169202</xdr:rowOff>
    </xdr:from>
    <xdr:to>
      <xdr:col>3</xdr:col>
      <xdr:colOff>257175</xdr:colOff>
      <xdr:row>19</xdr:row>
      <xdr:rowOff>99352</xdr:rowOff>
    </xdr:to>
    <xdr:sp macro="" textlink="">
      <xdr:nvSpPr>
        <xdr:cNvPr id="75" name="円/楕円 74"/>
        <xdr:cNvSpPr/>
      </xdr:nvSpPr>
      <xdr:spPr bwMode="auto">
        <a:xfrm>
          <a:off x="3556000" y="330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84129</xdr:rowOff>
    </xdr:from>
    <xdr:ext cx="762000" cy="259045"/>
    <xdr:sp macro="" textlink="">
      <xdr:nvSpPr>
        <xdr:cNvPr id="76" name="テキスト ボックス 75"/>
        <xdr:cNvSpPr txBox="1"/>
      </xdr:nvSpPr>
      <xdr:spPr>
        <a:xfrm>
          <a:off x="3225800" y="338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148659</xdr:rowOff>
    </xdr:from>
    <xdr:to>
      <xdr:col>2</xdr:col>
      <xdr:colOff>692150</xdr:colOff>
      <xdr:row>19</xdr:row>
      <xdr:rowOff>78809</xdr:rowOff>
    </xdr:to>
    <xdr:sp macro="" textlink="">
      <xdr:nvSpPr>
        <xdr:cNvPr id="77" name="円/楕円 76"/>
        <xdr:cNvSpPr/>
      </xdr:nvSpPr>
      <xdr:spPr bwMode="auto">
        <a:xfrm>
          <a:off x="2857500" y="328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63586</xdr:rowOff>
    </xdr:from>
    <xdr:ext cx="762000" cy="259045"/>
    <xdr:sp macro="" textlink="">
      <xdr:nvSpPr>
        <xdr:cNvPr id="78" name="テキスト ボックス 77"/>
        <xdr:cNvSpPr txBox="1"/>
      </xdr:nvSpPr>
      <xdr:spPr>
        <a:xfrm>
          <a:off x="2527300" y="33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126505</xdr:rowOff>
    </xdr:from>
    <xdr:to>
      <xdr:col>4</xdr:col>
      <xdr:colOff>1117600</xdr:colOff>
      <xdr:row>36</xdr:row>
      <xdr:rowOff>148387</xdr:rowOff>
    </xdr:to>
    <xdr:cxnSp macro="">
      <xdr:nvCxnSpPr>
        <xdr:cNvPr id="111" name="直線コネクタ 110"/>
        <xdr:cNvCxnSpPr/>
      </xdr:nvCxnSpPr>
      <xdr:spPr bwMode="auto">
        <a:xfrm>
          <a:off x="5003800" y="7079755"/>
          <a:ext cx="647700" cy="21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78283</xdr:rowOff>
    </xdr:from>
    <xdr:to>
      <xdr:col>4</xdr:col>
      <xdr:colOff>469900</xdr:colOff>
      <xdr:row>36</xdr:row>
      <xdr:rowOff>126505</xdr:rowOff>
    </xdr:to>
    <xdr:cxnSp macro="">
      <xdr:nvCxnSpPr>
        <xdr:cNvPr id="114" name="直線コネクタ 113"/>
        <xdr:cNvCxnSpPr/>
      </xdr:nvCxnSpPr>
      <xdr:spPr bwMode="auto">
        <a:xfrm>
          <a:off x="4305300" y="7031533"/>
          <a:ext cx="698500" cy="4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49060</xdr:rowOff>
    </xdr:from>
    <xdr:to>
      <xdr:col>3</xdr:col>
      <xdr:colOff>904875</xdr:colOff>
      <xdr:row>36</xdr:row>
      <xdr:rowOff>78283</xdr:rowOff>
    </xdr:to>
    <xdr:cxnSp macro="">
      <xdr:nvCxnSpPr>
        <xdr:cNvPr id="117" name="直線コネクタ 116"/>
        <xdr:cNvCxnSpPr/>
      </xdr:nvCxnSpPr>
      <xdr:spPr bwMode="auto">
        <a:xfrm>
          <a:off x="3606800" y="7002310"/>
          <a:ext cx="698500" cy="2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332575</xdr:rowOff>
    </xdr:from>
    <xdr:to>
      <xdr:col>3</xdr:col>
      <xdr:colOff>206375</xdr:colOff>
      <xdr:row>36</xdr:row>
      <xdr:rowOff>49060</xdr:rowOff>
    </xdr:to>
    <xdr:cxnSp macro="">
      <xdr:nvCxnSpPr>
        <xdr:cNvPr id="120" name="直線コネクタ 119"/>
        <xdr:cNvCxnSpPr/>
      </xdr:nvCxnSpPr>
      <xdr:spPr bwMode="auto">
        <a:xfrm>
          <a:off x="2908300" y="6942925"/>
          <a:ext cx="698500" cy="5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97587</xdr:rowOff>
    </xdr:from>
    <xdr:to>
      <xdr:col>5</xdr:col>
      <xdr:colOff>34925</xdr:colOff>
      <xdr:row>37</xdr:row>
      <xdr:rowOff>27737</xdr:rowOff>
    </xdr:to>
    <xdr:sp macro="" textlink="">
      <xdr:nvSpPr>
        <xdr:cNvPr id="130" name="円/楕円 129"/>
        <xdr:cNvSpPr/>
      </xdr:nvSpPr>
      <xdr:spPr bwMode="auto">
        <a:xfrm>
          <a:off x="5600700" y="705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69664</xdr:rowOff>
    </xdr:from>
    <xdr:ext cx="762000" cy="259045"/>
    <xdr:sp macro="" textlink="">
      <xdr:nvSpPr>
        <xdr:cNvPr id="131" name="人口1人当たり決算額の推移該当値テキスト445"/>
        <xdr:cNvSpPr txBox="1"/>
      </xdr:nvSpPr>
      <xdr:spPr>
        <a:xfrm>
          <a:off x="5740400" y="70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75705</xdr:rowOff>
    </xdr:from>
    <xdr:to>
      <xdr:col>4</xdr:col>
      <xdr:colOff>520700</xdr:colOff>
      <xdr:row>37</xdr:row>
      <xdr:rowOff>5855</xdr:rowOff>
    </xdr:to>
    <xdr:sp macro="" textlink="">
      <xdr:nvSpPr>
        <xdr:cNvPr id="132" name="円/楕円 131"/>
        <xdr:cNvSpPr/>
      </xdr:nvSpPr>
      <xdr:spPr bwMode="auto">
        <a:xfrm>
          <a:off x="4953000" y="702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162082</xdr:rowOff>
    </xdr:from>
    <xdr:ext cx="736600" cy="259045"/>
    <xdr:sp macro="" textlink="">
      <xdr:nvSpPr>
        <xdr:cNvPr id="133" name="テキスト ボックス 132"/>
        <xdr:cNvSpPr txBox="1"/>
      </xdr:nvSpPr>
      <xdr:spPr>
        <a:xfrm>
          <a:off x="4622800" y="7115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27483</xdr:rowOff>
    </xdr:from>
    <xdr:to>
      <xdr:col>3</xdr:col>
      <xdr:colOff>955675</xdr:colOff>
      <xdr:row>36</xdr:row>
      <xdr:rowOff>129083</xdr:rowOff>
    </xdr:to>
    <xdr:sp macro="" textlink="">
      <xdr:nvSpPr>
        <xdr:cNvPr id="134" name="円/楕円 133"/>
        <xdr:cNvSpPr/>
      </xdr:nvSpPr>
      <xdr:spPr bwMode="auto">
        <a:xfrm>
          <a:off x="4254500" y="698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113860</xdr:rowOff>
    </xdr:from>
    <xdr:ext cx="762000" cy="259045"/>
    <xdr:sp macro="" textlink="">
      <xdr:nvSpPr>
        <xdr:cNvPr id="135" name="テキスト ボックス 134"/>
        <xdr:cNvSpPr txBox="1"/>
      </xdr:nvSpPr>
      <xdr:spPr>
        <a:xfrm>
          <a:off x="3924300" y="70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341160</xdr:rowOff>
    </xdr:from>
    <xdr:to>
      <xdr:col>3</xdr:col>
      <xdr:colOff>257175</xdr:colOff>
      <xdr:row>36</xdr:row>
      <xdr:rowOff>99860</xdr:rowOff>
    </xdr:to>
    <xdr:sp macro="" textlink="">
      <xdr:nvSpPr>
        <xdr:cNvPr id="136" name="円/楕円 135"/>
        <xdr:cNvSpPr/>
      </xdr:nvSpPr>
      <xdr:spPr bwMode="auto">
        <a:xfrm>
          <a:off x="3556000" y="695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84637</xdr:rowOff>
    </xdr:from>
    <xdr:ext cx="762000" cy="259045"/>
    <xdr:sp macro="" textlink="">
      <xdr:nvSpPr>
        <xdr:cNvPr id="137" name="テキスト ボックス 136"/>
        <xdr:cNvSpPr txBox="1"/>
      </xdr:nvSpPr>
      <xdr:spPr>
        <a:xfrm>
          <a:off x="3225800" y="703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281775</xdr:rowOff>
    </xdr:from>
    <xdr:to>
      <xdr:col>2</xdr:col>
      <xdr:colOff>692150</xdr:colOff>
      <xdr:row>36</xdr:row>
      <xdr:rowOff>40475</xdr:rowOff>
    </xdr:to>
    <xdr:sp macro="" textlink="">
      <xdr:nvSpPr>
        <xdr:cNvPr id="138" name="円/楕円 137"/>
        <xdr:cNvSpPr/>
      </xdr:nvSpPr>
      <xdr:spPr bwMode="auto">
        <a:xfrm>
          <a:off x="2857500" y="689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25252</xdr:rowOff>
    </xdr:from>
    <xdr:ext cx="762000" cy="259045"/>
    <xdr:sp macro="" textlink="">
      <xdr:nvSpPr>
        <xdr:cNvPr id="139" name="テキスト ボックス 138"/>
        <xdr:cNvSpPr txBox="1"/>
      </xdr:nvSpPr>
      <xdr:spPr>
        <a:xfrm>
          <a:off x="2527300" y="69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橋りょう整備、消防団再編に伴う詰所建設・車両更新など大型事業を実施したほか、平成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年度末の大雪対策に多額の経費を要したことなどから、昨年度に引き続き比率は悪化した。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今後も消防団施設整備事業を継続実施することからも、</a:t>
          </a:r>
          <a:r>
            <a:rPr kumimoji="1" lang="ja-JP" altLang="ja-JP" sz="1400">
              <a:solidFill>
                <a:schemeClr val="dk1"/>
              </a:solidFill>
              <a:effectLst/>
              <a:latin typeface="+mn-ea"/>
              <a:ea typeface="+mn-ea"/>
              <a:cs typeface="+mn-cs"/>
            </a:rPr>
            <a:t>健全な財政運営に</a:t>
          </a:r>
          <a:r>
            <a:rPr kumimoji="1" lang="ja-JP" altLang="en-US" sz="1400">
              <a:solidFill>
                <a:schemeClr val="dk1"/>
              </a:solidFill>
              <a:effectLst/>
              <a:latin typeface="+mn-ea"/>
              <a:ea typeface="+mn-ea"/>
              <a:cs typeface="+mn-cs"/>
            </a:rPr>
            <a:t>向け、</a:t>
          </a:r>
          <a:r>
            <a:rPr kumimoji="1" lang="ja-JP" altLang="en-US" sz="1400">
              <a:latin typeface="+mn-ea"/>
              <a:ea typeface="+mn-ea"/>
            </a:rPr>
            <a:t>歳入の確保、歳出の抑制に更に努めていく必要がある。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いずれの会計についても赤字は生じておらず健全な財政状況を維持している。</a:t>
          </a:r>
          <a:endParaRPr kumimoji="1" lang="en-US" altLang="ja-JP" sz="1400">
            <a:latin typeface="ＭＳ ゴシック" pitchFamily="49" charset="-128"/>
            <a:ea typeface="ＭＳ ゴシック" pitchFamily="49" charset="-128"/>
          </a:endParaRPr>
        </a:p>
        <a:p>
          <a:pPr rtl="0"/>
          <a:r>
            <a:rPr kumimoji="1" lang="ja-JP" altLang="en-US" sz="1400">
              <a:latin typeface="ＭＳ ゴシック" pitchFamily="49" charset="-128"/>
              <a:ea typeface="ＭＳ ゴシック" pitchFamily="49" charset="-128"/>
            </a:rPr>
            <a:t>　反面、</a:t>
          </a:r>
          <a:r>
            <a:rPr kumimoji="1" lang="ja-JP" altLang="en-US" sz="1400">
              <a:latin typeface="+mn-ea"/>
              <a:ea typeface="+mn-ea"/>
            </a:rPr>
            <a:t>過大となりがちな</a:t>
          </a:r>
          <a:r>
            <a:rPr lang="ja-JP" altLang="ja-JP" sz="1400" b="0" i="0" baseline="0">
              <a:solidFill>
                <a:schemeClr val="dk1"/>
              </a:solidFill>
              <a:effectLst/>
              <a:latin typeface="+mn-ea"/>
              <a:ea typeface="+mn-ea"/>
              <a:cs typeface="+mn-cs"/>
            </a:rPr>
            <a:t>国民健康保険特別会計の黒字額</a:t>
          </a:r>
          <a:r>
            <a:rPr lang="ja-JP" altLang="en-US" sz="1400" b="0" i="0" baseline="0">
              <a:solidFill>
                <a:schemeClr val="dk1"/>
              </a:solidFill>
              <a:effectLst/>
              <a:latin typeface="+mn-ea"/>
              <a:ea typeface="+mn-ea"/>
              <a:cs typeface="+mn-cs"/>
            </a:rPr>
            <a:t>の適正化に努めてきたが、平成</a:t>
          </a:r>
          <a:r>
            <a:rPr lang="en-US" altLang="ja-JP" sz="1400" b="0" i="0" baseline="0">
              <a:solidFill>
                <a:schemeClr val="dk1"/>
              </a:solidFill>
              <a:effectLst/>
              <a:latin typeface="+mn-ea"/>
              <a:ea typeface="+mn-ea"/>
              <a:cs typeface="+mn-cs"/>
            </a:rPr>
            <a:t>25</a:t>
          </a:r>
          <a:r>
            <a:rPr lang="ja-JP" altLang="en-US" sz="1400" b="0" i="0" baseline="0">
              <a:solidFill>
                <a:schemeClr val="dk1"/>
              </a:solidFill>
              <a:effectLst/>
              <a:latin typeface="+mn-ea"/>
              <a:ea typeface="+mn-ea"/>
              <a:cs typeface="+mn-cs"/>
            </a:rPr>
            <a:t>年度は再び一般会計を上回る比率となった。</a:t>
          </a:r>
          <a:endParaRPr lang="en-US" altLang="ja-JP" sz="1400" b="0" i="0" baseline="0">
            <a:solidFill>
              <a:schemeClr val="dk1"/>
            </a:solidFill>
            <a:effectLst/>
            <a:latin typeface="+mn-ea"/>
            <a:ea typeface="+mn-ea"/>
            <a:cs typeface="+mn-cs"/>
          </a:endParaRPr>
        </a:p>
        <a:p>
          <a:pPr rtl="0"/>
          <a:r>
            <a:rPr lang="ja-JP" altLang="en-US" sz="1400">
              <a:effectLst/>
              <a:latin typeface="+mn-ea"/>
              <a:ea typeface="+mn-ea"/>
            </a:rPr>
            <a:t>　これは、年度末の医療費が見込みを大きく下回ったことによるもので、結果的に一般会計及び基金からの繰入金が過大となった。</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a:t>
          </a:r>
          <a:r>
            <a:rPr lang="ja-JP" altLang="en-US" sz="1400" b="0" i="0" baseline="0">
              <a:solidFill>
                <a:schemeClr val="dk1"/>
              </a:solidFill>
              <a:effectLst/>
              <a:latin typeface="+mn-ea"/>
              <a:ea typeface="+mn-ea"/>
              <a:cs typeface="+mn-cs"/>
            </a:rPr>
            <a:t>一般会計については、２年続いて実質収支比率がマイナスとなっていることからも、一般会計からの繰出金については特に</a:t>
          </a:r>
          <a:r>
            <a:rPr lang="ja-JP" altLang="ja-JP" sz="1400" b="0" i="0" baseline="0">
              <a:solidFill>
                <a:schemeClr val="dk1"/>
              </a:solidFill>
              <a:effectLst/>
              <a:latin typeface="+mn-ea"/>
              <a:ea typeface="+mn-ea"/>
              <a:cs typeface="+mn-cs"/>
            </a:rPr>
            <a:t>適正な執行</a:t>
          </a:r>
          <a:r>
            <a:rPr lang="ja-JP" altLang="en-US" sz="1400" b="0" i="0" baseline="0">
              <a:solidFill>
                <a:schemeClr val="dk1"/>
              </a:solidFill>
              <a:effectLst/>
              <a:latin typeface="+mn-ea"/>
              <a:ea typeface="+mn-ea"/>
              <a:cs typeface="+mn-cs"/>
            </a:rPr>
            <a:t>に努める必要がある</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kumimoji="1" lang="ja-JP" altLang="en-US" sz="1400">
              <a:latin typeface="+mn-ea"/>
              <a:ea typeface="+mn-ea"/>
            </a:rPr>
            <a:t>平成</a:t>
          </a:r>
          <a:r>
            <a:rPr kumimoji="1" lang="en-US" altLang="ja-JP" sz="1400">
              <a:latin typeface="+mn-ea"/>
              <a:ea typeface="+mn-ea"/>
            </a:rPr>
            <a:t>25</a:t>
          </a:r>
          <a:r>
            <a:rPr kumimoji="1" lang="ja-JP" altLang="en-US" sz="1400">
              <a:latin typeface="+mn-ea"/>
              <a:ea typeface="+mn-ea"/>
            </a:rPr>
            <a:t>年度は、元利償還金の減、算入公債費の増に伴い、実質公債費比率は低下した。</a:t>
          </a:r>
          <a:endParaRPr kumimoji="1" lang="en-US" altLang="ja-JP" sz="1400">
            <a:latin typeface="+mn-ea"/>
            <a:ea typeface="+mn-ea"/>
          </a:endParaRPr>
        </a:p>
        <a:p>
          <a:pPr rtl="0"/>
          <a:r>
            <a:rPr lang="ja-JP" altLang="en-US" sz="1400" b="0" i="0" baseline="0">
              <a:solidFill>
                <a:schemeClr val="dk1"/>
              </a:solidFill>
              <a:effectLst/>
              <a:latin typeface="+mn-ea"/>
              <a:ea typeface="+mn-ea"/>
              <a:cs typeface="+mn-cs"/>
            </a:rPr>
            <a:t>　算入公債費は年々大きくなっているが、</a:t>
          </a:r>
          <a:r>
            <a:rPr lang="ja-JP" altLang="ja-JP" sz="1400" b="0" i="0" baseline="0">
              <a:solidFill>
                <a:schemeClr val="dk1"/>
              </a:solidFill>
              <a:effectLst/>
              <a:latin typeface="+mn-ea"/>
              <a:ea typeface="+mn-ea"/>
              <a:cs typeface="+mn-cs"/>
            </a:rPr>
            <a:t>臨時財政対策債</a:t>
          </a:r>
          <a:r>
            <a:rPr lang="ja-JP" altLang="en-US" sz="1400" b="0" i="0" baseline="0">
              <a:solidFill>
                <a:schemeClr val="dk1"/>
              </a:solidFill>
              <a:effectLst/>
              <a:latin typeface="+mn-ea"/>
              <a:ea typeface="+mn-ea"/>
              <a:cs typeface="+mn-cs"/>
            </a:rPr>
            <a:t>によるところが大きい。</a:t>
          </a:r>
          <a:endParaRPr lang="en-US" altLang="ja-JP" sz="1400" b="0" i="0" baseline="0">
            <a:solidFill>
              <a:schemeClr val="dk1"/>
            </a:solidFill>
            <a:effectLst/>
            <a:latin typeface="+mn-ea"/>
            <a:ea typeface="+mn-ea"/>
            <a:cs typeface="+mn-cs"/>
          </a:endParaRPr>
        </a:p>
        <a:p>
          <a:pPr rtl="0"/>
          <a:r>
            <a:rPr kumimoji="1" lang="ja-JP" altLang="en-US" sz="1400">
              <a:latin typeface="+mn-ea"/>
              <a:ea typeface="+mn-ea"/>
            </a:rPr>
            <a:t>　平成</a:t>
          </a:r>
          <a:r>
            <a:rPr kumimoji="1" lang="en-US" altLang="ja-JP" sz="1400">
              <a:latin typeface="+mn-ea"/>
              <a:ea typeface="+mn-ea"/>
            </a:rPr>
            <a:t>25</a:t>
          </a:r>
          <a:r>
            <a:rPr kumimoji="1" lang="ja-JP" altLang="en-US" sz="1400">
              <a:latin typeface="+mn-ea"/>
              <a:ea typeface="+mn-ea"/>
            </a:rPr>
            <a:t>年度に実施した防災行政無線整備事業、消防団施設整備事業、庁舎非常電源設備整備事業に係る起債の償還が平成</a:t>
          </a:r>
          <a:r>
            <a:rPr kumimoji="1" lang="en-US" altLang="ja-JP" sz="1400">
              <a:latin typeface="+mn-ea"/>
              <a:ea typeface="+mn-ea"/>
            </a:rPr>
            <a:t>26</a:t>
          </a:r>
          <a:r>
            <a:rPr kumimoji="1" lang="ja-JP" altLang="en-US" sz="1400">
              <a:latin typeface="+mn-ea"/>
              <a:ea typeface="+mn-ea"/>
            </a:rPr>
            <a:t>年度に始まることから比率の上昇が見込まれる。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mn-ea"/>
              <a:ea typeface="+mn-ea"/>
            </a:rPr>
            <a:t>平成</a:t>
          </a:r>
          <a:r>
            <a:rPr kumimoji="1" lang="en-US" altLang="ja-JP" sz="1400">
              <a:latin typeface="+mn-ea"/>
              <a:ea typeface="+mn-ea"/>
            </a:rPr>
            <a:t>25</a:t>
          </a:r>
          <a:r>
            <a:rPr kumimoji="1" lang="ja-JP" altLang="en-US" sz="1400">
              <a:latin typeface="+mn-ea"/>
              <a:ea typeface="+mn-ea"/>
            </a:rPr>
            <a:t>年度は、</a:t>
          </a:r>
          <a:r>
            <a:rPr kumimoji="1" lang="ja-JP" altLang="ja-JP" sz="1400">
              <a:solidFill>
                <a:schemeClr val="dk1"/>
              </a:solidFill>
              <a:effectLst/>
              <a:latin typeface="+mn-ea"/>
              <a:ea typeface="+mn-ea"/>
              <a:cs typeface="+mn-cs"/>
            </a:rPr>
            <a:t>防災行政無線整備事業、消防団施設整備事業、庁舎非常電源設備整備事業</a:t>
          </a:r>
          <a:r>
            <a:rPr kumimoji="1" lang="ja-JP" altLang="en-US" sz="1400">
              <a:solidFill>
                <a:schemeClr val="dk1"/>
              </a:solidFill>
              <a:effectLst/>
              <a:latin typeface="+mn-ea"/>
              <a:ea typeface="+mn-ea"/>
              <a:cs typeface="+mn-cs"/>
            </a:rPr>
            <a:t>に係る起債及び臨時財政対策債の発行により、残高は</a:t>
          </a:r>
          <a:r>
            <a:rPr kumimoji="1" lang="en-US" altLang="ja-JP" sz="1400">
              <a:solidFill>
                <a:schemeClr val="dk1"/>
              </a:solidFill>
              <a:effectLst/>
              <a:latin typeface="+mn-ea"/>
              <a:ea typeface="+mn-ea"/>
              <a:cs typeface="+mn-cs"/>
            </a:rPr>
            <a:t>1</a:t>
          </a:r>
          <a:r>
            <a:rPr kumimoji="1" lang="ja-JP" altLang="en-US" sz="1400">
              <a:solidFill>
                <a:schemeClr val="dk1"/>
              </a:solidFill>
              <a:effectLst/>
              <a:latin typeface="+mn-ea"/>
              <a:ea typeface="+mn-ea"/>
              <a:cs typeface="+mn-cs"/>
            </a:rPr>
            <a:t>億</a:t>
          </a:r>
          <a:r>
            <a:rPr kumimoji="1" lang="en-US" altLang="ja-JP" sz="1400">
              <a:solidFill>
                <a:schemeClr val="dk1"/>
              </a:solidFill>
              <a:effectLst/>
              <a:latin typeface="+mn-ea"/>
              <a:ea typeface="+mn-ea"/>
              <a:cs typeface="+mn-cs"/>
            </a:rPr>
            <a:t>6,000</a:t>
          </a:r>
          <a:r>
            <a:rPr kumimoji="1" lang="ja-JP" altLang="en-US" sz="1400">
              <a:solidFill>
                <a:schemeClr val="dk1"/>
              </a:solidFill>
              <a:effectLst/>
              <a:latin typeface="+mn-ea"/>
              <a:ea typeface="+mn-ea"/>
              <a:cs typeface="+mn-cs"/>
            </a:rPr>
            <a:t>万円の増となり、将来負担比率も上昇に転じた。</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平成</a:t>
          </a:r>
          <a:r>
            <a:rPr kumimoji="1" lang="en-US" altLang="ja-JP" sz="1400">
              <a:solidFill>
                <a:schemeClr val="dk1"/>
              </a:solidFill>
              <a:effectLst/>
              <a:latin typeface="+mn-ea"/>
              <a:ea typeface="+mn-ea"/>
              <a:cs typeface="+mn-cs"/>
            </a:rPr>
            <a:t>26</a:t>
          </a:r>
          <a:r>
            <a:rPr kumimoji="1" lang="ja-JP" altLang="en-US" sz="1400">
              <a:solidFill>
                <a:schemeClr val="dk1"/>
              </a:solidFill>
              <a:effectLst/>
              <a:latin typeface="+mn-ea"/>
              <a:ea typeface="+mn-ea"/>
              <a:cs typeface="+mn-cs"/>
            </a:rPr>
            <a:t>年度も、防災行政無線整備事業、消防団施設整備事業を行うことから比率の上昇が見込まれる。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また、組合等負担見込額も減少傾向にあるものの、今後の施設建設、設備更新に伴い再び上昇に転じる可能性がある。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安全・安心のまちづくりに向け諸施策に取り組んでいるが、将来に過度の負担を残さぬよう進めていく必要がある。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a:t>
          </a:r>
          <a:endParaRPr kumimoji="1" lang="ja-JP" altLang="en-US"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4249355</v>
      </c>
      <c r="BO4" s="379"/>
      <c r="BP4" s="379"/>
      <c r="BQ4" s="379"/>
      <c r="BR4" s="379"/>
      <c r="BS4" s="379"/>
      <c r="BT4" s="379"/>
      <c r="BU4" s="380"/>
      <c r="BV4" s="378">
        <v>4219586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3.4</v>
      </c>
      <c r="CU4" s="554"/>
      <c r="CV4" s="554"/>
      <c r="CW4" s="554"/>
      <c r="CX4" s="554"/>
      <c r="CY4" s="554"/>
      <c r="CZ4" s="554"/>
      <c r="DA4" s="555"/>
      <c r="DB4" s="553">
        <v>4.2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4053507</v>
      </c>
      <c r="BO5" s="384"/>
      <c r="BP5" s="384"/>
      <c r="BQ5" s="384"/>
      <c r="BR5" s="384"/>
      <c r="BS5" s="384"/>
      <c r="BT5" s="384"/>
      <c r="BU5" s="385"/>
      <c r="BV5" s="383">
        <v>4063984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81.2</v>
      </c>
      <c r="CU5" s="354"/>
      <c r="CV5" s="354"/>
      <c r="CW5" s="354"/>
      <c r="CX5" s="354"/>
      <c r="CY5" s="354"/>
      <c r="CZ5" s="354"/>
      <c r="DA5" s="355"/>
      <c r="DB5" s="353">
        <v>80.5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195848</v>
      </c>
      <c r="BO6" s="384"/>
      <c r="BP6" s="384"/>
      <c r="BQ6" s="384"/>
      <c r="BR6" s="384"/>
      <c r="BS6" s="384"/>
      <c r="BT6" s="384"/>
      <c r="BU6" s="385"/>
      <c r="BV6" s="383">
        <v>155602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87.6</v>
      </c>
      <c r="CU6" s="528"/>
      <c r="CV6" s="528"/>
      <c r="CW6" s="528"/>
      <c r="CX6" s="528"/>
      <c r="CY6" s="528"/>
      <c r="CZ6" s="528"/>
      <c r="DA6" s="529"/>
      <c r="DB6" s="527">
        <v>87.2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96669</v>
      </c>
      <c r="BO7" s="384"/>
      <c r="BP7" s="384"/>
      <c r="BQ7" s="384"/>
      <c r="BR7" s="384"/>
      <c r="BS7" s="384"/>
      <c r="BT7" s="384"/>
      <c r="BU7" s="385"/>
      <c r="BV7" s="383">
        <v>35131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2899979</v>
      </c>
      <c r="CU7" s="384"/>
      <c r="CV7" s="384"/>
      <c r="CW7" s="384"/>
      <c r="CX7" s="384"/>
      <c r="CY7" s="384"/>
      <c r="CZ7" s="384"/>
      <c r="DA7" s="385"/>
      <c r="DB7" s="383">
        <v>2863945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99179</v>
      </c>
      <c r="BO8" s="384"/>
      <c r="BP8" s="384"/>
      <c r="BQ8" s="384"/>
      <c r="BR8" s="384"/>
      <c r="BS8" s="384"/>
      <c r="BT8" s="384"/>
      <c r="BU8" s="385"/>
      <c r="BV8" s="383">
        <v>120471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0.42</v>
      </c>
      <c r="CU8" s="491"/>
      <c r="CV8" s="491"/>
      <c r="CW8" s="491"/>
      <c r="CX8" s="491"/>
      <c r="CY8" s="491"/>
      <c r="CZ8" s="491"/>
      <c r="DA8" s="492"/>
      <c r="DB8" s="490">
        <v>0.43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10888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-21293</v>
      </c>
      <c r="BO9" s="384"/>
      <c r="BP9" s="384"/>
      <c r="BQ9" s="384"/>
      <c r="BR9" s="384"/>
      <c r="BS9" s="384"/>
      <c r="BT9" s="384"/>
      <c r="BU9" s="385"/>
      <c r="BV9" s="383">
        <v>14977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8.4</v>
      </c>
      <c r="CU9" s="354"/>
      <c r="CV9" s="354"/>
      <c r="CW9" s="354"/>
      <c r="CX9" s="354"/>
      <c r="CY9" s="354"/>
      <c r="CZ9" s="354"/>
      <c r="DA9" s="355"/>
      <c r="DB9" s="353">
        <v>8.6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11518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2164</v>
      </c>
      <c r="BO10" s="384"/>
      <c r="BP10" s="384"/>
      <c r="BQ10" s="384"/>
      <c r="BR10" s="384"/>
      <c r="BS10" s="384"/>
      <c r="BT10" s="384"/>
      <c r="BU10" s="385"/>
      <c r="BV10" s="383">
        <v>2205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10652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24509</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10598</v>
      </c>
      <c r="S13" s="483"/>
      <c r="T13" s="483"/>
      <c r="U13" s="483"/>
      <c r="V13" s="484"/>
      <c r="W13" s="470" t="s">
        <v>124</v>
      </c>
      <c r="X13" s="396"/>
      <c r="Y13" s="396"/>
      <c r="Z13" s="396"/>
      <c r="AA13" s="396"/>
      <c r="AB13" s="397"/>
      <c r="AC13" s="359">
        <v>202</v>
      </c>
      <c r="AD13" s="360"/>
      <c r="AE13" s="360"/>
      <c r="AF13" s="360"/>
      <c r="AG13" s="361"/>
      <c r="AH13" s="359">
        <v>282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-19129</v>
      </c>
      <c r="BO13" s="384"/>
      <c r="BP13" s="384"/>
      <c r="BQ13" s="384"/>
      <c r="BR13" s="384"/>
      <c r="BS13" s="384"/>
      <c r="BT13" s="384"/>
      <c r="BU13" s="385"/>
      <c r="BV13" s="383">
        <v>-7327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3.5</v>
      </c>
      <c r="CU13" s="354"/>
      <c r="CV13" s="354"/>
      <c r="CW13" s="354"/>
      <c r="CX13" s="354"/>
      <c r="CY13" s="354"/>
      <c r="CZ13" s="354"/>
      <c r="DA13" s="355"/>
      <c r="DB13" s="353">
        <v>4.7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10761</v>
      </c>
      <c r="S14" s="483"/>
      <c r="T14" s="483"/>
      <c r="U14" s="483"/>
      <c r="V14" s="484"/>
      <c r="W14" s="485"/>
      <c r="X14" s="399"/>
      <c r="Y14" s="399"/>
      <c r="Z14" s="399"/>
      <c r="AA14" s="399"/>
      <c r="AB14" s="400"/>
      <c r="AC14" s="475">
        <v>4</v>
      </c>
      <c r="AD14" s="476"/>
      <c r="AE14" s="476"/>
      <c r="AF14" s="476"/>
      <c r="AG14" s="477"/>
      <c r="AH14" s="475">
        <v>5.0999999999999996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33.299999999999997</v>
      </c>
      <c r="CU14" s="454"/>
      <c r="CV14" s="454"/>
      <c r="CW14" s="454"/>
      <c r="CX14" s="454"/>
      <c r="CY14" s="454"/>
      <c r="CZ14" s="454"/>
      <c r="DA14" s="455"/>
      <c r="DB14" s="486">
        <v>29.7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10703</v>
      </c>
      <c r="S15" s="483"/>
      <c r="T15" s="483"/>
      <c r="U15" s="483"/>
      <c r="V15" s="484"/>
      <c r="W15" s="470" t="s">
        <v>131</v>
      </c>
      <c r="X15" s="396"/>
      <c r="Y15" s="396"/>
      <c r="Z15" s="396"/>
      <c r="AA15" s="396"/>
      <c r="AB15" s="397"/>
      <c r="AC15" s="359">
        <v>1699</v>
      </c>
      <c r="AD15" s="360"/>
      <c r="AE15" s="360"/>
      <c r="AF15" s="360"/>
      <c r="AG15" s="361"/>
      <c r="AH15" s="359">
        <v>1943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997180</v>
      </c>
      <c r="BO15" s="379"/>
      <c r="BP15" s="379"/>
      <c r="BQ15" s="379"/>
      <c r="BR15" s="379"/>
      <c r="BS15" s="379"/>
      <c r="BT15" s="379"/>
      <c r="BU15" s="380"/>
      <c r="BV15" s="378">
        <v>974665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33.4</v>
      </c>
      <c r="AD16" s="476"/>
      <c r="AE16" s="476"/>
      <c r="AF16" s="476"/>
      <c r="AG16" s="477"/>
      <c r="AH16" s="475">
        <v>35.200000000000003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2396521</v>
      </c>
      <c r="BO16" s="384"/>
      <c r="BP16" s="384"/>
      <c r="BQ16" s="384"/>
      <c r="BR16" s="384"/>
      <c r="BS16" s="384"/>
      <c r="BT16" s="384"/>
      <c r="BU16" s="385"/>
      <c r="BV16" s="383">
        <v>2359956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3179</v>
      </c>
      <c r="AD17" s="360"/>
      <c r="AE17" s="360"/>
      <c r="AF17" s="360"/>
      <c r="AG17" s="361"/>
      <c r="AH17" s="359">
        <v>3296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1280337</v>
      </c>
      <c r="BO17" s="384"/>
      <c r="BP17" s="384"/>
      <c r="BQ17" s="384"/>
      <c r="BR17" s="384"/>
      <c r="BS17" s="384"/>
      <c r="BT17" s="384"/>
      <c r="BU17" s="385"/>
      <c r="BV17" s="383">
        <v>1250754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63.61</v>
      </c>
      <c r="M18" s="446"/>
      <c r="N18" s="446"/>
      <c r="O18" s="446"/>
      <c r="P18" s="446"/>
      <c r="Q18" s="446"/>
      <c r="R18" s="447"/>
      <c r="S18" s="447"/>
      <c r="T18" s="447"/>
      <c r="U18" s="447"/>
      <c r="V18" s="448"/>
      <c r="W18" s="462"/>
      <c r="X18" s="463"/>
      <c r="Y18" s="463"/>
      <c r="Z18" s="463"/>
      <c r="AA18" s="463"/>
      <c r="AB18" s="471"/>
      <c r="AC18" s="347">
        <v>62.6</v>
      </c>
      <c r="AD18" s="348"/>
      <c r="AE18" s="348"/>
      <c r="AF18" s="348"/>
      <c r="AG18" s="449"/>
      <c r="AH18" s="347">
        <v>59.7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2370207</v>
      </c>
      <c r="BO18" s="384"/>
      <c r="BP18" s="384"/>
      <c r="BQ18" s="384"/>
      <c r="BR18" s="384"/>
      <c r="BS18" s="384"/>
      <c r="BT18" s="384"/>
      <c r="BU18" s="385"/>
      <c r="BV18" s="383">
        <v>2334805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171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3261883</v>
      </c>
      <c r="BO19" s="384"/>
      <c r="BP19" s="384"/>
      <c r="BQ19" s="384"/>
      <c r="BR19" s="384"/>
      <c r="BS19" s="384"/>
      <c r="BT19" s="384"/>
      <c r="BU19" s="385"/>
      <c r="BV19" s="383">
        <v>3258225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3762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3585621</v>
      </c>
      <c r="BO23" s="384"/>
      <c r="BP23" s="384"/>
      <c r="BQ23" s="384"/>
      <c r="BR23" s="384"/>
      <c r="BS23" s="384"/>
      <c r="BT23" s="384"/>
      <c r="BU23" s="385"/>
      <c r="BV23" s="383">
        <v>3425451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5760</v>
      </c>
      <c r="R24" s="360"/>
      <c r="S24" s="360"/>
      <c r="T24" s="360"/>
      <c r="U24" s="360"/>
      <c r="V24" s="361"/>
      <c r="W24" s="425"/>
      <c r="X24" s="416"/>
      <c r="Y24" s="417"/>
      <c r="Z24" s="356" t="s">
        <v>154</v>
      </c>
      <c r="AA24" s="357"/>
      <c r="AB24" s="357"/>
      <c r="AC24" s="357"/>
      <c r="AD24" s="357"/>
      <c r="AE24" s="357"/>
      <c r="AF24" s="357"/>
      <c r="AG24" s="358"/>
      <c r="AH24" s="359">
        <v>74</v>
      </c>
      <c r="AI24" s="360"/>
      <c r="AJ24" s="360"/>
      <c r="AK24" s="360"/>
      <c r="AL24" s="361"/>
      <c r="AM24" s="359">
        <v>208606</v>
      </c>
      <c r="AN24" s="360"/>
      <c r="AO24" s="360"/>
      <c r="AP24" s="360"/>
      <c r="AQ24" s="360"/>
      <c r="AR24" s="361"/>
      <c r="AS24" s="359">
        <v>2819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3480441</v>
      </c>
      <c r="BO24" s="384"/>
      <c r="BP24" s="384"/>
      <c r="BQ24" s="384"/>
      <c r="BR24" s="384"/>
      <c r="BS24" s="384"/>
      <c r="BT24" s="384"/>
      <c r="BU24" s="385"/>
      <c r="BV24" s="383">
        <v>3324891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5580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31770</v>
      </c>
      <c r="BO25" s="379"/>
      <c r="BP25" s="379"/>
      <c r="BQ25" s="379"/>
      <c r="BR25" s="379"/>
      <c r="BS25" s="379"/>
      <c r="BT25" s="379"/>
      <c r="BU25" s="380"/>
      <c r="BV25" s="378">
        <v>49332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5050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2650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20435</v>
      </c>
      <c r="AN27" s="360"/>
      <c r="AO27" s="360"/>
      <c r="AP27" s="360"/>
      <c r="AQ27" s="360"/>
      <c r="AR27" s="361"/>
      <c r="AS27" s="359">
        <v>2554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541410</v>
      </c>
      <c r="BO28" s="379"/>
      <c r="BP28" s="379"/>
      <c r="BQ28" s="379"/>
      <c r="BR28" s="379"/>
      <c r="BS28" s="379"/>
      <c r="BT28" s="379"/>
      <c r="BU28" s="380"/>
      <c r="BV28" s="378">
        <v>539246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1900</v>
      </c>
      <c r="R29" s="360"/>
      <c r="S29" s="360"/>
      <c r="T29" s="360"/>
      <c r="U29" s="360"/>
      <c r="V29" s="361"/>
      <c r="W29" s="425"/>
      <c r="X29" s="416"/>
      <c r="Y29" s="417"/>
      <c r="Z29" s="356" t="s">
        <v>170</v>
      </c>
      <c r="AA29" s="357"/>
      <c r="AB29" s="357"/>
      <c r="AC29" s="357"/>
      <c r="AD29" s="357"/>
      <c r="AE29" s="357"/>
      <c r="AF29" s="357"/>
      <c r="AG29" s="358"/>
      <c r="AH29" s="359">
        <v>82</v>
      </c>
      <c r="AI29" s="360"/>
      <c r="AJ29" s="360"/>
      <c r="AK29" s="360"/>
      <c r="AL29" s="361"/>
      <c r="AM29" s="359">
        <v>229041</v>
      </c>
      <c r="AN29" s="360"/>
      <c r="AO29" s="360"/>
      <c r="AP29" s="360"/>
      <c r="AQ29" s="360"/>
      <c r="AR29" s="361"/>
      <c r="AS29" s="359">
        <v>2793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388268</v>
      </c>
      <c r="BO29" s="384"/>
      <c r="BP29" s="384"/>
      <c r="BQ29" s="384"/>
      <c r="BR29" s="384"/>
      <c r="BS29" s="384"/>
      <c r="BT29" s="384"/>
      <c r="BU29" s="385"/>
      <c r="BV29" s="383">
        <v>327705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805341</v>
      </c>
      <c r="BO30" s="387"/>
      <c r="BP30" s="387"/>
      <c r="BQ30" s="387"/>
      <c r="BR30" s="387"/>
      <c r="BS30" s="387"/>
      <c r="BT30" s="387"/>
      <c r="BU30" s="388"/>
      <c r="BV30" s="386">
        <v>884456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皆野・長瀞上下水道組合（一般会計）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皆野・長瀞上下水道組合（下水道事業特別会計）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皆野・長瀞上下水道組合（水道事業会計）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皆野・長瀞上下水道組合（浄化槽市町村整備型事業特別会計）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秩父広域市町村圏組合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埼玉県後期高齢者医療広域連合（一般会計）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11</v>
      </c>
      <c r="BX40" s="343"/>
      <c r="BY40" s="342" t="str">
        <f>IF('各会計、関係団体の財政状況及び健全化判断比率'!B74="","",'各会計、関係団体の財政状況及び健全化判断比率'!B74)</f>
        <v>埼玉県後期高齢者医療広域連合（特別会計）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12</v>
      </c>
      <c r="BX41" s="343"/>
      <c r="BY41" s="342" t="str">
        <f>IF('各会計、関係団体の財政状況及び健全化判断比率'!B75="","",'各会計、関係団体の財政状況及び健全化判断比率'!B75)</f>
        <v>埼玉県市町村総合事務組合（一般会計）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13</v>
      </c>
      <c r="BX42" s="343"/>
      <c r="BY42" s="342" t="str">
        <f>IF('各会計、関係団体の財政状況及び健全化判断比率'!B76="","",'各会計、関係団体の財政状況及び健全化判断比率'!B76)</f>
        <v>埼玉県市町村総合事務組合（交通災害特別会計）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14</v>
      </c>
      <c r="BX43" s="343"/>
      <c r="BY43" s="342" t="str">
        <f>IF('各会計、関係団体の財政状況及び健全化判断比率'!B77="","",'各会計、関係団体の財政状況及び健全化判断比率'!B77)</f>
        <v>彩の国さいたま人づくり広域連合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3115</v>
      </c>
      <c r="J41" s="83">
        <v>3218</v>
      </c>
      <c r="K41" s="83">
        <v>3279</v>
      </c>
      <c r="L41" s="83">
        <v>3425</v>
      </c>
      <c r="M41" s="84">
        <v>3586</v>
      </c>
    </row>
    <row r="42" spans="2:13" ht="27.75" customHeight="1">
      <c r="B42" s="1169"/>
      <c r="C42" s="1170"/>
      <c r="D42" s="85"/>
      <c r="E42" s="1173" t="s">
        <v>26</v>
      </c>
      <c r="F42" s="1173"/>
      <c r="G42" s="1173"/>
      <c r="H42" s="1174"/>
      <c r="I42" s="86" t="s">
        <v>474</v>
      </c>
      <c r="J42" s="87" t="s">
        <v>474</v>
      </c>
      <c r="K42" s="87" t="s">
        <v>474</v>
      </c>
      <c r="L42" s="87" t="s">
        <v>474</v>
      </c>
      <c r="M42" s="88" t="s">
        <v>474</v>
      </c>
    </row>
    <row r="43" spans="2:13" ht="27.75" customHeight="1">
      <c r="B43" s="1169"/>
      <c r="C43" s="1170"/>
      <c r="D43" s="85"/>
      <c r="E43" s="1173" t="s">
        <v>27</v>
      </c>
      <c r="F43" s="1173"/>
      <c r="G43" s="1173"/>
      <c r="H43" s="1174"/>
      <c r="I43" s="86" t="s">
        <v>474</v>
      </c>
      <c r="J43" s="87" t="s">
        <v>474</v>
      </c>
      <c r="K43" s="87" t="s">
        <v>474</v>
      </c>
      <c r="L43" s="87" t="s">
        <v>474</v>
      </c>
      <c r="M43" s="88" t="s">
        <v>474</v>
      </c>
    </row>
    <row r="44" spans="2:13" ht="27.75" customHeight="1">
      <c r="B44" s="1169"/>
      <c r="C44" s="1170"/>
      <c r="D44" s="85"/>
      <c r="E44" s="1173" t="s">
        <v>28</v>
      </c>
      <c r="F44" s="1173"/>
      <c r="G44" s="1173"/>
      <c r="H44" s="1174"/>
      <c r="I44" s="86">
        <v>2851</v>
      </c>
      <c r="J44" s="87">
        <v>2745</v>
      </c>
      <c r="K44" s="87">
        <v>2522</v>
      </c>
      <c r="L44" s="87">
        <v>2468</v>
      </c>
      <c r="M44" s="88">
        <v>2430</v>
      </c>
    </row>
    <row r="45" spans="2:13" ht="27.75" customHeight="1">
      <c r="B45" s="1169"/>
      <c r="C45" s="1170"/>
      <c r="D45" s="85"/>
      <c r="E45" s="1173" t="s">
        <v>29</v>
      </c>
      <c r="F45" s="1173"/>
      <c r="G45" s="1173"/>
      <c r="H45" s="1174"/>
      <c r="I45" s="86">
        <v>1212</v>
      </c>
      <c r="J45" s="87">
        <v>1231</v>
      </c>
      <c r="K45" s="87">
        <v>1216</v>
      </c>
      <c r="L45" s="87">
        <v>1211</v>
      </c>
      <c r="M45" s="88">
        <v>1176</v>
      </c>
    </row>
    <row r="46" spans="2:13" ht="27.75" customHeight="1">
      <c r="B46" s="1169"/>
      <c r="C46" s="1170"/>
      <c r="D46" s="85"/>
      <c r="E46" s="1173" t="s">
        <v>30</v>
      </c>
      <c r="F46" s="1173"/>
      <c r="G46" s="1173"/>
      <c r="H46" s="1174"/>
      <c r="I46" s="86" t="s">
        <v>474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1158</v>
      </c>
      <c r="J49" s="87">
        <v>1651</v>
      </c>
      <c r="K49" s="87">
        <v>1779</v>
      </c>
      <c r="L49" s="87">
        <v>1896</v>
      </c>
      <c r="M49" s="88">
        <v>1833</v>
      </c>
    </row>
    <row r="50" spans="2:13" ht="27.75" customHeight="1">
      <c r="B50" s="1169"/>
      <c r="C50" s="1170"/>
      <c r="D50" s="85"/>
      <c r="E50" s="1173" t="s">
        <v>35</v>
      </c>
      <c r="F50" s="1173"/>
      <c r="G50" s="1173"/>
      <c r="H50" s="1174"/>
      <c r="I50" s="86" t="s">
        <v>474</v>
      </c>
      <c r="J50" s="87" t="s">
        <v>474</v>
      </c>
      <c r="K50" s="87" t="s">
        <v>474</v>
      </c>
      <c r="L50" s="87" t="s">
        <v>474</v>
      </c>
      <c r="M50" s="88" t="s">
        <v>474</v>
      </c>
    </row>
    <row r="51" spans="2:13" ht="27.75" customHeight="1">
      <c r="B51" s="1171"/>
      <c r="C51" s="1172"/>
      <c r="D51" s="85"/>
      <c r="E51" s="1173" t="s">
        <v>36</v>
      </c>
      <c r="F51" s="1173"/>
      <c r="G51" s="1173"/>
      <c r="H51" s="1174"/>
      <c r="I51" s="86">
        <v>4340</v>
      </c>
      <c r="J51" s="87">
        <v>4503</v>
      </c>
      <c r="K51" s="87">
        <v>4465</v>
      </c>
      <c r="L51" s="87">
        <v>4478</v>
      </c>
      <c r="M51" s="88">
        <v>4533</v>
      </c>
    </row>
    <row r="52" spans="2:13" ht="27.75" customHeight="1" thickBot="1">
      <c r="B52" s="1175" t="s">
        <v>37</v>
      </c>
      <c r="C52" s="1176"/>
      <c r="D52" s="90"/>
      <c r="E52" s="1177" t="s">
        <v>38</v>
      </c>
      <c r="F52" s="1177"/>
      <c r="G52" s="1177"/>
      <c r="H52" s="1178"/>
      <c r="I52" s="91">
        <v>1680</v>
      </c>
      <c r="J52" s="92">
        <v>1040</v>
      </c>
      <c r="K52" s="92">
        <v>773</v>
      </c>
      <c r="L52" s="92">
        <v>730</v>
      </c>
      <c r="M52" s="93">
        <v>825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44011</v>
      </c>
      <c r="E3" s="116"/>
      <c r="F3" s="117">
        <v>70254</v>
      </c>
      <c r="G3" s="118"/>
      <c r="H3" s="119"/>
    </row>
    <row r="4" spans="1:8">
      <c r="A4" s="120"/>
      <c r="B4" s="121"/>
      <c r="C4" s="122"/>
      <c r="D4" s="123">
        <v>34015</v>
      </c>
      <c r="E4" s="124"/>
      <c r="F4" s="125">
        <v>41764</v>
      </c>
      <c r="G4" s="126"/>
      <c r="H4" s="127"/>
    </row>
    <row r="5" spans="1:8">
      <c r="A5" s="108" t="s">
        <v>507</v>
      </c>
      <c r="B5" s="113"/>
      <c r="C5" s="114"/>
      <c r="D5" s="115">
        <v>33218</v>
      </c>
      <c r="E5" s="116"/>
      <c r="F5" s="117">
        <v>89245</v>
      </c>
      <c r="G5" s="118"/>
      <c r="H5" s="119"/>
    </row>
    <row r="6" spans="1:8">
      <c r="A6" s="120"/>
      <c r="B6" s="121"/>
      <c r="C6" s="122"/>
      <c r="D6" s="123">
        <v>25875</v>
      </c>
      <c r="E6" s="124"/>
      <c r="F6" s="125">
        <v>42966</v>
      </c>
      <c r="G6" s="126"/>
      <c r="H6" s="127"/>
    </row>
    <row r="7" spans="1:8">
      <c r="A7" s="108" t="s">
        <v>508</v>
      </c>
      <c r="B7" s="113"/>
      <c r="C7" s="114"/>
      <c r="D7" s="115">
        <v>56609</v>
      </c>
      <c r="E7" s="116"/>
      <c r="F7" s="117">
        <v>70897</v>
      </c>
      <c r="G7" s="118"/>
      <c r="H7" s="119"/>
    </row>
    <row r="8" spans="1:8">
      <c r="A8" s="120"/>
      <c r="B8" s="121"/>
      <c r="C8" s="122"/>
      <c r="D8" s="123">
        <v>45400</v>
      </c>
      <c r="E8" s="124"/>
      <c r="F8" s="125">
        <v>39878</v>
      </c>
      <c r="G8" s="126"/>
      <c r="H8" s="127"/>
    </row>
    <row r="9" spans="1:8">
      <c r="A9" s="108" t="s">
        <v>509</v>
      </c>
      <c r="B9" s="113"/>
      <c r="C9" s="114"/>
      <c r="D9" s="115">
        <v>50811</v>
      </c>
      <c r="E9" s="116"/>
      <c r="F9" s="117">
        <v>66496</v>
      </c>
      <c r="G9" s="118"/>
      <c r="H9" s="119"/>
    </row>
    <row r="10" spans="1:8">
      <c r="A10" s="120"/>
      <c r="B10" s="121"/>
      <c r="C10" s="122"/>
      <c r="D10" s="123">
        <v>46482</v>
      </c>
      <c r="E10" s="124"/>
      <c r="F10" s="125">
        <v>36530</v>
      </c>
      <c r="G10" s="126"/>
      <c r="H10" s="127"/>
    </row>
    <row r="11" spans="1:8">
      <c r="A11" s="108" t="s">
        <v>510</v>
      </c>
      <c r="B11" s="113"/>
      <c r="C11" s="114"/>
      <c r="D11" s="115">
        <v>52707</v>
      </c>
      <c r="E11" s="116"/>
      <c r="F11" s="117">
        <v>82748</v>
      </c>
      <c r="G11" s="118"/>
      <c r="H11" s="119"/>
    </row>
    <row r="12" spans="1:8">
      <c r="A12" s="120"/>
      <c r="B12" s="121"/>
      <c r="C12" s="128"/>
      <c r="D12" s="123">
        <v>45044</v>
      </c>
      <c r="E12" s="124"/>
      <c r="F12" s="125">
        <v>44732</v>
      </c>
      <c r="G12" s="126"/>
      <c r="H12" s="127"/>
    </row>
    <row r="13" spans="1:8">
      <c r="A13" s="108"/>
      <c r="B13" s="113"/>
      <c r="C13" s="129"/>
      <c r="D13" s="130">
        <v>47471</v>
      </c>
      <c r="E13" s="131"/>
      <c r="F13" s="132">
        <v>75928</v>
      </c>
      <c r="G13" s="133"/>
      <c r="H13" s="119"/>
    </row>
    <row r="14" spans="1:8">
      <c r="A14" s="120"/>
      <c r="B14" s="121"/>
      <c r="C14" s="122"/>
      <c r="D14" s="123">
        <v>39363</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3.15</v>
      </c>
      <c r="C19" s="134">
        <f>ROUND(VALUE(SUBSTITUTE(実質収支比率等に係る経年分析!G$48,"▲","-")),2)</f>
        <v>2.77</v>
      </c>
      <c r="D19" s="134">
        <f>ROUND(VALUE(SUBSTITUTE(実質収支比率等に係る経年分析!H$48,"▲","-")),2)</f>
        <v>3.66</v>
      </c>
      <c r="E19" s="134">
        <f>ROUND(VALUE(SUBSTITUTE(実質収支比率等に係る経年分析!I$48,"▲","-")),2)</f>
        <v>4.21</v>
      </c>
      <c r="F19" s="134">
        <f>ROUND(VALUE(SUBSTITUTE(実質収支比率等に係る経年分析!J$48,"▲","-")),2)</f>
        <v>3.42</v>
      </c>
    </row>
    <row r="20" spans="1:11">
      <c r="A20" s="134" t="s">
        <v>43</v>
      </c>
      <c r="B20" s="134">
        <f>ROUND(VALUE(SUBSTITUTE(実質収支比率等に係る経年分析!F$47,"▲","-")),2)</f>
        <v>15.67</v>
      </c>
      <c r="C20" s="134">
        <f>ROUND(VALUE(SUBSTITUTE(実質収支比率等に係る経年分析!G$47,"▲","-")),2)</f>
        <v>19.239999999999998</v>
      </c>
      <c r="D20" s="134">
        <f>ROUND(VALUE(SUBSTITUTE(実質収支比率等に係る経年分析!H$47,"▲","-")),2)</f>
        <v>19.489999999999998</v>
      </c>
      <c r="E20" s="134">
        <f>ROUND(VALUE(SUBSTITUTE(実質収支比率等に係る経年分析!I$47,"▲","-")),2)</f>
        <v>18.829999999999998</v>
      </c>
      <c r="F20" s="134">
        <f>ROUND(VALUE(SUBSTITUTE(実質収支比率等に係る経年分析!J$47,"▲","-")),2)</f>
        <v>18.670000000000002</v>
      </c>
    </row>
    <row r="21" spans="1:11">
      <c r="A21" s="134" t="s">
        <v>44</v>
      </c>
      <c r="B21" s="134">
        <f>IF(ISNUMBER(VALUE(SUBSTITUTE(実質収支比率等に係る経年分析!F$49,"▲","-"))),ROUND(VALUE(SUBSTITUTE(実質収支比率等に係る経年分析!F$49,"▲","-")),2),NA())</f>
        <v>0.86</v>
      </c>
      <c r="C21" s="134">
        <f>IF(ISNUMBER(VALUE(SUBSTITUTE(実質収支比率等に係る経年分析!G$49,"▲","-"))),ROUND(VALUE(SUBSTITUTE(実質収支比率等に係る経年分析!G$49,"▲","-")),2),NA())</f>
        <v>3.86</v>
      </c>
      <c r="D21" s="134">
        <f>IF(ISNUMBER(VALUE(SUBSTITUTE(実質収支比率等に係る経年分析!H$49,"▲","-"))),ROUND(VALUE(SUBSTITUTE(実質収支比率等に係る経年分析!H$49,"▲","-")),2),NA())</f>
        <v>0.94</v>
      </c>
      <c r="E21" s="134">
        <f>IF(ISNUMBER(VALUE(SUBSTITUTE(実質収支比率等に係る経年分析!I$49,"▲","-"))),ROUND(VALUE(SUBSTITUTE(実質収支比率等に係る経年分析!I$49,"▲","-")),2),NA())</f>
        <v>-0.26</v>
      </c>
      <c r="F21" s="134">
        <f>IF(ISNUMBER(VALUE(SUBSTITUTE(実質収支比率等に係る経年分析!J$49,"▲","-"))),ROUND(VALUE(SUBSTITUTE(実質収支比率等に係る経年分析!J$49,"▲","-")),2),NA())</f>
        <v>-0.66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4.3499999999999996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356</v>
      </c>
      <c r="E42" s="136"/>
      <c r="F42" s="136"/>
      <c r="G42" s="136">
        <f>'実質公債費比率（分子）の構造'!L$52</f>
        <v>361</v>
      </c>
      <c r="H42" s="136"/>
      <c r="I42" s="136"/>
      <c r="J42" s="136">
        <f>'実質公債費比率（分子）の構造'!M$52</f>
        <v>390</v>
      </c>
      <c r="K42" s="136"/>
      <c r="L42" s="136"/>
      <c r="M42" s="136">
        <f>'実質公債費比率（分子）の構造'!N$52</f>
        <v>411</v>
      </c>
      <c r="N42" s="136"/>
      <c r="O42" s="136"/>
      <c r="P42" s="136">
        <f>'実質公債費比率（分子）の構造'!O$52</f>
        <v>428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249</v>
      </c>
      <c r="C45" s="136"/>
      <c r="D45" s="136"/>
      <c r="E45" s="136">
        <f>'実質公債費比率（分子）の構造'!L$49</f>
        <v>237</v>
      </c>
      <c r="F45" s="136"/>
      <c r="G45" s="136"/>
      <c r="H45" s="136">
        <f>'実質公債費比率（分子）の構造'!M$49</f>
        <v>217</v>
      </c>
      <c r="I45" s="136"/>
      <c r="J45" s="136"/>
      <c r="K45" s="136">
        <f>'実質公債費比率（分子）の構造'!N$49</f>
        <v>212</v>
      </c>
      <c r="L45" s="136"/>
      <c r="M45" s="136"/>
      <c r="N45" s="136">
        <f>'実質公債費比率（分子）の構造'!O$49</f>
        <v>216</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310</v>
      </c>
      <c r="C49" s="136"/>
      <c r="D49" s="136"/>
      <c r="E49" s="136">
        <f>'実質公債費比率（分子）の構造'!L$45</f>
        <v>274</v>
      </c>
      <c r="F49" s="136"/>
      <c r="G49" s="136"/>
      <c r="H49" s="136">
        <f>'実質公債費比率（分子）の構造'!M$45</f>
        <v>297</v>
      </c>
      <c r="I49" s="136"/>
      <c r="J49" s="136"/>
      <c r="K49" s="136">
        <f>'実質公債費比率（分子）の構造'!N$45</f>
        <v>280</v>
      </c>
      <c r="L49" s="136"/>
      <c r="M49" s="136"/>
      <c r="N49" s="136">
        <f>'実質公債費比率（分子）の構造'!O$45</f>
        <v>273</v>
      </c>
      <c r="O49" s="136"/>
      <c r="P49" s="136"/>
    </row>
    <row r="50" spans="1:16">
      <c r="A50" s="136" t="s">
        <v>59</v>
      </c>
      <c r="B50" s="136" t="e">
        <f>NA()</f>
        <v>#N/A</v>
      </c>
      <c r="C50" s="136">
        <f>IF(ISNUMBER('実質公債費比率（分子）の構造'!K$53),'実質公債費比率（分子）の構造'!K$53,NA())</f>
        <v>203</v>
      </c>
      <c r="D50" s="136" t="e">
        <f>NA()</f>
        <v>#N/A</v>
      </c>
      <c r="E50" s="136" t="e">
        <f>NA()</f>
        <v>#N/A</v>
      </c>
      <c r="F50" s="136">
        <f>IF(ISNUMBER('実質公債費比率（分子）の構造'!L$53),'実質公債費比率（分子）の構造'!L$53,NA())</f>
        <v>150</v>
      </c>
      <c r="G50" s="136" t="e">
        <f>NA()</f>
        <v>#N/A</v>
      </c>
      <c r="H50" s="136" t="e">
        <f>NA()</f>
        <v>#N/A</v>
      </c>
      <c r="I50" s="136">
        <f>IF(ISNUMBER('実質公債費比率（分子）の構造'!M$53),'実質公債費比率（分子）の構造'!M$53,NA())</f>
        <v>124</v>
      </c>
      <c r="J50" s="136" t="e">
        <f>NA()</f>
        <v>#N/A</v>
      </c>
      <c r="K50" s="136" t="e">
        <f>NA()</f>
        <v>#N/A</v>
      </c>
      <c r="L50" s="136">
        <f>IF(ISNUMBER('実質公債費比率（分子）の構造'!N$53),'実質公債費比率（分子）の構造'!N$53,NA())</f>
        <v>81</v>
      </c>
      <c r="M50" s="136" t="e">
        <f>NA()</f>
        <v>#N/A</v>
      </c>
      <c r="N50" s="136" t="e">
        <f>NA()</f>
        <v>#N/A</v>
      </c>
      <c r="O50" s="136">
        <f>IF(ISNUMBER('実質公債費比率（分子）の構造'!O$53),'実質公債費比率（分子）の構造'!O$53,NA())</f>
        <v>61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4340</v>
      </c>
      <c r="E56" s="135"/>
      <c r="F56" s="135"/>
      <c r="G56" s="135">
        <f>'将来負担比率（分子）の構造'!J$51</f>
        <v>4503</v>
      </c>
      <c r="H56" s="135"/>
      <c r="I56" s="135"/>
      <c r="J56" s="135">
        <f>'将来負担比率（分子）の構造'!K$51</f>
        <v>4465</v>
      </c>
      <c r="K56" s="135"/>
      <c r="L56" s="135"/>
      <c r="M56" s="135">
        <f>'将来負担比率（分子）の構造'!L$51</f>
        <v>4478</v>
      </c>
      <c r="N56" s="135"/>
      <c r="O56" s="135"/>
      <c r="P56" s="135">
        <f>'将来負担比率（分子）の構造'!M$51</f>
        <v>4533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1158</v>
      </c>
      <c r="E58" s="135"/>
      <c r="F58" s="135"/>
      <c r="G58" s="135">
        <f>'将来負担比率（分子）の構造'!J$49</f>
        <v>1651</v>
      </c>
      <c r="H58" s="135"/>
      <c r="I58" s="135"/>
      <c r="J58" s="135">
        <f>'将来負担比率（分子）の構造'!K$49</f>
        <v>1779</v>
      </c>
      <c r="K58" s="135"/>
      <c r="L58" s="135"/>
      <c r="M58" s="135">
        <f>'将来負担比率（分子）の構造'!L$49</f>
        <v>1896</v>
      </c>
      <c r="N58" s="135"/>
      <c r="O58" s="135"/>
      <c r="P58" s="135">
        <f>'将来負担比率（分子）の構造'!M$49</f>
        <v>1833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1212</v>
      </c>
      <c r="C62" s="135"/>
      <c r="D62" s="135"/>
      <c r="E62" s="135">
        <f>'将来負担比率（分子）の構造'!J$45</f>
        <v>1231</v>
      </c>
      <c r="F62" s="135"/>
      <c r="G62" s="135"/>
      <c r="H62" s="135">
        <f>'将来負担比率（分子）の構造'!K$45</f>
        <v>1216</v>
      </c>
      <c r="I62" s="135"/>
      <c r="J62" s="135"/>
      <c r="K62" s="135">
        <f>'将来負担比率（分子）の構造'!L$45</f>
        <v>1211</v>
      </c>
      <c r="L62" s="135"/>
      <c r="M62" s="135"/>
      <c r="N62" s="135">
        <f>'将来負担比率（分子）の構造'!M$45</f>
        <v>1176</v>
      </c>
      <c r="O62" s="135"/>
      <c r="P62" s="135"/>
    </row>
    <row r="63" spans="1:16">
      <c r="A63" s="135" t="s">
        <v>28</v>
      </c>
      <c r="B63" s="135">
        <f>'将来負担比率（分子）の構造'!I$44</f>
        <v>2851</v>
      </c>
      <c r="C63" s="135"/>
      <c r="D63" s="135"/>
      <c r="E63" s="135">
        <f>'将来負担比率（分子）の構造'!J$44</f>
        <v>2745</v>
      </c>
      <c r="F63" s="135"/>
      <c r="G63" s="135"/>
      <c r="H63" s="135">
        <f>'将来負担比率（分子）の構造'!K$44</f>
        <v>2522</v>
      </c>
      <c r="I63" s="135"/>
      <c r="J63" s="135"/>
      <c r="K63" s="135">
        <f>'将来負担比率（分子）の構造'!L$44</f>
        <v>2468</v>
      </c>
      <c r="L63" s="135"/>
      <c r="M63" s="135"/>
      <c r="N63" s="135">
        <f>'将来負担比率（分子）の構造'!M$44</f>
        <v>2430</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3115</v>
      </c>
      <c r="C66" s="135"/>
      <c r="D66" s="135"/>
      <c r="E66" s="135">
        <f>'将来負担比率（分子）の構造'!J$41</f>
        <v>3218</v>
      </c>
      <c r="F66" s="135"/>
      <c r="G66" s="135"/>
      <c r="H66" s="135">
        <f>'将来負担比率（分子）の構造'!K$41</f>
        <v>3279</v>
      </c>
      <c r="I66" s="135"/>
      <c r="J66" s="135"/>
      <c r="K66" s="135">
        <f>'将来負担比率（分子）の構造'!L$41</f>
        <v>3425</v>
      </c>
      <c r="L66" s="135"/>
      <c r="M66" s="135"/>
      <c r="N66" s="135">
        <f>'将来負担比率（分子）の構造'!M$41</f>
        <v>3586</v>
      </c>
      <c r="O66" s="135"/>
      <c r="P66" s="135"/>
    </row>
    <row r="67" spans="1:16">
      <c r="A67" s="135" t="s">
        <v>63</v>
      </c>
      <c r="B67" s="135" t="e">
        <f>NA()</f>
        <v>#N/A</v>
      </c>
      <c r="C67" s="135">
        <f>IF(ISNUMBER('将来負担比率（分子）の構造'!I$52), IF('将来負担比率（分子）の構造'!I$52 &lt; 0, 0, '将来負担比率（分子）の構造'!I$52), NA())</f>
        <v>1680</v>
      </c>
      <c r="D67" s="135" t="e">
        <f>NA()</f>
        <v>#N/A</v>
      </c>
      <c r="E67" s="135" t="e">
        <f>NA()</f>
        <v>#N/A</v>
      </c>
      <c r="F67" s="135">
        <f>IF(ISNUMBER('将来負担比率（分子）の構造'!J$52), IF('将来負担比率（分子）の構造'!J$52 &lt; 0, 0, '将来負担比率（分子）の構造'!J$52), NA())</f>
        <v>1040</v>
      </c>
      <c r="G67" s="135" t="e">
        <f>NA()</f>
        <v>#N/A</v>
      </c>
      <c r="H67" s="135" t="e">
        <f>NA()</f>
        <v>#N/A</v>
      </c>
      <c r="I67" s="135">
        <f>IF(ISNUMBER('将来負担比率（分子）の構造'!K$52), IF('将来負担比率（分子）の構造'!K$52 &lt; 0, 0, '将来負担比率（分子）の構造'!K$52), NA())</f>
        <v>773</v>
      </c>
      <c r="J67" s="135" t="e">
        <f>NA()</f>
        <v>#N/A</v>
      </c>
      <c r="K67" s="135" t="e">
        <f>NA()</f>
        <v>#N/A</v>
      </c>
      <c r="L67" s="135">
        <f>IF(ISNUMBER('将来負担比率（分子）の構造'!L$52), IF('将来負担比率（分子）の構造'!L$52 &lt; 0, 0, '将来負担比率（分子）の構造'!L$52), NA())</f>
        <v>730</v>
      </c>
      <c r="M67" s="135" t="e">
        <f>NA()</f>
        <v>#N/A</v>
      </c>
      <c r="N67" s="135" t="e">
        <f>NA()</f>
        <v>#N/A</v>
      </c>
      <c r="O67" s="135">
        <f>IF(ISNUMBER('将来負担比率（分子）の構造'!M$52), IF('将来負担比率（分子）の構造'!M$52 &lt; 0, 0, '将来負担比率（分子）の構造'!M$52), NA())</f>
        <v>825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1095642</v>
      </c>
      <c r="S5" s="637"/>
      <c r="T5" s="637"/>
      <c r="U5" s="637"/>
      <c r="V5" s="637"/>
      <c r="W5" s="637"/>
      <c r="X5" s="637"/>
      <c r="Y5" s="684"/>
      <c r="Z5" s="697">
        <v>25.8</v>
      </c>
      <c r="AA5" s="697"/>
      <c r="AB5" s="697"/>
      <c r="AC5" s="697"/>
      <c r="AD5" s="698">
        <v>1095642</v>
      </c>
      <c r="AE5" s="698"/>
      <c r="AF5" s="698"/>
      <c r="AG5" s="698"/>
      <c r="AH5" s="698"/>
      <c r="AI5" s="698"/>
      <c r="AJ5" s="698"/>
      <c r="AK5" s="698"/>
      <c r="AL5" s="685">
        <v>40.5</v>
      </c>
      <c r="AM5" s="654"/>
      <c r="AN5" s="654"/>
      <c r="AO5" s="686"/>
      <c r="AP5" s="673" t="s">
        <v>208</v>
      </c>
      <c r="AQ5" s="674"/>
      <c r="AR5" s="674"/>
      <c r="AS5" s="674"/>
      <c r="AT5" s="674"/>
      <c r="AU5" s="674"/>
      <c r="AV5" s="674"/>
      <c r="AW5" s="674"/>
      <c r="AX5" s="674"/>
      <c r="AY5" s="674"/>
      <c r="AZ5" s="674"/>
      <c r="BA5" s="674"/>
      <c r="BB5" s="674"/>
      <c r="BC5" s="674"/>
      <c r="BD5" s="674"/>
      <c r="BE5" s="674"/>
      <c r="BF5" s="675"/>
      <c r="BG5" s="586">
        <v>1095642</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40053</v>
      </c>
      <c r="S6" s="587"/>
      <c r="T6" s="587"/>
      <c r="U6" s="587"/>
      <c r="V6" s="587"/>
      <c r="W6" s="587"/>
      <c r="X6" s="587"/>
      <c r="Y6" s="588"/>
      <c r="Z6" s="639">
        <v>0.9</v>
      </c>
      <c r="AA6" s="639"/>
      <c r="AB6" s="639"/>
      <c r="AC6" s="639"/>
      <c r="AD6" s="640">
        <v>40053</v>
      </c>
      <c r="AE6" s="640"/>
      <c r="AF6" s="640"/>
      <c r="AG6" s="640"/>
      <c r="AH6" s="640"/>
      <c r="AI6" s="640"/>
      <c r="AJ6" s="640"/>
      <c r="AK6" s="640"/>
      <c r="AL6" s="609">
        <v>1.5</v>
      </c>
      <c r="AM6" s="641"/>
      <c r="AN6" s="641"/>
      <c r="AO6" s="642"/>
      <c r="AP6" s="583" t="s">
        <v>214</v>
      </c>
      <c r="AQ6" s="584"/>
      <c r="AR6" s="584"/>
      <c r="AS6" s="584"/>
      <c r="AT6" s="584"/>
      <c r="AU6" s="584"/>
      <c r="AV6" s="584"/>
      <c r="AW6" s="584"/>
      <c r="AX6" s="584"/>
      <c r="AY6" s="584"/>
      <c r="AZ6" s="584"/>
      <c r="BA6" s="584"/>
      <c r="BB6" s="584"/>
      <c r="BC6" s="584"/>
      <c r="BD6" s="584"/>
      <c r="BE6" s="584"/>
      <c r="BF6" s="585"/>
      <c r="BG6" s="586">
        <v>1095642</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71614</v>
      </c>
      <c r="CS6" s="587"/>
      <c r="CT6" s="587"/>
      <c r="CU6" s="587"/>
      <c r="CV6" s="587"/>
      <c r="CW6" s="587"/>
      <c r="CX6" s="587"/>
      <c r="CY6" s="588"/>
      <c r="CZ6" s="639">
        <v>1.8</v>
      </c>
      <c r="DA6" s="639"/>
      <c r="DB6" s="639"/>
      <c r="DC6" s="639"/>
      <c r="DD6" s="592" t="s">
        <v>209</v>
      </c>
      <c r="DE6" s="587"/>
      <c r="DF6" s="587"/>
      <c r="DG6" s="587"/>
      <c r="DH6" s="587"/>
      <c r="DI6" s="587"/>
      <c r="DJ6" s="587"/>
      <c r="DK6" s="587"/>
      <c r="DL6" s="587"/>
      <c r="DM6" s="587"/>
      <c r="DN6" s="587"/>
      <c r="DO6" s="587"/>
      <c r="DP6" s="588"/>
      <c r="DQ6" s="592">
        <v>71614</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1915</v>
      </c>
      <c r="S7" s="587"/>
      <c r="T7" s="587"/>
      <c r="U7" s="587"/>
      <c r="V7" s="587"/>
      <c r="W7" s="587"/>
      <c r="X7" s="587"/>
      <c r="Y7" s="588"/>
      <c r="Z7" s="639">
        <v>0</v>
      </c>
      <c r="AA7" s="639"/>
      <c r="AB7" s="639"/>
      <c r="AC7" s="639"/>
      <c r="AD7" s="640">
        <v>1915</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476265</v>
      </c>
      <c r="BH7" s="587"/>
      <c r="BI7" s="587"/>
      <c r="BJ7" s="587"/>
      <c r="BK7" s="587"/>
      <c r="BL7" s="587"/>
      <c r="BM7" s="587"/>
      <c r="BN7" s="588"/>
      <c r="BO7" s="639">
        <v>43.5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557574</v>
      </c>
      <c r="CS7" s="587"/>
      <c r="CT7" s="587"/>
      <c r="CU7" s="587"/>
      <c r="CV7" s="587"/>
      <c r="CW7" s="587"/>
      <c r="CX7" s="587"/>
      <c r="CY7" s="588"/>
      <c r="CZ7" s="639">
        <v>13.8</v>
      </c>
      <c r="DA7" s="639"/>
      <c r="DB7" s="639"/>
      <c r="DC7" s="639"/>
      <c r="DD7" s="592">
        <v>34752</v>
      </c>
      <c r="DE7" s="587"/>
      <c r="DF7" s="587"/>
      <c r="DG7" s="587"/>
      <c r="DH7" s="587"/>
      <c r="DI7" s="587"/>
      <c r="DJ7" s="587"/>
      <c r="DK7" s="587"/>
      <c r="DL7" s="587"/>
      <c r="DM7" s="587"/>
      <c r="DN7" s="587"/>
      <c r="DO7" s="587"/>
      <c r="DP7" s="588"/>
      <c r="DQ7" s="592">
        <v>459258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4033</v>
      </c>
      <c r="S8" s="587"/>
      <c r="T8" s="587"/>
      <c r="U8" s="587"/>
      <c r="V8" s="587"/>
      <c r="W8" s="587"/>
      <c r="X8" s="587"/>
      <c r="Y8" s="588"/>
      <c r="Z8" s="639">
        <v>0.1</v>
      </c>
      <c r="AA8" s="639"/>
      <c r="AB8" s="639"/>
      <c r="AC8" s="639"/>
      <c r="AD8" s="640">
        <v>4033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16161</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1212557</v>
      </c>
      <c r="CS8" s="587"/>
      <c r="CT8" s="587"/>
      <c r="CU8" s="587"/>
      <c r="CV8" s="587"/>
      <c r="CW8" s="587"/>
      <c r="CX8" s="587"/>
      <c r="CY8" s="588"/>
      <c r="CZ8" s="639">
        <v>29.9</v>
      </c>
      <c r="DA8" s="639"/>
      <c r="DB8" s="639"/>
      <c r="DC8" s="639"/>
      <c r="DD8" s="592">
        <v>7524</v>
      </c>
      <c r="DE8" s="587"/>
      <c r="DF8" s="587"/>
      <c r="DG8" s="587"/>
      <c r="DH8" s="587"/>
      <c r="DI8" s="587"/>
      <c r="DJ8" s="587"/>
      <c r="DK8" s="587"/>
      <c r="DL8" s="587"/>
      <c r="DM8" s="587"/>
      <c r="DN8" s="587"/>
      <c r="DO8" s="587"/>
      <c r="DP8" s="588"/>
      <c r="DQ8" s="592">
        <v>731341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6606</v>
      </c>
      <c r="S9" s="587"/>
      <c r="T9" s="587"/>
      <c r="U9" s="587"/>
      <c r="V9" s="587"/>
      <c r="W9" s="587"/>
      <c r="X9" s="587"/>
      <c r="Y9" s="588"/>
      <c r="Z9" s="639">
        <v>0.2</v>
      </c>
      <c r="AA9" s="639"/>
      <c r="AB9" s="639"/>
      <c r="AC9" s="639"/>
      <c r="AD9" s="640">
        <v>6606</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377580</v>
      </c>
      <c r="BH9" s="587"/>
      <c r="BI9" s="587"/>
      <c r="BJ9" s="587"/>
      <c r="BK9" s="587"/>
      <c r="BL9" s="587"/>
      <c r="BM9" s="587"/>
      <c r="BN9" s="588"/>
      <c r="BO9" s="639">
        <v>34.5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295581</v>
      </c>
      <c r="CS9" s="587"/>
      <c r="CT9" s="587"/>
      <c r="CU9" s="587"/>
      <c r="CV9" s="587"/>
      <c r="CW9" s="587"/>
      <c r="CX9" s="587"/>
      <c r="CY9" s="588"/>
      <c r="CZ9" s="639">
        <v>7.3</v>
      </c>
      <c r="DA9" s="639"/>
      <c r="DB9" s="639"/>
      <c r="DC9" s="639"/>
      <c r="DD9" s="592">
        <v>6355</v>
      </c>
      <c r="DE9" s="587"/>
      <c r="DF9" s="587"/>
      <c r="DG9" s="587"/>
      <c r="DH9" s="587"/>
      <c r="DI9" s="587"/>
      <c r="DJ9" s="587"/>
      <c r="DK9" s="587"/>
      <c r="DL9" s="587"/>
      <c r="DM9" s="587"/>
      <c r="DN9" s="587"/>
      <c r="DO9" s="587"/>
      <c r="DP9" s="588"/>
      <c r="DQ9" s="592">
        <v>289470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97434</v>
      </c>
      <c r="S10" s="587"/>
      <c r="T10" s="587"/>
      <c r="U10" s="587"/>
      <c r="V10" s="587"/>
      <c r="W10" s="587"/>
      <c r="X10" s="587"/>
      <c r="Y10" s="588"/>
      <c r="Z10" s="639">
        <v>2.2999999999999998</v>
      </c>
      <c r="AA10" s="639"/>
      <c r="AB10" s="639"/>
      <c r="AC10" s="639"/>
      <c r="AD10" s="640">
        <v>97434</v>
      </c>
      <c r="AE10" s="640"/>
      <c r="AF10" s="640"/>
      <c r="AG10" s="640"/>
      <c r="AH10" s="640"/>
      <c r="AI10" s="640"/>
      <c r="AJ10" s="640"/>
      <c r="AK10" s="640"/>
      <c r="AL10" s="609">
        <v>3.6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24123</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33350</v>
      </c>
      <c r="CS10" s="587"/>
      <c r="CT10" s="587"/>
      <c r="CU10" s="587"/>
      <c r="CV10" s="587"/>
      <c r="CW10" s="587"/>
      <c r="CX10" s="587"/>
      <c r="CY10" s="588"/>
      <c r="CZ10" s="639">
        <v>0.8</v>
      </c>
      <c r="DA10" s="639"/>
      <c r="DB10" s="639"/>
      <c r="DC10" s="639"/>
      <c r="DD10" s="592">
        <v>1280</v>
      </c>
      <c r="DE10" s="587"/>
      <c r="DF10" s="587"/>
      <c r="DG10" s="587"/>
      <c r="DH10" s="587"/>
      <c r="DI10" s="587"/>
      <c r="DJ10" s="587"/>
      <c r="DK10" s="587"/>
      <c r="DL10" s="587"/>
      <c r="DM10" s="587"/>
      <c r="DN10" s="587"/>
      <c r="DO10" s="587"/>
      <c r="DP10" s="588"/>
      <c r="DQ10" s="592">
        <v>28889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25900</v>
      </c>
      <c r="S11" s="587"/>
      <c r="T11" s="587"/>
      <c r="U11" s="587"/>
      <c r="V11" s="587"/>
      <c r="W11" s="587"/>
      <c r="X11" s="587"/>
      <c r="Y11" s="588"/>
      <c r="Z11" s="639">
        <v>0.6</v>
      </c>
      <c r="AA11" s="639"/>
      <c r="AB11" s="639"/>
      <c r="AC11" s="639"/>
      <c r="AD11" s="640">
        <v>25900</v>
      </c>
      <c r="AE11" s="640"/>
      <c r="AF11" s="640"/>
      <c r="AG11" s="640"/>
      <c r="AH11" s="640"/>
      <c r="AI11" s="640"/>
      <c r="AJ11" s="640"/>
      <c r="AK11" s="640"/>
      <c r="AL11" s="609">
        <v>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58401</v>
      </c>
      <c r="BH11" s="587"/>
      <c r="BI11" s="587"/>
      <c r="BJ11" s="587"/>
      <c r="BK11" s="587"/>
      <c r="BL11" s="587"/>
      <c r="BM11" s="587"/>
      <c r="BN11" s="588"/>
      <c r="BO11" s="639">
        <v>5.3</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122955</v>
      </c>
      <c r="CS11" s="587"/>
      <c r="CT11" s="587"/>
      <c r="CU11" s="587"/>
      <c r="CV11" s="587"/>
      <c r="CW11" s="587"/>
      <c r="CX11" s="587"/>
      <c r="CY11" s="588"/>
      <c r="CZ11" s="639">
        <v>3</v>
      </c>
      <c r="DA11" s="639"/>
      <c r="DB11" s="639"/>
      <c r="DC11" s="639"/>
      <c r="DD11" s="592">
        <v>47258</v>
      </c>
      <c r="DE11" s="587"/>
      <c r="DF11" s="587"/>
      <c r="DG11" s="587"/>
      <c r="DH11" s="587"/>
      <c r="DI11" s="587"/>
      <c r="DJ11" s="587"/>
      <c r="DK11" s="587"/>
      <c r="DL11" s="587"/>
      <c r="DM11" s="587"/>
      <c r="DN11" s="587"/>
      <c r="DO11" s="587"/>
      <c r="DP11" s="588"/>
      <c r="DQ11" s="592">
        <v>96479</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522897</v>
      </c>
      <c r="BH12" s="587"/>
      <c r="BI12" s="587"/>
      <c r="BJ12" s="587"/>
      <c r="BK12" s="587"/>
      <c r="BL12" s="587"/>
      <c r="BM12" s="587"/>
      <c r="BN12" s="588"/>
      <c r="BO12" s="639">
        <v>47.7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46685</v>
      </c>
      <c r="CS12" s="587"/>
      <c r="CT12" s="587"/>
      <c r="CU12" s="587"/>
      <c r="CV12" s="587"/>
      <c r="CW12" s="587"/>
      <c r="CX12" s="587"/>
      <c r="CY12" s="588"/>
      <c r="CZ12" s="639">
        <v>1.2</v>
      </c>
      <c r="DA12" s="639"/>
      <c r="DB12" s="639"/>
      <c r="DC12" s="639"/>
      <c r="DD12" s="592">
        <v>6250</v>
      </c>
      <c r="DE12" s="587"/>
      <c r="DF12" s="587"/>
      <c r="DG12" s="587"/>
      <c r="DH12" s="587"/>
      <c r="DI12" s="587"/>
      <c r="DJ12" s="587"/>
      <c r="DK12" s="587"/>
      <c r="DL12" s="587"/>
      <c r="DM12" s="587"/>
      <c r="DN12" s="587"/>
      <c r="DO12" s="587"/>
      <c r="DP12" s="588"/>
      <c r="DQ12" s="592">
        <v>45276</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15695</v>
      </c>
      <c r="S13" s="587"/>
      <c r="T13" s="587"/>
      <c r="U13" s="587"/>
      <c r="V13" s="587"/>
      <c r="W13" s="587"/>
      <c r="X13" s="587"/>
      <c r="Y13" s="588"/>
      <c r="Z13" s="639">
        <v>0.4</v>
      </c>
      <c r="AA13" s="639"/>
      <c r="AB13" s="639"/>
      <c r="AC13" s="639"/>
      <c r="AD13" s="640">
        <v>15695</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522341</v>
      </c>
      <c r="BH13" s="587"/>
      <c r="BI13" s="587"/>
      <c r="BJ13" s="587"/>
      <c r="BK13" s="587"/>
      <c r="BL13" s="587"/>
      <c r="BM13" s="587"/>
      <c r="BN13" s="588"/>
      <c r="BO13" s="639">
        <v>47.7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650903</v>
      </c>
      <c r="CS13" s="587"/>
      <c r="CT13" s="587"/>
      <c r="CU13" s="587"/>
      <c r="CV13" s="587"/>
      <c r="CW13" s="587"/>
      <c r="CX13" s="587"/>
      <c r="CY13" s="588"/>
      <c r="CZ13" s="639">
        <v>16.100000000000001</v>
      </c>
      <c r="DA13" s="639"/>
      <c r="DB13" s="639"/>
      <c r="DC13" s="639"/>
      <c r="DD13" s="592">
        <v>255096</v>
      </c>
      <c r="DE13" s="587"/>
      <c r="DF13" s="587"/>
      <c r="DG13" s="587"/>
      <c r="DH13" s="587"/>
      <c r="DI13" s="587"/>
      <c r="DJ13" s="587"/>
      <c r="DK13" s="587"/>
      <c r="DL13" s="587"/>
      <c r="DM13" s="587"/>
      <c r="DN13" s="587"/>
      <c r="DO13" s="587"/>
      <c r="DP13" s="588"/>
      <c r="DQ13" s="592">
        <v>481179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27608</v>
      </c>
      <c r="BH14" s="587"/>
      <c r="BI14" s="587"/>
      <c r="BJ14" s="587"/>
      <c r="BK14" s="587"/>
      <c r="BL14" s="587"/>
      <c r="BM14" s="587"/>
      <c r="BN14" s="588"/>
      <c r="BO14" s="639">
        <v>2.5</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385739</v>
      </c>
      <c r="CS14" s="587"/>
      <c r="CT14" s="587"/>
      <c r="CU14" s="587"/>
      <c r="CV14" s="587"/>
      <c r="CW14" s="587"/>
      <c r="CX14" s="587"/>
      <c r="CY14" s="588"/>
      <c r="CZ14" s="639">
        <v>9.5</v>
      </c>
      <c r="DA14" s="639"/>
      <c r="DB14" s="639"/>
      <c r="DC14" s="639"/>
      <c r="DD14" s="592">
        <v>178823</v>
      </c>
      <c r="DE14" s="587"/>
      <c r="DF14" s="587"/>
      <c r="DG14" s="587"/>
      <c r="DH14" s="587"/>
      <c r="DI14" s="587"/>
      <c r="DJ14" s="587"/>
      <c r="DK14" s="587"/>
      <c r="DL14" s="587"/>
      <c r="DM14" s="587"/>
      <c r="DN14" s="587"/>
      <c r="DO14" s="587"/>
      <c r="DP14" s="588"/>
      <c r="DQ14" s="592">
        <v>241326</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3831</v>
      </c>
      <c r="S15" s="587"/>
      <c r="T15" s="587"/>
      <c r="U15" s="587"/>
      <c r="V15" s="587"/>
      <c r="W15" s="587"/>
      <c r="X15" s="587"/>
      <c r="Y15" s="588"/>
      <c r="Z15" s="639">
        <v>0.1</v>
      </c>
      <c r="AA15" s="639"/>
      <c r="AB15" s="639"/>
      <c r="AC15" s="639"/>
      <c r="AD15" s="640">
        <v>3831</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68872</v>
      </c>
      <c r="BH15" s="587"/>
      <c r="BI15" s="587"/>
      <c r="BJ15" s="587"/>
      <c r="BK15" s="587"/>
      <c r="BL15" s="587"/>
      <c r="BM15" s="587"/>
      <c r="BN15" s="588"/>
      <c r="BO15" s="639">
        <v>6.3</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388209</v>
      </c>
      <c r="CS15" s="587"/>
      <c r="CT15" s="587"/>
      <c r="CU15" s="587"/>
      <c r="CV15" s="587"/>
      <c r="CW15" s="587"/>
      <c r="CX15" s="587"/>
      <c r="CY15" s="588"/>
      <c r="CZ15" s="639">
        <v>9.6</v>
      </c>
      <c r="DA15" s="639"/>
      <c r="DB15" s="639"/>
      <c r="DC15" s="639"/>
      <c r="DD15" s="592">
        <v>24101</v>
      </c>
      <c r="DE15" s="587"/>
      <c r="DF15" s="587"/>
      <c r="DG15" s="587"/>
      <c r="DH15" s="587"/>
      <c r="DI15" s="587"/>
      <c r="DJ15" s="587"/>
      <c r="DK15" s="587"/>
      <c r="DL15" s="587"/>
      <c r="DM15" s="587"/>
      <c r="DN15" s="587"/>
      <c r="DO15" s="587"/>
      <c r="DP15" s="588"/>
      <c r="DQ15" s="592">
        <v>332863</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1582836</v>
      </c>
      <c r="S16" s="587"/>
      <c r="T16" s="587"/>
      <c r="U16" s="587"/>
      <c r="V16" s="587"/>
      <c r="W16" s="587"/>
      <c r="X16" s="587"/>
      <c r="Y16" s="588"/>
      <c r="Z16" s="639">
        <v>37.200000000000003</v>
      </c>
      <c r="AA16" s="639"/>
      <c r="AB16" s="639"/>
      <c r="AC16" s="639"/>
      <c r="AD16" s="640">
        <v>1403424</v>
      </c>
      <c r="AE16" s="640"/>
      <c r="AF16" s="640"/>
      <c r="AG16" s="640"/>
      <c r="AH16" s="640"/>
      <c r="AI16" s="640"/>
      <c r="AJ16" s="640"/>
      <c r="AK16" s="640"/>
      <c r="AL16" s="609">
        <v>51.9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15022</v>
      </c>
      <c r="CS16" s="587"/>
      <c r="CT16" s="587"/>
      <c r="CU16" s="587"/>
      <c r="CV16" s="587"/>
      <c r="CW16" s="587"/>
      <c r="CX16" s="587"/>
      <c r="CY16" s="588"/>
      <c r="CZ16" s="639">
        <v>0.4</v>
      </c>
      <c r="DA16" s="639"/>
      <c r="DB16" s="639"/>
      <c r="DC16" s="639"/>
      <c r="DD16" s="592" t="s">
        <v>112</v>
      </c>
      <c r="DE16" s="587"/>
      <c r="DF16" s="587"/>
      <c r="DG16" s="587"/>
      <c r="DH16" s="587"/>
      <c r="DI16" s="587"/>
      <c r="DJ16" s="587"/>
      <c r="DK16" s="587"/>
      <c r="DL16" s="587"/>
      <c r="DM16" s="587"/>
      <c r="DN16" s="587"/>
      <c r="DO16" s="587"/>
      <c r="DP16" s="588"/>
      <c r="DQ16" s="592">
        <v>15022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1403424</v>
      </c>
      <c r="S17" s="587"/>
      <c r="T17" s="587"/>
      <c r="U17" s="587"/>
      <c r="V17" s="587"/>
      <c r="W17" s="587"/>
      <c r="X17" s="587"/>
      <c r="Y17" s="588"/>
      <c r="Z17" s="639">
        <v>33</v>
      </c>
      <c r="AA17" s="639"/>
      <c r="AB17" s="639"/>
      <c r="AC17" s="639"/>
      <c r="AD17" s="640">
        <v>1403424</v>
      </c>
      <c r="AE17" s="640"/>
      <c r="AF17" s="640"/>
      <c r="AG17" s="640"/>
      <c r="AH17" s="640"/>
      <c r="AI17" s="640"/>
      <c r="AJ17" s="640"/>
      <c r="AK17" s="640"/>
      <c r="AL17" s="609">
        <v>51.9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273318</v>
      </c>
      <c r="CS17" s="587"/>
      <c r="CT17" s="587"/>
      <c r="CU17" s="587"/>
      <c r="CV17" s="587"/>
      <c r="CW17" s="587"/>
      <c r="CX17" s="587"/>
      <c r="CY17" s="588"/>
      <c r="CZ17" s="639">
        <v>6.7</v>
      </c>
      <c r="DA17" s="639"/>
      <c r="DB17" s="639"/>
      <c r="DC17" s="639"/>
      <c r="DD17" s="592" t="s">
        <v>112</v>
      </c>
      <c r="DE17" s="587"/>
      <c r="DF17" s="587"/>
      <c r="DG17" s="587"/>
      <c r="DH17" s="587"/>
      <c r="DI17" s="587"/>
      <c r="DJ17" s="587"/>
      <c r="DK17" s="587"/>
      <c r="DL17" s="587"/>
      <c r="DM17" s="587"/>
      <c r="DN17" s="587"/>
      <c r="DO17" s="587"/>
      <c r="DP17" s="588"/>
      <c r="DQ17" s="592">
        <v>273318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179410</v>
      </c>
      <c r="S18" s="587"/>
      <c r="T18" s="587"/>
      <c r="U18" s="587"/>
      <c r="V18" s="587"/>
      <c r="W18" s="587"/>
      <c r="X18" s="587"/>
      <c r="Y18" s="588"/>
      <c r="Z18" s="639">
        <v>4.2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2873945</v>
      </c>
      <c r="S20" s="587"/>
      <c r="T20" s="587"/>
      <c r="U20" s="587"/>
      <c r="V20" s="587"/>
      <c r="W20" s="587"/>
      <c r="X20" s="587"/>
      <c r="Y20" s="588"/>
      <c r="Z20" s="639">
        <v>67.599999999999994</v>
      </c>
      <c r="AA20" s="639"/>
      <c r="AB20" s="639"/>
      <c r="AC20" s="639"/>
      <c r="AD20" s="640">
        <v>2694533</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4053507</v>
      </c>
      <c r="CS20" s="587"/>
      <c r="CT20" s="587"/>
      <c r="CU20" s="587"/>
      <c r="CV20" s="587"/>
      <c r="CW20" s="587"/>
      <c r="CX20" s="587"/>
      <c r="CY20" s="588"/>
      <c r="CZ20" s="639">
        <v>100</v>
      </c>
      <c r="DA20" s="639"/>
      <c r="DB20" s="639"/>
      <c r="DC20" s="639"/>
      <c r="DD20" s="592">
        <v>561439</v>
      </c>
      <c r="DE20" s="587"/>
      <c r="DF20" s="587"/>
      <c r="DG20" s="587"/>
      <c r="DH20" s="587"/>
      <c r="DI20" s="587"/>
      <c r="DJ20" s="587"/>
      <c r="DK20" s="587"/>
      <c r="DL20" s="587"/>
      <c r="DM20" s="587"/>
      <c r="DN20" s="587"/>
      <c r="DO20" s="587"/>
      <c r="DP20" s="588"/>
      <c r="DQ20" s="592">
        <v>3066035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1062</v>
      </c>
      <c r="S21" s="587"/>
      <c r="T21" s="587"/>
      <c r="U21" s="587"/>
      <c r="V21" s="587"/>
      <c r="W21" s="587"/>
      <c r="X21" s="587"/>
      <c r="Y21" s="588"/>
      <c r="Z21" s="639">
        <v>0</v>
      </c>
      <c r="AA21" s="639"/>
      <c r="AB21" s="639"/>
      <c r="AC21" s="639"/>
      <c r="AD21" s="640">
        <v>1062</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75742</v>
      </c>
      <c r="S22" s="587"/>
      <c r="T22" s="587"/>
      <c r="U22" s="587"/>
      <c r="V22" s="587"/>
      <c r="W22" s="587"/>
      <c r="X22" s="587"/>
      <c r="Y22" s="588"/>
      <c r="Z22" s="639">
        <v>1.8</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65782</v>
      </c>
      <c r="S23" s="587"/>
      <c r="T23" s="587"/>
      <c r="U23" s="587"/>
      <c r="V23" s="587"/>
      <c r="W23" s="587"/>
      <c r="X23" s="587"/>
      <c r="Y23" s="588"/>
      <c r="Z23" s="639">
        <v>1.5</v>
      </c>
      <c r="AA23" s="639"/>
      <c r="AB23" s="639"/>
      <c r="AC23" s="639"/>
      <c r="AD23" s="640">
        <v>904</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5788</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1528096</v>
      </c>
      <c r="CS24" s="637"/>
      <c r="CT24" s="637"/>
      <c r="CU24" s="637"/>
      <c r="CV24" s="637"/>
      <c r="CW24" s="637"/>
      <c r="CX24" s="637"/>
      <c r="CY24" s="684"/>
      <c r="CZ24" s="688">
        <v>37.700000000000003</v>
      </c>
      <c r="DA24" s="689"/>
      <c r="DB24" s="689"/>
      <c r="DC24" s="690"/>
      <c r="DD24" s="683">
        <v>1092536</v>
      </c>
      <c r="DE24" s="637"/>
      <c r="DF24" s="637"/>
      <c r="DG24" s="637"/>
      <c r="DH24" s="637"/>
      <c r="DI24" s="637"/>
      <c r="DJ24" s="637"/>
      <c r="DK24" s="684"/>
      <c r="DL24" s="683">
        <v>1082958</v>
      </c>
      <c r="DM24" s="637"/>
      <c r="DN24" s="637"/>
      <c r="DO24" s="637"/>
      <c r="DP24" s="637"/>
      <c r="DQ24" s="637"/>
      <c r="DR24" s="637"/>
      <c r="DS24" s="637"/>
      <c r="DT24" s="637"/>
      <c r="DU24" s="637"/>
      <c r="DV24" s="684"/>
      <c r="DW24" s="685">
        <v>37.1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303929</v>
      </c>
      <c r="S25" s="587"/>
      <c r="T25" s="587"/>
      <c r="U25" s="587"/>
      <c r="V25" s="587"/>
      <c r="W25" s="587"/>
      <c r="X25" s="587"/>
      <c r="Y25" s="588"/>
      <c r="Z25" s="639">
        <v>7.2</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658833</v>
      </c>
      <c r="CS25" s="605"/>
      <c r="CT25" s="605"/>
      <c r="CU25" s="605"/>
      <c r="CV25" s="605"/>
      <c r="CW25" s="605"/>
      <c r="CX25" s="605"/>
      <c r="CY25" s="606"/>
      <c r="CZ25" s="589">
        <v>16.3</v>
      </c>
      <c r="DA25" s="607"/>
      <c r="DB25" s="607"/>
      <c r="DC25" s="608"/>
      <c r="DD25" s="592">
        <v>635936</v>
      </c>
      <c r="DE25" s="605"/>
      <c r="DF25" s="605"/>
      <c r="DG25" s="605"/>
      <c r="DH25" s="605"/>
      <c r="DI25" s="605"/>
      <c r="DJ25" s="605"/>
      <c r="DK25" s="606"/>
      <c r="DL25" s="592">
        <v>628558</v>
      </c>
      <c r="DM25" s="605"/>
      <c r="DN25" s="605"/>
      <c r="DO25" s="605"/>
      <c r="DP25" s="605"/>
      <c r="DQ25" s="605"/>
      <c r="DR25" s="605"/>
      <c r="DS25" s="605"/>
      <c r="DT25" s="605"/>
      <c r="DU25" s="605"/>
      <c r="DV25" s="606"/>
      <c r="DW25" s="609">
        <v>21.5</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382166</v>
      </c>
      <c r="CS26" s="587"/>
      <c r="CT26" s="587"/>
      <c r="CU26" s="587"/>
      <c r="CV26" s="587"/>
      <c r="CW26" s="587"/>
      <c r="CX26" s="587"/>
      <c r="CY26" s="588"/>
      <c r="CZ26" s="589">
        <v>9.4</v>
      </c>
      <c r="DA26" s="607"/>
      <c r="DB26" s="607"/>
      <c r="DC26" s="608"/>
      <c r="DD26" s="592">
        <v>361880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236114</v>
      </c>
      <c r="S27" s="587"/>
      <c r="T27" s="587"/>
      <c r="U27" s="587"/>
      <c r="V27" s="587"/>
      <c r="W27" s="587"/>
      <c r="X27" s="587"/>
      <c r="Y27" s="588"/>
      <c r="Z27" s="639">
        <v>5.6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1095642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595945</v>
      </c>
      <c r="CS27" s="605"/>
      <c r="CT27" s="605"/>
      <c r="CU27" s="605"/>
      <c r="CV27" s="605"/>
      <c r="CW27" s="605"/>
      <c r="CX27" s="605"/>
      <c r="CY27" s="606"/>
      <c r="CZ27" s="589">
        <v>14.7</v>
      </c>
      <c r="DA27" s="607"/>
      <c r="DB27" s="607"/>
      <c r="DC27" s="608"/>
      <c r="DD27" s="592">
        <v>183282</v>
      </c>
      <c r="DE27" s="605"/>
      <c r="DF27" s="605"/>
      <c r="DG27" s="605"/>
      <c r="DH27" s="605"/>
      <c r="DI27" s="605"/>
      <c r="DJ27" s="605"/>
      <c r="DK27" s="606"/>
      <c r="DL27" s="592">
        <v>181082</v>
      </c>
      <c r="DM27" s="605"/>
      <c r="DN27" s="605"/>
      <c r="DO27" s="605"/>
      <c r="DP27" s="605"/>
      <c r="DQ27" s="605"/>
      <c r="DR27" s="605"/>
      <c r="DS27" s="605"/>
      <c r="DT27" s="605"/>
      <c r="DU27" s="605"/>
      <c r="DV27" s="606"/>
      <c r="DW27" s="609">
        <v>6.2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12679</v>
      </c>
      <c r="S28" s="587"/>
      <c r="T28" s="587"/>
      <c r="U28" s="587"/>
      <c r="V28" s="587"/>
      <c r="W28" s="587"/>
      <c r="X28" s="587"/>
      <c r="Y28" s="588"/>
      <c r="Z28" s="639">
        <v>0.3</v>
      </c>
      <c r="AA28" s="639"/>
      <c r="AB28" s="639"/>
      <c r="AC28" s="639"/>
      <c r="AD28" s="640">
        <v>7820</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273318</v>
      </c>
      <c r="CS28" s="587"/>
      <c r="CT28" s="587"/>
      <c r="CU28" s="587"/>
      <c r="CV28" s="587"/>
      <c r="CW28" s="587"/>
      <c r="CX28" s="587"/>
      <c r="CY28" s="588"/>
      <c r="CZ28" s="589">
        <v>6.7</v>
      </c>
      <c r="DA28" s="607"/>
      <c r="DB28" s="607"/>
      <c r="DC28" s="608"/>
      <c r="DD28" s="592">
        <v>273318</v>
      </c>
      <c r="DE28" s="587"/>
      <c r="DF28" s="587"/>
      <c r="DG28" s="587"/>
      <c r="DH28" s="587"/>
      <c r="DI28" s="587"/>
      <c r="DJ28" s="587"/>
      <c r="DK28" s="588"/>
      <c r="DL28" s="592">
        <v>273318</v>
      </c>
      <c r="DM28" s="587"/>
      <c r="DN28" s="587"/>
      <c r="DO28" s="587"/>
      <c r="DP28" s="587"/>
      <c r="DQ28" s="587"/>
      <c r="DR28" s="587"/>
      <c r="DS28" s="587"/>
      <c r="DT28" s="587"/>
      <c r="DU28" s="587"/>
      <c r="DV28" s="588"/>
      <c r="DW28" s="609">
        <v>9.4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1225</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273318</v>
      </c>
      <c r="CS29" s="605"/>
      <c r="CT29" s="605"/>
      <c r="CU29" s="605"/>
      <c r="CV29" s="605"/>
      <c r="CW29" s="605"/>
      <c r="CX29" s="605"/>
      <c r="CY29" s="606"/>
      <c r="CZ29" s="589">
        <v>6.7</v>
      </c>
      <c r="DA29" s="607"/>
      <c r="DB29" s="607"/>
      <c r="DC29" s="608"/>
      <c r="DD29" s="592">
        <v>273318</v>
      </c>
      <c r="DE29" s="605"/>
      <c r="DF29" s="605"/>
      <c r="DG29" s="605"/>
      <c r="DH29" s="605"/>
      <c r="DI29" s="605"/>
      <c r="DJ29" s="605"/>
      <c r="DK29" s="606"/>
      <c r="DL29" s="592">
        <v>273318</v>
      </c>
      <c r="DM29" s="605"/>
      <c r="DN29" s="605"/>
      <c r="DO29" s="605"/>
      <c r="DP29" s="605"/>
      <c r="DQ29" s="605"/>
      <c r="DR29" s="605"/>
      <c r="DS29" s="605"/>
      <c r="DT29" s="605"/>
      <c r="DU29" s="605"/>
      <c r="DV29" s="606"/>
      <c r="DW29" s="609">
        <v>9.4</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80652</v>
      </c>
      <c r="S30" s="587"/>
      <c r="T30" s="587"/>
      <c r="U30" s="587"/>
      <c r="V30" s="587"/>
      <c r="W30" s="587"/>
      <c r="X30" s="587"/>
      <c r="Y30" s="588"/>
      <c r="Z30" s="639">
        <v>1.9</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98.7</v>
      </c>
      <c r="BH30" s="653"/>
      <c r="BI30" s="653"/>
      <c r="BJ30" s="653"/>
      <c r="BK30" s="653"/>
      <c r="BL30" s="653"/>
      <c r="BM30" s="654">
        <v>93.7</v>
      </c>
      <c r="BN30" s="653"/>
      <c r="BO30" s="653"/>
      <c r="BP30" s="653"/>
      <c r="BQ30" s="655"/>
      <c r="BR30" s="652">
        <v>98.6</v>
      </c>
      <c r="BS30" s="653"/>
      <c r="BT30" s="653"/>
      <c r="BU30" s="653"/>
      <c r="BV30" s="653"/>
      <c r="BW30" s="653"/>
      <c r="BX30" s="654">
        <v>93.9</v>
      </c>
      <c r="BY30" s="653"/>
      <c r="BZ30" s="653"/>
      <c r="CA30" s="653"/>
      <c r="CB30" s="655"/>
      <c r="CD30" s="658"/>
      <c r="CE30" s="659"/>
      <c r="CF30" s="623" t="s">
        <v>291</v>
      </c>
      <c r="CG30" s="620"/>
      <c r="CH30" s="620"/>
      <c r="CI30" s="620"/>
      <c r="CJ30" s="620"/>
      <c r="CK30" s="620"/>
      <c r="CL30" s="620"/>
      <c r="CM30" s="620"/>
      <c r="CN30" s="620"/>
      <c r="CO30" s="620"/>
      <c r="CP30" s="620"/>
      <c r="CQ30" s="621"/>
      <c r="CR30" s="586">
        <v>229030</v>
      </c>
      <c r="CS30" s="587"/>
      <c r="CT30" s="587"/>
      <c r="CU30" s="587"/>
      <c r="CV30" s="587"/>
      <c r="CW30" s="587"/>
      <c r="CX30" s="587"/>
      <c r="CY30" s="588"/>
      <c r="CZ30" s="589">
        <v>5.7</v>
      </c>
      <c r="DA30" s="607"/>
      <c r="DB30" s="607"/>
      <c r="DC30" s="608"/>
      <c r="DD30" s="592">
        <v>229030</v>
      </c>
      <c r="DE30" s="587"/>
      <c r="DF30" s="587"/>
      <c r="DG30" s="587"/>
      <c r="DH30" s="587"/>
      <c r="DI30" s="587"/>
      <c r="DJ30" s="587"/>
      <c r="DK30" s="588"/>
      <c r="DL30" s="592">
        <v>229030</v>
      </c>
      <c r="DM30" s="587"/>
      <c r="DN30" s="587"/>
      <c r="DO30" s="587"/>
      <c r="DP30" s="587"/>
      <c r="DQ30" s="587"/>
      <c r="DR30" s="587"/>
      <c r="DS30" s="587"/>
      <c r="DT30" s="587"/>
      <c r="DU30" s="587"/>
      <c r="DV30" s="588"/>
      <c r="DW30" s="609">
        <v>7.8</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155603</v>
      </c>
      <c r="S31" s="587"/>
      <c r="T31" s="587"/>
      <c r="U31" s="587"/>
      <c r="V31" s="587"/>
      <c r="W31" s="587"/>
      <c r="X31" s="587"/>
      <c r="Y31" s="588"/>
      <c r="Z31" s="639">
        <v>3.7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95.7</v>
      </c>
      <c r="BN31" s="651"/>
      <c r="BO31" s="651"/>
      <c r="BP31" s="651"/>
      <c r="BQ31" s="615"/>
      <c r="BR31" s="650">
        <v>98.8</v>
      </c>
      <c r="BS31" s="605"/>
      <c r="BT31" s="605"/>
      <c r="BU31" s="605"/>
      <c r="BV31" s="605"/>
      <c r="BW31" s="605"/>
      <c r="BX31" s="641">
        <v>95.5</v>
      </c>
      <c r="BY31" s="651"/>
      <c r="BZ31" s="651"/>
      <c r="CA31" s="651"/>
      <c r="CB31" s="615"/>
      <c r="CD31" s="658"/>
      <c r="CE31" s="659"/>
      <c r="CF31" s="623" t="s">
        <v>295</v>
      </c>
      <c r="CG31" s="620"/>
      <c r="CH31" s="620"/>
      <c r="CI31" s="620"/>
      <c r="CJ31" s="620"/>
      <c r="CK31" s="620"/>
      <c r="CL31" s="620"/>
      <c r="CM31" s="620"/>
      <c r="CN31" s="620"/>
      <c r="CO31" s="620"/>
      <c r="CP31" s="620"/>
      <c r="CQ31" s="621"/>
      <c r="CR31" s="586">
        <v>44288</v>
      </c>
      <c r="CS31" s="605"/>
      <c r="CT31" s="605"/>
      <c r="CU31" s="605"/>
      <c r="CV31" s="605"/>
      <c r="CW31" s="605"/>
      <c r="CX31" s="605"/>
      <c r="CY31" s="606"/>
      <c r="CZ31" s="589">
        <v>1.1000000000000001</v>
      </c>
      <c r="DA31" s="607"/>
      <c r="DB31" s="607"/>
      <c r="DC31" s="608"/>
      <c r="DD31" s="592">
        <v>44288</v>
      </c>
      <c r="DE31" s="605"/>
      <c r="DF31" s="605"/>
      <c r="DG31" s="605"/>
      <c r="DH31" s="605"/>
      <c r="DI31" s="605"/>
      <c r="DJ31" s="605"/>
      <c r="DK31" s="606"/>
      <c r="DL31" s="592">
        <v>44288</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47634</v>
      </c>
      <c r="S32" s="587"/>
      <c r="T32" s="587"/>
      <c r="U32" s="587"/>
      <c r="V32" s="587"/>
      <c r="W32" s="587"/>
      <c r="X32" s="587"/>
      <c r="Y32" s="588"/>
      <c r="Z32" s="639">
        <v>1.1000000000000001</v>
      </c>
      <c r="AA32" s="639"/>
      <c r="AB32" s="639"/>
      <c r="AC32" s="639"/>
      <c r="AD32" s="640">
        <v>3</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98.2</v>
      </c>
      <c r="BH32" s="571"/>
      <c r="BI32" s="571"/>
      <c r="BJ32" s="571"/>
      <c r="BK32" s="571"/>
      <c r="BL32" s="571"/>
      <c r="BM32" s="634">
        <v>91.2</v>
      </c>
      <c r="BN32" s="571"/>
      <c r="BO32" s="571"/>
      <c r="BP32" s="571"/>
      <c r="BQ32" s="628"/>
      <c r="BR32" s="649">
        <v>98.3</v>
      </c>
      <c r="BS32" s="571"/>
      <c r="BT32" s="571"/>
      <c r="BU32" s="571"/>
      <c r="BV32" s="571"/>
      <c r="BW32" s="571"/>
      <c r="BX32" s="634">
        <v>91.7</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389200</v>
      </c>
      <c r="S33" s="587"/>
      <c r="T33" s="587"/>
      <c r="U33" s="587"/>
      <c r="V33" s="587"/>
      <c r="W33" s="587"/>
      <c r="X33" s="587"/>
      <c r="Y33" s="588"/>
      <c r="Z33" s="639">
        <v>9.1999999999999993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1948950</v>
      </c>
      <c r="CS33" s="605"/>
      <c r="CT33" s="605"/>
      <c r="CU33" s="605"/>
      <c r="CV33" s="605"/>
      <c r="CW33" s="605"/>
      <c r="CX33" s="605"/>
      <c r="CY33" s="606"/>
      <c r="CZ33" s="589">
        <v>48.1</v>
      </c>
      <c r="DA33" s="607"/>
      <c r="DB33" s="607"/>
      <c r="DC33" s="608"/>
      <c r="DD33" s="592">
        <v>1712237</v>
      </c>
      <c r="DE33" s="605"/>
      <c r="DF33" s="605"/>
      <c r="DG33" s="605"/>
      <c r="DH33" s="605"/>
      <c r="DI33" s="605"/>
      <c r="DJ33" s="605"/>
      <c r="DK33" s="606"/>
      <c r="DL33" s="592">
        <v>1287249</v>
      </c>
      <c r="DM33" s="605"/>
      <c r="DN33" s="605"/>
      <c r="DO33" s="605"/>
      <c r="DP33" s="605"/>
      <c r="DQ33" s="605"/>
      <c r="DR33" s="605"/>
      <c r="DS33" s="605"/>
      <c r="DT33" s="605"/>
      <c r="DU33" s="605"/>
      <c r="DV33" s="606"/>
      <c r="DW33" s="609">
        <v>44.1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396301</v>
      </c>
      <c r="CS34" s="587"/>
      <c r="CT34" s="587"/>
      <c r="CU34" s="587"/>
      <c r="CV34" s="587"/>
      <c r="CW34" s="587"/>
      <c r="CX34" s="587"/>
      <c r="CY34" s="588"/>
      <c r="CZ34" s="589">
        <v>9.8000000000000007</v>
      </c>
      <c r="DA34" s="607"/>
      <c r="DB34" s="607"/>
      <c r="DC34" s="608"/>
      <c r="DD34" s="592">
        <v>318293</v>
      </c>
      <c r="DE34" s="587"/>
      <c r="DF34" s="587"/>
      <c r="DG34" s="587"/>
      <c r="DH34" s="587"/>
      <c r="DI34" s="587"/>
      <c r="DJ34" s="587"/>
      <c r="DK34" s="588"/>
      <c r="DL34" s="592">
        <v>219086</v>
      </c>
      <c r="DM34" s="587"/>
      <c r="DN34" s="587"/>
      <c r="DO34" s="587"/>
      <c r="DP34" s="587"/>
      <c r="DQ34" s="587"/>
      <c r="DR34" s="587"/>
      <c r="DS34" s="587"/>
      <c r="DT34" s="587"/>
      <c r="DU34" s="587"/>
      <c r="DV34" s="588"/>
      <c r="DW34" s="609">
        <v>7.5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216200</v>
      </c>
      <c r="S35" s="587"/>
      <c r="T35" s="587"/>
      <c r="U35" s="587"/>
      <c r="V35" s="587"/>
      <c r="W35" s="587"/>
      <c r="X35" s="587"/>
      <c r="Y35" s="588"/>
      <c r="Z35" s="639">
        <v>5.0999999999999996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683958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126201</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260385</v>
      </c>
      <c r="CS35" s="605"/>
      <c r="CT35" s="605"/>
      <c r="CU35" s="605"/>
      <c r="CV35" s="605"/>
      <c r="CW35" s="605"/>
      <c r="CX35" s="605"/>
      <c r="CY35" s="606"/>
      <c r="CZ35" s="589">
        <v>6.4</v>
      </c>
      <c r="DA35" s="607"/>
      <c r="DB35" s="607"/>
      <c r="DC35" s="608"/>
      <c r="DD35" s="592">
        <v>184581</v>
      </c>
      <c r="DE35" s="605"/>
      <c r="DF35" s="605"/>
      <c r="DG35" s="605"/>
      <c r="DH35" s="605"/>
      <c r="DI35" s="605"/>
      <c r="DJ35" s="605"/>
      <c r="DK35" s="606"/>
      <c r="DL35" s="592">
        <v>184581</v>
      </c>
      <c r="DM35" s="605"/>
      <c r="DN35" s="605"/>
      <c r="DO35" s="605"/>
      <c r="DP35" s="605"/>
      <c r="DQ35" s="605"/>
      <c r="DR35" s="605"/>
      <c r="DS35" s="605"/>
      <c r="DT35" s="605"/>
      <c r="DU35" s="605"/>
      <c r="DV35" s="606"/>
      <c r="DW35" s="609">
        <v>6.3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4249355</v>
      </c>
      <c r="S36" s="627"/>
      <c r="T36" s="627"/>
      <c r="U36" s="627"/>
      <c r="V36" s="627"/>
      <c r="W36" s="627"/>
      <c r="X36" s="627"/>
      <c r="Y36" s="630"/>
      <c r="Z36" s="631">
        <v>100</v>
      </c>
      <c r="AA36" s="631"/>
      <c r="AB36" s="631"/>
      <c r="AC36" s="631"/>
      <c r="AD36" s="632">
        <v>2704322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234040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113293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815672</v>
      </c>
      <c r="CS36" s="587"/>
      <c r="CT36" s="587"/>
      <c r="CU36" s="587"/>
      <c r="CV36" s="587"/>
      <c r="CW36" s="587"/>
      <c r="CX36" s="587"/>
      <c r="CY36" s="588"/>
      <c r="CZ36" s="589">
        <v>20.100000000000001</v>
      </c>
      <c r="DA36" s="607"/>
      <c r="DB36" s="607"/>
      <c r="DC36" s="608"/>
      <c r="DD36" s="592">
        <v>769285</v>
      </c>
      <c r="DE36" s="587"/>
      <c r="DF36" s="587"/>
      <c r="DG36" s="587"/>
      <c r="DH36" s="587"/>
      <c r="DI36" s="587"/>
      <c r="DJ36" s="587"/>
      <c r="DK36" s="588"/>
      <c r="DL36" s="592">
        <v>597994</v>
      </c>
      <c r="DM36" s="587"/>
      <c r="DN36" s="587"/>
      <c r="DO36" s="587"/>
      <c r="DP36" s="587"/>
      <c r="DQ36" s="587"/>
      <c r="DR36" s="587"/>
      <c r="DS36" s="587"/>
      <c r="DT36" s="587"/>
      <c r="DU36" s="587"/>
      <c r="DV36" s="588"/>
      <c r="DW36" s="609">
        <v>20.5</v>
      </c>
      <c r="DX36" s="610"/>
      <c r="DY36" s="610"/>
      <c r="DZ36" s="610"/>
      <c r="EA36" s="610"/>
      <c r="EB36" s="610"/>
      <c r="EC36" s="611"/>
    </row>
    <row r="37" spans="2:133" ht="11.25" customHeight="1">
      <c r="AQ37" s="612" t="s">
        <v>313</v>
      </c>
      <c r="AR37" s="613"/>
      <c r="AS37" s="613"/>
      <c r="AT37" s="613"/>
      <c r="AU37" s="613"/>
      <c r="AV37" s="613"/>
      <c r="AW37" s="613"/>
      <c r="AX37" s="613"/>
      <c r="AY37" s="614"/>
      <c r="AZ37" s="586">
        <v>51451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1783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301989</v>
      </c>
      <c r="CS37" s="605"/>
      <c r="CT37" s="605"/>
      <c r="CU37" s="605"/>
      <c r="CV37" s="605"/>
      <c r="CW37" s="605"/>
      <c r="CX37" s="605"/>
      <c r="CY37" s="606"/>
      <c r="CZ37" s="589">
        <v>7.5</v>
      </c>
      <c r="DA37" s="607"/>
      <c r="DB37" s="607"/>
      <c r="DC37" s="608"/>
      <c r="DD37" s="592">
        <v>301989</v>
      </c>
      <c r="DE37" s="605"/>
      <c r="DF37" s="605"/>
      <c r="DG37" s="605"/>
      <c r="DH37" s="605"/>
      <c r="DI37" s="605"/>
      <c r="DJ37" s="605"/>
      <c r="DK37" s="606"/>
      <c r="DL37" s="592">
        <v>300825</v>
      </c>
      <c r="DM37" s="605"/>
      <c r="DN37" s="605"/>
      <c r="DO37" s="605"/>
      <c r="DP37" s="605"/>
      <c r="DQ37" s="605"/>
      <c r="DR37" s="605"/>
      <c r="DS37" s="605"/>
      <c r="DT37" s="605"/>
      <c r="DU37" s="605"/>
      <c r="DV37" s="606"/>
      <c r="DW37" s="609">
        <v>10.3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3209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406149</v>
      </c>
      <c r="CS38" s="587"/>
      <c r="CT38" s="587"/>
      <c r="CU38" s="587"/>
      <c r="CV38" s="587"/>
      <c r="CW38" s="587"/>
      <c r="CX38" s="587"/>
      <c r="CY38" s="588"/>
      <c r="CZ38" s="589">
        <v>10</v>
      </c>
      <c r="DA38" s="607"/>
      <c r="DB38" s="607"/>
      <c r="DC38" s="608"/>
      <c r="DD38" s="592">
        <v>373612</v>
      </c>
      <c r="DE38" s="587"/>
      <c r="DF38" s="587"/>
      <c r="DG38" s="587"/>
      <c r="DH38" s="587"/>
      <c r="DI38" s="587"/>
      <c r="DJ38" s="587"/>
      <c r="DK38" s="588"/>
      <c r="DL38" s="592">
        <v>281472</v>
      </c>
      <c r="DM38" s="587"/>
      <c r="DN38" s="587"/>
      <c r="DO38" s="587"/>
      <c r="DP38" s="587"/>
      <c r="DQ38" s="587"/>
      <c r="DR38" s="587"/>
      <c r="DS38" s="587"/>
      <c r="DT38" s="587"/>
      <c r="DU38" s="587"/>
      <c r="DV38" s="588"/>
      <c r="DW38" s="609">
        <v>9.6</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63123</v>
      </c>
      <c r="CS39" s="605"/>
      <c r="CT39" s="605"/>
      <c r="CU39" s="605"/>
      <c r="CV39" s="605"/>
      <c r="CW39" s="605"/>
      <c r="CX39" s="605"/>
      <c r="CY39" s="606"/>
      <c r="CZ39" s="589">
        <v>1.6</v>
      </c>
      <c r="DA39" s="607"/>
      <c r="DB39" s="607"/>
      <c r="DC39" s="608"/>
      <c r="DD39" s="592">
        <v>62350</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109112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7320</v>
      </c>
      <c r="CS40" s="587"/>
      <c r="CT40" s="587"/>
      <c r="CU40" s="587"/>
      <c r="CV40" s="587"/>
      <c r="CW40" s="587"/>
      <c r="CX40" s="587"/>
      <c r="CY40" s="588"/>
      <c r="CZ40" s="589">
        <v>0.2</v>
      </c>
      <c r="DA40" s="607"/>
      <c r="DB40" s="607"/>
      <c r="DC40" s="608"/>
      <c r="DD40" s="592">
        <v>4116</v>
      </c>
      <c r="DE40" s="587"/>
      <c r="DF40" s="587"/>
      <c r="DG40" s="587"/>
      <c r="DH40" s="587"/>
      <c r="DI40" s="587"/>
      <c r="DJ40" s="587"/>
      <c r="DK40" s="588"/>
      <c r="DL40" s="592">
        <v>4116</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289355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576461</v>
      </c>
      <c r="CS42" s="587"/>
      <c r="CT42" s="587"/>
      <c r="CU42" s="587"/>
      <c r="CV42" s="587"/>
      <c r="CW42" s="587"/>
      <c r="CX42" s="587"/>
      <c r="CY42" s="588"/>
      <c r="CZ42" s="589">
        <v>14.2</v>
      </c>
      <c r="DA42" s="590"/>
      <c r="DB42" s="590"/>
      <c r="DC42" s="591"/>
      <c r="DD42" s="592">
        <v>261262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12643</v>
      </c>
      <c r="CS43" s="605"/>
      <c r="CT43" s="605"/>
      <c r="CU43" s="605"/>
      <c r="CV43" s="605"/>
      <c r="CW43" s="605"/>
      <c r="CX43" s="605"/>
      <c r="CY43" s="606"/>
      <c r="CZ43" s="589">
        <v>0.3</v>
      </c>
      <c r="DA43" s="607"/>
      <c r="DB43" s="607"/>
      <c r="DC43" s="608"/>
      <c r="DD43" s="592">
        <v>12643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561439</v>
      </c>
      <c r="CS44" s="587"/>
      <c r="CT44" s="587"/>
      <c r="CU44" s="587"/>
      <c r="CV44" s="587"/>
      <c r="CW44" s="587"/>
      <c r="CX44" s="587"/>
      <c r="CY44" s="588"/>
      <c r="CZ44" s="589">
        <v>13.9</v>
      </c>
      <c r="DA44" s="590"/>
      <c r="DB44" s="590"/>
      <c r="DC44" s="591"/>
      <c r="DD44" s="592">
        <v>246240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72002</v>
      </c>
      <c r="CS45" s="605"/>
      <c r="CT45" s="605"/>
      <c r="CU45" s="605"/>
      <c r="CV45" s="605"/>
      <c r="CW45" s="605"/>
      <c r="CX45" s="605"/>
      <c r="CY45" s="606"/>
      <c r="CZ45" s="589">
        <v>1.8</v>
      </c>
      <c r="DA45" s="607"/>
      <c r="DB45" s="607"/>
      <c r="DC45" s="608"/>
      <c r="DD45" s="592">
        <v>28625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479812</v>
      </c>
      <c r="CS46" s="587"/>
      <c r="CT46" s="587"/>
      <c r="CU46" s="587"/>
      <c r="CV46" s="587"/>
      <c r="CW46" s="587"/>
      <c r="CX46" s="587"/>
      <c r="CY46" s="588"/>
      <c r="CZ46" s="589">
        <v>11.8</v>
      </c>
      <c r="DA46" s="590"/>
      <c r="DB46" s="590"/>
      <c r="DC46" s="591"/>
      <c r="DD46" s="592">
        <v>213352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15022</v>
      </c>
      <c r="CS47" s="605"/>
      <c r="CT47" s="605"/>
      <c r="CU47" s="605"/>
      <c r="CV47" s="605"/>
      <c r="CW47" s="605"/>
      <c r="CX47" s="605"/>
      <c r="CY47" s="606"/>
      <c r="CZ47" s="589">
        <v>0.4</v>
      </c>
      <c r="DA47" s="607"/>
      <c r="DB47" s="607"/>
      <c r="DC47" s="608"/>
      <c r="DD47" s="592">
        <v>15022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4053507</v>
      </c>
      <c r="CS49" s="571"/>
      <c r="CT49" s="571"/>
      <c r="CU49" s="571"/>
      <c r="CV49" s="571"/>
      <c r="CW49" s="571"/>
      <c r="CX49" s="571"/>
      <c r="CY49" s="572"/>
      <c r="CZ49" s="573">
        <v>100</v>
      </c>
      <c r="DA49" s="574"/>
      <c r="DB49" s="574"/>
      <c r="DC49" s="575"/>
      <c r="DD49" s="576">
        <v>3066035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526</v>
      </c>
      <c r="C7" s="1045"/>
      <c r="D7" s="1045"/>
      <c r="E7" s="1045"/>
      <c r="F7" s="1045"/>
      <c r="G7" s="1045"/>
      <c r="H7" s="1045"/>
      <c r="I7" s="1045"/>
      <c r="J7" s="1045"/>
      <c r="K7" s="1045"/>
      <c r="L7" s="1045"/>
      <c r="M7" s="1045"/>
      <c r="N7" s="1045"/>
      <c r="O7" s="1045"/>
      <c r="P7" s="1046"/>
      <c r="Q7" s="1098">
        <v>4253</v>
      </c>
      <c r="R7" s="1099"/>
      <c r="S7" s="1099"/>
      <c r="T7" s="1099"/>
      <c r="U7" s="1099"/>
      <c r="V7" s="1099">
        <v>4057</v>
      </c>
      <c r="W7" s="1099"/>
      <c r="X7" s="1099"/>
      <c r="Y7" s="1099"/>
      <c r="Z7" s="1099"/>
      <c r="AA7" s="1099">
        <v>196</v>
      </c>
      <c r="AB7" s="1099"/>
      <c r="AC7" s="1099"/>
      <c r="AD7" s="1099"/>
      <c r="AE7" s="1100"/>
      <c r="AF7" s="1101">
        <v>99</v>
      </c>
      <c r="AG7" s="1102"/>
      <c r="AH7" s="1102"/>
      <c r="AI7" s="1102"/>
      <c r="AJ7" s="1103"/>
      <c r="AK7" s="1085" t="s">
        <v>527</v>
      </c>
      <c r="AL7" s="1086"/>
      <c r="AM7" s="1086"/>
      <c r="AN7" s="1086"/>
      <c r="AO7" s="1086"/>
      <c r="AP7" s="1086">
        <v>3586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4253</v>
      </c>
      <c r="R23" s="1063"/>
      <c r="S23" s="1063"/>
      <c r="T23" s="1063"/>
      <c r="U23" s="1063"/>
      <c r="V23" s="1063">
        <v>4957</v>
      </c>
      <c r="W23" s="1063"/>
      <c r="X23" s="1063"/>
      <c r="Y23" s="1063"/>
      <c r="Z23" s="1063"/>
      <c r="AA23" s="1063">
        <v>196</v>
      </c>
      <c r="AB23" s="1063"/>
      <c r="AC23" s="1063"/>
      <c r="AD23" s="1063"/>
      <c r="AE23" s="1064"/>
      <c r="AF23" s="1065">
        <v>99</v>
      </c>
      <c r="AG23" s="1063"/>
      <c r="AH23" s="1063"/>
      <c r="AI23" s="1063"/>
      <c r="AJ23" s="1066"/>
      <c r="AK23" s="1067"/>
      <c r="AL23" s="1068"/>
      <c r="AM23" s="1068"/>
      <c r="AN23" s="1068"/>
      <c r="AO23" s="1068"/>
      <c r="AP23" s="1063">
        <v>3586</v>
      </c>
      <c r="AQ23" s="1063"/>
      <c r="AR23" s="1063"/>
      <c r="AS23" s="1063"/>
      <c r="AT23" s="1063"/>
      <c r="AU23" s="1069"/>
      <c r="AV23" s="1069"/>
      <c r="AW23" s="1069"/>
      <c r="AX23" s="1069"/>
      <c r="AY23" s="1070"/>
      <c r="AZ23" s="1059" t="s">
        <v>368</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528</v>
      </c>
      <c r="C28" s="1045"/>
      <c r="D28" s="1045"/>
      <c r="E28" s="1045"/>
      <c r="F28" s="1045"/>
      <c r="G28" s="1045"/>
      <c r="H28" s="1045"/>
      <c r="I28" s="1045"/>
      <c r="J28" s="1045"/>
      <c r="K28" s="1045"/>
      <c r="L28" s="1045"/>
      <c r="M28" s="1045"/>
      <c r="N28" s="1045"/>
      <c r="O28" s="1045"/>
      <c r="P28" s="1046"/>
      <c r="Q28" s="1047">
        <v>1479</v>
      </c>
      <c r="R28" s="1048"/>
      <c r="S28" s="1048"/>
      <c r="T28" s="1048"/>
      <c r="U28" s="1048"/>
      <c r="V28" s="1048">
        <v>1353</v>
      </c>
      <c r="W28" s="1048"/>
      <c r="X28" s="1048"/>
      <c r="Y28" s="1048"/>
      <c r="Z28" s="1048"/>
      <c r="AA28" s="1048">
        <v>126</v>
      </c>
      <c r="AB28" s="1048"/>
      <c r="AC28" s="1048"/>
      <c r="AD28" s="1048"/>
      <c r="AE28" s="1049"/>
      <c r="AF28" s="1050">
        <v>126</v>
      </c>
      <c r="AG28" s="1048"/>
      <c r="AH28" s="1048"/>
      <c r="AI28" s="1048"/>
      <c r="AJ28" s="1051"/>
      <c r="AK28" s="1052">
        <v>196</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529</v>
      </c>
      <c r="C29" s="1026"/>
      <c r="D29" s="1026"/>
      <c r="E29" s="1026"/>
      <c r="F29" s="1026"/>
      <c r="G29" s="1026"/>
      <c r="H29" s="1026"/>
      <c r="I29" s="1026"/>
      <c r="J29" s="1026"/>
      <c r="K29" s="1026"/>
      <c r="L29" s="1026"/>
      <c r="M29" s="1026"/>
      <c r="N29" s="1026"/>
      <c r="O29" s="1026"/>
      <c r="P29" s="1027"/>
      <c r="Q29" s="1037">
        <v>990</v>
      </c>
      <c r="R29" s="1038"/>
      <c r="S29" s="1038"/>
      <c r="T29" s="1038"/>
      <c r="U29" s="1038"/>
      <c r="V29" s="1038">
        <v>931</v>
      </c>
      <c r="W29" s="1038"/>
      <c r="X29" s="1038"/>
      <c r="Y29" s="1038"/>
      <c r="Z29" s="1038"/>
      <c r="AA29" s="1038">
        <v>59</v>
      </c>
      <c r="AB29" s="1038"/>
      <c r="AC29" s="1038"/>
      <c r="AD29" s="1038"/>
      <c r="AE29" s="1039"/>
      <c r="AF29" s="1031">
        <v>59</v>
      </c>
      <c r="AG29" s="1032"/>
      <c r="AH29" s="1032"/>
      <c r="AI29" s="1032"/>
      <c r="AJ29" s="1033"/>
      <c r="AK29" s="974">
        <v>165</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530</v>
      </c>
      <c r="C30" s="1026"/>
      <c r="D30" s="1026"/>
      <c r="E30" s="1026"/>
      <c r="F30" s="1026"/>
      <c r="G30" s="1026"/>
      <c r="H30" s="1026"/>
      <c r="I30" s="1026"/>
      <c r="J30" s="1026"/>
      <c r="K30" s="1026"/>
      <c r="L30" s="1026"/>
      <c r="M30" s="1026"/>
      <c r="N30" s="1026"/>
      <c r="O30" s="1026"/>
      <c r="P30" s="1027"/>
      <c r="Q30" s="1037">
        <v>117</v>
      </c>
      <c r="R30" s="1038"/>
      <c r="S30" s="1038"/>
      <c r="T30" s="1038"/>
      <c r="U30" s="1038"/>
      <c r="V30" s="1038">
        <v>117</v>
      </c>
      <c r="W30" s="1038"/>
      <c r="X30" s="1038"/>
      <c r="Y30" s="1038"/>
      <c r="Z30" s="1038"/>
      <c r="AA30" s="1038">
        <v>0</v>
      </c>
      <c r="AB30" s="1038"/>
      <c r="AC30" s="1038"/>
      <c r="AD30" s="1038"/>
      <c r="AE30" s="1039"/>
      <c r="AF30" s="1031">
        <v>0</v>
      </c>
      <c r="AG30" s="1032"/>
      <c r="AH30" s="1032"/>
      <c r="AI30" s="1032"/>
      <c r="AJ30" s="1033"/>
      <c r="AK30" s="974">
        <v>28</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c r="C31" s="1026"/>
      <c r="D31" s="1026"/>
      <c r="E31" s="1026"/>
      <c r="F31" s="1026"/>
      <c r="G31" s="1026"/>
      <c r="H31" s="1026"/>
      <c r="I31" s="1026"/>
      <c r="J31" s="1026"/>
      <c r="K31" s="1026"/>
      <c r="L31" s="1026"/>
      <c r="M31" s="1026"/>
      <c r="N31" s="1026"/>
      <c r="O31" s="1026"/>
      <c r="P31" s="1027"/>
      <c r="Q31" s="1037"/>
      <c r="R31" s="1038"/>
      <c r="S31" s="1038"/>
      <c r="T31" s="1038"/>
      <c r="U31" s="1038"/>
      <c r="V31" s="1038"/>
      <c r="W31" s="1038"/>
      <c r="X31" s="1038"/>
      <c r="Y31" s="1038"/>
      <c r="Z31" s="1038"/>
      <c r="AA31" s="1038"/>
      <c r="AB31" s="1038"/>
      <c r="AC31" s="1038"/>
      <c r="AD31" s="1038"/>
      <c r="AE31" s="1039"/>
      <c r="AF31" s="1031"/>
      <c r="AG31" s="1032"/>
      <c r="AH31" s="1032"/>
      <c r="AI31" s="1032"/>
      <c r="AJ31" s="1033"/>
      <c r="AK31" s="974"/>
      <c r="AL31" s="965"/>
      <c r="AM31" s="965"/>
      <c r="AN31" s="965"/>
      <c r="AO31" s="965"/>
      <c r="AP31" s="965"/>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379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185</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382</v>
      </c>
      <c r="B66" s="990"/>
      <c r="C66" s="990"/>
      <c r="D66" s="990"/>
      <c r="E66" s="990"/>
      <c r="F66" s="990"/>
      <c r="G66" s="990"/>
      <c r="H66" s="990"/>
      <c r="I66" s="990"/>
      <c r="J66" s="990"/>
      <c r="K66" s="990"/>
      <c r="L66" s="990"/>
      <c r="M66" s="990"/>
      <c r="N66" s="990"/>
      <c r="O66" s="990"/>
      <c r="P66" s="991"/>
      <c r="Q66" s="995" t="s">
        <v>383</v>
      </c>
      <c r="R66" s="996"/>
      <c r="S66" s="996"/>
      <c r="T66" s="996"/>
      <c r="U66" s="997"/>
      <c r="V66" s="995" t="s">
        <v>384</v>
      </c>
      <c r="W66" s="996"/>
      <c r="X66" s="996"/>
      <c r="Y66" s="996"/>
      <c r="Z66" s="997"/>
      <c r="AA66" s="995" t="s">
        <v>385</v>
      </c>
      <c r="AB66" s="996"/>
      <c r="AC66" s="996"/>
      <c r="AD66" s="996"/>
      <c r="AE66" s="997"/>
      <c r="AF66" s="1001" t="s">
        <v>386</v>
      </c>
      <c r="AG66" s="1002"/>
      <c r="AH66" s="1002"/>
      <c r="AI66" s="1002"/>
      <c r="AJ66" s="1003"/>
      <c r="AK66" s="995" t="s">
        <v>387</v>
      </c>
      <c r="AL66" s="990"/>
      <c r="AM66" s="990"/>
      <c r="AN66" s="990"/>
      <c r="AO66" s="991"/>
      <c r="AP66" s="995" t="s">
        <v>388</v>
      </c>
      <c r="AQ66" s="996"/>
      <c r="AR66" s="996"/>
      <c r="AS66" s="996"/>
      <c r="AT66" s="997"/>
      <c r="AU66" s="995" t="s">
        <v>389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126</v>
      </c>
      <c r="R68" s="976"/>
      <c r="S68" s="976"/>
      <c r="T68" s="976"/>
      <c r="U68" s="976"/>
      <c r="V68" s="976">
        <v>104</v>
      </c>
      <c r="W68" s="976"/>
      <c r="X68" s="976"/>
      <c r="Y68" s="976"/>
      <c r="Z68" s="976"/>
      <c r="AA68" s="976">
        <v>22</v>
      </c>
      <c r="AB68" s="976"/>
      <c r="AC68" s="976"/>
      <c r="AD68" s="976"/>
      <c r="AE68" s="976"/>
      <c r="AF68" s="976">
        <v>22</v>
      </c>
      <c r="AG68" s="976"/>
      <c r="AH68" s="976"/>
      <c r="AI68" s="976"/>
      <c r="AJ68" s="976"/>
      <c r="AK68" s="976" t="s">
        <v>112</v>
      </c>
      <c r="AL68" s="976"/>
      <c r="AM68" s="976"/>
      <c r="AN68" s="976"/>
      <c r="AO68" s="976"/>
      <c r="AP68" s="976" t="s">
        <v>112</v>
      </c>
      <c r="AQ68" s="976"/>
      <c r="AR68" s="976"/>
      <c r="AS68" s="976"/>
      <c r="AT68" s="976"/>
      <c r="AU68" s="976" t="s">
        <v>112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604</v>
      </c>
      <c r="R69" s="965"/>
      <c r="S69" s="965"/>
      <c r="T69" s="965"/>
      <c r="U69" s="965"/>
      <c r="V69" s="965">
        <v>585</v>
      </c>
      <c r="W69" s="965"/>
      <c r="X69" s="965"/>
      <c r="Y69" s="965"/>
      <c r="Z69" s="965"/>
      <c r="AA69" s="965">
        <v>18</v>
      </c>
      <c r="AB69" s="965"/>
      <c r="AC69" s="965"/>
      <c r="AD69" s="965"/>
      <c r="AE69" s="965"/>
      <c r="AF69" s="965">
        <v>145</v>
      </c>
      <c r="AG69" s="965"/>
      <c r="AH69" s="965"/>
      <c r="AI69" s="965"/>
      <c r="AJ69" s="965"/>
      <c r="AK69" s="965" t="s">
        <v>112</v>
      </c>
      <c r="AL69" s="965"/>
      <c r="AM69" s="965"/>
      <c r="AN69" s="965"/>
      <c r="AO69" s="965"/>
      <c r="AP69" s="965">
        <v>4968</v>
      </c>
      <c r="AQ69" s="965"/>
      <c r="AR69" s="965"/>
      <c r="AS69" s="965"/>
      <c r="AT69" s="965"/>
      <c r="AU69" s="965">
        <v>2126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497</v>
      </c>
      <c r="R70" s="965"/>
      <c r="S70" s="965"/>
      <c r="T70" s="965"/>
      <c r="U70" s="965"/>
      <c r="V70" s="965">
        <v>465</v>
      </c>
      <c r="W70" s="965"/>
      <c r="X70" s="965"/>
      <c r="Y70" s="965"/>
      <c r="Z70" s="965"/>
      <c r="AA70" s="965">
        <v>31</v>
      </c>
      <c r="AB70" s="965"/>
      <c r="AC70" s="965"/>
      <c r="AD70" s="965"/>
      <c r="AE70" s="965"/>
      <c r="AF70" s="965">
        <v>1210</v>
      </c>
      <c r="AG70" s="965"/>
      <c r="AH70" s="965"/>
      <c r="AI70" s="965"/>
      <c r="AJ70" s="965"/>
      <c r="AK70" s="965" t="s">
        <v>112</v>
      </c>
      <c r="AL70" s="965"/>
      <c r="AM70" s="965"/>
      <c r="AN70" s="965"/>
      <c r="AO70" s="965"/>
      <c r="AP70" s="965">
        <v>857</v>
      </c>
      <c r="AQ70" s="965"/>
      <c r="AR70" s="965"/>
      <c r="AS70" s="965"/>
      <c r="AT70" s="965"/>
      <c r="AU70" s="965">
        <v>197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18</v>
      </c>
      <c r="R71" s="965"/>
      <c r="S71" s="965"/>
      <c r="T71" s="965"/>
      <c r="U71" s="965"/>
      <c r="V71" s="965">
        <v>7</v>
      </c>
      <c r="W71" s="965"/>
      <c r="X71" s="965"/>
      <c r="Y71" s="965"/>
      <c r="Z71" s="965"/>
      <c r="AA71" s="965">
        <v>4</v>
      </c>
      <c r="AB71" s="965"/>
      <c r="AC71" s="965"/>
      <c r="AD71" s="965"/>
      <c r="AE71" s="965"/>
      <c r="AF71" s="965">
        <v>4</v>
      </c>
      <c r="AG71" s="965"/>
      <c r="AH71" s="965"/>
      <c r="AI71" s="965"/>
      <c r="AJ71" s="965"/>
      <c r="AK71" s="965">
        <v>15</v>
      </c>
      <c r="AL71" s="965"/>
      <c r="AM71" s="965"/>
      <c r="AN71" s="965"/>
      <c r="AO71" s="965"/>
      <c r="AP71" s="965">
        <v>10</v>
      </c>
      <c r="AQ71" s="965"/>
      <c r="AR71" s="965"/>
      <c r="AS71" s="965"/>
      <c r="AT71" s="965"/>
      <c r="AU71" s="965">
        <v>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531</v>
      </c>
      <c r="C72" s="969"/>
      <c r="D72" s="969"/>
      <c r="E72" s="969"/>
      <c r="F72" s="969"/>
      <c r="G72" s="969"/>
      <c r="H72" s="969"/>
      <c r="I72" s="969"/>
      <c r="J72" s="969"/>
      <c r="K72" s="969"/>
      <c r="L72" s="969"/>
      <c r="M72" s="969"/>
      <c r="N72" s="969"/>
      <c r="O72" s="969"/>
      <c r="P72" s="970"/>
      <c r="Q72" s="971">
        <v>5072</v>
      </c>
      <c r="R72" s="965"/>
      <c r="S72" s="965"/>
      <c r="T72" s="965"/>
      <c r="U72" s="965"/>
      <c r="V72" s="965">
        <v>4642</v>
      </c>
      <c r="W72" s="965"/>
      <c r="X72" s="965"/>
      <c r="Y72" s="965"/>
      <c r="Z72" s="965"/>
      <c r="AA72" s="965">
        <v>431</v>
      </c>
      <c r="AB72" s="965"/>
      <c r="AC72" s="965"/>
      <c r="AD72" s="965"/>
      <c r="AE72" s="965"/>
      <c r="AF72" s="965">
        <v>257</v>
      </c>
      <c r="AG72" s="965"/>
      <c r="AH72" s="965"/>
      <c r="AI72" s="965"/>
      <c r="AJ72" s="965"/>
      <c r="AK72" s="965">
        <v>307</v>
      </c>
      <c r="AL72" s="965"/>
      <c r="AM72" s="965"/>
      <c r="AN72" s="965"/>
      <c r="AO72" s="965"/>
      <c r="AP72" s="965">
        <v>1006</v>
      </c>
      <c r="AQ72" s="965"/>
      <c r="AR72" s="965"/>
      <c r="AS72" s="965"/>
      <c r="AT72" s="965"/>
      <c r="AU72" s="965">
        <v>102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1324</v>
      </c>
      <c r="R73" s="965"/>
      <c r="S73" s="965"/>
      <c r="T73" s="965"/>
      <c r="U73" s="965"/>
      <c r="V73" s="965">
        <v>1281</v>
      </c>
      <c r="W73" s="965"/>
      <c r="X73" s="965"/>
      <c r="Y73" s="965"/>
      <c r="Z73" s="965"/>
      <c r="AA73" s="965">
        <v>44</v>
      </c>
      <c r="AB73" s="965"/>
      <c r="AC73" s="965"/>
      <c r="AD73" s="965"/>
      <c r="AE73" s="965"/>
      <c r="AF73" s="965">
        <v>44</v>
      </c>
      <c r="AG73" s="965"/>
      <c r="AH73" s="965"/>
      <c r="AI73" s="965"/>
      <c r="AJ73" s="965"/>
      <c r="AK73" s="965" t="s">
        <v>112</v>
      </c>
      <c r="AL73" s="965"/>
      <c r="AM73" s="965"/>
      <c r="AN73" s="965"/>
      <c r="AO73" s="965"/>
      <c r="AP73" s="965" t="s">
        <v>112</v>
      </c>
      <c r="AQ73" s="965"/>
      <c r="AR73" s="965"/>
      <c r="AS73" s="965"/>
      <c r="AT73" s="965"/>
      <c r="AU73" s="965" t="s">
        <v>112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564001</v>
      </c>
      <c r="R74" s="965"/>
      <c r="S74" s="965"/>
      <c r="T74" s="965"/>
      <c r="U74" s="965"/>
      <c r="V74" s="965">
        <v>544673</v>
      </c>
      <c r="W74" s="965"/>
      <c r="X74" s="965"/>
      <c r="Y74" s="965"/>
      <c r="Z74" s="965"/>
      <c r="AA74" s="965">
        <v>19328</v>
      </c>
      <c r="AB74" s="965"/>
      <c r="AC74" s="965"/>
      <c r="AD74" s="965"/>
      <c r="AE74" s="965"/>
      <c r="AF74" s="965">
        <v>19328</v>
      </c>
      <c r="AG74" s="965"/>
      <c r="AH74" s="965"/>
      <c r="AI74" s="965"/>
      <c r="AJ74" s="965"/>
      <c r="AK74" s="965">
        <v>10124</v>
      </c>
      <c r="AL74" s="965"/>
      <c r="AM74" s="965"/>
      <c r="AN74" s="965"/>
      <c r="AO74" s="965"/>
      <c r="AP74" s="965" t="s">
        <v>112</v>
      </c>
      <c r="AQ74" s="965"/>
      <c r="AR74" s="965"/>
      <c r="AS74" s="965"/>
      <c r="AT74" s="965"/>
      <c r="AU74" s="965" t="s">
        <v>112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37035</v>
      </c>
      <c r="R75" s="973"/>
      <c r="S75" s="973"/>
      <c r="T75" s="973"/>
      <c r="U75" s="974"/>
      <c r="V75" s="975">
        <v>36721</v>
      </c>
      <c r="W75" s="973"/>
      <c r="X75" s="973"/>
      <c r="Y75" s="973"/>
      <c r="Z75" s="974"/>
      <c r="AA75" s="975">
        <v>314</v>
      </c>
      <c r="AB75" s="973"/>
      <c r="AC75" s="973"/>
      <c r="AD75" s="973"/>
      <c r="AE75" s="974"/>
      <c r="AF75" s="975">
        <v>314</v>
      </c>
      <c r="AG75" s="973"/>
      <c r="AH75" s="973"/>
      <c r="AI75" s="973"/>
      <c r="AJ75" s="974"/>
      <c r="AK75" s="975">
        <v>25</v>
      </c>
      <c r="AL75" s="973"/>
      <c r="AM75" s="973"/>
      <c r="AN75" s="973"/>
      <c r="AO75" s="974"/>
      <c r="AP75" s="975" t="s">
        <v>112</v>
      </c>
      <c r="AQ75" s="973"/>
      <c r="AR75" s="973"/>
      <c r="AS75" s="973"/>
      <c r="AT75" s="974"/>
      <c r="AU75" s="975" t="s">
        <v>112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2">
        <v>384</v>
      </c>
      <c r="R76" s="973"/>
      <c r="S76" s="973"/>
      <c r="T76" s="973"/>
      <c r="U76" s="974"/>
      <c r="V76" s="975">
        <v>183</v>
      </c>
      <c r="W76" s="973"/>
      <c r="X76" s="973"/>
      <c r="Y76" s="973"/>
      <c r="Z76" s="974"/>
      <c r="AA76" s="975">
        <v>201</v>
      </c>
      <c r="AB76" s="973"/>
      <c r="AC76" s="973"/>
      <c r="AD76" s="973"/>
      <c r="AE76" s="974"/>
      <c r="AF76" s="975">
        <v>201</v>
      </c>
      <c r="AG76" s="973"/>
      <c r="AH76" s="973"/>
      <c r="AI76" s="973"/>
      <c r="AJ76" s="974"/>
      <c r="AK76" s="975" t="s">
        <v>112</v>
      </c>
      <c r="AL76" s="973"/>
      <c r="AM76" s="973"/>
      <c r="AN76" s="973"/>
      <c r="AO76" s="974"/>
      <c r="AP76" s="975" t="s">
        <v>112</v>
      </c>
      <c r="AQ76" s="973"/>
      <c r="AR76" s="973"/>
      <c r="AS76" s="973"/>
      <c r="AT76" s="974"/>
      <c r="AU76" s="975" t="s">
        <v>112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532</v>
      </c>
      <c r="C77" s="969"/>
      <c r="D77" s="969"/>
      <c r="E77" s="969"/>
      <c r="F77" s="969"/>
      <c r="G77" s="969"/>
      <c r="H77" s="969"/>
      <c r="I77" s="969"/>
      <c r="J77" s="969"/>
      <c r="K77" s="969"/>
      <c r="L77" s="969"/>
      <c r="M77" s="969"/>
      <c r="N77" s="969"/>
      <c r="O77" s="969"/>
      <c r="P77" s="970"/>
      <c r="Q77" s="972">
        <v>386</v>
      </c>
      <c r="R77" s="973"/>
      <c r="S77" s="973"/>
      <c r="T77" s="973"/>
      <c r="U77" s="974"/>
      <c r="V77" s="975">
        <v>376</v>
      </c>
      <c r="W77" s="973"/>
      <c r="X77" s="973"/>
      <c r="Y77" s="973"/>
      <c r="Z77" s="974"/>
      <c r="AA77" s="975">
        <v>10</v>
      </c>
      <c r="AB77" s="973"/>
      <c r="AC77" s="973"/>
      <c r="AD77" s="973"/>
      <c r="AE77" s="974"/>
      <c r="AF77" s="975">
        <v>10</v>
      </c>
      <c r="AG77" s="973"/>
      <c r="AH77" s="973"/>
      <c r="AI77" s="973"/>
      <c r="AJ77" s="974"/>
      <c r="AK77" s="975">
        <v>92</v>
      </c>
      <c r="AL77" s="973"/>
      <c r="AM77" s="973"/>
      <c r="AN77" s="973"/>
      <c r="AO77" s="974"/>
      <c r="AP77" s="975" t="s">
        <v>112</v>
      </c>
      <c r="AQ77" s="973"/>
      <c r="AR77" s="973"/>
      <c r="AS77" s="973"/>
      <c r="AT77" s="974"/>
      <c r="AU77" s="975" t="s">
        <v>112</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AF68+AF69+AF70+AF71+AF72+AF73+AF74+AF75+AF76+AF77</f>
        <v>21535</v>
      </c>
      <c r="AG88" s="953"/>
      <c r="AH88" s="953"/>
      <c r="AI88" s="953"/>
      <c r="AJ88" s="953"/>
      <c r="AK88" s="957"/>
      <c r="AL88" s="957"/>
      <c r="AM88" s="957"/>
      <c r="AN88" s="957"/>
      <c r="AO88" s="957"/>
      <c r="AP88" s="953">
        <f>AP69+AP70+AP71+AP72</f>
        <v>6841</v>
      </c>
      <c r="AQ88" s="953"/>
      <c r="AR88" s="953"/>
      <c r="AS88" s="953"/>
      <c r="AT88" s="953"/>
      <c r="AU88" s="953">
        <f>AU69+AU70+AU71+AU72</f>
        <v>2430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297077</v>
      </c>
      <c r="AB110" s="871"/>
      <c r="AC110" s="871"/>
      <c r="AD110" s="871"/>
      <c r="AE110" s="872"/>
      <c r="AF110" s="873">
        <v>280295</v>
      </c>
      <c r="AG110" s="871"/>
      <c r="AH110" s="871"/>
      <c r="AI110" s="871"/>
      <c r="AJ110" s="872"/>
      <c r="AK110" s="873">
        <v>273318</v>
      </c>
      <c r="AL110" s="871"/>
      <c r="AM110" s="871"/>
      <c r="AN110" s="871"/>
      <c r="AO110" s="872"/>
      <c r="AP110" s="874">
        <v>11.1</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3279144</v>
      </c>
      <c r="BR110" s="798"/>
      <c r="BS110" s="798"/>
      <c r="BT110" s="798"/>
      <c r="BU110" s="798"/>
      <c r="BV110" s="798">
        <v>3425451</v>
      </c>
      <c r="BW110" s="798"/>
      <c r="BX110" s="798"/>
      <c r="BY110" s="798"/>
      <c r="BZ110" s="798"/>
      <c r="CA110" s="798">
        <v>3585621</v>
      </c>
      <c r="CB110" s="798"/>
      <c r="CC110" s="798"/>
      <c r="CD110" s="798"/>
      <c r="CE110" s="798"/>
      <c r="CF110" s="859">
        <v>145</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t="s">
        <v>112</v>
      </c>
      <c r="BR112" s="769"/>
      <c r="BS112" s="769"/>
      <c r="BT112" s="769"/>
      <c r="BU112" s="769"/>
      <c r="BV112" s="769" t="s">
        <v>112</v>
      </c>
      <c r="BW112" s="769"/>
      <c r="BX112" s="769"/>
      <c r="BY112" s="769"/>
      <c r="BZ112" s="769"/>
      <c r="CA112" s="769" t="s">
        <v>112</v>
      </c>
      <c r="CB112" s="769"/>
      <c r="CC112" s="769"/>
      <c r="CD112" s="769"/>
      <c r="CE112" s="769"/>
      <c r="CF112" s="846" t="s">
        <v>112</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t="s">
        <v>112</v>
      </c>
      <c r="AB113" s="907"/>
      <c r="AC113" s="907"/>
      <c r="AD113" s="907"/>
      <c r="AE113" s="908"/>
      <c r="AF113" s="909" t="s">
        <v>112</v>
      </c>
      <c r="AG113" s="907"/>
      <c r="AH113" s="907"/>
      <c r="AI113" s="907"/>
      <c r="AJ113" s="908"/>
      <c r="AK113" s="909" t="s">
        <v>112</v>
      </c>
      <c r="AL113" s="907"/>
      <c r="AM113" s="907"/>
      <c r="AN113" s="907"/>
      <c r="AO113" s="908"/>
      <c r="AP113" s="910" t="s">
        <v>112</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2521610</v>
      </c>
      <c r="BR113" s="769"/>
      <c r="BS113" s="769"/>
      <c r="BT113" s="769"/>
      <c r="BU113" s="769"/>
      <c r="BV113" s="769">
        <v>2468164</v>
      </c>
      <c r="BW113" s="769"/>
      <c r="BX113" s="769"/>
      <c r="BY113" s="769"/>
      <c r="BZ113" s="769"/>
      <c r="CA113" s="769">
        <v>2430093</v>
      </c>
      <c r="CB113" s="769"/>
      <c r="CC113" s="769"/>
      <c r="CD113" s="769"/>
      <c r="CE113" s="769"/>
      <c r="CF113" s="846">
        <v>98.3</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216659</v>
      </c>
      <c r="AB114" s="782"/>
      <c r="AC114" s="782"/>
      <c r="AD114" s="782"/>
      <c r="AE114" s="783"/>
      <c r="AF114" s="784">
        <v>211915</v>
      </c>
      <c r="AG114" s="782"/>
      <c r="AH114" s="782"/>
      <c r="AI114" s="782"/>
      <c r="AJ114" s="783"/>
      <c r="AK114" s="784">
        <v>215863</v>
      </c>
      <c r="AL114" s="782"/>
      <c r="AM114" s="782"/>
      <c r="AN114" s="782"/>
      <c r="AO114" s="783"/>
      <c r="AP114" s="752">
        <v>8.6999999999999993</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1216163</v>
      </c>
      <c r="BR114" s="769"/>
      <c r="BS114" s="769"/>
      <c r="BT114" s="769"/>
      <c r="BU114" s="769"/>
      <c r="BV114" s="769">
        <v>1211123</v>
      </c>
      <c r="BW114" s="769"/>
      <c r="BX114" s="769"/>
      <c r="BY114" s="769"/>
      <c r="BZ114" s="769"/>
      <c r="CA114" s="769">
        <v>1175958</v>
      </c>
      <c r="CB114" s="769"/>
      <c r="CC114" s="769"/>
      <c r="CD114" s="769"/>
      <c r="CE114" s="769"/>
      <c r="CF114" s="846">
        <v>47.6</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513736</v>
      </c>
      <c r="AB117" s="893"/>
      <c r="AC117" s="893"/>
      <c r="AD117" s="893"/>
      <c r="AE117" s="894"/>
      <c r="AF117" s="896">
        <v>492210</v>
      </c>
      <c r="AG117" s="893"/>
      <c r="AH117" s="893"/>
      <c r="AI117" s="893"/>
      <c r="AJ117" s="894"/>
      <c r="AK117" s="896">
        <v>489181</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7016917</v>
      </c>
      <c r="BR118" s="856"/>
      <c r="BS118" s="856"/>
      <c r="BT118" s="856"/>
      <c r="BU118" s="856"/>
      <c r="BV118" s="856">
        <v>7104738</v>
      </c>
      <c r="BW118" s="856"/>
      <c r="BX118" s="856"/>
      <c r="BY118" s="856"/>
      <c r="BZ118" s="856"/>
      <c r="CA118" s="856">
        <v>7191672</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1778828</v>
      </c>
      <c r="BR119" s="798"/>
      <c r="BS119" s="798"/>
      <c r="BT119" s="798"/>
      <c r="BU119" s="798"/>
      <c r="BV119" s="798">
        <v>1896433</v>
      </c>
      <c r="BW119" s="798"/>
      <c r="BX119" s="798"/>
      <c r="BY119" s="798"/>
      <c r="BZ119" s="798"/>
      <c r="CA119" s="798">
        <v>1833045</v>
      </c>
      <c r="CB119" s="798"/>
      <c r="CC119" s="798"/>
      <c r="CD119" s="798"/>
      <c r="CE119" s="798"/>
      <c r="CF119" s="859">
        <v>74.099999999999994</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434</v>
      </c>
      <c r="CL120" s="808"/>
      <c r="CM120" s="808"/>
      <c r="CN120" s="808"/>
      <c r="CO120" s="809"/>
      <c r="CP120" s="852"/>
      <c r="CQ120" s="853"/>
      <c r="CR120" s="853"/>
      <c r="CS120" s="853"/>
      <c r="CT120" s="853"/>
      <c r="CU120" s="853"/>
      <c r="CV120" s="853"/>
      <c r="CW120" s="853"/>
      <c r="CX120" s="853"/>
      <c r="CY120" s="853"/>
      <c r="CZ120" s="853"/>
      <c r="DA120" s="853"/>
      <c r="DB120" s="853"/>
      <c r="DC120" s="853"/>
      <c r="DD120" s="853"/>
      <c r="DE120" s="853"/>
      <c r="DF120" s="854"/>
      <c r="DG120" s="797"/>
      <c r="DH120" s="798"/>
      <c r="DI120" s="798"/>
      <c r="DJ120" s="798"/>
      <c r="DK120" s="798"/>
      <c r="DL120" s="798"/>
      <c r="DM120" s="798"/>
      <c r="DN120" s="798"/>
      <c r="DO120" s="798"/>
      <c r="DP120" s="798"/>
      <c r="DQ120" s="798"/>
      <c r="DR120" s="798"/>
      <c r="DS120" s="798"/>
      <c r="DT120" s="798"/>
      <c r="DU120" s="798"/>
      <c r="DV120" s="799"/>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4465202</v>
      </c>
      <c r="BR121" s="856"/>
      <c r="BS121" s="856"/>
      <c r="BT121" s="856"/>
      <c r="BU121" s="856"/>
      <c r="BV121" s="856">
        <v>4477820</v>
      </c>
      <c r="BW121" s="856"/>
      <c r="BX121" s="856"/>
      <c r="BY121" s="856"/>
      <c r="BZ121" s="856"/>
      <c r="CA121" s="856">
        <v>4533267</v>
      </c>
      <c r="CB121" s="856"/>
      <c r="CC121" s="856"/>
      <c r="CD121" s="856"/>
      <c r="CE121" s="856"/>
      <c r="CF121" s="857">
        <v>183.3</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6244030</v>
      </c>
      <c r="BR122" s="838"/>
      <c r="BS122" s="838"/>
      <c r="BT122" s="838"/>
      <c r="BU122" s="838"/>
      <c r="BV122" s="838">
        <v>6374253</v>
      </c>
      <c r="BW122" s="838"/>
      <c r="BX122" s="838"/>
      <c r="BY122" s="838"/>
      <c r="BZ122" s="838"/>
      <c r="CA122" s="838">
        <v>6366312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31</v>
      </c>
      <c r="BR123" s="830"/>
      <c r="BS123" s="830"/>
      <c r="BT123" s="830"/>
      <c r="BU123" s="830"/>
      <c r="BV123" s="830">
        <v>29.7</v>
      </c>
      <c r="BW123" s="830"/>
      <c r="BX123" s="830"/>
      <c r="BY123" s="830"/>
      <c r="BZ123" s="830"/>
      <c r="CA123" s="830">
        <v>33.299999999999997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439</v>
      </c>
      <c r="AB124" s="782"/>
      <c r="AC124" s="782"/>
      <c r="AD124" s="782"/>
      <c r="AE124" s="783"/>
      <c r="AF124" s="784" t="s">
        <v>439</v>
      </c>
      <c r="AG124" s="782"/>
      <c r="AH124" s="782"/>
      <c r="AI124" s="782"/>
      <c r="AJ124" s="783"/>
      <c r="AK124" s="784" t="s">
        <v>439</v>
      </c>
      <c r="AL124" s="782"/>
      <c r="AM124" s="782"/>
      <c r="AN124" s="782"/>
      <c r="AO124" s="783"/>
      <c r="AP124" s="752" t="s">
        <v>439</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c r="CQ124" s="827"/>
      <c r="CR124" s="827"/>
      <c r="CS124" s="827"/>
      <c r="CT124" s="827"/>
      <c r="CU124" s="827"/>
      <c r="CV124" s="827"/>
      <c r="CW124" s="827"/>
      <c r="CX124" s="827"/>
      <c r="CY124" s="827"/>
      <c r="CZ124" s="827"/>
      <c r="DA124" s="827"/>
      <c r="DB124" s="827"/>
      <c r="DC124" s="827"/>
      <c r="DD124" s="827"/>
      <c r="DE124" s="827"/>
      <c r="DF124" s="828"/>
      <c r="DG124" s="714"/>
      <c r="DH124" s="715"/>
      <c r="DI124" s="715"/>
      <c r="DJ124" s="715"/>
      <c r="DK124" s="716"/>
      <c r="DL124" s="717"/>
      <c r="DM124" s="715"/>
      <c r="DN124" s="715"/>
      <c r="DO124" s="715"/>
      <c r="DP124" s="716"/>
      <c r="DQ124" s="717"/>
      <c r="DR124" s="715"/>
      <c r="DS124" s="715"/>
      <c r="DT124" s="715"/>
      <c r="DU124" s="716"/>
      <c r="DV124" s="805"/>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439</v>
      </c>
      <c r="AB125" s="782"/>
      <c r="AC125" s="782"/>
      <c r="AD125" s="782"/>
      <c r="AE125" s="783"/>
      <c r="AF125" s="784" t="s">
        <v>439</v>
      </c>
      <c r="AG125" s="782"/>
      <c r="AH125" s="782"/>
      <c r="AI125" s="782"/>
      <c r="AJ125" s="783"/>
      <c r="AK125" s="784" t="s">
        <v>439</v>
      </c>
      <c r="AL125" s="782"/>
      <c r="AM125" s="782"/>
      <c r="AN125" s="782"/>
      <c r="AO125" s="783"/>
      <c r="AP125" s="752" t="s">
        <v>439</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439</v>
      </c>
      <c r="DH125" s="798"/>
      <c r="DI125" s="798"/>
      <c r="DJ125" s="798"/>
      <c r="DK125" s="798"/>
      <c r="DL125" s="798" t="s">
        <v>439</v>
      </c>
      <c r="DM125" s="798"/>
      <c r="DN125" s="798"/>
      <c r="DO125" s="798"/>
      <c r="DP125" s="798"/>
      <c r="DQ125" s="798" t="s">
        <v>439</v>
      </c>
      <c r="DR125" s="798"/>
      <c r="DS125" s="798"/>
      <c r="DT125" s="798"/>
      <c r="DU125" s="798"/>
      <c r="DV125" s="799" t="s">
        <v>439</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439</v>
      </c>
      <c r="AB126" s="782"/>
      <c r="AC126" s="782"/>
      <c r="AD126" s="782"/>
      <c r="AE126" s="783"/>
      <c r="AF126" s="784" t="s">
        <v>439</v>
      </c>
      <c r="AG126" s="782"/>
      <c r="AH126" s="782"/>
      <c r="AI126" s="782"/>
      <c r="AJ126" s="783"/>
      <c r="AK126" s="784" t="s">
        <v>439</v>
      </c>
      <c r="AL126" s="782"/>
      <c r="AM126" s="782"/>
      <c r="AN126" s="782"/>
      <c r="AO126" s="783"/>
      <c r="AP126" s="752" t="s">
        <v>439</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439</v>
      </c>
      <c r="DH126" s="769"/>
      <c r="DI126" s="769"/>
      <c r="DJ126" s="769"/>
      <c r="DK126" s="769"/>
      <c r="DL126" s="769" t="s">
        <v>439</v>
      </c>
      <c r="DM126" s="769"/>
      <c r="DN126" s="769"/>
      <c r="DO126" s="769"/>
      <c r="DP126" s="769"/>
      <c r="DQ126" s="769" t="s">
        <v>439</v>
      </c>
      <c r="DR126" s="769"/>
      <c r="DS126" s="769"/>
      <c r="DT126" s="769"/>
      <c r="DU126" s="769"/>
      <c r="DV126" s="821" t="s">
        <v>439</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439</v>
      </c>
      <c r="AB127" s="782"/>
      <c r="AC127" s="782"/>
      <c r="AD127" s="782"/>
      <c r="AE127" s="783"/>
      <c r="AF127" s="784" t="s">
        <v>439</v>
      </c>
      <c r="AG127" s="782"/>
      <c r="AH127" s="782"/>
      <c r="AI127" s="782"/>
      <c r="AJ127" s="783"/>
      <c r="AK127" s="784" t="s">
        <v>439</v>
      </c>
      <c r="AL127" s="782"/>
      <c r="AM127" s="782"/>
      <c r="AN127" s="782"/>
      <c r="AO127" s="783"/>
      <c r="AP127" s="752" t="s">
        <v>439</v>
      </c>
      <c r="AQ127" s="753"/>
      <c r="AR127" s="753"/>
      <c r="AS127" s="753"/>
      <c r="AT127" s="754"/>
      <c r="AU127" s="233"/>
      <c r="AV127" s="233"/>
      <c r="AW127" s="233"/>
      <c r="AX127" s="755" t="s">
        <v>448</v>
      </c>
      <c r="AY127" s="756"/>
      <c r="AZ127" s="756"/>
      <c r="BA127" s="756"/>
      <c r="BB127" s="756"/>
      <c r="BC127" s="756"/>
      <c r="BD127" s="756"/>
      <c r="BE127" s="757"/>
      <c r="BF127" s="758" t="s">
        <v>439</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439</v>
      </c>
      <c r="DH127" s="818"/>
      <c r="DI127" s="818"/>
      <c r="DJ127" s="818"/>
      <c r="DK127" s="818"/>
      <c r="DL127" s="818" t="s">
        <v>439</v>
      </c>
      <c r="DM127" s="818"/>
      <c r="DN127" s="818"/>
      <c r="DO127" s="818"/>
      <c r="DP127" s="818"/>
      <c r="DQ127" s="818" t="s">
        <v>439</v>
      </c>
      <c r="DR127" s="818"/>
      <c r="DS127" s="818"/>
      <c r="DT127" s="818"/>
      <c r="DU127" s="818"/>
      <c r="DV127" s="819" t="s">
        <v>439</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2881639</v>
      </c>
      <c r="AB129" s="782"/>
      <c r="AC129" s="782"/>
      <c r="AD129" s="782"/>
      <c r="AE129" s="783"/>
      <c r="AF129" s="784">
        <v>2863945</v>
      </c>
      <c r="AG129" s="782"/>
      <c r="AH129" s="782"/>
      <c r="AI129" s="782"/>
      <c r="AJ129" s="783"/>
      <c r="AK129" s="784">
        <v>2899979</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3.5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390248</v>
      </c>
      <c r="AB130" s="782"/>
      <c r="AC130" s="782"/>
      <c r="AD130" s="782"/>
      <c r="AE130" s="783"/>
      <c r="AF130" s="784">
        <v>411082</v>
      </c>
      <c r="AG130" s="782"/>
      <c r="AH130" s="782"/>
      <c r="AI130" s="782"/>
      <c r="AJ130" s="783"/>
      <c r="AK130" s="784">
        <v>427234</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33.299999999999997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2491391</v>
      </c>
      <c r="AB131" s="715"/>
      <c r="AC131" s="715"/>
      <c r="AD131" s="715"/>
      <c r="AE131" s="716"/>
      <c r="AF131" s="717">
        <v>2452863</v>
      </c>
      <c r="AG131" s="715"/>
      <c r="AH131" s="715"/>
      <c r="AI131" s="715"/>
      <c r="AJ131" s="716"/>
      <c r="AK131" s="717">
        <v>2472745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4.9565885080000003</v>
      </c>
      <c r="AB132" s="738"/>
      <c r="AC132" s="738"/>
      <c r="AD132" s="738"/>
      <c r="AE132" s="739"/>
      <c r="AF132" s="740">
        <v>3.3074819099999999</v>
      </c>
      <c r="AG132" s="738"/>
      <c r="AH132" s="738"/>
      <c r="AI132" s="738"/>
      <c r="AJ132" s="739"/>
      <c r="AK132" s="740">
        <v>2.504584886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6.4</v>
      </c>
      <c r="AB133" s="747"/>
      <c r="AC133" s="747"/>
      <c r="AD133" s="747"/>
      <c r="AE133" s="748"/>
      <c r="AF133" s="746">
        <v>4.7</v>
      </c>
      <c r="AG133" s="747"/>
      <c r="AH133" s="747"/>
      <c r="AI133" s="747"/>
      <c r="AJ133" s="748"/>
      <c r="AK133" s="746">
        <v>3.5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3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658833</v>
      </c>
      <c r="L9" s="264">
        <v>61851</v>
      </c>
      <c r="M9" s="265">
        <v>87341</v>
      </c>
      <c r="N9" s="266">
        <v>-29.2</v>
      </c>
    </row>
    <row r="10" spans="1:16">
      <c r="A10" s="248"/>
      <c r="B10" s="244"/>
      <c r="C10" s="244"/>
      <c r="D10" s="244"/>
      <c r="E10" s="244"/>
      <c r="F10" s="244"/>
      <c r="G10" s="1131" t="s">
        <v>470</v>
      </c>
      <c r="H10" s="1132"/>
      <c r="I10" s="1132"/>
      <c r="J10" s="1133"/>
      <c r="K10" s="267">
        <v>33417</v>
      </c>
      <c r="L10" s="268">
        <v>3137</v>
      </c>
      <c r="M10" s="269">
        <v>8730</v>
      </c>
      <c r="N10" s="270">
        <v>-64.099999999999994</v>
      </c>
    </row>
    <row r="11" spans="1:16" ht="13.5" customHeight="1">
      <c r="A11" s="248"/>
      <c r="B11" s="244"/>
      <c r="C11" s="244"/>
      <c r="D11" s="244"/>
      <c r="E11" s="244"/>
      <c r="F11" s="244"/>
      <c r="G11" s="1131" t="s">
        <v>471</v>
      </c>
      <c r="H11" s="1132"/>
      <c r="I11" s="1132"/>
      <c r="J11" s="1133"/>
      <c r="K11" s="267">
        <v>175137</v>
      </c>
      <c r="L11" s="268">
        <v>16442</v>
      </c>
      <c r="M11" s="269">
        <v>12876</v>
      </c>
      <c r="N11" s="270">
        <v>27.7</v>
      </c>
    </row>
    <row r="12" spans="1:16" ht="13.5" customHeight="1">
      <c r="A12" s="248"/>
      <c r="B12" s="244"/>
      <c r="C12" s="244"/>
      <c r="D12" s="244"/>
      <c r="E12" s="244"/>
      <c r="F12" s="244"/>
      <c r="G12" s="1131" t="s">
        <v>472</v>
      </c>
      <c r="H12" s="1132"/>
      <c r="I12" s="1132"/>
      <c r="J12" s="1133"/>
      <c r="K12" s="267">
        <v>57266</v>
      </c>
      <c r="L12" s="268">
        <v>5376</v>
      </c>
      <c r="M12" s="269">
        <v>1090</v>
      </c>
      <c r="N12" s="270">
        <v>393.2</v>
      </c>
    </row>
    <row r="13" spans="1:16" ht="13.5" customHeight="1">
      <c r="A13" s="248"/>
      <c r="B13" s="244"/>
      <c r="C13" s="244"/>
      <c r="D13" s="244"/>
      <c r="E13" s="244"/>
      <c r="F13" s="244"/>
      <c r="G13" s="1131" t="s">
        <v>473</v>
      </c>
      <c r="H13" s="1132"/>
      <c r="I13" s="1132"/>
      <c r="J13" s="1133"/>
      <c r="K13" s="267" t="s">
        <v>474</v>
      </c>
      <c r="L13" s="268" t="s">
        <v>474</v>
      </c>
      <c r="M13" s="269">
        <v>18</v>
      </c>
      <c r="N13" s="270" t="s">
        <v>474</v>
      </c>
    </row>
    <row r="14" spans="1:16" ht="13.5" customHeight="1">
      <c r="A14" s="248"/>
      <c r="B14" s="244"/>
      <c r="C14" s="244"/>
      <c r="D14" s="244"/>
      <c r="E14" s="244"/>
      <c r="F14" s="244"/>
      <c r="G14" s="1131" t="s">
        <v>475</v>
      </c>
      <c r="H14" s="1132"/>
      <c r="I14" s="1132"/>
      <c r="J14" s="1133"/>
      <c r="K14" s="267">
        <v>40024</v>
      </c>
      <c r="L14" s="268">
        <v>3757</v>
      </c>
      <c r="M14" s="269">
        <v>4293</v>
      </c>
      <c r="N14" s="270">
        <v>-12.5</v>
      </c>
    </row>
    <row r="15" spans="1:16" ht="13.5" customHeight="1">
      <c r="A15" s="248"/>
      <c r="B15" s="244"/>
      <c r="C15" s="244"/>
      <c r="D15" s="244"/>
      <c r="E15" s="244"/>
      <c r="F15" s="244"/>
      <c r="G15" s="1131" t="s">
        <v>476</v>
      </c>
      <c r="H15" s="1132"/>
      <c r="I15" s="1132"/>
      <c r="J15" s="1133"/>
      <c r="K15" s="267">
        <v>12643</v>
      </c>
      <c r="L15" s="268">
        <v>1187</v>
      </c>
      <c r="M15" s="269">
        <v>2010</v>
      </c>
      <c r="N15" s="270">
        <v>-40.9</v>
      </c>
    </row>
    <row r="16" spans="1:16">
      <c r="A16" s="248"/>
      <c r="B16" s="244"/>
      <c r="C16" s="244"/>
      <c r="D16" s="244"/>
      <c r="E16" s="244"/>
      <c r="F16" s="244"/>
      <c r="G16" s="1134" t="s">
        <v>477</v>
      </c>
      <c r="H16" s="1135"/>
      <c r="I16" s="1135"/>
      <c r="J16" s="1136"/>
      <c r="K16" s="268">
        <v>-69016</v>
      </c>
      <c r="L16" s="268">
        <v>-6479</v>
      </c>
      <c r="M16" s="269">
        <v>-10218</v>
      </c>
      <c r="N16" s="270">
        <v>-36.6</v>
      </c>
    </row>
    <row r="17" spans="1:16">
      <c r="A17" s="248"/>
      <c r="B17" s="244"/>
      <c r="C17" s="244"/>
      <c r="D17" s="244"/>
      <c r="E17" s="244"/>
      <c r="F17" s="244"/>
      <c r="G17" s="1134" t="s">
        <v>170</v>
      </c>
      <c r="H17" s="1135"/>
      <c r="I17" s="1135"/>
      <c r="J17" s="1136"/>
      <c r="K17" s="268">
        <v>908304</v>
      </c>
      <c r="L17" s="268">
        <v>85271</v>
      </c>
      <c r="M17" s="269">
        <v>106139</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7.7</v>
      </c>
      <c r="L21" s="281">
        <v>10.27</v>
      </c>
      <c r="M21" s="282">
        <v>-2.57</v>
      </c>
      <c r="N21" s="249"/>
      <c r="O21" s="283"/>
      <c r="P21" s="279"/>
    </row>
    <row r="22" spans="1:16" s="284" customFormat="1">
      <c r="A22" s="279"/>
      <c r="B22" s="249"/>
      <c r="C22" s="249"/>
      <c r="D22" s="249"/>
      <c r="E22" s="249"/>
      <c r="F22" s="249"/>
      <c r="G22" s="1128" t="s">
        <v>483</v>
      </c>
      <c r="H22" s="1129"/>
      <c r="I22" s="1129"/>
      <c r="J22" s="1130"/>
      <c r="K22" s="285">
        <v>86.4</v>
      </c>
      <c r="L22" s="286">
        <v>95.1</v>
      </c>
      <c r="M22" s="287">
        <v>-8.6999999999999993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273318</v>
      </c>
      <c r="L32" s="294">
        <v>25659</v>
      </c>
      <c r="M32" s="295">
        <v>57922</v>
      </c>
      <c r="N32" s="296">
        <v>-55.7</v>
      </c>
    </row>
    <row r="33" spans="1:16" ht="13.5" customHeight="1">
      <c r="A33" s="248"/>
      <c r="B33" s="244"/>
      <c r="C33" s="244"/>
      <c r="D33" s="244"/>
      <c r="E33" s="244"/>
      <c r="F33" s="244"/>
      <c r="G33" s="1119" t="s">
        <v>488</v>
      </c>
      <c r="H33" s="1120"/>
      <c r="I33" s="1120"/>
      <c r="J33" s="1121"/>
      <c r="K33" s="294" t="s">
        <v>474</v>
      </c>
      <c r="L33" s="294" t="s">
        <v>474</v>
      </c>
      <c r="M33" s="295" t="s">
        <v>474</v>
      </c>
      <c r="N33" s="296" t="s">
        <v>474</v>
      </c>
    </row>
    <row r="34" spans="1:16" ht="27" customHeight="1">
      <c r="A34" s="248"/>
      <c r="B34" s="244"/>
      <c r="C34" s="244"/>
      <c r="D34" s="244"/>
      <c r="E34" s="244"/>
      <c r="F34" s="244"/>
      <c r="G34" s="1119" t="s">
        <v>489</v>
      </c>
      <c r="H34" s="1120"/>
      <c r="I34" s="1120"/>
      <c r="J34" s="1121"/>
      <c r="K34" s="294" t="s">
        <v>474</v>
      </c>
      <c r="L34" s="294" t="s">
        <v>474</v>
      </c>
      <c r="M34" s="295" t="s">
        <v>474</v>
      </c>
      <c r="N34" s="296" t="s">
        <v>474</v>
      </c>
    </row>
    <row r="35" spans="1:16" ht="27" customHeight="1">
      <c r="A35" s="248"/>
      <c r="B35" s="244"/>
      <c r="C35" s="244"/>
      <c r="D35" s="244"/>
      <c r="E35" s="244"/>
      <c r="F35" s="244"/>
      <c r="G35" s="1119" t="s">
        <v>490</v>
      </c>
      <c r="H35" s="1120"/>
      <c r="I35" s="1120"/>
      <c r="J35" s="1121"/>
      <c r="K35" s="294" t="s">
        <v>474</v>
      </c>
      <c r="L35" s="294" t="s">
        <v>474</v>
      </c>
      <c r="M35" s="295">
        <v>16698</v>
      </c>
      <c r="N35" s="296" t="s">
        <v>474</v>
      </c>
    </row>
    <row r="36" spans="1:16" ht="27" customHeight="1">
      <c r="A36" s="248"/>
      <c r="B36" s="244"/>
      <c r="C36" s="244"/>
      <c r="D36" s="244"/>
      <c r="E36" s="244"/>
      <c r="F36" s="244"/>
      <c r="G36" s="1119" t="s">
        <v>491</v>
      </c>
      <c r="H36" s="1120"/>
      <c r="I36" s="1120"/>
      <c r="J36" s="1121"/>
      <c r="K36" s="294">
        <v>215863</v>
      </c>
      <c r="L36" s="294">
        <v>20265</v>
      </c>
      <c r="M36" s="295">
        <v>4963</v>
      </c>
      <c r="N36" s="296">
        <v>308.3</v>
      </c>
    </row>
    <row r="37" spans="1:16" ht="13.5" customHeight="1">
      <c r="A37" s="248"/>
      <c r="B37" s="244"/>
      <c r="C37" s="244"/>
      <c r="D37" s="244"/>
      <c r="E37" s="244"/>
      <c r="F37" s="244"/>
      <c r="G37" s="1119" t="s">
        <v>492</v>
      </c>
      <c r="H37" s="1120"/>
      <c r="I37" s="1120"/>
      <c r="J37" s="1121"/>
      <c r="K37" s="294" t="s">
        <v>474</v>
      </c>
      <c r="L37" s="294" t="s">
        <v>474</v>
      </c>
      <c r="M37" s="295">
        <v>1334</v>
      </c>
      <c r="N37" s="296" t="s">
        <v>474</v>
      </c>
    </row>
    <row r="38" spans="1:16" ht="27" customHeight="1">
      <c r="A38" s="248"/>
      <c r="B38" s="244"/>
      <c r="C38" s="244"/>
      <c r="D38" s="244"/>
      <c r="E38" s="244"/>
      <c r="F38" s="244"/>
      <c r="G38" s="1122" t="s">
        <v>493</v>
      </c>
      <c r="H38" s="1123"/>
      <c r="I38" s="1123"/>
      <c r="J38" s="1124"/>
      <c r="K38" s="297" t="s">
        <v>474</v>
      </c>
      <c r="L38" s="297" t="s">
        <v>474</v>
      </c>
      <c r="M38" s="298">
        <v>8</v>
      </c>
      <c r="N38" s="299" t="s">
        <v>474</v>
      </c>
      <c r="O38" s="293"/>
    </row>
    <row r="39" spans="1:16">
      <c r="A39" s="248"/>
      <c r="B39" s="244"/>
      <c r="C39" s="244"/>
      <c r="D39" s="244"/>
      <c r="E39" s="244"/>
      <c r="F39" s="244"/>
      <c r="G39" s="1122" t="s">
        <v>494</v>
      </c>
      <c r="H39" s="1123"/>
      <c r="I39" s="1123"/>
      <c r="J39" s="1124"/>
      <c r="K39" s="300" t="s">
        <v>474</v>
      </c>
      <c r="L39" s="300" t="s">
        <v>474</v>
      </c>
      <c r="M39" s="301">
        <v>-2783</v>
      </c>
      <c r="N39" s="302" t="s">
        <v>474</v>
      </c>
      <c r="O39" s="293"/>
    </row>
    <row r="40" spans="1:16" ht="27" customHeight="1">
      <c r="A40" s="248"/>
      <c r="B40" s="244"/>
      <c r="C40" s="244"/>
      <c r="D40" s="244"/>
      <c r="E40" s="244"/>
      <c r="F40" s="244"/>
      <c r="G40" s="1119" t="s">
        <v>495</v>
      </c>
      <c r="H40" s="1120"/>
      <c r="I40" s="1120"/>
      <c r="J40" s="1121"/>
      <c r="K40" s="300">
        <v>-427234</v>
      </c>
      <c r="L40" s="300">
        <v>-40108</v>
      </c>
      <c r="M40" s="301">
        <v>-52415</v>
      </c>
      <c r="N40" s="302">
        <v>-23.5</v>
      </c>
      <c r="O40" s="293"/>
    </row>
    <row r="41" spans="1:16">
      <c r="A41" s="248"/>
      <c r="B41" s="244"/>
      <c r="C41" s="244"/>
      <c r="D41" s="244"/>
      <c r="E41" s="244"/>
      <c r="F41" s="244"/>
      <c r="G41" s="1125" t="s">
        <v>280</v>
      </c>
      <c r="H41" s="1126"/>
      <c r="I41" s="1126"/>
      <c r="J41" s="1127"/>
      <c r="K41" s="294">
        <v>61947</v>
      </c>
      <c r="L41" s="300">
        <v>5816</v>
      </c>
      <c r="M41" s="301">
        <v>25727</v>
      </c>
      <c r="N41" s="302">
        <v>-77.400000000000006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490948</v>
      </c>
      <c r="J51" s="320">
        <v>44011</v>
      </c>
      <c r="K51" s="321">
        <v>-47.1</v>
      </c>
      <c r="L51" s="322">
        <v>70254</v>
      </c>
      <c r="M51" s="323">
        <v>32.700000000000003</v>
      </c>
      <c r="N51" s="324">
        <v>-79.8</v>
      </c>
    </row>
    <row r="52" spans="1:14">
      <c r="A52" s="248"/>
      <c r="B52" s="244"/>
      <c r="C52" s="244"/>
      <c r="D52" s="244"/>
      <c r="E52" s="244"/>
      <c r="F52" s="244"/>
      <c r="G52" s="325"/>
      <c r="H52" s="326" t="s">
        <v>506</v>
      </c>
      <c r="I52" s="327">
        <v>379440</v>
      </c>
      <c r="J52" s="328">
        <v>34015</v>
      </c>
      <c r="K52" s="329">
        <v>-8</v>
      </c>
      <c r="L52" s="330">
        <v>41764</v>
      </c>
      <c r="M52" s="331">
        <v>46.6</v>
      </c>
      <c r="N52" s="332">
        <v>-54.6</v>
      </c>
    </row>
    <row r="53" spans="1:14">
      <c r="A53" s="248"/>
      <c r="B53" s="244"/>
      <c r="C53" s="244"/>
      <c r="D53" s="244"/>
      <c r="E53" s="244"/>
      <c r="F53" s="244"/>
      <c r="G53" s="310" t="s">
        <v>507</v>
      </c>
      <c r="H53" s="311"/>
      <c r="I53" s="319">
        <v>366499</v>
      </c>
      <c r="J53" s="320">
        <v>33218</v>
      </c>
      <c r="K53" s="321">
        <v>-24.5</v>
      </c>
      <c r="L53" s="322">
        <v>89245</v>
      </c>
      <c r="M53" s="323">
        <v>27</v>
      </c>
      <c r="N53" s="324">
        <v>-51.5</v>
      </c>
    </row>
    <row r="54" spans="1:14">
      <c r="A54" s="248"/>
      <c r="B54" s="244"/>
      <c r="C54" s="244"/>
      <c r="D54" s="244"/>
      <c r="E54" s="244"/>
      <c r="F54" s="244"/>
      <c r="G54" s="325"/>
      <c r="H54" s="326" t="s">
        <v>506</v>
      </c>
      <c r="I54" s="327">
        <v>285474</v>
      </c>
      <c r="J54" s="328">
        <v>25875</v>
      </c>
      <c r="K54" s="329">
        <v>-23.9</v>
      </c>
      <c r="L54" s="330">
        <v>42966</v>
      </c>
      <c r="M54" s="331">
        <v>2.9</v>
      </c>
      <c r="N54" s="332">
        <v>-26.8</v>
      </c>
    </row>
    <row r="55" spans="1:14">
      <c r="A55" s="248"/>
      <c r="B55" s="244"/>
      <c r="C55" s="244"/>
      <c r="D55" s="244"/>
      <c r="E55" s="244"/>
      <c r="F55" s="244"/>
      <c r="G55" s="310" t="s">
        <v>508</v>
      </c>
      <c r="H55" s="311"/>
      <c r="I55" s="319">
        <v>616641</v>
      </c>
      <c r="J55" s="320">
        <v>56609</v>
      </c>
      <c r="K55" s="321">
        <v>70.400000000000006</v>
      </c>
      <c r="L55" s="322">
        <v>70897</v>
      </c>
      <c r="M55" s="323">
        <v>-20.6</v>
      </c>
      <c r="N55" s="324">
        <v>91</v>
      </c>
    </row>
    <row r="56" spans="1:14">
      <c r="A56" s="248"/>
      <c r="B56" s="244"/>
      <c r="C56" s="244"/>
      <c r="D56" s="244"/>
      <c r="E56" s="244"/>
      <c r="F56" s="244"/>
      <c r="G56" s="325"/>
      <c r="H56" s="326" t="s">
        <v>506</v>
      </c>
      <c r="I56" s="327">
        <v>494538</v>
      </c>
      <c r="J56" s="328">
        <v>45400</v>
      </c>
      <c r="K56" s="329">
        <v>75.5</v>
      </c>
      <c r="L56" s="330">
        <v>39878</v>
      </c>
      <c r="M56" s="331">
        <v>-7.2</v>
      </c>
      <c r="N56" s="332">
        <v>82.7</v>
      </c>
    </row>
    <row r="57" spans="1:14">
      <c r="A57" s="248"/>
      <c r="B57" s="244"/>
      <c r="C57" s="244"/>
      <c r="D57" s="244"/>
      <c r="E57" s="244"/>
      <c r="F57" s="244"/>
      <c r="G57" s="310" t="s">
        <v>509</v>
      </c>
      <c r="H57" s="311"/>
      <c r="I57" s="319">
        <v>546772</v>
      </c>
      <c r="J57" s="320">
        <v>50811</v>
      </c>
      <c r="K57" s="321">
        <v>-10.199999999999999</v>
      </c>
      <c r="L57" s="322">
        <v>66496</v>
      </c>
      <c r="M57" s="323">
        <v>-6.2</v>
      </c>
      <c r="N57" s="324">
        <v>-4</v>
      </c>
    </row>
    <row r="58" spans="1:14">
      <c r="A58" s="248"/>
      <c r="B58" s="244"/>
      <c r="C58" s="244"/>
      <c r="D58" s="244"/>
      <c r="E58" s="244"/>
      <c r="F58" s="244"/>
      <c r="G58" s="325"/>
      <c r="H58" s="326" t="s">
        <v>506</v>
      </c>
      <c r="I58" s="327">
        <v>500190</v>
      </c>
      <c r="J58" s="328">
        <v>46482</v>
      </c>
      <c r="K58" s="329">
        <v>2.4</v>
      </c>
      <c r="L58" s="330">
        <v>36530</v>
      </c>
      <c r="M58" s="331">
        <v>-8.4</v>
      </c>
      <c r="N58" s="332">
        <v>10.8</v>
      </c>
    </row>
    <row r="59" spans="1:14">
      <c r="A59" s="248"/>
      <c r="B59" s="244"/>
      <c r="C59" s="244"/>
      <c r="D59" s="244"/>
      <c r="E59" s="244"/>
      <c r="F59" s="244"/>
      <c r="G59" s="310" t="s">
        <v>510</v>
      </c>
      <c r="H59" s="311"/>
      <c r="I59" s="319">
        <v>561439</v>
      </c>
      <c r="J59" s="320">
        <v>52707</v>
      </c>
      <c r="K59" s="321">
        <v>3.7</v>
      </c>
      <c r="L59" s="322">
        <v>82748</v>
      </c>
      <c r="M59" s="323">
        <v>24.4</v>
      </c>
      <c r="N59" s="324">
        <v>-20.7</v>
      </c>
    </row>
    <row r="60" spans="1:14">
      <c r="A60" s="248"/>
      <c r="B60" s="244"/>
      <c r="C60" s="244"/>
      <c r="D60" s="244"/>
      <c r="E60" s="244"/>
      <c r="F60" s="244"/>
      <c r="G60" s="325"/>
      <c r="H60" s="326" t="s">
        <v>506</v>
      </c>
      <c r="I60" s="333">
        <v>479812</v>
      </c>
      <c r="J60" s="328">
        <v>45044</v>
      </c>
      <c r="K60" s="329">
        <v>-3.1</v>
      </c>
      <c r="L60" s="330">
        <v>44732</v>
      </c>
      <c r="M60" s="331">
        <v>22.5</v>
      </c>
      <c r="N60" s="332">
        <v>-25.6</v>
      </c>
    </row>
    <row r="61" spans="1:14">
      <c r="A61" s="248"/>
      <c r="B61" s="244"/>
      <c r="C61" s="244"/>
      <c r="D61" s="244"/>
      <c r="E61" s="244"/>
      <c r="F61" s="244"/>
      <c r="G61" s="310" t="s">
        <v>511</v>
      </c>
      <c r="H61" s="334"/>
      <c r="I61" s="335">
        <v>516460</v>
      </c>
      <c r="J61" s="336">
        <v>47471</v>
      </c>
      <c r="K61" s="337">
        <v>-1.5</v>
      </c>
      <c r="L61" s="338">
        <v>75928</v>
      </c>
      <c r="M61" s="339">
        <v>11.5</v>
      </c>
      <c r="N61" s="324">
        <v>-13</v>
      </c>
    </row>
    <row r="62" spans="1:14">
      <c r="A62" s="248"/>
      <c r="B62" s="244"/>
      <c r="C62" s="244"/>
      <c r="D62" s="244"/>
      <c r="E62" s="244"/>
      <c r="F62" s="244"/>
      <c r="G62" s="325"/>
      <c r="H62" s="326" t="s">
        <v>506</v>
      </c>
      <c r="I62" s="327">
        <v>427891</v>
      </c>
      <c r="J62" s="328">
        <v>39363</v>
      </c>
      <c r="K62" s="329">
        <v>8.6</v>
      </c>
      <c r="L62" s="330">
        <v>41174</v>
      </c>
      <c r="M62" s="331">
        <v>11.3</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15.67</v>
      </c>
      <c r="G47" s="12">
        <v>19.239999999999998</v>
      </c>
      <c r="H47" s="12">
        <v>19.489999999999998</v>
      </c>
      <c r="I47" s="12">
        <v>18.829999999999998</v>
      </c>
      <c r="J47" s="13">
        <v>18.670000000000002</v>
      </c>
    </row>
    <row r="48" spans="2:10" ht="57.75" customHeight="1">
      <c r="B48" s="14"/>
      <c r="C48" s="1139" t="s">
        <v>4</v>
      </c>
      <c r="D48" s="1139"/>
      <c r="E48" s="1140"/>
      <c r="F48" s="15">
        <v>3.15</v>
      </c>
      <c r="G48" s="16">
        <v>2.77</v>
      </c>
      <c r="H48" s="16">
        <v>3.66</v>
      </c>
      <c r="I48" s="16">
        <v>4.21</v>
      </c>
      <c r="J48" s="17">
        <v>3.42</v>
      </c>
    </row>
    <row r="49" spans="2:10" ht="57.75" customHeight="1" thickBot="1">
      <c r="B49" s="18"/>
      <c r="C49" s="1141" t="s">
        <v>5</v>
      </c>
      <c r="D49" s="1141"/>
      <c r="E49" s="1142"/>
      <c r="F49" s="19">
        <v>0.86</v>
      </c>
      <c r="G49" s="20">
        <v>3.86</v>
      </c>
      <c r="H49" s="20">
        <v>0.94</v>
      </c>
      <c r="I49" s="20" t="s">
        <v>518</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7"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2.08</v>
      </c>
      <c r="G34" s="33">
        <v>3.29</v>
      </c>
      <c r="H34" s="33">
        <v>3.97</v>
      </c>
      <c r="I34" s="33">
        <v>2.73</v>
      </c>
      <c r="J34" s="34">
        <v>4.3499999999999996</v>
      </c>
      <c r="K34" s="22"/>
      <c r="L34" s="22"/>
      <c r="M34" s="22"/>
      <c r="N34" s="22"/>
      <c r="O34" s="22"/>
      <c r="P34" s="22"/>
    </row>
    <row r="35" spans="1:16" ht="39" customHeight="1">
      <c r="A35" s="22"/>
      <c r="B35" s="35"/>
      <c r="C35" s="1143" t="s">
        <v>521</v>
      </c>
      <c r="D35" s="1144"/>
      <c r="E35" s="1145"/>
      <c r="F35" s="36">
        <v>3.15</v>
      </c>
      <c r="G35" s="37">
        <v>2.77</v>
      </c>
      <c r="H35" s="37">
        <v>3.66</v>
      </c>
      <c r="I35" s="37">
        <v>4.21</v>
      </c>
      <c r="J35" s="38">
        <v>3.42</v>
      </c>
      <c r="K35" s="22"/>
      <c r="L35" s="22"/>
      <c r="M35" s="22"/>
      <c r="N35" s="22"/>
      <c r="O35" s="22"/>
      <c r="P35" s="22"/>
    </row>
    <row r="36" spans="1:16" ht="39" customHeight="1">
      <c r="A36" s="22"/>
      <c r="B36" s="35"/>
      <c r="C36" s="1143" t="s">
        <v>522</v>
      </c>
      <c r="D36" s="1144"/>
      <c r="E36" s="1145"/>
      <c r="F36" s="36">
        <v>2.33</v>
      </c>
      <c r="G36" s="37">
        <v>1.59</v>
      </c>
      <c r="H36" s="37">
        <v>0.74</v>
      </c>
      <c r="I36" s="37">
        <v>1.29</v>
      </c>
      <c r="J36" s="38">
        <v>2.02</v>
      </c>
      <c r="K36" s="22"/>
      <c r="L36" s="22"/>
      <c r="M36" s="22"/>
      <c r="N36" s="22"/>
      <c r="O36" s="22"/>
      <c r="P36" s="22"/>
    </row>
    <row r="37" spans="1:16" ht="39" customHeight="1">
      <c r="A37" s="22"/>
      <c r="B37" s="35"/>
      <c r="C37" s="1143" t="s">
        <v>523</v>
      </c>
      <c r="D37" s="1144"/>
      <c r="E37" s="1145"/>
      <c r="F37" s="36">
        <v>0.05</v>
      </c>
      <c r="G37" s="37">
        <v>0.02</v>
      </c>
      <c r="H37" s="37">
        <v>0.02</v>
      </c>
      <c r="I37" s="37">
        <v>0.01</v>
      </c>
      <c r="J37" s="38">
        <v>0</v>
      </c>
      <c r="K37" s="22"/>
      <c r="L37" s="22"/>
      <c r="M37" s="22"/>
      <c r="N37" s="22"/>
      <c r="O37" s="22"/>
      <c r="P37" s="22"/>
    </row>
    <row r="38" spans="1:16" ht="39" customHeight="1">
      <c r="A38" s="22"/>
      <c r="B38" s="35"/>
      <c r="C38" s="1143"/>
      <c r="D38" s="1144"/>
      <c r="E38" s="1145"/>
      <c r="F38" s="36"/>
      <c r="G38" s="37"/>
      <c r="H38" s="37"/>
      <c r="I38" s="37"/>
      <c r="J38" s="38"/>
      <c r="K38" s="22"/>
      <c r="L38" s="22"/>
      <c r="M38" s="22"/>
      <c r="N38" s="22"/>
      <c r="O38" s="22"/>
      <c r="P38" s="22"/>
    </row>
    <row r="39" spans="1:16" ht="39" customHeight="1">
      <c r="A39" s="22"/>
      <c r="B39" s="35"/>
      <c r="C39" s="1143"/>
      <c r="D39" s="1144"/>
      <c r="E39" s="1145"/>
      <c r="F39" s="36"/>
      <c r="G39" s="37"/>
      <c r="H39" s="37"/>
      <c r="I39" s="37"/>
      <c r="J39" s="38"/>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524</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525</v>
      </c>
      <c r="D43" s="1147"/>
      <c r="E43" s="1148"/>
      <c r="F43" s="41">
        <v>0.13</v>
      </c>
      <c r="G43" s="42">
        <v>0.11</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6"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310</v>
      </c>
      <c r="L45" s="60">
        <v>274</v>
      </c>
      <c r="M45" s="60">
        <v>297</v>
      </c>
      <c r="N45" s="60">
        <v>280</v>
      </c>
      <c r="O45" s="61">
        <v>273</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t="s">
        <v>474</v>
      </c>
      <c r="L48" s="64" t="s">
        <v>474</v>
      </c>
      <c r="M48" s="64" t="s">
        <v>474</v>
      </c>
      <c r="N48" s="64" t="s">
        <v>474</v>
      </c>
      <c r="O48" s="65" t="s">
        <v>474</v>
      </c>
      <c r="P48" s="48"/>
      <c r="Q48" s="48"/>
      <c r="R48" s="48"/>
      <c r="S48" s="48"/>
      <c r="T48" s="48"/>
      <c r="U48" s="48"/>
    </row>
    <row r="49" spans="1:21" ht="30.75" customHeight="1">
      <c r="A49" s="48"/>
      <c r="B49" s="1161"/>
      <c r="C49" s="1162"/>
      <c r="D49" s="62"/>
      <c r="E49" s="1153" t="s">
        <v>16</v>
      </c>
      <c r="F49" s="1153"/>
      <c r="G49" s="1153"/>
      <c r="H49" s="1153"/>
      <c r="I49" s="1153"/>
      <c r="J49" s="1154"/>
      <c r="K49" s="63">
        <v>249</v>
      </c>
      <c r="L49" s="64">
        <v>237</v>
      </c>
      <c r="M49" s="64">
        <v>217</v>
      </c>
      <c r="N49" s="64">
        <v>212</v>
      </c>
      <c r="O49" s="65">
        <v>216</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356</v>
      </c>
      <c r="L52" s="64">
        <v>361</v>
      </c>
      <c r="M52" s="64">
        <v>390</v>
      </c>
      <c r="N52" s="64">
        <v>411</v>
      </c>
      <c r="O52" s="65">
        <v>428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203</v>
      </c>
      <c r="L53" s="69">
        <v>150</v>
      </c>
      <c r="M53" s="69">
        <v>124</v>
      </c>
      <c r="N53" s="69">
        <v>81</v>
      </c>
      <c r="O53" s="70">
        <v>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2015-04-24T00:06:58Z</cp:lastPrinted>
  <dcterms:created xsi:type="dcterms:W3CDTF">2015-02-17T06:26:14Z</dcterms:created>
  <dcterms:modified xsi:type="dcterms:W3CDTF">2015-04-24T00:45:42Z</dcterms:modified>
  <cp:category/>
</cp:coreProperties>
</file>