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B102" i="11"/>
  <c r="CW102" i="11"/>
  <c r="CR102"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AM35" i="9"/>
  <c r="C35" i="9"/>
  <c r="CO34" i="9"/>
  <c r="CO35" i="9" s="1"/>
  <c r="CO36" i="9" s="1"/>
  <c r="CO37" i="9" s="1"/>
  <c r="CO38" i="9" s="1"/>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<sst xmlns="http://schemas.openxmlformats.org/spreadsheetml/2006/main" count="978" uniqueCount="542">
  <si>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</si>
  <si>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</si>
  <si>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</si>
  <si>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</si>
  <si>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</si>
  <si>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</si>
  <si>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</si>
  <si>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</si>
  <si>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</si>
  <si>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</si>
  <si>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</si>
  <si>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</si>
  <si>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</si>
  <si>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</si>
  <si>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</si>
  <si>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</si>
  <si>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</si>
  <si>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</si>
  <si>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</si>
  <si>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</si>
  <si>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</si>
  <si>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</si>
  <si>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</si>
  <si>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</si>
  <si>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</si>
  <si>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</si>
  <si>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</si>
  <si>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</si>
  <si>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</si>
  <si>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</si>
  <si>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</si>
  <si>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</si>
  <si>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</si>
  <si>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</si>
  <si>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</si>
  <si>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</si>
  <si>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</si>
  <si>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</si>
  <si>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</si>
  <si>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</si>
  <si>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</si>
  <si>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</si>
  <si>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</si>
  <si>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</si>
  <si>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</si>
  <si>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</si>
  <si>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</si>
  <si>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</si>
  <si>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</si>
  <si>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</si>
  <si>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</si>
  <si>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</si>
  <si>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</si>
  <si>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</si>
  <si>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</si>
  <si>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</si>
  <si>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</si>
  <si>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</si>
  <si>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</si>
  <si>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</si>
  <si>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</si>
  <si>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</si>
  <si>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</si>
  <si>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</si>
  <si>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</si>
  <si>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</si>
  <si>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</si>
  <si>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</si>
  <si>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</si>
  <si>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</si>
  <si>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</si>
  <si>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</si>
  <si>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</si>
  <si>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</si>
  <si>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</si>
  <si>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</si>
  <si>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</si>
  <si>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</si>
  <si>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</si>
  <si>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</si>
  <si>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</si>
  <si>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</si>
  <si>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</si>
  <si>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</si>
  <si>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</si>
  <si>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</si>
  <si>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</si>
  <si>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</si>
  <si>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</si>
  <si>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</si>
  <si>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</si>
  <si>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</si>
  <si>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</si>
  <si>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</si>
  <si>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</si>
  <si>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</si>
  <si>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</si>
  <si>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</si>
  <si>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</si>
  <si>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</si>
  <si>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</si>
  <si>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</si>
  <si>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</si>
  <si>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</si>
  <si>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</si>
  <si>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</si>
  <si>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</si>
  <si>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</si>
  <si>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</si>
  <si>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</si>
  <si>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</si>
  <si>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</si>
  <si>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</si>
  <si>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</si>
  <si>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</si>
  <si>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</si>
  <si>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</si>
  <si>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</si>
  <si>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</si>
  <si>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</si>
  <si>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</si>
  <si>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</si>
  <si>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</si>
  <si>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</si>
  <si>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</si>
  <si>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</si>
  <si>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</si>
  <si>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</si>
  <si>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</si>
  <si>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</si>
  <si>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</si>
  <si>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</si>
  <si>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</si>
  <si>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</si>
  <si>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</si>
  <si>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</si>
  <si>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</si>
  <si>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</si>
  <si>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</si>
  <si>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</si>
  <si>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</si>
  <si>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</si>
  <si>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</si>
  <si>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</si>
  <si>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</si>
  <si>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</si>
  <si>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</si>
  <si>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</si>
  <si>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</si>
  <si>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</si>
  <si>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</si>
  <si>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</si>
  <si>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</si>
  <si>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</si>
  <si>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</si>
  <si>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</si>
  <si>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</si>
  <si>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</si>
  <si>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</si>
  <si>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</si>
  <si>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</si>
  <si>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</si>
  <si>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</si>
  <si>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</si>
  <si>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</si>
  <si>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</si>
  <si>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</si>
  <si>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</si>
  <si>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</si>
  <si>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</si>
  <si>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</si>
  <si>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</si>
  <si>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</si>
  <si>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</si>
  <si>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</si>
  <si>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</si>
  <si>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</si>
  <si>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</si>
  <si>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</si>
  <si>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</si>
  <si>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</si>
  <si>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</si>
  <si>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</si>
  <si>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</si>
  <si>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</si>
  <si>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</si>
  <si>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</si>
  <si>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</si>
  <si>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</si>
  <si>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</si>
  <si>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</si>
  <si>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</si>
  <si>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</si>
  <si>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</si>
  <si>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埼玉県上尾市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</si>
  <si>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</si>
  <si>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</si>
  <si>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</si>
  <si>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</si>
  <si>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</si>
  <si>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</si>
  <si>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</si>
  <si>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</si>
  <si>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</si>
  <si>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</si>
  <si>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</si>
  <si>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</si>
  <si>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</si>
  <si>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</si>
  <si>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</si>
  <si>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</si>
  <si>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</si>
  <si>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</si>
  <si>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</si>
  <si>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</si>
  <si>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</si>
  <si>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</si>
  <si>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</si>
  <si>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</si>
  <si>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</si>
  <si>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</si>
  <si>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</si>
  <si>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</si>
  <si>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</si>
  <si>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</si>
  <si>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</si>
  <si>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</si>
  <si>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</si>
  <si>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</si>
  <si>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</si>
  <si>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</si>
  <si>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</si>
  <si>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</si>
  <si>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</si>
  <si>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</si>
  <si>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</si>
  <si>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</si>
  <si>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</si>
  <si>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</si>
  <si>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</si>
  <si>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</si>
  <si>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</si>
  <si>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</si>
  <si>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</si>
  <si>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</si>
  <si>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</si>
  <si>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</si>
  <si>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</si>
  <si>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</si>
  <si>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</si>
  <si>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</si>
  <si>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</si>
  <si>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</si>
  <si>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</si>
  <si>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</si>
  <si>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</si>
  <si>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</si>
  <si>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</si>
  <si>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</si>
  <si>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</si>
  <si>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</si>
  <si>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</si>
  <si>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</si>
  <si>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</si>
  <si>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</si>
  <si>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</si>
  <si>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</si>
  <si>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</si>
  <si>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</si>
  <si>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</si>
  <si>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</si>
  <si>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</si>
  <si>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</si>
  <si>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</si>
  <si>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</si>
  <si>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</si>
  <si>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</si>
  <si>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</si>
  <si>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</si>
  <si>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</si>
  <si>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</si>
  <si>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</si>
  <si>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</si>
  <si>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</si>
  <si>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</si>
  <si>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</si>
  <si>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</si>
  <si>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</si>
  <si>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</si>
  <si>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</si>
  <si>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</si>
  <si>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</si>
  <si>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</si>
  <si>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</si>
  <si>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</si>
  <si>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</si>
  <si>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</si>
  <si>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</si>
  <si>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</si>
  <si>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</si>
  <si>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</si>
  <si>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</si>
  <si>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</si>
  <si>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</si>
  <si>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</si>
  <si>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</si>
  <si>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</si>
  <si>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</si>
  <si>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</si>
  <si>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</si>
  <si>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</si>
  <si>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</si>
  <si>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</si>
  <si>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</si>
  <si>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</si>
  <si>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</si>
  <si>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</si>
  <si>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</si>
  <si>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</si>
  <si>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</si>
  <si>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</si>
  <si>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</si>
  <si>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</si>
  <si>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</si>
  <si>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</si>
  <si>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</si>
  <si>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</si>
  <si>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</si>
  <si>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</si>
  <si>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</si>
  <si>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</si>
  <si>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</si>
  <si>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</si>
  <si>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</si>
  <si>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</si>
  <si>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</si>
  <si>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</si>
  <si>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</si>
  <si>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</si>
  <si>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</si>
  <si>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</si>
  <si>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</si>
  <si>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</si>
  <si>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</si>
  <si>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</si>
  <si>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</si>
  <si>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埼玉県上尾市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</si>
  <si>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</si>
  <si>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</si>
  <si>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</si>
  <si>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</si>
  <si>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</si>
  <si>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</si>
  <si>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</si>
  <si>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</si>
  <si>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</si>
  <si>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</si>
  <si>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</si>
  <si>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</si>
  <si>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</si>
  <si>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</si>
  <si>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</si>
  <si>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</si>
  <si>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</si>
  <si>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</si>
  <si>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</si>
  <si>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</si>
  <si>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</si>
  <si>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</si>
  <si>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</si>
  <si>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</si>
  <si>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</si>
  <si>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</si>
  <si>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</si>
  <si>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</si>
  <si>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</si>
  <si>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</si>
  <si>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</si>
  <si>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</si>
  <si>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</si>
  <si>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</si>
  <si>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</si>
  <si>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</si>
  <si>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</si>
  <si>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</si>
  <si>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</si>
  <si>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</si>
  <si>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</si>
  <si>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</si>
  <si>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</si>
  <si>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</si>
  <si>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</si>
  <si>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</si>
  <si>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</si>
  <si>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</si>
  <si>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</si>
  <si>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</si>
  <si>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</si>
  <si>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</si>
  <si>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</si>
  <si>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</si>
  <si>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</si>
  <si>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</si>
  <si>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</si>
  <si>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</si>
  <si>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</si>
  <si>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</si>
  <si>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</si>
  <si>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</si>
  <si>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</si>
  <si>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</si>
  <si>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</si>
  <si>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</si>
  <si>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</si>
  <si>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</si>
  <si>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</si>
  <si>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</si>
  <si>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</si>
  <si>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</si>
  <si>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</si>
  <si>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</si>
  <si>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</si>
  <si>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</si>
  <si>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</si>
  <si>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</si>
  <si>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</si>
  <si>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</si>
  <si>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</si>
  <si>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</si>
  <si>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</si>
  <si>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</si>
  <si>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</si>
  <si>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</si>
  <si>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</si>
  <si>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</si>
  <si>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</si>
  <si>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</si>
  <si>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</si>
  <si>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</si>
  <si>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</si>
  <si>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</si>
  <si>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</si>
  <si>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</si>
  <si>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</si>
  <si>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</si>
  <si>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</si>
  <si>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</si>
  <si>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</si>
  <si>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</si>
  <si>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</si>
  <si>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</si>
  <si>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</si>
  <si>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</si>
  <si>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</si>
  <si>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</si>
  <si>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</si>
  <si>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</si>
  <si>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</si>
  <si>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</si>
  <si>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</si>
  <si>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</si>
  <si>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</si>
  <si>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</si>
  <si>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</si>
  <si>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</si>
  <si>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</si>
  <si>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</si>
  <si>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</si>
  <si>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</si>
  <si>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</si>
  <si>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</si>
  <si>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</si>
  <si>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</si>
  <si>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</si>
  <si>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</si>
  <si>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</si>
  <si>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</si>
  <si>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</si>
  <si>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</si>
  <si>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</si>
  <si>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</si>
  <si>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</si>
  <si>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</si>
  <si>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</si>
  <si>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</si>
  <si>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</si>
  <si>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</si>
  <si>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</si>
  <si>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</si>
  <si>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</si>
  <si>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</si>
  <si>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</si>
  <si>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</si>
  <si>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</si>
  <si>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</si>
  <si>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</si>
  <si>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</si>
  <si>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</si>
  <si>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</si>
  <si>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</si>
  <si>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</si>
  <si>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</si>
  <si>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</si>
  <si>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</si>
  <si>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</si>
  <si>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</si>
  <si>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</si>
  <si>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</si>
  <si>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</si>
  <si>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</si>
  <si>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</si>
  <si>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</si>
  <si>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</si>
  <si>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</si>
  <si>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</si>
  <si>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</si>
  <si>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</si>
  <si>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</si>
  <si>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</si>
  <si>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</si>
  <si>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上尾市水道事業会計</t>
  </si>
  <si>
    <t>一般会計</t>
  </si>
  <si>
    <t>上尾市国民健康保険特別会計</t>
  </si>
  <si>
    <t>上尾市介護保険特別会計</t>
  </si>
  <si>
    <t>上尾市公共下水道事業特別会計</t>
  </si>
  <si>
    <t>上尾市後期高齢者医療特別会計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</si>
  <si>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</si>
  <si>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</si>
  <si>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</si>
  <si>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一般会計</t>
    <rPh sb="0" eb="2">
      <t>イッパン</t>
    </rPh>
    <rPh sb="2" eb="4">
      <t>カイケイ</t>
    </rPh>
    <phoneticPr fontId="8"/>
  </si>
  <si>
    <t>特別会計</t>
    <rPh sb="0" eb="4">
      <t>トクベツカイケイ</t>
    </rPh>
    <phoneticPr fontId="8"/>
  </si>
  <si>
    <t>埼玉県市町村総合事務組合</t>
    <rPh sb="0" eb="3">
      <t>サイタマケン</t>
    </rPh>
    <rPh sb="3" eb="6">
      <t>シチョウソン</t>
    </rPh>
    <rPh sb="6" eb="8">
      <t>ソウゴウ</t>
    </rPh>
    <rPh sb="8" eb="10">
      <t>ジム</t>
    </rPh>
    <rPh sb="10" eb="12">
      <t>クミアイ</t>
    </rPh>
    <phoneticPr fontId="8"/>
  </si>
  <si>
    <t>交通災害特別会計</t>
    <rPh sb="0" eb="2">
      <t>コウツウ</t>
    </rPh>
    <rPh sb="2" eb="4">
      <t>サイガイ</t>
    </rPh>
    <rPh sb="4" eb="6">
      <t>トクベツ</t>
    </rPh>
    <rPh sb="6" eb="8">
      <t>カイケイ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</si>
  <si>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</si>
  <si>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</si>
  <si>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上尾、桶川、伊奈衛生組合</t>
    <phoneticPr fontId="2"/>
  </si>
  <si>
    <t>上尾都市開発</t>
    <rPh sb="0" eb="2">
      <t>アゲオ</t>
    </rPh>
    <rPh sb="2" eb="4">
      <t>トシ</t>
    </rPh>
    <rPh sb="4" eb="6">
      <t>カイハツ</t>
    </rPh>
    <phoneticPr fontId="5"/>
  </si>
  <si>
    <t>上尾市青果低温貯蔵</t>
    <rPh sb="0" eb="3">
      <t>アゲオシ</t>
    </rPh>
    <rPh sb="3" eb="5">
      <t>セイカ</t>
    </rPh>
    <rPh sb="5" eb="7">
      <t>テイオン</t>
    </rPh>
    <rPh sb="7" eb="9">
      <t>チョゾウ</t>
    </rPh>
    <phoneticPr fontId="5"/>
  </si>
  <si>
    <t>上尾市地域振興公社</t>
    <rPh sb="0" eb="3">
      <t>アゲオシ</t>
    </rPh>
    <rPh sb="3" eb="5">
      <t>チイキ</t>
    </rPh>
    <rPh sb="5" eb="7">
      <t>シンコウ</t>
    </rPh>
    <rPh sb="7" eb="9">
      <t>コウシャ</t>
    </rPh>
    <phoneticPr fontId="5"/>
  </si>
  <si>
    <t>上尾市勤労者福祉サービスセンター</t>
    <rPh sb="0" eb="3">
      <t>アゲオシ</t>
    </rPh>
    <rPh sb="3" eb="6">
      <t>キンロウシャ</t>
    </rPh>
    <rPh sb="6" eb="8">
      <t>フクシ</t>
    </rPh>
    <phoneticPr fontId="5"/>
  </si>
  <si>
    <t>○</t>
    <phoneticPr fontId="5"/>
  </si>
  <si>
    <t>上尾市土地開発公社</t>
    <rPh sb="0" eb="3">
      <t>アゲオシ</t>
    </rPh>
    <rPh sb="3" eb="5">
      <t>トチ</t>
    </rPh>
    <rPh sb="5" eb="7">
      <t>カイハツ</t>
    </rPh>
    <rPh sb="7" eb="9">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</si>
</sst>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30898</c:v>
                </c:pt>
                <c:pt idx="1">
                  <c:v>27969</c:v>
                </c:pt>
                <c:pt idx="2">
                  <c:v>28163</c:v>
                </c:pt>
                <c:pt idx="3">
                  <c:v>36123</c:v>
                </c:pt>
                <c:pt idx="4">
                  <c:v>30662</c:v>
                </c:pt>
              </c:numCache>
            </c:numRef>
          </c:val>
          <c:smooth val="0"/>
        </c:ser>
        <c:dLbls>
          <c:showLegendKey val="0"/>
          <c:showVal val="0"/>
          <c:showCatName val="0"/>
          <c:showSerName val="0"/>
          <c:showPercent val="0"/>
          <c:showBubbleSize val="0"/>
        </c:dLbls>
        <c:marker val="1"/>
        <c:smooth val="0"/>
        <c:axId val="107827584"/>
        <c:axId val="107829504"/>
      </c:lineChart>
      <c:catAx>
        <c:axId val="107827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9504"/>
        <c:crosses val="autoZero"/>
        <c:auto val="1"/>
        <c:lblAlgn val="ctr"/>
        <c:lblOffset val="100"/>
        <c:tickLblSkip val="1"/>
        <c:tickMarkSkip val="1"/>
        <c:noMultiLvlLbl val="0"/>
      </c:catAx>
      <c:valAx>
        <c:axId val="1078295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2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3.52</c:v>
                </c:pt>
                <c:pt idx="1">
                  <c:v>4.67</c:v>
                </c:pt>
                <c:pt idx="2">
                  <c:v>4.5599999999999996</c:v>
                </c:pt>
                <c:pt idx="3">
                  <c:v>4.92</c:v>
                </c:pt>
                <c:pt idx="4">
                  <c:v>5.68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5.97</c:v>
                </c:pt>
                <c:pt idx="1">
                  <c:v>7.23</c:v>
                </c:pt>
                <c:pt idx="2">
                  <c:v>10.54</c:v>
                </c:pt>
                <c:pt idx="3">
                  <c:v>10.61</c:v>
                </c:pt>
                <c:pt idx="4">
                  <c:v>10.33</c:v>
                </c:pt>
              </c:numCache>
            </c:numRef>
          </c:val>
        </c:ser>
        <c:dLbls>
          <c:showLegendKey val="0"/>
          <c:showVal val="0"/>
          <c:showCatName val="0"/>
          <c:showSerName val="0"/>
          <c:showPercent val="0"/>
          <c:showBubbleSize val="0"/>
        </c:dLbls>
        <c:gapWidth val="250"/>
        <c:overlap val="100"/>
        <c:axId val="109173760"/>
        <c:axId val="109175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1.1100000000000001</c:v>
                </c:pt>
                <c:pt idx="1">
                  <c:v>2.57</c:v>
                </c:pt>
                <c:pt idx="2">
                  <c:v>3.47</c:v>
                </c:pt>
                <c:pt idx="3">
                  <c:v>0.59</c:v>
                </c:pt>
                <c:pt idx="4">
                  <c:v>0.9</c:v>
                </c:pt>
              </c:numCache>
            </c:numRef>
          </c:val>
          <c:smooth val="0"/>
        </c:ser>
        <c:dLbls>
          <c:showLegendKey val="0"/>
          <c:showVal val="0"/>
          <c:showCatName val="0"/>
          <c:showSerName val="0"/>
          <c:showPercent val="0"/>
          <c:showBubbleSize val="0"/>
        </c:dLbls>
        <c:marker val="1"/>
        <c:smooth val="0"/>
        <c:axId val="109173760"/>
        <c:axId val="109175936"/>
      </c:lineChart>
      <c:catAx>
        <c:axId val="1091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75936"/>
        <c:crosses val="autoZero"/>
        <c:auto val="1"/>
        <c:lblAlgn val="ctr"/>
        <c:lblOffset val="100"/>
        <c:tickLblSkip val="1"/>
        <c:tickMarkSkip val="1"/>
        <c:noMultiLvlLbl val="0"/>
      </c:catAx>
      <c:valAx>
        <c:axId val="109175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0.08</c:v>
                </c:pt>
              </c:numCache>
            </c:numRef>
          </c:val>
        </c:ser>
        <c:ser>
          <c:idx val="5"/>
          <c:order val="5"/>
          <c:tx>
            <c:strRef>
              <c:f>データシート!$A$32</c:f>
              <c:strCache>
                <c:ptCount val="1"/>
                <c:pt idx="0">
                  <c:v>上尾市公共下水道事業特別会計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0.38</c:v>
                </c:pt>
                <c:pt idx="2">
                  <c:v>#N/A</c:v>
                </c:pt>
                <c:pt idx="3">
                  <c:v>0.43</c:v>
                </c:pt>
                <c:pt idx="4">
                  <c:v>#N/A</c:v>
                </c:pt>
                <c:pt idx="5">
                  <c:v>0.33</c:v>
                </c:pt>
                <c:pt idx="6">
                  <c:v>#N/A</c:v>
                </c:pt>
                <c:pt idx="7">
                  <c:v>0.72</c:v>
                </c:pt>
                <c:pt idx="8">
                  <c:v>#N/A</c:v>
                </c:pt>
                <c:pt idx="9">
                  <c:v>0.28000000000000003</c:v>
                </c:pt>
              </c:numCache>
            </c:numRef>
          </c:val>
        </c:ser>
        <c:ser>
          <c:idx val="6"/>
          <c:order val="6"/>
          <c:tx>
            <c:strRef>
              <c:f>データシート!$A$33</c:f>
              <c:strCache>
                <c:ptCount val="1"/>
                <c:pt idx="0">
                  <c:v>上尾市介護保険特別会計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1.49</c:v>
                </c:pt>
                <c:pt idx="2">
                  <c:v>#N/A</c:v>
                </c:pt>
                <c:pt idx="3">
                  <c:v>0.47</c:v>
                </c:pt>
                <c:pt idx="4">
                  <c:v>#N/A</c:v>
                </c:pt>
                <c:pt idx="5">
                  <c:v>0.68</c:v>
                </c:pt>
                <c:pt idx="6">
                  <c:v>#N/A</c:v>
                </c:pt>
                <c:pt idx="7">
                  <c:v>1.72</c:v>
                </c:pt>
                <c:pt idx="8">
                  <c:v>#N/A</c:v>
                </c:pt>
                <c:pt idx="9">
                  <c:v>1.1100000000000001</c:v>
                </c:pt>
              </c:numCache>
            </c:numRef>
          </c:val>
        </c:ser>
        <c:ser>
          <c:idx val="7"/>
          <c:order val="7"/>
          <c:tx>
            <c:strRef>
              <c:f>データシート!$A$34</c:f>
              <c:strCache>
                <c:ptCount val="1"/>
                <c:pt idx="0">
                  <c:v>上尾市国民健康保険特別会計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1.97</c:v>
                </c:pt>
                <c:pt idx="2">
                  <c:v>#N/A</c:v>
                </c:pt>
                <c:pt idx="3">
                  <c:v>3.34</c:v>
                </c:pt>
                <c:pt idx="4">
                  <c:v>#N/A</c:v>
                </c:pt>
                <c:pt idx="5">
                  <c:v>3.24</c:v>
                </c:pt>
                <c:pt idx="6">
                  <c:v>#N/A</c:v>
                </c:pt>
                <c:pt idx="7">
                  <c:v>0.81</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3.52</c:v>
                </c:pt>
                <c:pt idx="2">
                  <c:v>#N/A</c:v>
                </c:pt>
                <c:pt idx="3">
                  <c:v>4.67</c:v>
                </c:pt>
                <c:pt idx="4">
                  <c:v>#N/A</c:v>
                </c:pt>
                <c:pt idx="5">
                  <c:v>4.58</c:v>
                </c:pt>
                <c:pt idx="6">
                  <c:v>#N/A</c:v>
                </c:pt>
                <c:pt idx="7">
                  <c:v>4.92</c:v>
                </c:pt>
                <c:pt idx="8">
                  <c:v>#N/A</c:v>
                </c:pt>
                <c:pt idx="9">
                  <c:v>5.68</c:v>
                </c:pt>
              </c:numCache>
            </c:numRef>
          </c:val>
        </c:ser>
        <c:ser>
          <c:idx val="9"/>
          <c:order val="9"/>
          <c:tx>
            <c:strRef>
              <c:f>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9.18</c:v>
                </c:pt>
                <c:pt idx="2">
                  <c:v>#N/A</c:v>
                </c:pt>
                <c:pt idx="3">
                  <c:v>9.58</c:v>
                </c:pt>
                <c:pt idx="4">
                  <c:v>#N/A</c:v>
                </c:pt>
                <c:pt idx="5">
                  <c:v>10.119999999999999</c:v>
                </c:pt>
                <c:pt idx="6">
                  <c:v>#N/A</c:v>
                </c:pt>
                <c:pt idx="7">
                  <c:v>10.76</c:v>
                </c:pt>
                <c:pt idx="8">
                  <c:v>#N/A</c:v>
                </c:pt>
                <c:pt idx="9">
                  <c:v>11.72</c:v>
                </c:pt>
              </c:numCache>
            </c:numRef>
          </c:val>
        </c:ser>
        <c:dLbls>
          <c:showLegendKey val="0"/>
          <c:showVal val="0"/>
          <c:showCatName val="0"/>
          <c:showSerName val="0"/>
          <c:showPercent val="0"/>
          <c:showBubbleSize val="0"/>
        </c:dLbls>
        <c:gapWidth val="150"/>
        <c:overlap val="100"/>
        <c:axId val="112599808"/>
        <c:axId val="112601344"/>
      </c:barChart>
      <c:catAx>
        <c:axId val="1125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01344"/>
        <c:crosses val="autoZero"/>
        <c:auto val="1"/>
        <c:lblAlgn val="ctr"/>
        <c:lblOffset val="100"/>
        <c:tickLblSkip val="1"/>
        <c:tickMarkSkip val="1"/>
        <c:noMultiLvlLbl val="0"/>
      </c:catAx>
      <c:valAx>
        <c:axId val="11260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9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5767</c:v>
                </c:pt>
                <c:pt idx="5">
                  <c:v>5548</c:v>
                </c:pt>
                <c:pt idx="8">
                  <c:v>5549</c:v>
                </c:pt>
                <c:pt idx="11">
                  <c:v>5572</c:v>
                </c:pt>
                <c:pt idx="14">
                  <c:v>5569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813</c:v>
                </c:pt>
                <c:pt idx="3">
                  <c:v>753</c:v>
                </c:pt>
                <c:pt idx="6">
                  <c:v>601</c:v>
                </c:pt>
                <c:pt idx="9">
                  <c:v>570</c:v>
                </c:pt>
                <c:pt idx="12">
                  <c:v>524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7118</c:v>
                </c:pt>
                <c:pt idx="3">
                  <c:v>7200</c:v>
                </c:pt>
                <c:pt idx="6">
                  <c:v>6859</c:v>
                </c:pt>
                <c:pt idx="9">
                  <c:v>6496</c:v>
                </c:pt>
                <c:pt idx="12">
                  <c:v>6446</c:v>
                </c:pt>
              </c:numCache>
            </c:numRef>
          </c:val>
        </c:ser>
        <c:dLbls>
          <c:showLegendKey val="0"/>
          <c:showVal val="0"/>
          <c:showCatName val="0"/>
          <c:showSerName val="0"/>
          <c:showPercent val="0"/>
          <c:showBubbleSize val="0"/>
        </c:dLbls>
        <c:gapWidth val="100"/>
        <c:overlap val="100"/>
        <c:axId val="112827392"/>
        <c:axId val="112829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2164</c:v>
                </c:pt>
                <c:pt idx="2">
                  <c:v>#N/A</c:v>
                </c:pt>
                <c:pt idx="3">
                  <c:v>#N/A</c:v>
                </c:pt>
                <c:pt idx="4">
                  <c:v>2407</c:v>
                </c:pt>
                <c:pt idx="5">
                  <c:v>#N/A</c:v>
                </c:pt>
                <c:pt idx="6">
                  <c:v>#N/A</c:v>
                </c:pt>
                <c:pt idx="7">
                  <c:v>1911</c:v>
                </c:pt>
                <c:pt idx="8">
                  <c:v>#N/A</c:v>
                </c:pt>
                <c:pt idx="9">
                  <c:v>#N/A</c:v>
                </c:pt>
                <c:pt idx="10">
                  <c:v>1494</c:v>
                </c:pt>
                <c:pt idx="11">
                  <c:v>#N/A</c:v>
                </c:pt>
                <c:pt idx="12">
                  <c:v>#N/A</c:v>
                </c:pt>
                <c:pt idx="13">
                  <c:v>1401</c:v>
                </c:pt>
                <c:pt idx="14">
                  <c:v>#N/A</c:v>
                </c:pt>
              </c:numCache>
            </c:numRef>
          </c:val>
          <c:smooth val="0"/>
        </c:ser>
        <c:dLbls>
          <c:showLegendKey val="0"/>
          <c:showVal val="0"/>
          <c:showCatName val="0"/>
          <c:showSerName val="0"/>
          <c:showPercent val="0"/>
          <c:showBubbleSize val="0"/>
        </c:dLbls>
        <c:marker val="1"/>
        <c:smooth val="0"/>
        <c:axId val="112827392"/>
        <c:axId val="112829568"/>
      </c:lineChart>
      <c:catAx>
        <c:axId val="1128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29568"/>
        <c:crosses val="autoZero"/>
        <c:auto val="1"/>
        <c:lblAlgn val="ctr"/>
        <c:lblOffset val="100"/>
        <c:tickLblSkip val="1"/>
        <c:tickMarkSkip val="1"/>
        <c:noMultiLvlLbl val="0"/>
      </c:catAx>
      <c:valAx>
        <c:axId val="112829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2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41093</c:v>
                </c:pt>
                <c:pt idx="5">
                  <c:v>42052</c:v>
                </c:pt>
                <c:pt idx="8">
                  <c:v>42377</c:v>
                </c:pt>
                <c:pt idx="11">
                  <c:v>43836</c:v>
                </c:pt>
                <c:pt idx="14">
                  <c:v>44376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15154</c:v>
                </c:pt>
                <c:pt idx="5">
                  <c:v>14258</c:v>
                </c:pt>
                <c:pt idx="8">
                  <c:v>13934</c:v>
                </c:pt>
                <c:pt idx="11">
                  <c:v>14307</c:v>
                </c:pt>
                <c:pt idx="14">
                  <c:v>13361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3645</c:v>
                </c:pt>
                <c:pt idx="5">
                  <c:v>4234</c:v>
                </c:pt>
                <c:pt idx="8">
                  <c:v>5214</c:v>
                </c:pt>
                <c:pt idx="11">
                  <c:v>6430</c:v>
                </c:pt>
                <c:pt idx="14">
                  <c:v>7349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12772</c:v>
                </c:pt>
                <c:pt idx="3">
                  <c:v>12725</c:v>
                </c:pt>
                <c:pt idx="6">
                  <c:v>11989</c:v>
                </c:pt>
                <c:pt idx="9">
                  <c:v>11039</c:v>
                </c:pt>
                <c:pt idx="12">
                  <c:v>10461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9223</c:v>
                </c:pt>
                <c:pt idx="3">
                  <c:v>8914</c:v>
                </c:pt>
                <c:pt idx="6">
                  <c:v>8052</c:v>
                </c:pt>
                <c:pt idx="9">
                  <c:v>7585</c:v>
                </c:pt>
                <c:pt idx="12">
                  <c:v>6667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5172</c:v>
                </c:pt>
                <c:pt idx="3">
                  <c:v>5216</c:v>
                </c:pt>
                <c:pt idx="6">
                  <c:v>5261</c:v>
                </c:pt>
                <c:pt idx="9">
                  <c:v>3923</c:v>
                </c:pt>
                <c:pt idx="12">
                  <c:v>2436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60077</c:v>
                </c:pt>
                <c:pt idx="3">
                  <c:v>59807</c:v>
                </c:pt>
                <c:pt idx="6">
                  <c:v>59410</c:v>
                </c:pt>
                <c:pt idx="9">
                  <c:v>60244</c:v>
                </c:pt>
                <c:pt idx="12">
                  <c:v>60785</c:v>
                </c:pt>
              </c:numCache>
            </c:numRef>
          </c:val>
        </c:ser>
        <c:dLbls>
          <c:showLegendKey val="0"/>
          <c:showVal val="0"/>
          <c:showCatName val="0"/>
          <c:showSerName val="0"/>
          <c:showPercent val="0"/>
          <c:showBubbleSize val="0"/>
        </c:dLbls>
        <c:gapWidth val="100"/>
        <c:overlap val="100"/>
        <c:axId val="113021696"/>
        <c:axId val="11302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27352</c:v>
                </c:pt>
                <c:pt idx="2">
                  <c:v>#N/A</c:v>
                </c:pt>
                <c:pt idx="3">
                  <c:v>#N/A</c:v>
                </c:pt>
                <c:pt idx="4">
                  <c:v>26118</c:v>
                </c:pt>
                <c:pt idx="5">
                  <c:v>#N/A</c:v>
                </c:pt>
                <c:pt idx="6">
                  <c:v>#N/A</c:v>
                </c:pt>
                <c:pt idx="7">
                  <c:v>23188</c:v>
                </c:pt>
                <c:pt idx="8">
                  <c:v>#N/A</c:v>
                </c:pt>
                <c:pt idx="9">
                  <c:v>#N/A</c:v>
                </c:pt>
                <c:pt idx="10">
                  <c:v>18218</c:v>
                </c:pt>
                <c:pt idx="11">
                  <c:v>#N/A</c:v>
                </c:pt>
                <c:pt idx="12">
                  <c:v>#N/A</c:v>
                </c:pt>
                <c:pt idx="13">
                  <c:v>15263</c:v>
                </c:pt>
                <c:pt idx="14">
                  <c:v>#N/A</c:v>
                </c:pt>
              </c:numCache>
            </c:numRef>
          </c:val>
          <c:smooth val="0"/>
        </c:ser>
        <c:dLbls>
          <c:showLegendKey val="0"/>
          <c:showVal val="0"/>
          <c:showCatName val="0"/>
          <c:showSerName val="0"/>
          <c:showPercent val="0"/>
          <c:showBubbleSize val="0"/>
        </c:dLbls>
        <c:marker val="1"/>
        <c:smooth val="0"/>
        <c:axId val="113021696"/>
        <c:axId val="113023616"/>
      </c:lineChart>
      <c:catAx>
        <c:axId val="1130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023616"/>
        <c:crosses val="autoZero"/>
        <c:auto val="1"/>
        <c:lblAlgn val="ctr"/>
        <c:lblOffset val="100"/>
        <c:tickLblSkip val="1"/>
        <c:tickMarkSkip val="1"/>
        <c:noMultiLvlLbl val="0"/>
      </c:catAx>
      <c:valAx>
        <c:axId val="1130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228,155
225,744
45.55
58,965,068
56,752,202
2,083,376
36,709,106
60,784,661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普通交付税の算定の結果、基準財政収入額、基準財政需要額がそれぞれ税源移譲に伴う市たばこ税の増、保険料軽減者数の増などにより、ともに増加したものの、分子である基準財政収入額の増（＋</a:t>
          </a:r>
          <a:r>
            <a:rPr kumimoji="1" lang="en-US" altLang="ja-JP" sz="1300">
              <a:latin typeface="ＭＳ Ｐゴシック"/>
            </a:rPr>
            <a:t>5.1</a:t>
          </a:r>
          <a:r>
            <a:rPr kumimoji="1" lang="ja-JP" altLang="en-US" sz="1300">
              <a:latin typeface="ＭＳ Ｐゴシック"/>
            </a:rPr>
            <a:t>億円）が分母である基準財政需要額の増（＋</a:t>
          </a:r>
          <a:r>
            <a:rPr kumimoji="1" lang="en-US" altLang="ja-JP" sz="1300">
              <a:latin typeface="ＭＳ Ｐゴシック"/>
            </a:rPr>
            <a:t>3.3</a:t>
          </a:r>
          <a:r>
            <a:rPr kumimoji="1" lang="ja-JP" altLang="en-US" sz="1300">
              <a:latin typeface="ＭＳ Ｐゴシック"/>
            </a:rPr>
            <a:t>億円）を</a:t>
          </a:r>
          <a:r>
            <a:rPr kumimoji="1" lang="en-US" altLang="ja-JP" sz="1300">
              <a:latin typeface="ＭＳ Ｐゴシック"/>
            </a:rPr>
            <a:t>1.8</a:t>
          </a:r>
          <a:r>
            <a:rPr kumimoji="1" lang="ja-JP" altLang="en-US" sz="1300">
              <a:latin typeface="ＭＳ Ｐゴシック"/>
            </a:rPr>
            <a:t>億円上回ったため、単年度での指数は上昇したが、</a:t>
          </a:r>
          <a:r>
            <a:rPr kumimoji="1" lang="en-US" altLang="ja-JP" sz="1300">
              <a:latin typeface="ＭＳ Ｐゴシック"/>
            </a:rPr>
            <a:t>3</a:t>
          </a:r>
          <a:r>
            <a:rPr kumimoji="1" lang="ja-JP" altLang="en-US" sz="1300">
              <a:latin typeface="ＭＳ Ｐゴシック"/>
            </a:rPr>
            <a:t>カ年平均では同程度となっている。</a:t>
          </a:r>
          <a:endParaRPr kumimoji="1" lang="en-US" altLang="ja-JP" sz="1300">
            <a:latin typeface="ＭＳ Ｐゴシック"/>
          </a:endParaRPr>
        </a:p>
        <a:p>
          <a:r>
            <a:rPr kumimoji="1" lang="ja-JP" altLang="en-US" sz="1300">
              <a:latin typeface="ＭＳ Ｐゴシック"/>
            </a:rPr>
            <a:t>引き続き歳出の徹底した見直しを実施していくとともに、市税などの収納対策強化により、財政基盤の強化に努めていく。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127000</xdr:rowOff>
    </xdr:to>
    <xdr:cxnSp macro="">
      <xdr:nvCxnSpPr>
        <xdr:cNvPr id="71" name="直線コネクタ 70"/>
        <xdr:cNvCxnSpPr/>
      </xdr:nvCxnSpPr>
      <xdr:spPr>
        <a:xfrm>
          <a:off x="3225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86783</xdr:rowOff>
    </xdr:to>
    <xdr:cxnSp macro="">
      <xdr:nvCxnSpPr>
        <xdr:cNvPr id="74" name="直線コネクタ 73"/>
        <xdr:cNvCxnSpPr/>
      </xdr:nvCxnSpPr>
      <xdr:spPr>
        <a:xfrm>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46567</xdr:rowOff>
    </xdr:to>
    <xdr:cxnSp macro="">
      <xdr:nvCxnSpPr>
        <xdr:cNvPr id="77" name="直線コネクタ 76"/>
        <xdr:cNvCxnSpPr/>
      </xdr:nvCxnSpPr>
      <xdr:spPr>
        <a:xfrm>
          <a:off x="1447800" y="68509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40516</xdr:rowOff>
    </xdr:from>
    <xdr:ext cx="762000" cy="259045"/>
    <xdr:sp macro="" textlink="">
      <xdr:nvSpPr>
        <xdr:cNvPr id="79" name="テキスト ボックス 78"/>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299</xdr:rowOff>
    </xdr:from>
    <xdr:ext cx="762000" cy="259045"/>
    <xdr:sp macro="" textlink="">
      <xdr:nvSpPr>
        <xdr:cNvPr id="81" name="テキスト ボックス 80"/>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82144</xdr:rowOff>
    </xdr:from>
    <xdr:ext cx="762000" cy="259045"/>
    <xdr:sp macro="" textlink="">
      <xdr:nvSpPr>
        <xdr:cNvPr id="94" name="テキスト ボックス 93"/>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5" name="円/楕円 94"/>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28522</xdr:rowOff>
    </xdr:from>
    <xdr:ext cx="762000" cy="259045"/>
    <xdr:sp macro="" textlink="">
      <xdr:nvSpPr>
        <xdr:cNvPr id="96" name="テキスト ボックス 95"/>
        <xdr:cNvSpPr txBox="1"/>
      </xdr:nvSpPr>
      <xdr:spPr>
        <a:xfrm>
          <a:off x="1066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j-ea"/>
              <a:ea typeface="+mj-ea"/>
              <a:cs typeface="+mn-cs"/>
            </a:rPr>
            <a:t>経常収支比率は</a:t>
          </a:r>
          <a:r>
            <a:rPr kumimoji="1" lang="ja-JP" altLang="en-US" sz="1300">
              <a:latin typeface="ＭＳ Ｐゴシック"/>
            </a:rPr>
            <a:t>、経常的経費に充当した一般財源（分子）が、給与減額措置の実施などによる人件費の減や処理施設整備事業債の償還終了による公債費の減などにより減少（△</a:t>
          </a:r>
          <a:r>
            <a:rPr kumimoji="1" lang="en-US" altLang="ja-JP" sz="1300">
              <a:latin typeface="ＭＳ Ｐゴシック"/>
            </a:rPr>
            <a:t>0.8</a:t>
          </a:r>
          <a:r>
            <a:rPr kumimoji="1" lang="ja-JP" altLang="en-US" sz="1300">
              <a:latin typeface="ＭＳ Ｐゴシック"/>
            </a:rPr>
            <a:t>億円）、経常一般財源（分母）が地方交付税や株式譲渡所得割交付金の増などにより増加（＋</a:t>
          </a:r>
          <a:r>
            <a:rPr kumimoji="1" lang="en-US" altLang="ja-JP" sz="1300">
              <a:latin typeface="ＭＳ Ｐゴシック"/>
            </a:rPr>
            <a:t>5.3</a:t>
          </a:r>
          <a:r>
            <a:rPr kumimoji="1" lang="ja-JP" altLang="en-US" sz="1300">
              <a:latin typeface="ＭＳ Ｐゴシック"/>
            </a:rPr>
            <a:t>億円）したため、</a:t>
          </a:r>
          <a:r>
            <a:rPr kumimoji="1" lang="en-US" altLang="ja-JP" sz="1300">
              <a:latin typeface="ＭＳ Ｐゴシック"/>
            </a:rPr>
            <a:t>1.5</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今後も人件費をはじめとする内部管理経費の抑制により、経常経費の削減に努めていく。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87630</xdr:rowOff>
    </xdr:to>
    <xdr:cxnSp macro="">
      <xdr:nvCxnSpPr>
        <xdr:cNvPr id="131" name="直線コネクタ 130"/>
        <xdr:cNvCxnSpPr/>
      </xdr:nvCxnSpPr>
      <xdr:spPr>
        <a:xfrm flipV="1">
          <a:off x="4114800" y="109397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103717</xdr:rowOff>
    </xdr:to>
    <xdr:cxnSp macro="">
      <xdr:nvCxnSpPr>
        <xdr:cNvPr id="134" name="直線コネクタ 133"/>
        <xdr:cNvCxnSpPr/>
      </xdr:nvCxnSpPr>
      <xdr:spPr>
        <a:xfrm flipV="1">
          <a:off x="3225800" y="1106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103717</xdr:rowOff>
    </xdr:to>
    <xdr:cxnSp macro="">
      <xdr:nvCxnSpPr>
        <xdr:cNvPr id="137" name="直線コネクタ 136"/>
        <xdr:cNvCxnSpPr/>
      </xdr:nvCxnSpPr>
      <xdr:spPr>
        <a:xfrm>
          <a:off x="2336800" y="1099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64</xdr:row>
      <xdr:rowOff>87630</xdr:rowOff>
    </xdr:to>
    <xdr:cxnSp macro="">
      <xdr:nvCxnSpPr>
        <xdr:cNvPr id="140" name="直線コネクタ 139"/>
        <xdr:cNvCxnSpPr/>
      </xdr:nvCxnSpPr>
      <xdr:spPr>
        <a:xfrm flipV="1">
          <a:off x="1447800" y="1099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4" name="テキスト ボックス 143"/>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0" name="円/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1"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2" name="円/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4" name="円/楕円 153"/>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5" name="テキスト ボックス 154"/>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6" name="円/楕円 155"/>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7" name="テキスト ボックス 156"/>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8" name="円/楕円 157"/>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9" name="テキスト ボックス 158"/>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人件費、物件費及び維持補修費の合計額の人口１人当たりの金額は、類似団体平均、全国平均ともに下回っている。</a:t>
          </a:r>
          <a:endParaRPr kumimoji="1" lang="en-US" altLang="ja-JP" sz="1300">
            <a:latin typeface="ＭＳ Ｐゴシック"/>
          </a:endParaRPr>
        </a:p>
        <a:p>
          <a:r>
            <a:rPr kumimoji="1" lang="ja-JP" altLang="en-US" sz="1300">
              <a:latin typeface="ＭＳ Ｐゴシック"/>
            </a:rPr>
            <a:t>引き続き人件費等の抑制に努めていく。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14582</xdr:rowOff>
    </xdr:from>
    <xdr:to>
      <xdr:col>7</xdr:col>
      <xdr:colOff>152400</xdr:colOff>
      <xdr:row>81</xdr:row>
      <xdr:rowOff>22853</xdr:rowOff>
    </xdr:to>
    <xdr:cxnSp macro="">
      <xdr:nvCxnSpPr>
        <xdr:cNvPr id="190" name="直線コネクタ 189"/>
        <xdr:cNvCxnSpPr/>
      </xdr:nvCxnSpPr>
      <xdr:spPr>
        <a:xfrm flipV="1">
          <a:off x="4114800" y="13902032"/>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22853</xdr:rowOff>
    </xdr:from>
    <xdr:to>
      <xdr:col>6</xdr:col>
      <xdr:colOff>0</xdr:colOff>
      <xdr:row>81</xdr:row>
      <xdr:rowOff>28820</xdr:rowOff>
    </xdr:to>
    <xdr:cxnSp macro="">
      <xdr:nvCxnSpPr>
        <xdr:cNvPr id="193" name="直線コネクタ 192"/>
        <xdr:cNvCxnSpPr/>
      </xdr:nvCxnSpPr>
      <xdr:spPr>
        <a:xfrm flipV="1">
          <a:off x="3225800" y="13910303"/>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21689</xdr:rowOff>
    </xdr:from>
    <xdr:to>
      <xdr:col>4</xdr:col>
      <xdr:colOff>482600</xdr:colOff>
      <xdr:row>81</xdr:row>
      <xdr:rowOff>28820</xdr:rowOff>
    </xdr:to>
    <xdr:cxnSp macro="">
      <xdr:nvCxnSpPr>
        <xdr:cNvPr id="196" name="直線コネクタ 195"/>
        <xdr:cNvCxnSpPr/>
      </xdr:nvCxnSpPr>
      <xdr:spPr>
        <a:xfrm>
          <a:off x="2336800" y="13909139"/>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21689</xdr:rowOff>
    </xdr:from>
    <xdr:to>
      <xdr:col>3</xdr:col>
      <xdr:colOff>279400</xdr:colOff>
      <xdr:row>81</xdr:row>
      <xdr:rowOff>40016</xdr:rowOff>
    </xdr:to>
    <xdr:cxnSp macro="">
      <xdr:nvCxnSpPr>
        <xdr:cNvPr id="199" name="直線コネクタ 198"/>
        <xdr:cNvCxnSpPr/>
      </xdr:nvCxnSpPr>
      <xdr:spPr>
        <a:xfrm flipV="1">
          <a:off x="1447800" y="13909139"/>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153351</xdr:rowOff>
    </xdr:from>
    <xdr:ext cx="762000" cy="259045"/>
    <xdr:sp macro="" textlink="">
      <xdr:nvSpPr>
        <xdr:cNvPr id="201" name="テキスト ボックス 200"/>
        <xdr:cNvSpPr txBox="1"/>
      </xdr:nvSpPr>
      <xdr:spPr>
        <a:xfrm>
          <a:off x="1955800" y="1404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163130</xdr:rowOff>
    </xdr:from>
    <xdr:ext cx="762000" cy="259045"/>
    <xdr:sp macro="" textlink="">
      <xdr:nvSpPr>
        <xdr:cNvPr id="203" name="テキスト ボックス 202"/>
        <xdr:cNvSpPr txBox="1"/>
      </xdr:nvSpPr>
      <xdr:spPr>
        <a:xfrm>
          <a:off x="1066800" y="1405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135232</xdr:rowOff>
    </xdr:from>
    <xdr:to>
      <xdr:col>7</xdr:col>
      <xdr:colOff>203200</xdr:colOff>
      <xdr:row>81</xdr:row>
      <xdr:rowOff>65382</xdr:rowOff>
    </xdr:to>
    <xdr:sp macro="" textlink="">
      <xdr:nvSpPr>
        <xdr:cNvPr id="209" name="円/楕円 208"/>
        <xdr:cNvSpPr/>
      </xdr:nvSpPr>
      <xdr:spPr>
        <a:xfrm>
          <a:off x="4902200" y="1385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56509</xdr:rowOff>
    </xdr:from>
    <xdr:ext cx="762000" cy="259045"/>
    <xdr:sp macro="" textlink="">
      <xdr:nvSpPr>
        <xdr:cNvPr id="210" name="人件費・物件費等の状況該当値テキスト"/>
        <xdr:cNvSpPr txBox="1"/>
      </xdr:nvSpPr>
      <xdr:spPr>
        <a:xfrm>
          <a:off x="5041900" y="1377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143503</xdr:rowOff>
    </xdr:from>
    <xdr:to>
      <xdr:col>6</xdr:col>
      <xdr:colOff>50800</xdr:colOff>
      <xdr:row>81</xdr:row>
      <xdr:rowOff>73653</xdr:rowOff>
    </xdr:to>
    <xdr:sp macro="" textlink="">
      <xdr:nvSpPr>
        <xdr:cNvPr id="211" name="円/楕円 210"/>
        <xdr:cNvSpPr/>
      </xdr:nvSpPr>
      <xdr:spPr>
        <a:xfrm>
          <a:off x="4064000" y="138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83830</xdr:rowOff>
    </xdr:from>
    <xdr:ext cx="736600" cy="259045"/>
    <xdr:sp macro="" textlink="">
      <xdr:nvSpPr>
        <xdr:cNvPr id="212" name="テキスト ボックス 211"/>
        <xdr:cNvSpPr txBox="1"/>
      </xdr:nvSpPr>
      <xdr:spPr>
        <a:xfrm>
          <a:off x="3733800" y="1362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149470</xdr:rowOff>
    </xdr:from>
    <xdr:to>
      <xdr:col>4</xdr:col>
      <xdr:colOff>533400</xdr:colOff>
      <xdr:row>81</xdr:row>
      <xdr:rowOff>79620</xdr:rowOff>
    </xdr:to>
    <xdr:sp macro="" textlink="">
      <xdr:nvSpPr>
        <xdr:cNvPr id="213" name="円/楕円 212"/>
        <xdr:cNvSpPr/>
      </xdr:nvSpPr>
      <xdr:spPr>
        <a:xfrm>
          <a:off x="3175000" y="138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89797</xdr:rowOff>
    </xdr:from>
    <xdr:ext cx="762000" cy="259045"/>
    <xdr:sp macro="" textlink="">
      <xdr:nvSpPr>
        <xdr:cNvPr id="214" name="テキスト ボックス 213"/>
        <xdr:cNvSpPr txBox="1"/>
      </xdr:nvSpPr>
      <xdr:spPr>
        <a:xfrm>
          <a:off x="2844800" y="136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142339</xdr:rowOff>
    </xdr:from>
    <xdr:to>
      <xdr:col>3</xdr:col>
      <xdr:colOff>330200</xdr:colOff>
      <xdr:row>81</xdr:row>
      <xdr:rowOff>72489</xdr:rowOff>
    </xdr:to>
    <xdr:sp macro="" textlink="">
      <xdr:nvSpPr>
        <xdr:cNvPr id="215" name="円/楕円 214"/>
        <xdr:cNvSpPr/>
      </xdr:nvSpPr>
      <xdr:spPr>
        <a:xfrm>
          <a:off x="2286000" y="138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82666</xdr:rowOff>
    </xdr:from>
    <xdr:ext cx="762000" cy="259045"/>
    <xdr:sp macro="" textlink="">
      <xdr:nvSpPr>
        <xdr:cNvPr id="216" name="テキスト ボックス 215"/>
        <xdr:cNvSpPr txBox="1"/>
      </xdr:nvSpPr>
      <xdr:spPr>
        <a:xfrm>
          <a:off x="1955800" y="1362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160666</xdr:rowOff>
    </xdr:from>
    <xdr:to>
      <xdr:col>2</xdr:col>
      <xdr:colOff>127000</xdr:colOff>
      <xdr:row>81</xdr:row>
      <xdr:rowOff>90816</xdr:rowOff>
    </xdr:to>
    <xdr:sp macro="" textlink="">
      <xdr:nvSpPr>
        <xdr:cNvPr id="217" name="円/楕円 216"/>
        <xdr:cNvSpPr/>
      </xdr:nvSpPr>
      <xdr:spPr>
        <a:xfrm>
          <a:off x="1397000" y="1387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100993</xdr:rowOff>
    </xdr:from>
    <xdr:ext cx="762000" cy="259045"/>
    <xdr:sp macro="" textlink="">
      <xdr:nvSpPr>
        <xdr:cNvPr id="218" name="テキスト ボックス 217"/>
        <xdr:cNvSpPr txBox="1"/>
      </xdr:nvSpPr>
      <xdr:spPr>
        <a:xfrm>
          <a:off x="1066800" y="1364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全国市平均、全国町村平均を上回っている。</a:t>
          </a:r>
        </a:p>
        <a:p>
          <a:r>
            <a:rPr kumimoji="1" lang="ja-JP" altLang="en-US" sz="1300">
              <a:latin typeface="ＭＳ Ｐゴシック"/>
            </a:rPr>
            <a:t>ラスパイレス指数が高い要因は、国と給料表の構造が異なることや初任給基準が高いことなどにより、経験年数</a:t>
          </a:r>
          <a:r>
            <a:rPr kumimoji="1" lang="en-US" altLang="ja-JP" sz="1300">
              <a:latin typeface="ＭＳ Ｐゴシック"/>
            </a:rPr>
            <a:t>15</a:t>
          </a:r>
          <a:r>
            <a:rPr kumimoji="1" lang="ja-JP" altLang="en-US" sz="1300">
              <a:latin typeface="ＭＳ Ｐゴシック"/>
            </a:rPr>
            <a:t>年未満の職員の給料水準が高いことなどが挙げられる。</a:t>
          </a:r>
        </a:p>
        <a:p>
          <a:r>
            <a:rPr kumimoji="1" lang="ja-JP" altLang="en-US" sz="1300">
              <a:latin typeface="ＭＳ Ｐゴシック"/>
            </a:rPr>
            <a:t>本年度の増加要因は、職員の経験年数階層の変動が顕著に見られたためである。</a:t>
          </a:r>
        </a:p>
        <a:p>
          <a:r>
            <a:rPr kumimoji="1" lang="ja-JP" altLang="en-US" sz="1300">
              <a:latin typeface="ＭＳ Ｐゴシック"/>
            </a:rPr>
            <a:t>今後も人事院及び埼玉県人事委員会による勧告を踏まえ、給与改定など、給与適正化を図っていく。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84</xdr:row>
      <xdr:rowOff>82550</xdr:rowOff>
    </xdr:to>
    <xdr:cxnSp macro="">
      <xdr:nvCxnSpPr>
        <xdr:cNvPr id="247" name="直線コネクタ 246"/>
        <xdr:cNvCxnSpPr/>
      </xdr:nvCxnSpPr>
      <xdr:spPr>
        <a:xfrm flipV="1">
          <a:off x="17018000" y="13752407"/>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8"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9" name="直線コネクタ 248"/>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88</xdr:row>
      <xdr:rowOff>8043</xdr:rowOff>
    </xdr:to>
    <xdr:cxnSp macro="">
      <xdr:nvCxnSpPr>
        <xdr:cNvPr id="252" name="直線コネクタ 251"/>
        <xdr:cNvCxnSpPr/>
      </xdr:nvCxnSpPr>
      <xdr:spPr>
        <a:xfrm flipV="1">
          <a:off x="16179800" y="14484350"/>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3"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4" name="フローチャート : 判断 253"/>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32173</xdr:rowOff>
    </xdr:to>
    <xdr:cxnSp macro="">
      <xdr:nvCxnSpPr>
        <xdr:cNvPr id="255" name="直線コネクタ 254"/>
        <xdr:cNvCxnSpPr/>
      </xdr:nvCxnSpPr>
      <xdr:spPr>
        <a:xfrm flipV="1">
          <a:off x="15290800" y="15095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74930</xdr:rowOff>
    </xdr:from>
    <xdr:to>
      <xdr:col>23</xdr:col>
      <xdr:colOff>457200</xdr:colOff>
      <xdr:row>87</xdr:row>
      <xdr:rowOff>5080</xdr:rowOff>
    </xdr:to>
    <xdr:sp macro="" textlink="">
      <xdr:nvSpPr>
        <xdr:cNvPr id="256" name="フローチャート : 判断 255"/>
        <xdr:cNvSpPr/>
      </xdr:nvSpPr>
      <xdr:spPr>
        <a:xfrm>
          <a:off x="16129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15257</xdr:rowOff>
    </xdr:from>
    <xdr:ext cx="736600" cy="259045"/>
    <xdr:sp macro="" textlink="">
      <xdr:nvSpPr>
        <xdr:cNvPr id="257" name="テキスト ボックス 256"/>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88</xdr:row>
      <xdr:rowOff>32173</xdr:rowOff>
    </xdr:to>
    <xdr:cxnSp macro="">
      <xdr:nvCxnSpPr>
        <xdr:cNvPr id="258" name="直線コネクタ 257"/>
        <xdr:cNvCxnSpPr/>
      </xdr:nvCxnSpPr>
      <xdr:spPr>
        <a:xfrm>
          <a:off x="14401800" y="1442000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59" name="フローチャート : 判断 258"/>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0" name="テキスト ボックス 25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84</xdr:row>
      <xdr:rowOff>18204</xdr:rowOff>
    </xdr:to>
    <xdr:cxnSp macro="">
      <xdr:nvCxnSpPr>
        <xdr:cNvPr id="261" name="直線コネクタ 260"/>
        <xdr:cNvCxnSpPr/>
      </xdr:nvCxnSpPr>
      <xdr:spPr>
        <a:xfrm>
          <a:off x="13512800" y="1438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26246</xdr:rowOff>
    </xdr:from>
    <xdr:to>
      <xdr:col>21</xdr:col>
      <xdr:colOff>50800</xdr:colOff>
      <xdr:row>83</xdr:row>
      <xdr:rowOff>127846</xdr:rowOff>
    </xdr:to>
    <xdr:sp macro="" textlink="">
      <xdr:nvSpPr>
        <xdr:cNvPr id="262" name="フローチャート : 判断 261"/>
        <xdr:cNvSpPr/>
      </xdr:nvSpPr>
      <xdr:spPr>
        <a:xfrm>
          <a:off x="14351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63" name="テキスト ボックス 262"/>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4" name="フローチャート : 判断 263"/>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5" name="テキスト ボックス 264"/>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1" name="円/楕円 270"/>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72"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128693</xdr:rowOff>
    </xdr:from>
    <xdr:to>
      <xdr:col>23</xdr:col>
      <xdr:colOff>457200</xdr:colOff>
      <xdr:row>88</xdr:row>
      <xdr:rowOff>58843</xdr:rowOff>
    </xdr:to>
    <xdr:sp macro="" textlink="">
      <xdr:nvSpPr>
        <xdr:cNvPr id="273" name="円/楕円 272"/>
        <xdr:cNvSpPr/>
      </xdr:nvSpPr>
      <xdr:spPr>
        <a:xfrm>
          <a:off x="16129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43620</xdr:rowOff>
    </xdr:from>
    <xdr:ext cx="736600" cy="259045"/>
    <xdr:sp macro="" textlink="">
      <xdr:nvSpPr>
        <xdr:cNvPr id="274" name="テキスト ボックス 273"/>
        <xdr:cNvSpPr txBox="1"/>
      </xdr:nvSpPr>
      <xdr:spPr>
        <a:xfrm>
          <a:off x="15798800" y="151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5" name="円/楕円 274"/>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76" name="テキスト ボックス 275"/>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138854</xdr:rowOff>
    </xdr:from>
    <xdr:to>
      <xdr:col>21</xdr:col>
      <xdr:colOff>50800</xdr:colOff>
      <xdr:row>84</xdr:row>
      <xdr:rowOff>69004</xdr:rowOff>
    </xdr:to>
    <xdr:sp macro="" textlink="">
      <xdr:nvSpPr>
        <xdr:cNvPr id="277" name="円/楕円 276"/>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53781</xdr:rowOff>
    </xdr:from>
    <xdr:ext cx="762000" cy="259045"/>
    <xdr:sp macro="" textlink="">
      <xdr:nvSpPr>
        <xdr:cNvPr id="278" name="テキスト ボックス 277"/>
        <xdr:cNvSpPr txBox="1"/>
      </xdr:nvSpPr>
      <xdr:spPr>
        <a:xfrm>
          <a:off x="14020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9" name="円/楕円 278"/>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80" name="テキスト ボックス 279"/>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年から平成</a:t>
          </a:r>
          <a:r>
            <a:rPr kumimoji="1" lang="en-US" altLang="ja-JP" sz="1300">
              <a:latin typeface="ＭＳ Ｐゴシック"/>
            </a:rPr>
            <a:t>23</a:t>
          </a:r>
          <a:r>
            <a:rPr kumimoji="1" lang="ja-JP" altLang="en-US" sz="1300">
              <a:latin typeface="ＭＳ Ｐゴシック"/>
            </a:rPr>
            <a:t>年度までの定員適正化計画において、平成</a:t>
          </a:r>
          <a:r>
            <a:rPr kumimoji="1" lang="en-US" altLang="ja-JP" sz="1300">
              <a:latin typeface="ＭＳ Ｐゴシック"/>
            </a:rPr>
            <a:t>16</a:t>
          </a:r>
          <a:r>
            <a:rPr kumimoji="1" lang="ja-JP" altLang="en-US" sz="1300">
              <a:latin typeface="ＭＳ Ｐゴシック"/>
            </a:rPr>
            <a:t>年度実職員数</a:t>
          </a:r>
          <a:r>
            <a:rPr kumimoji="1" lang="en-US" altLang="ja-JP" sz="1300">
              <a:latin typeface="ＭＳ Ｐゴシック"/>
            </a:rPr>
            <a:t>1,611</a:t>
          </a:r>
          <a:r>
            <a:rPr kumimoji="1" lang="ja-JP" altLang="en-US" sz="1300">
              <a:latin typeface="ＭＳ Ｐゴシック"/>
            </a:rPr>
            <a:t>人から</a:t>
          </a:r>
          <a:r>
            <a:rPr kumimoji="1" lang="en-US" altLang="ja-JP" sz="1300">
              <a:latin typeface="ＭＳ Ｐゴシック"/>
            </a:rPr>
            <a:t>11.1</a:t>
          </a:r>
          <a:r>
            <a:rPr kumimoji="1" lang="ja-JP" altLang="en-US" sz="1300">
              <a:latin typeface="ＭＳ Ｐゴシック"/>
            </a:rPr>
            <a:t>％（</a:t>
          </a:r>
          <a:r>
            <a:rPr kumimoji="1" lang="en-US" altLang="ja-JP" sz="1300">
              <a:latin typeface="ＭＳ Ｐゴシック"/>
            </a:rPr>
            <a:t>179</a:t>
          </a:r>
          <a:r>
            <a:rPr kumimoji="1" lang="ja-JP" altLang="en-US" sz="1300">
              <a:latin typeface="ＭＳ Ｐゴシック"/>
            </a:rPr>
            <a:t>人）を減員し、最終目標を</a:t>
          </a:r>
          <a:r>
            <a:rPr kumimoji="1" lang="en-US" altLang="ja-JP" sz="1300">
              <a:latin typeface="ＭＳ Ｐゴシック"/>
            </a:rPr>
            <a:t>1,432</a:t>
          </a:r>
          <a:r>
            <a:rPr kumimoji="1" lang="ja-JP" altLang="en-US" sz="1300">
              <a:latin typeface="ＭＳ Ｐゴシック"/>
            </a:rPr>
            <a:t>人とした。平成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日現在の実職員数は</a:t>
          </a:r>
          <a:r>
            <a:rPr kumimoji="1" lang="en-US" altLang="ja-JP" sz="1300">
              <a:latin typeface="ＭＳ Ｐゴシック"/>
            </a:rPr>
            <a:t>1,427</a:t>
          </a:r>
          <a:r>
            <a:rPr kumimoji="1" lang="ja-JP" altLang="en-US" sz="1300">
              <a:latin typeface="ＭＳ Ｐゴシック"/>
            </a:rPr>
            <a:t>人となり、これを達成し、類似団体内平均値以下を維持している。</a:t>
          </a:r>
        </a:p>
        <a:p>
          <a:r>
            <a:rPr kumimoji="1" lang="ja-JP" altLang="en-US" sz="1300">
              <a:latin typeface="ＭＳ Ｐゴシック"/>
            </a:rPr>
            <a:t>今後は、類似団体と比較しながら定員適正化計画の最終目標値を維持しつつ、新たな定員管理計画の策定を検討する。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2" name="直線コネクタ 311"/>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3"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4" name="直線コネクタ 313"/>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5"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6" name="直線コネクタ 315"/>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64226</xdr:rowOff>
    </xdr:from>
    <xdr:to>
      <xdr:col>24</xdr:col>
      <xdr:colOff>558800</xdr:colOff>
      <xdr:row>61</xdr:row>
      <xdr:rowOff>71120</xdr:rowOff>
    </xdr:to>
    <xdr:cxnSp macro="">
      <xdr:nvCxnSpPr>
        <xdr:cNvPr id="317" name="直線コネクタ 316"/>
        <xdr:cNvCxnSpPr/>
      </xdr:nvCxnSpPr>
      <xdr:spPr>
        <a:xfrm flipV="1">
          <a:off x="16179800" y="1052267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18"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9" name="フローチャート : 判断 318"/>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71120</xdr:rowOff>
    </xdr:from>
    <xdr:to>
      <xdr:col>23</xdr:col>
      <xdr:colOff>406400</xdr:colOff>
      <xdr:row>61</xdr:row>
      <xdr:rowOff>88356</xdr:rowOff>
    </xdr:to>
    <xdr:cxnSp macro="">
      <xdr:nvCxnSpPr>
        <xdr:cNvPr id="320" name="直線コネクタ 319"/>
        <xdr:cNvCxnSpPr/>
      </xdr:nvCxnSpPr>
      <xdr:spPr>
        <a:xfrm flipV="1">
          <a:off x="15290800" y="105295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1" name="フローチャート : 判断 320"/>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2" name="テキスト ボックス 321"/>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84909</xdr:rowOff>
    </xdr:from>
    <xdr:to>
      <xdr:col>22</xdr:col>
      <xdr:colOff>203200</xdr:colOff>
      <xdr:row>61</xdr:row>
      <xdr:rowOff>88356</xdr:rowOff>
    </xdr:to>
    <xdr:cxnSp macro="">
      <xdr:nvCxnSpPr>
        <xdr:cNvPr id="323" name="直線コネクタ 322"/>
        <xdr:cNvCxnSpPr/>
      </xdr:nvCxnSpPr>
      <xdr:spPr>
        <a:xfrm>
          <a:off x="14401800" y="105433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4" name="フローチャート : 判断 323"/>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5" name="テキスト ボックス 324"/>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84909</xdr:rowOff>
    </xdr:from>
    <xdr:to>
      <xdr:col>21</xdr:col>
      <xdr:colOff>0</xdr:colOff>
      <xdr:row>61</xdr:row>
      <xdr:rowOff>112485</xdr:rowOff>
    </xdr:to>
    <xdr:cxnSp macro="">
      <xdr:nvCxnSpPr>
        <xdr:cNvPr id="326" name="直線コネクタ 325"/>
        <xdr:cNvCxnSpPr/>
      </xdr:nvCxnSpPr>
      <xdr:spPr>
        <a:xfrm flipV="1">
          <a:off x="13512800" y="1054335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7" name="フローチャート : 判断 326"/>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134274</xdr:rowOff>
    </xdr:from>
    <xdr:ext cx="762000" cy="259045"/>
    <xdr:sp macro="" textlink="">
      <xdr:nvSpPr>
        <xdr:cNvPr id="328" name="テキスト ボックス 327"/>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29" name="フローチャート : 判断 328"/>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30" name="テキスト ボックス 329"/>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13426</xdr:rowOff>
    </xdr:from>
    <xdr:to>
      <xdr:col>24</xdr:col>
      <xdr:colOff>609600</xdr:colOff>
      <xdr:row>61</xdr:row>
      <xdr:rowOff>115026</xdr:rowOff>
    </xdr:to>
    <xdr:sp macro="" textlink="">
      <xdr:nvSpPr>
        <xdr:cNvPr id="336" name="円/楕円 335"/>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29953</xdr:rowOff>
    </xdr:from>
    <xdr:ext cx="762000" cy="259045"/>
    <xdr:sp macro="" textlink="">
      <xdr:nvSpPr>
        <xdr:cNvPr id="337"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20320</xdr:rowOff>
    </xdr:from>
    <xdr:to>
      <xdr:col>23</xdr:col>
      <xdr:colOff>457200</xdr:colOff>
      <xdr:row>61</xdr:row>
      <xdr:rowOff>121920</xdr:rowOff>
    </xdr:to>
    <xdr:sp macro="" textlink="">
      <xdr:nvSpPr>
        <xdr:cNvPr id="338" name="円/楕円 337"/>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132097</xdr:rowOff>
    </xdr:from>
    <xdr:ext cx="736600" cy="259045"/>
    <xdr:sp macro="" textlink="">
      <xdr:nvSpPr>
        <xdr:cNvPr id="339" name="テキスト ボックス 338"/>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37556</xdr:rowOff>
    </xdr:from>
    <xdr:to>
      <xdr:col>22</xdr:col>
      <xdr:colOff>254000</xdr:colOff>
      <xdr:row>61</xdr:row>
      <xdr:rowOff>139156</xdr:rowOff>
    </xdr:to>
    <xdr:sp macro="" textlink="">
      <xdr:nvSpPr>
        <xdr:cNvPr id="340" name="円/楕円 339"/>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149333</xdr:rowOff>
    </xdr:from>
    <xdr:ext cx="762000" cy="259045"/>
    <xdr:sp macro="" textlink="">
      <xdr:nvSpPr>
        <xdr:cNvPr id="341" name="テキスト ボックス 340"/>
        <xdr:cNvSpPr txBox="1"/>
      </xdr:nvSpPr>
      <xdr:spPr>
        <a:xfrm>
          <a:off x="14909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34109</xdr:rowOff>
    </xdr:from>
    <xdr:to>
      <xdr:col>21</xdr:col>
      <xdr:colOff>50800</xdr:colOff>
      <xdr:row>61</xdr:row>
      <xdr:rowOff>135709</xdr:rowOff>
    </xdr:to>
    <xdr:sp macro="" textlink="">
      <xdr:nvSpPr>
        <xdr:cNvPr id="342" name="円/楕円 341"/>
        <xdr:cNvSpPr/>
      </xdr:nvSpPr>
      <xdr:spPr>
        <a:xfrm>
          <a:off x="14351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145886</xdr:rowOff>
    </xdr:from>
    <xdr:ext cx="762000" cy="259045"/>
    <xdr:sp macro="" textlink="">
      <xdr:nvSpPr>
        <xdr:cNvPr id="343" name="テキスト ボックス 342"/>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61685</xdr:rowOff>
    </xdr:from>
    <xdr:to>
      <xdr:col>19</xdr:col>
      <xdr:colOff>533400</xdr:colOff>
      <xdr:row>61</xdr:row>
      <xdr:rowOff>163285</xdr:rowOff>
    </xdr:to>
    <xdr:sp macro="" textlink="">
      <xdr:nvSpPr>
        <xdr:cNvPr id="344" name="円/楕円 343"/>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2012</xdr:rowOff>
    </xdr:from>
    <xdr:ext cx="762000" cy="259045"/>
    <xdr:sp macro="" textlink="">
      <xdr:nvSpPr>
        <xdr:cNvPr id="345" name="テキスト ボックス 344"/>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実質公債費比率は前年度から</a:t>
          </a:r>
          <a:r>
            <a:rPr kumimoji="1" lang="en-US" altLang="ja-JP" sz="1300">
              <a:latin typeface="ＭＳ Ｐゴシック"/>
            </a:rPr>
            <a:t>1.2</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これは、西貝塚環境センター整備事業債など償還額の大きい市債の償還が終了したことにより、実質公債費比率を算定する基礎となる公債費が平成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1.0</a:t>
          </a:r>
          <a:r>
            <a:rPr kumimoji="1" lang="ja-JP" altLang="en-US" sz="1300">
              <a:latin typeface="ＭＳ Ｐゴシック"/>
            </a:rPr>
            <a:t>億円減少したことなどの影響によるもの。</a:t>
          </a:r>
          <a:endParaRPr kumimoji="1" lang="en-US" altLang="ja-JP" sz="1300">
            <a:latin typeface="ＭＳ Ｐゴシック"/>
          </a:endParaRPr>
        </a:p>
        <a:p>
          <a:r>
            <a:rPr kumimoji="1" lang="ja-JP" altLang="en-US" sz="1300">
              <a:latin typeface="ＭＳ Ｐゴシック"/>
            </a:rPr>
            <a:t>この結果は、早期健全化基準（</a:t>
          </a:r>
          <a:r>
            <a:rPr kumimoji="1" lang="en-US" altLang="ja-JP" sz="1300">
              <a:latin typeface="ＭＳ Ｐゴシック"/>
            </a:rPr>
            <a:t>25.0</a:t>
          </a:r>
          <a:r>
            <a:rPr kumimoji="1" lang="ja-JP" altLang="en-US" sz="1300">
              <a:latin typeface="ＭＳ Ｐゴシック"/>
            </a:rPr>
            <a:t>％）や財政再生基準（</a:t>
          </a:r>
          <a:r>
            <a:rPr kumimoji="1" lang="en-US" altLang="ja-JP" sz="1300">
              <a:latin typeface="ＭＳ Ｐゴシック"/>
            </a:rPr>
            <a:t>35.0</a:t>
          </a:r>
          <a:r>
            <a:rPr kumimoji="1" lang="ja-JP" altLang="en-US" sz="1300">
              <a:latin typeface="ＭＳ Ｐゴシック"/>
            </a:rPr>
            <a:t>％）と照らしても問題のない値となっている。</a:t>
          </a:r>
          <a:endParaRPr kumimoji="1" lang="en-US" altLang="ja-JP" sz="1300">
            <a:latin typeface="ＭＳ Ｐゴシック"/>
          </a:endParaRPr>
        </a:p>
        <a:p>
          <a:r>
            <a:rPr kumimoji="1" lang="ja-JP" altLang="en-US" sz="1300">
              <a:latin typeface="ＭＳ Ｐゴシック"/>
            </a:rPr>
            <a:t>銀行等引受債の借入れには入札制度を導入しており、引き続き低利での資金調達を図り、公債費の縮減に努めていく。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0" name="直線コネクタ 369"/>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1"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2" name="直線コネクタ 371"/>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3"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4" name="直線コネクタ 373"/>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162243</xdr:rowOff>
    </xdr:from>
    <xdr:to>
      <xdr:col>24</xdr:col>
      <xdr:colOff>558800</xdr:colOff>
      <xdr:row>39</xdr:row>
      <xdr:rowOff>63182</xdr:rowOff>
    </xdr:to>
    <xdr:cxnSp macro="">
      <xdr:nvCxnSpPr>
        <xdr:cNvPr id="375" name="直線コネクタ 374"/>
        <xdr:cNvCxnSpPr/>
      </xdr:nvCxnSpPr>
      <xdr:spPr>
        <a:xfrm flipV="1">
          <a:off x="16179800" y="6677343"/>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6"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7" name="フローチャート : 判断 376"/>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63182</xdr:rowOff>
    </xdr:from>
    <xdr:to>
      <xdr:col>23</xdr:col>
      <xdr:colOff>406400</xdr:colOff>
      <xdr:row>39</xdr:row>
      <xdr:rowOff>111443</xdr:rowOff>
    </xdr:to>
    <xdr:cxnSp macro="">
      <xdr:nvCxnSpPr>
        <xdr:cNvPr id="378" name="直線コネクタ 377"/>
        <xdr:cNvCxnSpPr/>
      </xdr:nvCxnSpPr>
      <xdr:spPr>
        <a:xfrm flipV="1">
          <a:off x="15290800" y="67497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9" name="フローチャート : 判断 378"/>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0" name="テキスト ボックス 379"/>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111443</xdr:rowOff>
    </xdr:from>
    <xdr:to>
      <xdr:col>22</xdr:col>
      <xdr:colOff>203200</xdr:colOff>
      <xdr:row>39</xdr:row>
      <xdr:rowOff>123507</xdr:rowOff>
    </xdr:to>
    <xdr:cxnSp macro="">
      <xdr:nvCxnSpPr>
        <xdr:cNvPr id="381" name="直線コネクタ 380"/>
        <xdr:cNvCxnSpPr/>
      </xdr:nvCxnSpPr>
      <xdr:spPr>
        <a:xfrm flipV="1">
          <a:off x="14401800" y="67979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2" name="フローチャート : 判断 381"/>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3" name="テキスト ボックス 382"/>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93345</xdr:rowOff>
    </xdr:from>
    <xdr:to>
      <xdr:col>21</xdr:col>
      <xdr:colOff>0</xdr:colOff>
      <xdr:row>39</xdr:row>
      <xdr:rowOff>123507</xdr:rowOff>
    </xdr:to>
    <xdr:cxnSp macro="">
      <xdr:nvCxnSpPr>
        <xdr:cNvPr id="384" name="直線コネクタ 383"/>
        <xdr:cNvCxnSpPr/>
      </xdr:nvCxnSpPr>
      <xdr:spPr>
        <a:xfrm>
          <a:off x="13512800" y="67798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5" name="フローチャート : 判断 384"/>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6" name="テキスト ボックス 385"/>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7" name="フローチャート : 判断 386"/>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388" name="テキスト ボックス 387"/>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111443</xdr:rowOff>
    </xdr:from>
    <xdr:to>
      <xdr:col>24</xdr:col>
      <xdr:colOff>609600</xdr:colOff>
      <xdr:row>39</xdr:row>
      <xdr:rowOff>41593</xdr:rowOff>
    </xdr:to>
    <xdr:sp macro="" textlink="">
      <xdr:nvSpPr>
        <xdr:cNvPr id="394" name="円/楕円 393"/>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127970</xdr:rowOff>
    </xdr:from>
    <xdr:ext cx="762000" cy="259045"/>
    <xdr:sp macro="" textlink="">
      <xdr:nvSpPr>
        <xdr:cNvPr id="395"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396" name="円/楕円 395"/>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124159</xdr:rowOff>
    </xdr:from>
    <xdr:ext cx="736600" cy="259045"/>
    <xdr:sp macro="" textlink="">
      <xdr:nvSpPr>
        <xdr:cNvPr id="397" name="テキスト ボックス 396"/>
        <xdr:cNvSpPr txBox="1"/>
      </xdr:nvSpPr>
      <xdr:spPr>
        <a:xfrm>
          <a:off x="15798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398" name="円/楕円 397"/>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399" name="テキスト ボックス 398"/>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0" name="円/楕円 399"/>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159084</xdr:rowOff>
    </xdr:from>
    <xdr:ext cx="762000" cy="259045"/>
    <xdr:sp macro="" textlink="">
      <xdr:nvSpPr>
        <xdr:cNvPr id="401" name="テキスト ボックス 40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42545</xdr:rowOff>
    </xdr:from>
    <xdr:to>
      <xdr:col>19</xdr:col>
      <xdr:colOff>533400</xdr:colOff>
      <xdr:row>39</xdr:row>
      <xdr:rowOff>144145</xdr:rowOff>
    </xdr:to>
    <xdr:sp macro="" textlink="">
      <xdr:nvSpPr>
        <xdr:cNvPr id="402" name="円/楕円 401"/>
        <xdr:cNvSpPr/>
      </xdr:nvSpPr>
      <xdr:spPr>
        <a:xfrm>
          <a:off x="13462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128922</xdr:rowOff>
    </xdr:from>
    <xdr:ext cx="762000" cy="259045"/>
    <xdr:sp macro="" textlink="">
      <xdr:nvSpPr>
        <xdr:cNvPr id="403" name="テキスト ボックス 402"/>
        <xdr:cNvSpPr txBox="1"/>
      </xdr:nvSpPr>
      <xdr:spPr>
        <a:xfrm>
          <a:off x="13131800" y="681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将来負担比率は前年度に比べ</a:t>
          </a:r>
          <a:r>
            <a:rPr kumimoji="1" lang="en-US" altLang="ja-JP" sz="1300">
              <a:latin typeface="ＭＳ Ｐゴシック"/>
            </a:rPr>
            <a:t>10.8</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これは、地方債残高などが</a:t>
          </a:r>
          <a:r>
            <a:rPr kumimoji="1" lang="en-US" altLang="ja-JP" sz="1300">
              <a:latin typeface="ＭＳ Ｐゴシック"/>
            </a:rPr>
            <a:t>24.6</a:t>
          </a:r>
          <a:r>
            <a:rPr kumimoji="1" lang="ja-JP" altLang="en-US" sz="1300">
              <a:latin typeface="ＭＳ Ｐゴシック"/>
            </a:rPr>
            <a:t>億円減少したことや、公共施設整備資金を</a:t>
          </a:r>
          <a:r>
            <a:rPr kumimoji="1" lang="en-US" altLang="ja-JP" sz="1300">
              <a:latin typeface="ＭＳ Ｐゴシック"/>
            </a:rPr>
            <a:t>6.5</a:t>
          </a:r>
          <a:r>
            <a:rPr kumimoji="1" lang="ja-JP" altLang="en-US" sz="1300">
              <a:latin typeface="ＭＳ Ｐゴシック"/>
            </a:rPr>
            <a:t>億円積み増したことなどにより、将来負担すべき実質的な負担が減少したことなどの影響によるもの。</a:t>
          </a:r>
          <a:endParaRPr kumimoji="1" lang="en-US" altLang="ja-JP" sz="1300">
            <a:latin typeface="ＭＳ Ｐゴシック"/>
          </a:endParaRPr>
        </a:p>
        <a:p>
          <a:r>
            <a:rPr kumimoji="1" lang="ja-JP" altLang="en-US" sz="1300">
              <a:latin typeface="ＭＳ Ｐゴシック"/>
            </a:rPr>
            <a:t>今後も地方債発行額と元利償還額とのバランスを注視しつつ、主要基金の残高を念頭においた財政運営を図り、引き続き市債残高の減少等により、過度な財政負担を生じないように努めていく。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8" name="直線コネクタ 427"/>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9"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0" name="直線コネクタ 429"/>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1"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2" name="直線コネクタ 431"/>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108458</xdr:rowOff>
    </xdr:from>
    <xdr:to>
      <xdr:col>24</xdr:col>
      <xdr:colOff>558800</xdr:colOff>
      <xdr:row>17</xdr:row>
      <xdr:rowOff>2159</xdr:rowOff>
    </xdr:to>
    <xdr:cxnSp macro="">
      <xdr:nvCxnSpPr>
        <xdr:cNvPr id="433" name="直線コネクタ 432"/>
        <xdr:cNvCxnSpPr/>
      </xdr:nvCxnSpPr>
      <xdr:spPr>
        <a:xfrm flipV="1">
          <a:off x="16179800" y="2851658"/>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4"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5" name="フローチャート : 判断 434"/>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2159</xdr:rowOff>
    </xdr:from>
    <xdr:to>
      <xdr:col>23</xdr:col>
      <xdr:colOff>406400</xdr:colOff>
      <xdr:row>17</xdr:row>
      <xdr:rowOff>95663</xdr:rowOff>
    </xdr:to>
    <xdr:cxnSp macro="">
      <xdr:nvCxnSpPr>
        <xdr:cNvPr id="436" name="直線コネクタ 435"/>
        <xdr:cNvCxnSpPr/>
      </xdr:nvCxnSpPr>
      <xdr:spPr>
        <a:xfrm flipV="1">
          <a:off x="15290800" y="2916809"/>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7" name="フローチャート : 判断 436"/>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8" name="テキスト ボックス 437"/>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95663</xdr:rowOff>
    </xdr:from>
    <xdr:to>
      <xdr:col>22</xdr:col>
      <xdr:colOff>203200</xdr:colOff>
      <xdr:row>17</xdr:row>
      <xdr:rowOff>159607</xdr:rowOff>
    </xdr:to>
    <xdr:cxnSp macro="">
      <xdr:nvCxnSpPr>
        <xdr:cNvPr id="439" name="直線コネクタ 438"/>
        <xdr:cNvCxnSpPr/>
      </xdr:nvCxnSpPr>
      <xdr:spPr>
        <a:xfrm flipV="1">
          <a:off x="14401800" y="3010313"/>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0" name="フローチャート : 判断 439"/>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1" name="テキスト ボックス 440"/>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159607</xdr:rowOff>
    </xdr:from>
    <xdr:to>
      <xdr:col>21</xdr:col>
      <xdr:colOff>0</xdr:colOff>
      <xdr:row>18</xdr:row>
      <xdr:rowOff>22542</xdr:rowOff>
    </xdr:to>
    <xdr:cxnSp macro="">
      <xdr:nvCxnSpPr>
        <xdr:cNvPr id="442" name="直線コネクタ 441"/>
        <xdr:cNvCxnSpPr/>
      </xdr:nvCxnSpPr>
      <xdr:spPr>
        <a:xfrm flipV="1">
          <a:off x="13512800" y="3074257"/>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3" name="フローチャート : 判断 442"/>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4" name="テキスト ボックス 443"/>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5" name="フローチャート : 判断 444"/>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142289</xdr:rowOff>
    </xdr:from>
    <xdr:ext cx="762000" cy="259045"/>
    <xdr:sp macro="" textlink="">
      <xdr:nvSpPr>
        <xdr:cNvPr id="446" name="テキスト ボックス 445"/>
        <xdr:cNvSpPr txBox="1"/>
      </xdr:nvSpPr>
      <xdr:spPr>
        <a:xfrm>
          <a:off x="13131800" y="254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57658</xdr:rowOff>
    </xdr:from>
    <xdr:to>
      <xdr:col>24</xdr:col>
      <xdr:colOff>609600</xdr:colOff>
      <xdr:row>16</xdr:row>
      <xdr:rowOff>159258</xdr:rowOff>
    </xdr:to>
    <xdr:sp macro="" textlink="">
      <xdr:nvSpPr>
        <xdr:cNvPr id="452" name="円/楕円 451"/>
        <xdr:cNvSpPr/>
      </xdr:nvSpPr>
      <xdr:spPr>
        <a:xfrm>
          <a:off x="169672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29735</xdr:rowOff>
    </xdr:from>
    <xdr:ext cx="762000" cy="259045"/>
    <xdr:sp macro="" textlink="">
      <xdr:nvSpPr>
        <xdr:cNvPr id="453" name="将来負担の状況該当値テキスト"/>
        <xdr:cNvSpPr txBox="1"/>
      </xdr:nvSpPr>
      <xdr:spPr>
        <a:xfrm>
          <a:off x="17106900" y="277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122809</xdr:rowOff>
    </xdr:from>
    <xdr:to>
      <xdr:col>23</xdr:col>
      <xdr:colOff>457200</xdr:colOff>
      <xdr:row>17</xdr:row>
      <xdr:rowOff>52959</xdr:rowOff>
    </xdr:to>
    <xdr:sp macro="" textlink="">
      <xdr:nvSpPr>
        <xdr:cNvPr id="454" name="円/楕円 453"/>
        <xdr:cNvSpPr/>
      </xdr:nvSpPr>
      <xdr:spPr>
        <a:xfrm>
          <a:off x="16129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37736</xdr:rowOff>
    </xdr:from>
    <xdr:ext cx="736600" cy="259045"/>
    <xdr:sp macro="" textlink="">
      <xdr:nvSpPr>
        <xdr:cNvPr id="455" name="テキスト ボックス 454"/>
        <xdr:cNvSpPr txBox="1"/>
      </xdr:nvSpPr>
      <xdr:spPr>
        <a:xfrm>
          <a:off x="15798800" y="295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44863</xdr:rowOff>
    </xdr:from>
    <xdr:to>
      <xdr:col>22</xdr:col>
      <xdr:colOff>254000</xdr:colOff>
      <xdr:row>17</xdr:row>
      <xdr:rowOff>146463</xdr:rowOff>
    </xdr:to>
    <xdr:sp macro="" textlink="">
      <xdr:nvSpPr>
        <xdr:cNvPr id="456" name="円/楕円 455"/>
        <xdr:cNvSpPr/>
      </xdr:nvSpPr>
      <xdr:spPr>
        <a:xfrm>
          <a:off x="15240000" y="29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131240</xdr:rowOff>
    </xdr:from>
    <xdr:ext cx="762000" cy="259045"/>
    <xdr:sp macro="" textlink="">
      <xdr:nvSpPr>
        <xdr:cNvPr id="457" name="テキスト ボックス 456"/>
        <xdr:cNvSpPr txBox="1"/>
      </xdr:nvSpPr>
      <xdr:spPr>
        <a:xfrm>
          <a:off x="14909800" y="30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108807</xdr:rowOff>
    </xdr:from>
    <xdr:to>
      <xdr:col>21</xdr:col>
      <xdr:colOff>50800</xdr:colOff>
      <xdr:row>18</xdr:row>
      <xdr:rowOff>38957</xdr:rowOff>
    </xdr:to>
    <xdr:sp macro="" textlink="">
      <xdr:nvSpPr>
        <xdr:cNvPr id="458" name="円/楕円 457"/>
        <xdr:cNvSpPr/>
      </xdr:nvSpPr>
      <xdr:spPr>
        <a:xfrm>
          <a:off x="14351000" y="3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23734</xdr:rowOff>
    </xdr:from>
    <xdr:ext cx="762000" cy="259045"/>
    <xdr:sp macro="" textlink="">
      <xdr:nvSpPr>
        <xdr:cNvPr id="459" name="テキスト ボックス 458"/>
        <xdr:cNvSpPr txBox="1"/>
      </xdr:nvSpPr>
      <xdr:spPr>
        <a:xfrm>
          <a:off x="14020800" y="31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143192</xdr:rowOff>
    </xdr:from>
    <xdr:to>
      <xdr:col>19</xdr:col>
      <xdr:colOff>533400</xdr:colOff>
      <xdr:row>18</xdr:row>
      <xdr:rowOff>73342</xdr:rowOff>
    </xdr:to>
    <xdr:sp macro="" textlink="">
      <xdr:nvSpPr>
        <xdr:cNvPr id="460" name="円/楕円 459"/>
        <xdr:cNvSpPr/>
      </xdr:nvSpPr>
      <xdr:spPr>
        <a:xfrm>
          <a:off x="13462000" y="30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58119</xdr:rowOff>
    </xdr:from>
    <xdr:ext cx="762000" cy="259045"/>
    <xdr:sp macro="" textlink="">
      <xdr:nvSpPr>
        <xdr:cNvPr id="461" name="テキスト ボックス 460"/>
        <xdr:cNvSpPr txBox="1"/>
      </xdr:nvSpPr>
      <xdr:spPr>
        <a:xfrm>
          <a:off x="13131800" y="314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228,155
225,744
45.55
58,965,068
56,752,202
2,083,376
36,709,106
60,784,661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人件費に係る経常収支比率は、類似団体平均を上回っているが、職員給与の減額措置の実施により、前年度に比べ</a:t>
          </a:r>
          <a:r>
            <a:rPr kumimoji="1" lang="en-US" altLang="ja-JP" sz="1300">
              <a:latin typeface="ＭＳ Ｐゴシック"/>
            </a:rPr>
            <a:t>3.7</a:t>
          </a:r>
          <a:r>
            <a:rPr kumimoji="1" lang="ja-JP" altLang="en-US" sz="1300">
              <a:latin typeface="ＭＳ Ｐゴシック"/>
            </a:rPr>
            <a:t>億円減となり、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％改善した。</a:t>
          </a:r>
          <a:endParaRPr kumimoji="1" lang="en-US" altLang="ja-JP" sz="1300">
            <a:latin typeface="ＭＳ Ｐゴシック"/>
          </a:endParaRPr>
        </a:p>
        <a:p>
          <a:r>
            <a:rPr kumimoji="1" lang="ja-JP" altLang="en-US" sz="1300">
              <a:latin typeface="ＭＳ Ｐゴシック"/>
            </a:rPr>
            <a:t>今後も事業や政策に注視しながら職員数の適正化を行い、人件費の抑制に努めていく。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116115</xdr:rowOff>
    </xdr:from>
    <xdr:to>
      <xdr:col>7</xdr:col>
      <xdr:colOff>15875</xdr:colOff>
      <xdr:row>39</xdr:row>
      <xdr:rowOff>97065</xdr:rowOff>
    </xdr:to>
    <xdr:cxnSp macro="">
      <xdr:nvCxnSpPr>
        <xdr:cNvPr id="67" name="直線コネクタ 66"/>
        <xdr:cNvCxnSpPr/>
      </xdr:nvCxnSpPr>
      <xdr:spPr>
        <a:xfrm flipV="1">
          <a:off x="3987800" y="663121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53522</xdr:rowOff>
    </xdr:from>
    <xdr:to>
      <xdr:col>5</xdr:col>
      <xdr:colOff>549275</xdr:colOff>
      <xdr:row>39</xdr:row>
      <xdr:rowOff>97065</xdr:rowOff>
    </xdr:to>
    <xdr:cxnSp macro="">
      <xdr:nvCxnSpPr>
        <xdr:cNvPr id="70" name="直線コネクタ 69"/>
        <xdr:cNvCxnSpPr/>
      </xdr:nvCxnSpPr>
      <xdr:spPr>
        <a:xfrm>
          <a:off x="3098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2" name="テキスト ボックス 71"/>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40</xdr:row>
      <xdr:rowOff>67128</xdr:rowOff>
    </xdr:to>
    <xdr:cxnSp macro="">
      <xdr:nvCxnSpPr>
        <xdr:cNvPr id="73" name="直線コネクタ 72"/>
        <xdr:cNvCxnSpPr/>
      </xdr:nvCxnSpPr>
      <xdr:spPr>
        <a:xfrm flipV="1">
          <a:off x="2209800" y="6740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40</xdr:row>
      <xdr:rowOff>88900</xdr:rowOff>
    </xdr:to>
    <xdr:cxnSp macro="">
      <xdr:nvCxnSpPr>
        <xdr:cNvPr id="76" name="直線コネクタ 75"/>
        <xdr:cNvCxnSpPr/>
      </xdr:nvCxnSpPr>
      <xdr:spPr>
        <a:xfrm flipV="1">
          <a:off x="1320800" y="6925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95449</xdr:rowOff>
    </xdr:from>
    <xdr:ext cx="762000" cy="259045"/>
    <xdr:sp macro="" textlink="">
      <xdr:nvSpPr>
        <xdr:cNvPr id="80" name="テキスト ボックス 79"/>
        <xdr:cNvSpPr txBox="1"/>
      </xdr:nvSpPr>
      <xdr:spPr>
        <a:xfrm>
          <a:off x="939800" y="6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65315</xdr:rowOff>
    </xdr:from>
    <xdr:to>
      <xdr:col>7</xdr:col>
      <xdr:colOff>66675</xdr:colOff>
      <xdr:row>38</xdr:row>
      <xdr:rowOff>166915</xdr:rowOff>
    </xdr:to>
    <xdr:sp macro="" textlink="">
      <xdr:nvSpPr>
        <xdr:cNvPr id="86" name="円/楕円 85"/>
        <xdr:cNvSpPr/>
      </xdr:nvSpPr>
      <xdr:spPr>
        <a:xfrm>
          <a:off x="47752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37392</xdr:rowOff>
    </xdr:from>
    <xdr:ext cx="762000" cy="259045"/>
    <xdr:sp macro="" textlink="">
      <xdr:nvSpPr>
        <xdr:cNvPr id="87" name="人件費該当値テキスト"/>
        <xdr:cNvSpPr txBox="1"/>
      </xdr:nvSpPr>
      <xdr:spPr>
        <a:xfrm>
          <a:off x="4914900" y="655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46265</xdr:rowOff>
    </xdr:from>
    <xdr:to>
      <xdr:col>5</xdr:col>
      <xdr:colOff>600075</xdr:colOff>
      <xdr:row>39</xdr:row>
      <xdr:rowOff>147865</xdr:rowOff>
    </xdr:to>
    <xdr:sp macro="" textlink="">
      <xdr:nvSpPr>
        <xdr:cNvPr id="88" name="円/楕円 87"/>
        <xdr:cNvSpPr/>
      </xdr:nvSpPr>
      <xdr:spPr>
        <a:xfrm>
          <a:off x="3937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132642</xdr:rowOff>
    </xdr:from>
    <xdr:ext cx="736600" cy="259045"/>
    <xdr:sp macro="" textlink="">
      <xdr:nvSpPr>
        <xdr:cNvPr id="89" name="テキスト ボックス 88"/>
        <xdr:cNvSpPr txBox="1"/>
      </xdr:nvSpPr>
      <xdr:spPr>
        <a:xfrm>
          <a:off x="3606800" y="681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90" name="円/楕円 89"/>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91" name="テキスト ボックス 90"/>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2" name="円/楕円 91"/>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3" name="テキスト ボックス 92"/>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4" name="円/楕円 93"/>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5" name="テキスト ボックス 94"/>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物件費に係る経常収支比率は、前年度から引き続き</a:t>
          </a:r>
          <a:r>
            <a:rPr kumimoji="1" lang="en-US" altLang="ja-JP" sz="1300">
              <a:latin typeface="ＭＳ Ｐゴシック"/>
            </a:rPr>
            <a:t>19.8</a:t>
          </a:r>
          <a:r>
            <a:rPr kumimoji="1" lang="ja-JP" altLang="en-US" sz="1300">
              <a:latin typeface="ＭＳ Ｐゴシック"/>
            </a:rPr>
            <a:t>％であり、類似団体平均を上回っている。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年度は固定資産税の評価替えに向けた調査委託料の増などにより、前年度より増加している。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58420</xdr:rowOff>
    </xdr:from>
    <xdr:to>
      <xdr:col>24</xdr:col>
      <xdr:colOff>31750</xdr:colOff>
      <xdr:row>17</xdr:row>
      <xdr:rowOff>58420</xdr:rowOff>
    </xdr:to>
    <xdr:cxnSp macro="">
      <xdr:nvCxnSpPr>
        <xdr:cNvPr id="124" name="直線コネクタ 123"/>
        <xdr:cNvCxnSpPr/>
      </xdr:nvCxnSpPr>
      <xdr:spPr>
        <a:xfrm>
          <a:off x="15671800" y="2973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138447</xdr:rowOff>
    </xdr:from>
    <xdr:ext cx="762000" cy="259045"/>
    <xdr:sp macro="" textlink="">
      <xdr:nvSpPr>
        <xdr:cNvPr id="125" name="物件費平均値テキスト"/>
        <xdr:cNvSpPr txBox="1"/>
      </xdr:nvSpPr>
      <xdr:spPr>
        <a:xfrm>
          <a:off x="16598900" y="2538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12700</xdr:rowOff>
    </xdr:from>
    <xdr:to>
      <xdr:col>22</xdr:col>
      <xdr:colOff>565150</xdr:colOff>
      <xdr:row>17</xdr:row>
      <xdr:rowOff>58420</xdr:rowOff>
    </xdr:to>
    <xdr:cxnSp macro="">
      <xdr:nvCxnSpPr>
        <xdr:cNvPr id="127" name="直線コネクタ 126"/>
        <xdr:cNvCxnSpPr/>
      </xdr:nvCxnSpPr>
      <xdr:spPr>
        <a:xfrm>
          <a:off x="14782800" y="2927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33672</xdr:rowOff>
    </xdr:from>
    <xdr:ext cx="736600" cy="259045"/>
    <xdr:sp macro="" textlink="">
      <xdr:nvSpPr>
        <xdr:cNvPr id="129" name="テキスト ボックス 128"/>
        <xdr:cNvSpPr txBox="1"/>
      </xdr:nvSpPr>
      <xdr:spPr>
        <a:xfrm>
          <a:off x="15290800" y="243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155575</xdr:rowOff>
    </xdr:from>
    <xdr:to>
      <xdr:col>21</xdr:col>
      <xdr:colOff>361950</xdr:colOff>
      <xdr:row>17</xdr:row>
      <xdr:rowOff>12700</xdr:rowOff>
    </xdr:to>
    <xdr:cxnSp macro="">
      <xdr:nvCxnSpPr>
        <xdr:cNvPr id="130" name="直線コネクタ 129"/>
        <xdr:cNvCxnSpPr/>
      </xdr:nvCxnSpPr>
      <xdr:spPr>
        <a:xfrm>
          <a:off x="13893800" y="2898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2" name="テキスト ボックス 131"/>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155575</xdr:rowOff>
    </xdr:from>
    <xdr:to>
      <xdr:col>20</xdr:col>
      <xdr:colOff>158750</xdr:colOff>
      <xdr:row>17</xdr:row>
      <xdr:rowOff>18415</xdr:rowOff>
    </xdr:to>
    <xdr:cxnSp macro="">
      <xdr:nvCxnSpPr>
        <xdr:cNvPr id="133" name="直線コネクタ 132"/>
        <xdr:cNvCxnSpPr/>
      </xdr:nvCxnSpPr>
      <xdr:spPr>
        <a:xfrm flipV="1">
          <a:off x="13004800" y="28987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79392</xdr:rowOff>
    </xdr:from>
    <xdr:ext cx="762000" cy="259045"/>
    <xdr:sp macro="" textlink="">
      <xdr:nvSpPr>
        <xdr:cNvPr id="135" name="テキスト ボックス 134"/>
        <xdr:cNvSpPr txBox="1"/>
      </xdr:nvSpPr>
      <xdr:spPr>
        <a:xfrm>
          <a:off x="13512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7" name="テキスト ボックス 136"/>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7620</xdr:rowOff>
    </xdr:from>
    <xdr:to>
      <xdr:col>24</xdr:col>
      <xdr:colOff>82550</xdr:colOff>
      <xdr:row>17</xdr:row>
      <xdr:rowOff>109220</xdr:rowOff>
    </xdr:to>
    <xdr:sp macro="" textlink="">
      <xdr:nvSpPr>
        <xdr:cNvPr id="143" name="円/楕円 142"/>
        <xdr:cNvSpPr/>
      </xdr:nvSpPr>
      <xdr:spPr>
        <a:xfrm>
          <a:off x="164592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151147</xdr:rowOff>
    </xdr:from>
    <xdr:ext cx="762000" cy="259045"/>
    <xdr:sp macro="" textlink="">
      <xdr:nvSpPr>
        <xdr:cNvPr id="144" name="物件費該当値テキスト"/>
        <xdr:cNvSpPr txBox="1"/>
      </xdr:nvSpPr>
      <xdr:spPr>
        <a:xfrm>
          <a:off x="165989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7620</xdr:rowOff>
    </xdr:from>
    <xdr:to>
      <xdr:col>22</xdr:col>
      <xdr:colOff>615950</xdr:colOff>
      <xdr:row>17</xdr:row>
      <xdr:rowOff>109220</xdr:rowOff>
    </xdr:to>
    <xdr:sp macro="" textlink="">
      <xdr:nvSpPr>
        <xdr:cNvPr id="145" name="円/楕円 144"/>
        <xdr:cNvSpPr/>
      </xdr:nvSpPr>
      <xdr:spPr>
        <a:xfrm>
          <a:off x="15621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93997</xdr:rowOff>
    </xdr:from>
    <xdr:ext cx="736600" cy="259045"/>
    <xdr:sp macro="" textlink="">
      <xdr:nvSpPr>
        <xdr:cNvPr id="146" name="テキスト ボックス 145"/>
        <xdr:cNvSpPr txBox="1"/>
      </xdr:nvSpPr>
      <xdr:spPr>
        <a:xfrm>
          <a:off x="15290800" y="30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133350</xdr:rowOff>
    </xdr:from>
    <xdr:to>
      <xdr:col>21</xdr:col>
      <xdr:colOff>412750</xdr:colOff>
      <xdr:row>17</xdr:row>
      <xdr:rowOff>63500</xdr:rowOff>
    </xdr:to>
    <xdr:sp macro="" textlink="">
      <xdr:nvSpPr>
        <xdr:cNvPr id="147" name="円/楕円 146"/>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48277</xdr:rowOff>
    </xdr:from>
    <xdr:ext cx="762000" cy="259045"/>
    <xdr:sp macro="" textlink="">
      <xdr:nvSpPr>
        <xdr:cNvPr id="148" name="テキスト ボックス 147"/>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104775</xdr:rowOff>
    </xdr:from>
    <xdr:to>
      <xdr:col>20</xdr:col>
      <xdr:colOff>209550</xdr:colOff>
      <xdr:row>17</xdr:row>
      <xdr:rowOff>34925</xdr:rowOff>
    </xdr:to>
    <xdr:sp macro="" textlink="">
      <xdr:nvSpPr>
        <xdr:cNvPr id="149" name="円/楕円 148"/>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19702</xdr:rowOff>
    </xdr:from>
    <xdr:ext cx="762000" cy="259045"/>
    <xdr:sp macro="" textlink="">
      <xdr:nvSpPr>
        <xdr:cNvPr id="150" name="テキスト ボックス 149"/>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139065</xdr:rowOff>
    </xdr:from>
    <xdr:to>
      <xdr:col>19</xdr:col>
      <xdr:colOff>6350</xdr:colOff>
      <xdr:row>17</xdr:row>
      <xdr:rowOff>69215</xdr:rowOff>
    </xdr:to>
    <xdr:sp macro="" textlink="">
      <xdr:nvSpPr>
        <xdr:cNvPr id="151" name="円/楕円 150"/>
        <xdr:cNvSpPr/>
      </xdr:nvSpPr>
      <xdr:spPr>
        <a:xfrm>
          <a:off x="12954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53992</xdr:rowOff>
    </xdr:from>
    <xdr:ext cx="762000" cy="259045"/>
    <xdr:sp macro="" textlink="">
      <xdr:nvSpPr>
        <xdr:cNvPr id="152" name="テキスト ボックス 151"/>
        <xdr:cNvSpPr txBox="1"/>
      </xdr:nvSpPr>
      <xdr:spPr>
        <a:xfrm>
          <a:off x="12623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扶助費に係る経常収支比率は、前年度に比べ</a:t>
          </a:r>
          <a:r>
            <a:rPr kumimoji="1" lang="en-US" altLang="ja-JP" sz="1300">
              <a:latin typeface="ＭＳ Ｐゴシック"/>
            </a:rPr>
            <a:t>0.4</a:t>
          </a:r>
          <a:r>
            <a:rPr kumimoji="1" lang="ja-JP" altLang="en-US" sz="1300">
              <a:latin typeface="ＭＳ Ｐゴシック"/>
            </a:rPr>
            <a:t>％改善しているが、障害者自立支援等給付費の増（＋</a:t>
          </a:r>
          <a:r>
            <a:rPr kumimoji="1" lang="en-US" altLang="ja-JP" sz="1300">
              <a:latin typeface="ＭＳ Ｐゴシック"/>
            </a:rPr>
            <a:t>1.4</a:t>
          </a:r>
          <a:r>
            <a:rPr kumimoji="1" lang="ja-JP" altLang="en-US" sz="1300">
              <a:latin typeface="ＭＳ Ｐゴシック"/>
            </a:rPr>
            <a:t>億円）などにより、前年度に比べ</a:t>
          </a:r>
          <a:r>
            <a:rPr kumimoji="1" lang="en-US" altLang="ja-JP" sz="1300">
              <a:latin typeface="ＭＳ Ｐゴシック"/>
            </a:rPr>
            <a:t>1.5</a:t>
          </a:r>
          <a:r>
            <a:rPr kumimoji="1" lang="ja-JP" altLang="en-US" sz="1300">
              <a:latin typeface="ＭＳ Ｐゴシック"/>
            </a:rPr>
            <a:t>億円増となり、引き続き類似団体平均を上回っている。</a:t>
          </a:r>
          <a:endParaRPr kumimoji="1" lang="en-US" altLang="ja-JP" sz="1300">
            <a:latin typeface="ＭＳ Ｐゴシック"/>
          </a:endParaRPr>
        </a:p>
        <a:p>
          <a:r>
            <a:rPr kumimoji="1" lang="ja-JP" altLang="en-US" sz="1300">
              <a:latin typeface="ＭＳ Ｐゴシック"/>
            </a:rPr>
            <a:t>今後も、高齢者人口の増加に伴う介護関係の需要増などにより増加が見込まれる。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69850</xdr:rowOff>
    </xdr:from>
    <xdr:to>
      <xdr:col>7</xdr:col>
      <xdr:colOff>15875</xdr:colOff>
      <xdr:row>58</xdr:row>
      <xdr:rowOff>146050</xdr:rowOff>
    </xdr:to>
    <xdr:cxnSp macro="">
      <xdr:nvCxnSpPr>
        <xdr:cNvPr id="185" name="直線コネクタ 184"/>
        <xdr:cNvCxnSpPr/>
      </xdr:nvCxnSpPr>
      <xdr:spPr>
        <a:xfrm flipV="1">
          <a:off x="3987800" y="10013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146050</xdr:rowOff>
    </xdr:from>
    <xdr:to>
      <xdr:col>5</xdr:col>
      <xdr:colOff>549275</xdr:colOff>
      <xdr:row>59</xdr:row>
      <xdr:rowOff>50800</xdr:rowOff>
    </xdr:to>
    <xdr:cxnSp macro="">
      <xdr:nvCxnSpPr>
        <xdr:cNvPr id="188" name="直線コネクタ 187"/>
        <xdr:cNvCxnSpPr/>
      </xdr:nvCxnSpPr>
      <xdr:spPr>
        <a:xfrm flipV="1">
          <a:off x="3098800" y="10090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59</xdr:row>
      <xdr:rowOff>50800</xdr:rowOff>
    </xdr:to>
    <xdr:cxnSp macro="">
      <xdr:nvCxnSpPr>
        <xdr:cNvPr id="191" name="直線コネクタ 190"/>
        <xdr:cNvCxnSpPr/>
      </xdr:nvCxnSpPr>
      <xdr:spPr>
        <a:xfrm>
          <a:off x="2209800" y="97472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146050</xdr:rowOff>
    </xdr:to>
    <xdr:cxnSp macro="">
      <xdr:nvCxnSpPr>
        <xdr:cNvPr id="194" name="直線コネクタ 193"/>
        <xdr:cNvCxnSpPr/>
      </xdr:nvCxnSpPr>
      <xdr:spPr>
        <a:xfrm>
          <a:off x="1320800" y="9556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6" name="テキスト ボックス 19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8" name="テキスト ボックス 19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4" name="円/楕円 203"/>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5"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06" name="円/楕円 205"/>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07" name="テキスト ボックス 206"/>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0</xdr:rowOff>
    </xdr:from>
    <xdr:to>
      <xdr:col>4</xdr:col>
      <xdr:colOff>396875</xdr:colOff>
      <xdr:row>59</xdr:row>
      <xdr:rowOff>101600</xdr:rowOff>
    </xdr:to>
    <xdr:sp macro="" textlink="">
      <xdr:nvSpPr>
        <xdr:cNvPr id="208" name="円/楕円 207"/>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86377</xdr:rowOff>
    </xdr:from>
    <xdr:ext cx="762000" cy="259045"/>
    <xdr:sp macro="" textlink="">
      <xdr:nvSpPr>
        <xdr:cNvPr id="209" name="テキスト ボックス 208"/>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0" name="円/楕円 209"/>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35577</xdr:rowOff>
    </xdr:from>
    <xdr:ext cx="762000" cy="259045"/>
    <xdr:sp macro="" textlink="">
      <xdr:nvSpPr>
        <xdr:cNvPr id="211" name="テキスト ボックス 210"/>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2" name="円/楕円 211"/>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3" name="テキスト ボックス 21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その他に係る経常収支比率は、前年度に比べて他会計への繰出金の増加により</a:t>
          </a:r>
          <a:r>
            <a:rPr kumimoji="1" lang="en-US" altLang="ja-JP" sz="1300">
              <a:latin typeface="ＭＳ Ｐゴシック"/>
            </a:rPr>
            <a:t>0.9</a:t>
          </a:r>
          <a:r>
            <a:rPr kumimoji="1" lang="ja-JP" altLang="en-US" sz="1300">
              <a:latin typeface="ＭＳ Ｐゴシック"/>
            </a:rPr>
            <a:t>％増加しているものの、類似団体へと比較して低い値である。</a:t>
          </a:r>
          <a:endParaRPr kumimoji="1" lang="en-US" altLang="ja-JP" sz="1300">
            <a:latin typeface="ＭＳ Ｐゴシック"/>
          </a:endParaRPr>
        </a:p>
        <a:p>
          <a:r>
            <a:rPr kumimoji="1" lang="ja-JP" altLang="en-US" sz="1300">
              <a:latin typeface="ＭＳ Ｐゴシック"/>
            </a:rPr>
            <a:t>引き続き各会計ごとに財源を確保し、普通会計の負担を減らすよう努めていく。</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44450</xdr:rowOff>
    </xdr:from>
    <xdr:to>
      <xdr:col>24</xdr:col>
      <xdr:colOff>31750</xdr:colOff>
      <xdr:row>53</xdr:row>
      <xdr:rowOff>158750</xdr:rowOff>
    </xdr:to>
    <xdr:cxnSp macro="">
      <xdr:nvCxnSpPr>
        <xdr:cNvPr id="246" name="直線コネクタ 245"/>
        <xdr:cNvCxnSpPr/>
      </xdr:nvCxnSpPr>
      <xdr:spPr>
        <a:xfrm>
          <a:off x="15671800" y="9131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44450</xdr:rowOff>
    </xdr:from>
    <xdr:to>
      <xdr:col>22</xdr:col>
      <xdr:colOff>565150</xdr:colOff>
      <xdr:row>53</xdr:row>
      <xdr:rowOff>44450</xdr:rowOff>
    </xdr:to>
    <xdr:cxnSp macro="">
      <xdr:nvCxnSpPr>
        <xdr:cNvPr id="249" name="直線コネクタ 248"/>
        <xdr:cNvCxnSpPr/>
      </xdr:nvCxnSpPr>
      <xdr:spPr>
        <a:xfrm>
          <a:off x="14782800" y="913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44450</xdr:rowOff>
    </xdr:to>
    <xdr:cxnSp macro="">
      <xdr:nvCxnSpPr>
        <xdr:cNvPr id="252" name="直線コネクタ 251"/>
        <xdr:cNvCxnSpPr/>
      </xdr:nvCxnSpPr>
      <xdr:spPr>
        <a:xfrm>
          <a:off x="13893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165100</xdr:rowOff>
    </xdr:from>
    <xdr:to>
      <xdr:col>20</xdr:col>
      <xdr:colOff>158750</xdr:colOff>
      <xdr:row>52</xdr:row>
      <xdr:rowOff>165100</xdr:rowOff>
    </xdr:to>
    <xdr:cxnSp macro="">
      <xdr:nvCxnSpPr>
        <xdr:cNvPr id="255" name="直線コネクタ 254"/>
        <xdr:cNvCxnSpPr/>
      </xdr:nvCxnSpPr>
      <xdr:spPr>
        <a:xfrm>
          <a:off x="13004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59" name="テキスト ボックス 258"/>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107950</xdr:rowOff>
    </xdr:from>
    <xdr:to>
      <xdr:col>24</xdr:col>
      <xdr:colOff>82550</xdr:colOff>
      <xdr:row>54</xdr:row>
      <xdr:rowOff>38100</xdr:rowOff>
    </xdr:to>
    <xdr:sp macro="" textlink="">
      <xdr:nvSpPr>
        <xdr:cNvPr id="265" name="円/楕円 264"/>
        <xdr:cNvSpPr/>
      </xdr:nvSpPr>
      <xdr:spPr>
        <a:xfrm>
          <a:off x="16459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124477</xdr:rowOff>
    </xdr:from>
    <xdr:ext cx="762000" cy="259045"/>
    <xdr:sp macro="" textlink="">
      <xdr:nvSpPr>
        <xdr:cNvPr id="266" name="その他該当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165100</xdr:rowOff>
    </xdr:from>
    <xdr:to>
      <xdr:col>22</xdr:col>
      <xdr:colOff>615950</xdr:colOff>
      <xdr:row>53</xdr:row>
      <xdr:rowOff>95250</xdr:rowOff>
    </xdr:to>
    <xdr:sp macro="" textlink="">
      <xdr:nvSpPr>
        <xdr:cNvPr id="267" name="円/楕円 266"/>
        <xdr:cNvSpPr/>
      </xdr:nvSpPr>
      <xdr:spPr>
        <a:xfrm>
          <a:off x="15621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105427</xdr:rowOff>
    </xdr:from>
    <xdr:ext cx="736600" cy="259045"/>
    <xdr:sp macro="" textlink="">
      <xdr:nvSpPr>
        <xdr:cNvPr id="268" name="テキスト ボックス 267"/>
        <xdr:cNvSpPr txBox="1"/>
      </xdr:nvSpPr>
      <xdr:spPr>
        <a:xfrm>
          <a:off x="15290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165100</xdr:rowOff>
    </xdr:from>
    <xdr:to>
      <xdr:col>21</xdr:col>
      <xdr:colOff>412750</xdr:colOff>
      <xdr:row>53</xdr:row>
      <xdr:rowOff>95250</xdr:rowOff>
    </xdr:to>
    <xdr:sp macro="" textlink="">
      <xdr:nvSpPr>
        <xdr:cNvPr id="269" name="円/楕円 268"/>
        <xdr:cNvSpPr/>
      </xdr:nvSpPr>
      <xdr:spPr>
        <a:xfrm>
          <a:off x="14732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105427</xdr:rowOff>
    </xdr:from>
    <xdr:ext cx="762000" cy="259045"/>
    <xdr:sp macro="" textlink="">
      <xdr:nvSpPr>
        <xdr:cNvPr id="270" name="テキスト ボックス 269"/>
        <xdr:cNvSpPr txBox="1"/>
      </xdr:nvSpPr>
      <xdr:spPr>
        <a:xfrm>
          <a:off x="14401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114300</xdr:rowOff>
    </xdr:from>
    <xdr:to>
      <xdr:col>20</xdr:col>
      <xdr:colOff>209550</xdr:colOff>
      <xdr:row>53</xdr:row>
      <xdr:rowOff>44450</xdr:rowOff>
    </xdr:to>
    <xdr:sp macro="" textlink="">
      <xdr:nvSpPr>
        <xdr:cNvPr id="271" name="円/楕円 270"/>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54627</xdr:rowOff>
    </xdr:from>
    <xdr:ext cx="762000" cy="259045"/>
    <xdr:sp macro="" textlink="">
      <xdr:nvSpPr>
        <xdr:cNvPr id="272" name="テキスト ボックス 271"/>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114300</xdr:rowOff>
    </xdr:from>
    <xdr:to>
      <xdr:col>19</xdr:col>
      <xdr:colOff>6350</xdr:colOff>
      <xdr:row>53</xdr:row>
      <xdr:rowOff>44450</xdr:rowOff>
    </xdr:to>
    <xdr:sp macro="" textlink="">
      <xdr:nvSpPr>
        <xdr:cNvPr id="273" name="円/楕円 272"/>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54627</xdr:rowOff>
    </xdr:from>
    <xdr:ext cx="762000" cy="259045"/>
    <xdr:sp macro="" textlink="">
      <xdr:nvSpPr>
        <xdr:cNvPr id="274" name="テキスト ボックス 273"/>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補助費等に係る経常収支比率は、後期高齢者医療療養給付費負担金の増（＋</a:t>
          </a:r>
          <a:r>
            <a:rPr kumimoji="1" lang="en-US" altLang="ja-JP" sz="1300">
              <a:latin typeface="ＭＳ Ｐゴシック"/>
            </a:rPr>
            <a:t>0.7</a:t>
          </a:r>
          <a:r>
            <a:rPr kumimoji="1" lang="ja-JP" altLang="en-US" sz="1300">
              <a:latin typeface="ＭＳ Ｐゴシック"/>
            </a:rPr>
            <a:t>億円）などにより、前年度に比べ</a:t>
          </a:r>
          <a:r>
            <a:rPr kumimoji="1" lang="en-US" altLang="ja-JP" sz="1300">
              <a:latin typeface="ＭＳ Ｐゴシック"/>
            </a:rPr>
            <a:t>0.3</a:t>
          </a:r>
          <a:r>
            <a:rPr kumimoji="1" lang="ja-JP" altLang="en-US" sz="1300">
              <a:latin typeface="ＭＳ Ｐゴシック"/>
            </a:rPr>
            <a:t>億円の増となっているが、前年度より</a:t>
          </a:r>
          <a:r>
            <a:rPr kumimoji="1" lang="en-US" altLang="ja-JP" sz="1300">
              <a:latin typeface="ＭＳ Ｐゴシック"/>
            </a:rPr>
            <a:t>0.2</a:t>
          </a:r>
          <a:r>
            <a:rPr kumimoji="1" lang="ja-JP" altLang="en-US" sz="1300">
              <a:latin typeface="ＭＳ Ｐゴシック"/>
            </a:rPr>
            <a:t>％改善し、引き続き類似団体平均、全国平均、埼玉県平均を下回っている。</a:t>
          </a:r>
          <a:endParaRPr kumimoji="1" lang="en-US" altLang="ja-JP" sz="1300">
            <a:latin typeface="ＭＳ Ｐゴシック"/>
          </a:endParaRPr>
        </a:p>
        <a:p>
          <a:r>
            <a:rPr kumimoji="1" lang="ja-JP" altLang="en-US" sz="1300">
              <a:latin typeface="ＭＳ Ｐゴシック"/>
            </a:rPr>
            <a:t>引き続き補助負担金等の適正化を図っていく。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35560</xdr:rowOff>
    </xdr:to>
    <xdr:cxnSp macro="">
      <xdr:nvCxnSpPr>
        <xdr:cNvPr id="306" name="直線コネクタ 305"/>
        <xdr:cNvCxnSpPr/>
      </xdr:nvCxnSpPr>
      <xdr:spPr>
        <a:xfrm flipV="1">
          <a:off x="15671800" y="619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7"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35560</xdr:rowOff>
    </xdr:to>
    <xdr:cxnSp macro="">
      <xdr:nvCxnSpPr>
        <xdr:cNvPr id="309" name="直線コネクタ 308"/>
        <xdr:cNvCxnSpPr/>
      </xdr:nvCxnSpPr>
      <xdr:spPr>
        <a:xfrm>
          <a:off x="14782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1" name="テキスト ボックス 310"/>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168910</xdr:rowOff>
    </xdr:from>
    <xdr:to>
      <xdr:col>21</xdr:col>
      <xdr:colOff>361950</xdr:colOff>
      <xdr:row>36</xdr:row>
      <xdr:rowOff>20320</xdr:rowOff>
    </xdr:to>
    <xdr:cxnSp macro="">
      <xdr:nvCxnSpPr>
        <xdr:cNvPr id="312" name="直線コネクタ 311"/>
        <xdr:cNvCxnSpPr/>
      </xdr:nvCxnSpPr>
      <xdr:spPr>
        <a:xfrm>
          <a:off x="13893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4" name="テキスト ボックス 313"/>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5080</xdr:rowOff>
    </xdr:to>
    <xdr:cxnSp macro="">
      <xdr:nvCxnSpPr>
        <xdr:cNvPr id="315" name="直線コネクタ 314"/>
        <xdr:cNvCxnSpPr/>
      </xdr:nvCxnSpPr>
      <xdr:spPr>
        <a:xfrm flipV="1">
          <a:off x="13004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17" name="テキスト ボックス 316"/>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9" name="テキスト ボックス 31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140970</xdr:rowOff>
    </xdr:from>
    <xdr:to>
      <xdr:col>24</xdr:col>
      <xdr:colOff>82550</xdr:colOff>
      <xdr:row>36</xdr:row>
      <xdr:rowOff>71120</xdr:rowOff>
    </xdr:to>
    <xdr:sp macro="" textlink="">
      <xdr:nvSpPr>
        <xdr:cNvPr id="325" name="円/楕円 324"/>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157497</xdr:rowOff>
    </xdr:from>
    <xdr:ext cx="762000" cy="259045"/>
    <xdr:sp macro="" textlink="">
      <xdr:nvSpPr>
        <xdr:cNvPr id="326" name="補助費等該当値テキスト"/>
        <xdr:cNvSpPr txBox="1"/>
      </xdr:nvSpPr>
      <xdr:spPr>
        <a:xfrm>
          <a:off x="16598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7" name="円/楕円 326"/>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28" name="テキスト ボックス 327"/>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140970</xdr:rowOff>
    </xdr:from>
    <xdr:to>
      <xdr:col>21</xdr:col>
      <xdr:colOff>412750</xdr:colOff>
      <xdr:row>36</xdr:row>
      <xdr:rowOff>71120</xdr:rowOff>
    </xdr:to>
    <xdr:sp macro="" textlink="">
      <xdr:nvSpPr>
        <xdr:cNvPr id="329" name="円/楕円 328"/>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81297</xdr:rowOff>
    </xdr:from>
    <xdr:ext cx="762000" cy="259045"/>
    <xdr:sp macro="" textlink="">
      <xdr:nvSpPr>
        <xdr:cNvPr id="330" name="テキスト ボックス 329"/>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1" name="円/楕円 330"/>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2" name="テキスト ボックス 331"/>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33" name="円/楕円 332"/>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66057</xdr:rowOff>
    </xdr:from>
    <xdr:ext cx="762000" cy="259045"/>
    <xdr:sp macro="" textlink="">
      <xdr:nvSpPr>
        <xdr:cNvPr id="334" name="テキスト ボックス 333"/>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a:t>
          </a:r>
          <a:r>
            <a:rPr kumimoji="1" lang="ja-JP" altLang="ja-JP" sz="1300">
              <a:solidFill>
                <a:schemeClr val="dk1"/>
              </a:solidFill>
              <a:effectLst/>
              <a:latin typeface="+mn-lt"/>
              <a:ea typeface="+mn-ea"/>
              <a:cs typeface="+mn-cs"/>
            </a:rPr>
            <a:t>西貝塚環境センター整備事業債の償還が終了したことなどにより、前年度に</a:t>
          </a:r>
          <a:r>
            <a:rPr kumimoji="1" lang="ja-JP" altLang="ja-JP" sz="1300">
              <a:solidFill>
                <a:schemeClr val="dk1"/>
              </a:solidFill>
              <a:effectLst/>
              <a:latin typeface="+mj-ea"/>
              <a:ea typeface="+mj-ea"/>
              <a:cs typeface="+mn-cs"/>
            </a:rPr>
            <a:t>比べ</a:t>
          </a:r>
          <a:r>
            <a:rPr kumimoji="1" lang="en-US" altLang="ja-JP" sz="1300">
              <a:solidFill>
                <a:schemeClr val="dk1"/>
              </a:solidFill>
              <a:effectLst/>
              <a:latin typeface="+mj-ea"/>
              <a:ea typeface="+mj-ea"/>
              <a:cs typeface="+mn-cs"/>
            </a:rPr>
            <a:t>0.4</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改善</a:t>
          </a:r>
          <a:r>
            <a:rPr kumimoji="1" lang="ja-JP" altLang="ja-JP" sz="1300">
              <a:solidFill>
                <a:schemeClr val="dk1"/>
              </a:solidFill>
              <a:effectLst/>
              <a:latin typeface="+mn-lt"/>
              <a:ea typeface="+mn-ea"/>
              <a:cs typeface="+mn-cs"/>
            </a:rPr>
            <a:t>しているが、</a:t>
          </a:r>
          <a:r>
            <a:rPr kumimoji="1" lang="ja-JP" altLang="en-US" sz="1300">
              <a:latin typeface="ＭＳ Ｐゴシック"/>
            </a:rPr>
            <a:t>類似団体の平均を上回っている。</a:t>
          </a:r>
          <a:endParaRPr kumimoji="1" lang="en-US" altLang="ja-JP" sz="1300">
            <a:latin typeface="ＭＳ Ｐゴシック"/>
          </a:endParaRPr>
        </a:p>
        <a:p>
          <a:r>
            <a:rPr kumimoji="1" lang="ja-JP" altLang="en-US" sz="1300">
              <a:latin typeface="ＭＳ Ｐゴシック"/>
            </a:rPr>
            <a:t>今後も市債の新規発行を精査し、適正化に努めていく。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104139</xdr:rowOff>
    </xdr:to>
    <xdr:cxnSp macro="">
      <xdr:nvCxnSpPr>
        <xdr:cNvPr id="363" name="直線コネクタ 362"/>
        <xdr:cNvCxnSpPr/>
      </xdr:nvCxnSpPr>
      <xdr:spPr>
        <a:xfrm flipV="1">
          <a:off x="3987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77</xdr:row>
      <xdr:rowOff>1270</xdr:rowOff>
    </xdr:to>
    <xdr:cxnSp macro="">
      <xdr:nvCxnSpPr>
        <xdr:cNvPr id="366" name="直線コネクタ 365"/>
        <xdr:cNvCxnSpPr/>
      </xdr:nvCxnSpPr>
      <xdr:spPr>
        <a:xfrm flipV="1">
          <a:off x="3098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41275</xdr:rowOff>
    </xdr:to>
    <xdr:cxnSp macro="">
      <xdr:nvCxnSpPr>
        <xdr:cNvPr id="369" name="直線コネクタ 368"/>
        <xdr:cNvCxnSpPr/>
      </xdr:nvCxnSpPr>
      <xdr:spPr>
        <a:xfrm flipV="1">
          <a:off x="2209800" y="13202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41275</xdr:rowOff>
    </xdr:from>
    <xdr:to>
      <xdr:col>3</xdr:col>
      <xdr:colOff>142875</xdr:colOff>
      <xdr:row>77</xdr:row>
      <xdr:rowOff>92711</xdr:rowOff>
    </xdr:to>
    <xdr:cxnSp macro="">
      <xdr:nvCxnSpPr>
        <xdr:cNvPr id="372" name="直線コネクタ 371"/>
        <xdr:cNvCxnSpPr/>
      </xdr:nvCxnSpPr>
      <xdr:spPr>
        <a:xfrm flipV="1">
          <a:off x="1320800" y="132429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107967</xdr:rowOff>
    </xdr:from>
    <xdr:ext cx="762000" cy="259045"/>
    <xdr:sp macro="" textlink="">
      <xdr:nvSpPr>
        <xdr:cNvPr id="374" name="テキスト ボックス 373"/>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136542</xdr:rowOff>
    </xdr:from>
    <xdr:ext cx="762000" cy="259045"/>
    <xdr:sp macro="" textlink="">
      <xdr:nvSpPr>
        <xdr:cNvPr id="376" name="テキスト ボックス 375"/>
        <xdr:cNvSpPr txBox="1"/>
      </xdr:nvSpPr>
      <xdr:spPr>
        <a:xfrm>
          <a:off x="939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2" name="円/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2557</xdr:rowOff>
    </xdr:from>
    <xdr:ext cx="762000" cy="259045"/>
    <xdr:sp macro="" textlink="">
      <xdr:nvSpPr>
        <xdr:cNvPr id="383" name="公債費該当値テキスト"/>
        <xdr:cNvSpPr txBox="1"/>
      </xdr:nvSpPr>
      <xdr:spPr>
        <a:xfrm>
          <a:off x="4914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4" name="円/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85" name="テキスト ボックス 384"/>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6" name="円/楕円 385"/>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36847</xdr:rowOff>
    </xdr:from>
    <xdr:ext cx="762000" cy="259045"/>
    <xdr:sp macro="" textlink="">
      <xdr:nvSpPr>
        <xdr:cNvPr id="387" name="テキスト ボックス 386"/>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161925</xdr:rowOff>
    </xdr:from>
    <xdr:to>
      <xdr:col>3</xdr:col>
      <xdr:colOff>193675</xdr:colOff>
      <xdr:row>77</xdr:row>
      <xdr:rowOff>92075</xdr:rowOff>
    </xdr:to>
    <xdr:sp macro="" textlink="">
      <xdr:nvSpPr>
        <xdr:cNvPr id="388" name="円/楕円 387"/>
        <xdr:cNvSpPr/>
      </xdr:nvSpPr>
      <xdr:spPr>
        <a:xfrm>
          <a:off x="2159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76852</xdr:rowOff>
    </xdr:from>
    <xdr:ext cx="762000" cy="259045"/>
    <xdr:sp macro="" textlink="">
      <xdr:nvSpPr>
        <xdr:cNvPr id="389" name="テキスト ボックス 388"/>
        <xdr:cNvSpPr txBox="1"/>
      </xdr:nvSpPr>
      <xdr:spPr>
        <a:xfrm>
          <a:off x="1828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0" name="円/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公債費以外の経常収支比率は、類似団体平均と同じ</a:t>
          </a:r>
          <a:r>
            <a:rPr kumimoji="1" lang="en-US" altLang="ja-JP" sz="1300">
              <a:latin typeface="ＭＳ Ｐゴシック"/>
            </a:rPr>
            <a:t>74.6</a:t>
          </a:r>
          <a:r>
            <a:rPr kumimoji="1" lang="ja-JP" altLang="en-US" sz="1300">
              <a:latin typeface="ＭＳ Ｐゴシック"/>
            </a:rPr>
            <a:t>％である。</a:t>
          </a:r>
          <a:endParaRPr kumimoji="1" lang="en-US" altLang="ja-JP" sz="1300">
            <a:latin typeface="ＭＳ Ｐゴシック"/>
          </a:endParaRPr>
        </a:p>
        <a:p>
          <a:r>
            <a:rPr kumimoji="1" lang="ja-JP" altLang="en-US" sz="1300">
              <a:latin typeface="ＭＳ Ｐゴシック"/>
            </a:rPr>
            <a:t>引き続き歳出の抑制に努めていく。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101854</xdr:rowOff>
    </xdr:to>
    <xdr:cxnSp macro="">
      <xdr:nvCxnSpPr>
        <xdr:cNvPr id="422" name="直線コネクタ 421"/>
        <xdr:cNvCxnSpPr/>
      </xdr:nvCxnSpPr>
      <xdr:spPr>
        <a:xfrm flipV="1">
          <a:off x="15671800" y="132532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101854</xdr:rowOff>
    </xdr:to>
    <xdr:cxnSp macro="">
      <xdr:nvCxnSpPr>
        <xdr:cNvPr id="425" name="直線コネクタ 424"/>
        <xdr:cNvCxnSpPr/>
      </xdr:nvCxnSpPr>
      <xdr:spPr>
        <a:xfrm>
          <a:off x="14782800" y="132577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56135</xdr:rowOff>
    </xdr:to>
    <xdr:cxnSp macro="">
      <xdr:nvCxnSpPr>
        <xdr:cNvPr id="428" name="直線コネクタ 427"/>
        <xdr:cNvCxnSpPr/>
      </xdr:nvCxnSpPr>
      <xdr:spPr>
        <a:xfrm>
          <a:off x="13893800" y="1318006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76</xdr:row>
      <xdr:rowOff>149861</xdr:rowOff>
    </xdr:to>
    <xdr:cxnSp macro="">
      <xdr:nvCxnSpPr>
        <xdr:cNvPr id="431" name="直線コネクタ 430"/>
        <xdr:cNvCxnSpPr/>
      </xdr:nvCxnSpPr>
      <xdr:spPr>
        <a:xfrm>
          <a:off x="13004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33" name="テキスト ボックス 432"/>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35" name="テキスト ボックス 434"/>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41" name="円/楕円 440"/>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42"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3" name="円/楕円 442"/>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4" name="テキスト ボックス 443"/>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5" name="円/楕円 444"/>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46" name="テキスト ボックス 44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47" name="円/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48" name="テキスト ボックス 44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49" name="円/楕円 448"/>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34815</xdr:rowOff>
    </xdr:from>
    <xdr:ext cx="762000" cy="259045"/>
    <xdr:sp macro="" textlink="">
      <xdr:nvSpPr>
        <xdr:cNvPr id="450" name="テキスト ボックス 449"/>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105771</xdr:rowOff>
    </xdr:from>
    <xdr:to>
      <xdr:col>4</xdr:col>
      <xdr:colOff>1117600</xdr:colOff>
      <xdr:row>18</xdr:row>
      <xdr:rowOff>140746</xdr:rowOff>
    </xdr:to>
    <xdr:cxnSp macro="">
      <xdr:nvCxnSpPr>
        <xdr:cNvPr id="48" name="直線コネクタ 47"/>
        <xdr:cNvCxnSpPr/>
      </xdr:nvCxnSpPr>
      <xdr:spPr bwMode="auto">
        <a:xfrm>
          <a:off x="5003800" y="3239496"/>
          <a:ext cx="6477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65674</xdr:rowOff>
    </xdr:from>
    <xdr:to>
      <xdr:col>4</xdr:col>
      <xdr:colOff>469900</xdr:colOff>
      <xdr:row>18</xdr:row>
      <xdr:rowOff>105771</xdr:rowOff>
    </xdr:to>
    <xdr:cxnSp macro="">
      <xdr:nvCxnSpPr>
        <xdr:cNvPr id="51" name="直線コネクタ 50"/>
        <xdr:cNvCxnSpPr/>
      </xdr:nvCxnSpPr>
      <xdr:spPr bwMode="auto">
        <a:xfrm>
          <a:off x="4305300" y="3199399"/>
          <a:ext cx="698500" cy="4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51592</xdr:rowOff>
    </xdr:from>
    <xdr:to>
      <xdr:col>3</xdr:col>
      <xdr:colOff>904875</xdr:colOff>
      <xdr:row>18</xdr:row>
      <xdr:rowOff>65674</xdr:rowOff>
    </xdr:to>
    <xdr:cxnSp macro="">
      <xdr:nvCxnSpPr>
        <xdr:cNvPr id="54" name="直線コネクタ 53"/>
        <xdr:cNvCxnSpPr/>
      </xdr:nvCxnSpPr>
      <xdr:spPr bwMode="auto">
        <a:xfrm>
          <a:off x="3606800" y="3185317"/>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169642</xdr:rowOff>
    </xdr:from>
    <xdr:to>
      <xdr:col>3</xdr:col>
      <xdr:colOff>206375</xdr:colOff>
      <xdr:row>18</xdr:row>
      <xdr:rowOff>51592</xdr:rowOff>
    </xdr:to>
    <xdr:cxnSp macro="">
      <xdr:nvCxnSpPr>
        <xdr:cNvPr id="57" name="直線コネクタ 56"/>
        <xdr:cNvCxnSpPr/>
      </xdr:nvCxnSpPr>
      <xdr:spPr bwMode="auto">
        <a:xfrm>
          <a:off x="2908300" y="3131917"/>
          <a:ext cx="698500" cy="5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100751</xdr:rowOff>
    </xdr:from>
    <xdr:ext cx="762000" cy="259045"/>
    <xdr:sp macro="" textlink="">
      <xdr:nvSpPr>
        <xdr:cNvPr id="59" name="テキスト ボックス 58"/>
        <xdr:cNvSpPr txBox="1"/>
      </xdr:nvSpPr>
      <xdr:spPr>
        <a:xfrm>
          <a:off x="32258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65958</xdr:rowOff>
    </xdr:from>
    <xdr:ext cx="762000" cy="259045"/>
    <xdr:sp macro="" textlink="">
      <xdr:nvSpPr>
        <xdr:cNvPr id="61" name="テキスト ボックス 60"/>
        <xdr:cNvSpPr txBox="1"/>
      </xdr:nvSpPr>
      <xdr:spPr>
        <a:xfrm>
          <a:off x="2527300" y="26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89946</xdr:rowOff>
    </xdr:from>
    <xdr:to>
      <xdr:col>5</xdr:col>
      <xdr:colOff>34925</xdr:colOff>
      <xdr:row>19</xdr:row>
      <xdr:rowOff>20096</xdr:rowOff>
    </xdr:to>
    <xdr:sp macro="" textlink="">
      <xdr:nvSpPr>
        <xdr:cNvPr id="67" name="円/楕円 66"/>
        <xdr:cNvSpPr/>
      </xdr:nvSpPr>
      <xdr:spPr bwMode="auto">
        <a:xfrm>
          <a:off x="5600700" y="322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169973</xdr:rowOff>
    </xdr:from>
    <xdr:ext cx="762000" cy="259045"/>
    <xdr:sp macro="" textlink="">
      <xdr:nvSpPr>
        <xdr:cNvPr id="68" name="人口1人当たり決算額の推移該当値テキスト130"/>
        <xdr:cNvSpPr txBox="1"/>
      </xdr:nvSpPr>
      <xdr:spPr>
        <a:xfrm>
          <a:off x="5740400" y="313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48,982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54971</xdr:rowOff>
    </xdr:from>
    <xdr:to>
      <xdr:col>4</xdr:col>
      <xdr:colOff>520700</xdr:colOff>
      <xdr:row>18</xdr:row>
      <xdr:rowOff>156571</xdr:rowOff>
    </xdr:to>
    <xdr:sp macro="" textlink="">
      <xdr:nvSpPr>
        <xdr:cNvPr id="69" name="円/楕円 68"/>
        <xdr:cNvSpPr/>
      </xdr:nvSpPr>
      <xdr:spPr bwMode="auto">
        <a:xfrm>
          <a:off x="4953000" y="318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141348</xdr:rowOff>
    </xdr:from>
    <xdr:ext cx="736600" cy="259045"/>
    <xdr:sp macro="" textlink="">
      <xdr:nvSpPr>
        <xdr:cNvPr id="70" name="テキスト ボックス 69"/>
        <xdr:cNvSpPr txBox="1"/>
      </xdr:nvSpPr>
      <xdr:spPr>
        <a:xfrm>
          <a:off x="4622800" y="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14874</xdr:rowOff>
    </xdr:from>
    <xdr:to>
      <xdr:col>3</xdr:col>
      <xdr:colOff>955675</xdr:colOff>
      <xdr:row>18</xdr:row>
      <xdr:rowOff>116474</xdr:rowOff>
    </xdr:to>
    <xdr:sp macro="" textlink="">
      <xdr:nvSpPr>
        <xdr:cNvPr id="71" name="円/楕円 70"/>
        <xdr:cNvSpPr/>
      </xdr:nvSpPr>
      <xdr:spPr bwMode="auto">
        <a:xfrm>
          <a:off x="4254500" y="314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101251</xdr:rowOff>
    </xdr:from>
    <xdr:ext cx="762000" cy="259045"/>
    <xdr:sp macro="" textlink="">
      <xdr:nvSpPr>
        <xdr:cNvPr id="72" name="テキスト ボックス 71"/>
        <xdr:cNvSpPr txBox="1"/>
      </xdr:nvSpPr>
      <xdr:spPr>
        <a:xfrm>
          <a:off x="3924300" y="32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792</xdr:rowOff>
    </xdr:from>
    <xdr:to>
      <xdr:col>3</xdr:col>
      <xdr:colOff>257175</xdr:colOff>
      <xdr:row>18</xdr:row>
      <xdr:rowOff>102392</xdr:rowOff>
    </xdr:to>
    <xdr:sp macro="" textlink="">
      <xdr:nvSpPr>
        <xdr:cNvPr id="73" name="円/楕円 72"/>
        <xdr:cNvSpPr/>
      </xdr:nvSpPr>
      <xdr:spPr bwMode="auto">
        <a:xfrm>
          <a:off x="3556000" y="313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87170</xdr:rowOff>
    </xdr:from>
    <xdr:ext cx="762000" cy="259045"/>
    <xdr:sp macro="" textlink="">
      <xdr:nvSpPr>
        <xdr:cNvPr id="74" name="テキスト ボックス 73"/>
        <xdr:cNvSpPr txBox="1"/>
      </xdr:nvSpPr>
      <xdr:spPr>
        <a:xfrm>
          <a:off x="3225800" y="32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118842</xdr:rowOff>
    </xdr:from>
    <xdr:to>
      <xdr:col>2</xdr:col>
      <xdr:colOff>692150</xdr:colOff>
      <xdr:row>18</xdr:row>
      <xdr:rowOff>48992</xdr:rowOff>
    </xdr:to>
    <xdr:sp macro="" textlink="">
      <xdr:nvSpPr>
        <xdr:cNvPr id="75" name="円/楕円 74"/>
        <xdr:cNvSpPr/>
      </xdr:nvSpPr>
      <xdr:spPr bwMode="auto">
        <a:xfrm>
          <a:off x="2857500" y="30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33769</xdr:rowOff>
    </xdr:from>
    <xdr:ext cx="762000" cy="259045"/>
    <xdr:sp macro="" textlink="">
      <xdr:nvSpPr>
        <xdr:cNvPr id="76" name="テキスト ボックス 75"/>
        <xdr:cNvSpPr txBox="1"/>
      </xdr:nvSpPr>
      <xdr:spPr>
        <a:xfrm>
          <a:off x="2527300" y="31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116419</xdr:rowOff>
    </xdr:from>
    <xdr:to>
      <xdr:col>4</xdr:col>
      <xdr:colOff>1117600</xdr:colOff>
      <xdr:row>36</xdr:row>
      <xdr:rowOff>130363</xdr:rowOff>
    </xdr:to>
    <xdr:cxnSp macro="">
      <xdr:nvCxnSpPr>
        <xdr:cNvPr id="111" name="直線コネクタ 110"/>
        <xdr:cNvCxnSpPr/>
      </xdr:nvCxnSpPr>
      <xdr:spPr bwMode="auto">
        <a:xfrm>
          <a:off x="5003800" y="7069669"/>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53554</xdr:rowOff>
    </xdr:from>
    <xdr:to>
      <xdr:col>4</xdr:col>
      <xdr:colOff>469900</xdr:colOff>
      <xdr:row>36</xdr:row>
      <xdr:rowOff>116419</xdr:rowOff>
    </xdr:to>
    <xdr:cxnSp macro="">
      <xdr:nvCxnSpPr>
        <xdr:cNvPr id="114" name="直線コネクタ 113"/>
        <xdr:cNvCxnSpPr/>
      </xdr:nvCxnSpPr>
      <xdr:spPr bwMode="auto">
        <a:xfrm>
          <a:off x="4305300" y="7006804"/>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324445</xdr:rowOff>
    </xdr:from>
    <xdr:to>
      <xdr:col>3</xdr:col>
      <xdr:colOff>904875</xdr:colOff>
      <xdr:row>36</xdr:row>
      <xdr:rowOff>53554</xdr:rowOff>
    </xdr:to>
    <xdr:cxnSp macro="">
      <xdr:nvCxnSpPr>
        <xdr:cNvPr id="117" name="直線コネクタ 116"/>
        <xdr:cNvCxnSpPr/>
      </xdr:nvCxnSpPr>
      <xdr:spPr bwMode="auto">
        <a:xfrm>
          <a:off x="3606800" y="6934795"/>
          <a:ext cx="6985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324445</xdr:rowOff>
    </xdr:from>
    <xdr:to>
      <xdr:col>3</xdr:col>
      <xdr:colOff>206375</xdr:colOff>
      <xdr:row>36</xdr:row>
      <xdr:rowOff>16390</xdr:rowOff>
    </xdr:to>
    <xdr:cxnSp macro="">
      <xdr:nvCxnSpPr>
        <xdr:cNvPr id="120" name="直線コネクタ 119"/>
        <xdr:cNvCxnSpPr/>
      </xdr:nvCxnSpPr>
      <xdr:spPr bwMode="auto">
        <a:xfrm flipV="1">
          <a:off x="2908300" y="6934795"/>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97589</xdr:rowOff>
    </xdr:from>
    <xdr:ext cx="762000" cy="259045"/>
    <xdr:sp macro="" textlink="">
      <xdr:nvSpPr>
        <xdr:cNvPr id="122" name="テキスト ボックス 121"/>
        <xdr:cNvSpPr txBox="1"/>
      </xdr:nvSpPr>
      <xdr:spPr>
        <a:xfrm>
          <a:off x="32258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59119</xdr:rowOff>
    </xdr:from>
    <xdr:ext cx="762000" cy="259045"/>
    <xdr:sp macro="" textlink="">
      <xdr:nvSpPr>
        <xdr:cNvPr id="124" name="テキスト ボックス 123"/>
        <xdr:cNvSpPr txBox="1"/>
      </xdr:nvSpPr>
      <xdr:spPr>
        <a:xfrm>
          <a:off x="2527300" y="70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79563</xdr:rowOff>
    </xdr:from>
    <xdr:to>
      <xdr:col>5</xdr:col>
      <xdr:colOff>34925</xdr:colOff>
      <xdr:row>37</xdr:row>
      <xdr:rowOff>9713</xdr:rowOff>
    </xdr:to>
    <xdr:sp macro="" textlink="">
      <xdr:nvSpPr>
        <xdr:cNvPr id="130" name="円/楕円 129"/>
        <xdr:cNvSpPr/>
      </xdr:nvSpPr>
      <xdr:spPr bwMode="auto">
        <a:xfrm>
          <a:off x="5600700" y="7032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51640</xdr:rowOff>
    </xdr:from>
    <xdr:ext cx="762000" cy="259045"/>
    <xdr:sp macro="" textlink="">
      <xdr:nvSpPr>
        <xdr:cNvPr id="131" name="人口1人当たり決算額の推移該当値テキスト445"/>
        <xdr:cNvSpPr txBox="1"/>
      </xdr:nvSpPr>
      <xdr:spPr>
        <a:xfrm>
          <a:off x="5740400" y="700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65619</xdr:rowOff>
    </xdr:from>
    <xdr:to>
      <xdr:col>4</xdr:col>
      <xdr:colOff>520700</xdr:colOff>
      <xdr:row>36</xdr:row>
      <xdr:rowOff>167219</xdr:rowOff>
    </xdr:to>
    <xdr:sp macro="" textlink="">
      <xdr:nvSpPr>
        <xdr:cNvPr id="132" name="円/楕円 131"/>
        <xdr:cNvSpPr/>
      </xdr:nvSpPr>
      <xdr:spPr bwMode="auto">
        <a:xfrm>
          <a:off x="4953000" y="701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151996</xdr:rowOff>
    </xdr:from>
    <xdr:ext cx="736600" cy="259045"/>
    <xdr:sp macro="" textlink="">
      <xdr:nvSpPr>
        <xdr:cNvPr id="133" name="テキスト ボックス 132"/>
        <xdr:cNvSpPr txBox="1"/>
      </xdr:nvSpPr>
      <xdr:spPr>
        <a:xfrm>
          <a:off x="4622800" y="710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2754</xdr:rowOff>
    </xdr:from>
    <xdr:to>
      <xdr:col>3</xdr:col>
      <xdr:colOff>955675</xdr:colOff>
      <xdr:row>36</xdr:row>
      <xdr:rowOff>104354</xdr:rowOff>
    </xdr:to>
    <xdr:sp macro="" textlink="">
      <xdr:nvSpPr>
        <xdr:cNvPr id="134" name="円/楕円 133"/>
        <xdr:cNvSpPr/>
      </xdr:nvSpPr>
      <xdr:spPr bwMode="auto">
        <a:xfrm>
          <a:off x="4254500" y="695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89131</xdr:rowOff>
    </xdr:from>
    <xdr:ext cx="762000" cy="259045"/>
    <xdr:sp macro="" textlink="">
      <xdr:nvSpPr>
        <xdr:cNvPr id="135" name="テキスト ボックス 134"/>
        <xdr:cNvSpPr txBox="1"/>
      </xdr:nvSpPr>
      <xdr:spPr>
        <a:xfrm>
          <a:off x="3924300" y="70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273645</xdr:rowOff>
    </xdr:from>
    <xdr:to>
      <xdr:col>3</xdr:col>
      <xdr:colOff>257175</xdr:colOff>
      <xdr:row>36</xdr:row>
      <xdr:rowOff>32345</xdr:rowOff>
    </xdr:to>
    <xdr:sp macro="" textlink="">
      <xdr:nvSpPr>
        <xdr:cNvPr id="136" name="円/楕円 135"/>
        <xdr:cNvSpPr/>
      </xdr:nvSpPr>
      <xdr:spPr bwMode="auto">
        <a:xfrm>
          <a:off x="3556000" y="68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42522</xdr:rowOff>
    </xdr:from>
    <xdr:ext cx="762000" cy="259045"/>
    <xdr:sp macro="" textlink="">
      <xdr:nvSpPr>
        <xdr:cNvPr id="137" name="テキスト ボックス 136"/>
        <xdr:cNvSpPr txBox="1"/>
      </xdr:nvSpPr>
      <xdr:spPr>
        <a:xfrm>
          <a:off x="3225800" y="665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308490</xdr:rowOff>
    </xdr:from>
    <xdr:to>
      <xdr:col>2</xdr:col>
      <xdr:colOff>692150</xdr:colOff>
      <xdr:row>36</xdr:row>
      <xdr:rowOff>67190</xdr:rowOff>
    </xdr:to>
    <xdr:sp macro="" textlink="">
      <xdr:nvSpPr>
        <xdr:cNvPr id="138" name="円/楕円 137"/>
        <xdr:cNvSpPr/>
      </xdr:nvSpPr>
      <xdr:spPr bwMode="auto">
        <a:xfrm>
          <a:off x="2857500" y="69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77367</xdr:rowOff>
    </xdr:from>
    <xdr:ext cx="762000" cy="259045"/>
    <xdr:sp macro="" textlink="">
      <xdr:nvSpPr>
        <xdr:cNvPr id="139" name="テキスト ボックス 138"/>
        <xdr:cNvSpPr txBox="1"/>
      </xdr:nvSpPr>
      <xdr:spPr>
        <a:xfrm>
          <a:off x="2527300" y="66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標準財政規模に対する財政調整基金残高割合は、平成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今後も安定した財政運営を行えるよう、平成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年度に策定した財政規律ガイドラインに基づき、予算編成及び予算執行に留意し、未来へつなぐ財政基盤を確立していく。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年度まで元利償還金等の額は増加していたが、平成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年度をピークに減少傾向にある。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今後も新規発行債の精査を行い、公債費の適正化に努める。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年以降減少している。平成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年度は公共施設整備基金を積み増しなどを行った結果、将来負担額が減少した。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充当可能財源等では、充当可能基金の増などにより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年度に策定した財政規律ガイドラインに基づき、予算編成及び予算執行に留意し、未来へつなぐ財政基盤を確立していく。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58965068</v>
      </c>
      <c r="BO4" s="379"/>
      <c r="BP4" s="379"/>
      <c r="BQ4" s="379"/>
      <c r="BR4" s="379"/>
      <c r="BS4" s="379"/>
      <c r="BT4" s="379"/>
      <c r="BU4" s="380"/>
      <c r="BV4" s="378">
        <v>60111695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56752202</v>
      </c>
      <c r="BO5" s="384"/>
      <c r="BP5" s="384"/>
      <c r="BQ5" s="384"/>
      <c r="BR5" s="384"/>
      <c r="BS5" s="384"/>
      <c r="BT5" s="384"/>
      <c r="BU5" s="385"/>
      <c r="BV5" s="383">
        <v>58123305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91.8</v>
      </c>
      <c r="CU5" s="354"/>
      <c r="CV5" s="354"/>
      <c r="CW5" s="354"/>
      <c r="CX5" s="354"/>
      <c r="CY5" s="354"/>
      <c r="CZ5" s="354"/>
      <c r="DA5" s="355"/>
      <c r="DB5" s="353">
        <v>93.3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2212866</v>
      </c>
      <c r="BO6" s="384"/>
      <c r="BP6" s="384"/>
      <c r="BQ6" s="384"/>
      <c r="BR6" s="384"/>
      <c r="BS6" s="384"/>
      <c r="BT6" s="384"/>
      <c r="BU6" s="385"/>
      <c r="BV6" s="383">
        <v>1988390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100.5</v>
      </c>
      <c r="CU6" s="528"/>
      <c r="CV6" s="528"/>
      <c r="CW6" s="528"/>
      <c r="CX6" s="528"/>
      <c r="CY6" s="528"/>
      <c r="CZ6" s="528"/>
      <c r="DA6" s="529"/>
      <c r="DB6" s="527">
        <v>102.2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129490</v>
      </c>
      <c r="BO7" s="384"/>
      <c r="BP7" s="384"/>
      <c r="BQ7" s="384"/>
      <c r="BR7" s="384"/>
      <c r="BS7" s="384"/>
      <c r="BT7" s="384"/>
      <c r="BU7" s="385"/>
      <c r="BV7" s="383">
        <v>231297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36709106</v>
      </c>
      <c r="CU7" s="384"/>
      <c r="CV7" s="384"/>
      <c r="CW7" s="384"/>
      <c r="CX7" s="384"/>
      <c r="CY7" s="384"/>
      <c r="CZ7" s="384"/>
      <c r="DA7" s="385"/>
      <c r="DB7" s="383">
        <v>35716703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2083376</v>
      </c>
      <c r="BO8" s="384"/>
      <c r="BP8" s="384"/>
      <c r="BQ8" s="384"/>
      <c r="BR8" s="384"/>
      <c r="BS8" s="384"/>
      <c r="BT8" s="384"/>
      <c r="BU8" s="385"/>
      <c r="BV8" s="383">
        <v>1757093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v>
      </c>
      <c r="CU8" s="491"/>
      <c r="CV8" s="491"/>
      <c r="CW8" s="491"/>
      <c r="CX8" s="491"/>
      <c r="CY8" s="491"/>
      <c r="CZ8" s="491"/>
      <c r="DA8" s="492"/>
      <c r="DB8" s="490">
        <v>0.9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223926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326283</v>
      </c>
      <c r="BO9" s="384"/>
      <c r="BP9" s="384"/>
      <c r="BQ9" s="384"/>
      <c r="BR9" s="384"/>
      <c r="BS9" s="384"/>
      <c r="BT9" s="384"/>
      <c r="BU9" s="385"/>
      <c r="BV9" s="383">
        <v>121455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220232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3787</v>
      </c>
      <c r="BO10" s="384"/>
      <c r="BP10" s="384"/>
      <c r="BQ10" s="384"/>
      <c r="BR10" s="384"/>
      <c r="BS10" s="384"/>
      <c r="BT10" s="384"/>
      <c r="BU10" s="385"/>
      <c r="BV10" s="383">
        <v>4591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104</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86364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228155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225744</v>
      </c>
      <c r="S13" s="483"/>
      <c r="T13" s="483"/>
      <c r="U13" s="483"/>
      <c r="V13" s="484"/>
      <c r="W13" s="470" t="s">
        <v>123</v>
      </c>
      <c r="X13" s="396"/>
      <c r="Y13" s="396"/>
      <c r="Z13" s="396"/>
      <c r="AA13" s="396"/>
      <c r="AB13" s="397"/>
      <c r="AC13" s="359">
        <v>938</v>
      </c>
      <c r="AD13" s="360"/>
      <c r="AE13" s="360"/>
      <c r="AF13" s="360"/>
      <c r="AG13" s="361"/>
      <c r="AH13" s="359">
        <v>1221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330070</v>
      </c>
      <c r="BO13" s="384"/>
      <c r="BP13" s="384"/>
      <c r="BQ13" s="384"/>
      <c r="BR13" s="384"/>
      <c r="BS13" s="384"/>
      <c r="BT13" s="384"/>
      <c r="BU13" s="385"/>
      <c r="BV13" s="383">
        <v>212410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6.1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227526</v>
      </c>
      <c r="S14" s="483"/>
      <c r="T14" s="483"/>
      <c r="U14" s="483"/>
      <c r="V14" s="484"/>
      <c r="W14" s="485"/>
      <c r="X14" s="399"/>
      <c r="Y14" s="399"/>
      <c r="Z14" s="399"/>
      <c r="AA14" s="399"/>
      <c r="AB14" s="400"/>
      <c r="AC14" s="475">
        <v>0.9</v>
      </c>
      <c r="AD14" s="476"/>
      <c r="AE14" s="476"/>
      <c r="AF14" s="476"/>
      <c r="AG14" s="477"/>
      <c r="AH14" s="475">
        <v>1.1000000000000001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46.4</v>
      </c>
      <c r="CU14" s="454"/>
      <c r="CV14" s="454"/>
      <c r="CW14" s="454"/>
      <c r="CX14" s="454"/>
      <c r="CY14" s="454"/>
      <c r="CZ14" s="454"/>
      <c r="DA14" s="455"/>
      <c r="DB14" s="486">
        <v>57.2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225144</v>
      </c>
      <c r="S15" s="483"/>
      <c r="T15" s="483"/>
      <c r="U15" s="483"/>
      <c r="V15" s="484"/>
      <c r="W15" s="470" t="s">
        <v>130</v>
      </c>
      <c r="X15" s="396"/>
      <c r="Y15" s="396"/>
      <c r="Z15" s="396"/>
      <c r="AA15" s="396"/>
      <c r="AB15" s="397"/>
      <c r="AC15" s="359">
        <v>24346</v>
      </c>
      <c r="AD15" s="360"/>
      <c r="AE15" s="360"/>
      <c r="AF15" s="360"/>
      <c r="AG15" s="361"/>
      <c r="AH15" s="359">
        <v>28010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23536888</v>
      </c>
      <c r="BO15" s="379"/>
      <c r="BP15" s="379"/>
      <c r="BQ15" s="379"/>
      <c r="BR15" s="379"/>
      <c r="BS15" s="379"/>
      <c r="BT15" s="379"/>
      <c r="BU15" s="380"/>
      <c r="BV15" s="378">
        <v>23026014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23.9</v>
      </c>
      <c r="AD16" s="476"/>
      <c r="AE16" s="476"/>
      <c r="AF16" s="476"/>
      <c r="AG16" s="477"/>
      <c r="AH16" s="475">
        <v>25.5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26138867</v>
      </c>
      <c r="BO16" s="384"/>
      <c r="BP16" s="384"/>
      <c r="BQ16" s="384"/>
      <c r="BR16" s="384"/>
      <c r="BS16" s="384"/>
      <c r="BT16" s="384"/>
      <c r="BU16" s="385"/>
      <c r="BV16" s="383">
        <v>25809163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76568</v>
      </c>
      <c r="AD17" s="360"/>
      <c r="AE17" s="360"/>
      <c r="AF17" s="360"/>
      <c r="AG17" s="361"/>
      <c r="AH17" s="359">
        <v>77885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30447463</v>
      </c>
      <c r="BO17" s="384"/>
      <c r="BP17" s="384"/>
      <c r="BQ17" s="384"/>
      <c r="BR17" s="384"/>
      <c r="BS17" s="384"/>
      <c r="BT17" s="384"/>
      <c r="BU17" s="385"/>
      <c r="BV17" s="383">
        <v>29743904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45.55</v>
      </c>
      <c r="M18" s="446"/>
      <c r="N18" s="446"/>
      <c r="O18" s="446"/>
      <c r="P18" s="446"/>
      <c r="Q18" s="446"/>
      <c r="R18" s="447"/>
      <c r="S18" s="447"/>
      <c r="T18" s="447"/>
      <c r="U18" s="447"/>
      <c r="V18" s="448"/>
      <c r="W18" s="462"/>
      <c r="X18" s="463"/>
      <c r="Y18" s="463"/>
      <c r="Z18" s="463"/>
      <c r="AA18" s="463"/>
      <c r="AB18" s="471"/>
      <c r="AC18" s="347">
        <v>75.2</v>
      </c>
      <c r="AD18" s="348"/>
      <c r="AE18" s="348"/>
      <c r="AF18" s="348"/>
      <c r="AG18" s="449"/>
      <c r="AH18" s="347">
        <v>71</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34228485</v>
      </c>
      <c r="BO18" s="384"/>
      <c r="BP18" s="384"/>
      <c r="BQ18" s="384"/>
      <c r="BR18" s="384"/>
      <c r="BS18" s="384"/>
      <c r="BT18" s="384"/>
      <c r="BU18" s="385"/>
      <c r="BV18" s="383">
        <v>34304759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4916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42471142</v>
      </c>
      <c r="BO19" s="384"/>
      <c r="BP19" s="384"/>
      <c r="BQ19" s="384"/>
      <c r="BR19" s="384"/>
      <c r="BS19" s="384"/>
      <c r="BT19" s="384"/>
      <c r="BU19" s="385"/>
      <c r="BV19" s="383">
        <v>41928569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87286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60784661</v>
      </c>
      <c r="BO23" s="384"/>
      <c r="BP23" s="384"/>
      <c r="BQ23" s="384"/>
      <c r="BR23" s="384"/>
      <c r="BS23" s="384"/>
      <c r="BT23" s="384"/>
      <c r="BU23" s="385"/>
      <c r="BV23" s="383">
        <v>60244443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9000</v>
      </c>
      <c r="R24" s="360"/>
      <c r="S24" s="360"/>
      <c r="T24" s="360"/>
      <c r="U24" s="360"/>
      <c r="V24" s="361"/>
      <c r="W24" s="425"/>
      <c r="X24" s="416"/>
      <c r="Y24" s="417"/>
      <c r="Z24" s="356" t="s">
        <v>153</v>
      </c>
      <c r="AA24" s="357"/>
      <c r="AB24" s="357"/>
      <c r="AC24" s="357"/>
      <c r="AD24" s="357"/>
      <c r="AE24" s="357"/>
      <c r="AF24" s="357"/>
      <c r="AG24" s="358"/>
      <c r="AH24" s="359">
        <v>1277</v>
      </c>
      <c r="AI24" s="360"/>
      <c r="AJ24" s="360"/>
      <c r="AK24" s="360"/>
      <c r="AL24" s="361"/>
      <c r="AM24" s="359">
        <v>4114494</v>
      </c>
      <c r="AN24" s="360"/>
      <c r="AO24" s="360"/>
      <c r="AP24" s="360"/>
      <c r="AQ24" s="360"/>
      <c r="AR24" s="361"/>
      <c r="AS24" s="359">
        <v>3222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40623693</v>
      </c>
      <c r="BO24" s="384"/>
      <c r="BP24" s="384"/>
      <c r="BQ24" s="384"/>
      <c r="BR24" s="384"/>
      <c r="BS24" s="384"/>
      <c r="BT24" s="384"/>
      <c r="BU24" s="385"/>
      <c r="BV24" s="383">
        <v>40128391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7500</v>
      </c>
      <c r="R25" s="360"/>
      <c r="S25" s="360"/>
      <c r="T25" s="360"/>
      <c r="U25" s="360"/>
      <c r="V25" s="361"/>
      <c r="W25" s="425"/>
      <c r="X25" s="416"/>
      <c r="Y25" s="417"/>
      <c r="Z25" s="356" t="s">
        <v>156</v>
      </c>
      <c r="AA25" s="357"/>
      <c r="AB25" s="357"/>
      <c r="AC25" s="357"/>
      <c r="AD25" s="357"/>
      <c r="AE25" s="357"/>
      <c r="AF25" s="357"/>
      <c r="AG25" s="358"/>
      <c r="AH25" s="359">
        <v>260</v>
      </c>
      <c r="AI25" s="360"/>
      <c r="AJ25" s="360"/>
      <c r="AK25" s="360"/>
      <c r="AL25" s="361"/>
      <c r="AM25" s="359">
        <v>864240</v>
      </c>
      <c r="AN25" s="360"/>
      <c r="AO25" s="360"/>
      <c r="AP25" s="360"/>
      <c r="AQ25" s="360"/>
      <c r="AR25" s="361"/>
      <c r="AS25" s="359">
        <v>3324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5937686</v>
      </c>
      <c r="BO25" s="379"/>
      <c r="BP25" s="379"/>
      <c r="BQ25" s="379"/>
      <c r="BR25" s="379"/>
      <c r="BS25" s="379"/>
      <c r="BT25" s="379"/>
      <c r="BU25" s="380"/>
      <c r="BV25" s="378">
        <v>8281709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6950</v>
      </c>
      <c r="R26" s="360"/>
      <c r="S26" s="360"/>
      <c r="T26" s="360"/>
      <c r="U26" s="360"/>
      <c r="V26" s="361"/>
      <c r="W26" s="425"/>
      <c r="X26" s="416"/>
      <c r="Y26" s="417"/>
      <c r="Z26" s="356" t="s">
        <v>159</v>
      </c>
      <c r="AA26" s="436"/>
      <c r="AB26" s="436"/>
      <c r="AC26" s="436"/>
      <c r="AD26" s="436"/>
      <c r="AE26" s="436"/>
      <c r="AF26" s="436"/>
      <c r="AG26" s="437"/>
      <c r="AH26" s="359">
        <v>108</v>
      </c>
      <c r="AI26" s="360"/>
      <c r="AJ26" s="360"/>
      <c r="AK26" s="360"/>
      <c r="AL26" s="361"/>
      <c r="AM26" s="359">
        <v>350892</v>
      </c>
      <c r="AN26" s="360"/>
      <c r="AO26" s="360"/>
      <c r="AP26" s="360"/>
      <c r="AQ26" s="360"/>
      <c r="AR26" s="361"/>
      <c r="AS26" s="359">
        <v>3249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70000</v>
      </c>
      <c r="BO26" s="384"/>
      <c r="BP26" s="384"/>
      <c r="BQ26" s="384"/>
      <c r="BR26" s="384"/>
      <c r="BS26" s="384"/>
      <c r="BT26" s="384"/>
      <c r="BU26" s="385"/>
      <c r="BV26" s="383">
        <v>60000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5050</v>
      </c>
      <c r="R27" s="360"/>
      <c r="S27" s="360"/>
      <c r="T27" s="360"/>
      <c r="U27" s="360"/>
      <c r="V27" s="361"/>
      <c r="W27" s="425"/>
      <c r="X27" s="416"/>
      <c r="Y27" s="417"/>
      <c r="Z27" s="356" t="s">
        <v>162</v>
      </c>
      <c r="AA27" s="357"/>
      <c r="AB27" s="357"/>
      <c r="AC27" s="357"/>
      <c r="AD27" s="357"/>
      <c r="AE27" s="357"/>
      <c r="AF27" s="357"/>
      <c r="AG27" s="358"/>
      <c r="AH27" s="359">
        <v>25</v>
      </c>
      <c r="AI27" s="360"/>
      <c r="AJ27" s="360"/>
      <c r="AK27" s="360"/>
      <c r="AL27" s="361"/>
      <c r="AM27" s="359">
        <v>96736</v>
      </c>
      <c r="AN27" s="360"/>
      <c r="AO27" s="360"/>
      <c r="AP27" s="360"/>
      <c r="AQ27" s="360"/>
      <c r="AR27" s="361"/>
      <c r="AS27" s="359">
        <v>3869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4600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3793870</v>
      </c>
      <c r="BO28" s="379"/>
      <c r="BP28" s="379"/>
      <c r="BQ28" s="379"/>
      <c r="BR28" s="379"/>
      <c r="BS28" s="379"/>
      <c r="BT28" s="379"/>
      <c r="BU28" s="380"/>
      <c r="BV28" s="378">
        <v>3790083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28</v>
      </c>
      <c r="M29" s="360"/>
      <c r="N29" s="360"/>
      <c r="O29" s="360"/>
      <c r="P29" s="361"/>
      <c r="Q29" s="359">
        <v>4350</v>
      </c>
      <c r="R29" s="360"/>
      <c r="S29" s="360"/>
      <c r="T29" s="360"/>
      <c r="U29" s="360"/>
      <c r="V29" s="361"/>
      <c r="W29" s="425"/>
      <c r="X29" s="416"/>
      <c r="Y29" s="417"/>
      <c r="Z29" s="356" t="s">
        <v>169</v>
      </c>
      <c r="AA29" s="357"/>
      <c r="AB29" s="357"/>
      <c r="AC29" s="357"/>
      <c r="AD29" s="357"/>
      <c r="AE29" s="357"/>
      <c r="AF29" s="357"/>
      <c r="AG29" s="358"/>
      <c r="AH29" s="359">
        <v>1302</v>
      </c>
      <c r="AI29" s="360"/>
      <c r="AJ29" s="360"/>
      <c r="AK29" s="360"/>
      <c r="AL29" s="361"/>
      <c r="AM29" s="359">
        <v>4211230</v>
      </c>
      <c r="AN29" s="360"/>
      <c r="AO29" s="360"/>
      <c r="AP29" s="360"/>
      <c r="AQ29" s="360"/>
      <c r="AR29" s="361"/>
      <c r="AS29" s="359">
        <v>3234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165113</v>
      </c>
      <c r="BO29" s="384"/>
      <c r="BP29" s="384"/>
      <c r="BQ29" s="384"/>
      <c r="BR29" s="384"/>
      <c r="BS29" s="384"/>
      <c r="BT29" s="384"/>
      <c r="BU29" s="385"/>
      <c r="BV29" s="383">
        <v>164854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103.5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2614170</v>
      </c>
      <c r="BO30" s="387"/>
      <c r="BP30" s="387"/>
      <c r="BQ30" s="387"/>
      <c r="BR30" s="387"/>
      <c r="BS30" s="387"/>
      <c r="BT30" s="387"/>
      <c r="BU30" s="388"/>
      <c r="BV30" s="386">
        <v>1996054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上尾市国民健康保険特別会計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上尾市水道事業会計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上尾市公共下水道事業特別会計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埼玉県後期高齢者医療広域連合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上尾都市開発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上尾市介護保険特別会計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上尾市青果低温貯蔵</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上尾市後期高齢者医療特別会計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埼玉県市町村総合事務組合</v>
      </c>
      <c r="BZ36" s="342"/>
      <c r="CA36" s="342"/>
      <c r="CB36" s="342"/>
      <c r="CC36" s="342"/>
      <c r="CD36" s="342"/>
      <c r="CE36" s="342"/>
      <c r="CF36" s="342"/>
      <c r="CG36" s="342"/>
      <c r="CH36" s="342"/>
      <c r="CI36" s="342"/>
      <c r="CJ36" s="342"/>
      <c r="CK36" s="342"/>
      <c r="CL36" s="342"/>
      <c r="CM36" s="342"/>
      <c r="CN36" s="165"/>
      <c r="CO36" s="343">
        <f t="shared" si="3"/>
        <v>16</v>
      </c>
      <c r="CP36" s="343"/>
      <c r="CQ36" s="342" t="str">
        <f>IF('各会計、関係団体の財政状況及び健全化判断比率'!BS9="","",'各会計、関係団体の財政状況及び健全化判断比率'!BS9)</f>
        <v>上尾市地域振興公社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f t="shared" si="3"/>
        <v>17</v>
      </c>
      <c r="CP37" s="343"/>
      <c r="CQ37" s="342" t="str">
        <f>IF('各会計、関係団体の財政状況及び健全化判断比率'!BS10="","",'各会計、関係団体の財政状況及び健全化判断比率'!BS10)</f>
        <v>上尾市勤労者福祉サービスセンター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彩の国さいたま人づくり広域連合</v>
      </c>
      <c r="BZ38" s="342"/>
      <c r="CA38" s="342"/>
      <c r="CB38" s="342"/>
      <c r="CC38" s="342"/>
      <c r="CD38" s="342"/>
      <c r="CE38" s="342"/>
      <c r="CF38" s="342"/>
      <c r="CG38" s="342"/>
      <c r="CH38" s="342"/>
      <c r="CI38" s="342"/>
      <c r="CJ38" s="342"/>
      <c r="CK38" s="342"/>
      <c r="CL38" s="342"/>
      <c r="CM38" s="342"/>
      <c r="CN38" s="165"/>
      <c r="CO38" s="343">
        <f t="shared" si="3"/>
        <v>18</v>
      </c>
      <c r="CP38" s="343"/>
      <c r="CQ38" s="342" t="str">
        <f>IF('各会計、関係団体の財政状況及び健全化判断比率'!BS11="","",'各会計、関係団体の財政状況及び健全化判断比率'!BS11)</f>
        <v>上尾市土地開発公社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埼玉県都市競艇組合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上尾、桶川、伊奈衛生組合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5" t="s">
        <v>24</v>
      </c>
      <c r="C41" s="1186"/>
      <c r="D41" s="81"/>
      <c r="E41" s="1187" t="s">
        <v>25</v>
      </c>
      <c r="F41" s="1187"/>
      <c r="G41" s="1187"/>
      <c r="H41" s="1188"/>
      <c r="I41" s="82">
        <v>60077</v>
      </c>
      <c r="J41" s="83">
        <v>59807</v>
      </c>
      <c r="K41" s="83">
        <v>59410</v>
      </c>
      <c r="L41" s="83">
        <v>60244</v>
      </c>
      <c r="M41" s="84">
        <v>60785</v>
      </c>
    </row>
    <row r="42" spans="2:13" ht="27.75" customHeight="1">
      <c r="B42" s="1175"/>
      <c r="C42" s="1176"/>
      <c r="D42" s="85"/>
      <c r="E42" s="1179" t="s">
        <v>26</v>
      </c>
      <c r="F42" s="1179"/>
      <c r="G42" s="1179"/>
      <c r="H42" s="1180"/>
      <c r="I42" s="86">
        <v>5172</v>
      </c>
      <c r="J42" s="87">
        <v>5216</v>
      </c>
      <c r="K42" s="87">
        <v>5261</v>
      </c>
      <c r="L42" s="87">
        <v>3923</v>
      </c>
      <c r="M42" s="88">
        <v>2436</v>
      </c>
    </row>
    <row r="43" spans="2:13" ht="27.75" customHeight="1">
      <c r="B43" s="1175"/>
      <c r="C43" s="1176"/>
      <c r="D43" s="85"/>
      <c r="E43" s="1179" t="s">
        <v>27</v>
      </c>
      <c r="F43" s="1179"/>
      <c r="G43" s="1179"/>
      <c r="H43" s="1180"/>
      <c r="I43" s="86">
        <v>9223</v>
      </c>
      <c r="J43" s="87">
        <v>8914</v>
      </c>
      <c r="K43" s="87">
        <v>8052</v>
      </c>
      <c r="L43" s="87">
        <v>7585</v>
      </c>
      <c r="M43" s="88">
        <v>6667</v>
      </c>
    </row>
    <row r="44" spans="2:13" ht="27.75" customHeight="1">
      <c r="B44" s="1175"/>
      <c r="C44" s="1176"/>
      <c r="D44" s="85"/>
      <c r="E44" s="1179" t="s">
        <v>28</v>
      </c>
      <c r="F44" s="1179"/>
      <c r="G44" s="1179"/>
      <c r="H44" s="1180"/>
      <c r="I44" s="86" t="s">
        <v>475</v>
      </c>
      <c r="J44" s="87" t="s">
        <v>475</v>
      </c>
      <c r="K44" s="87" t="s">
        <v>475</v>
      </c>
      <c r="L44" s="87" t="s">
        <v>475</v>
      </c>
      <c r="M44" s="88" t="s">
        <v>475</v>
      </c>
    </row>
    <row r="45" spans="2:13" ht="27.75" customHeight="1">
      <c r="B45" s="1175"/>
      <c r="C45" s="1176"/>
      <c r="D45" s="85"/>
      <c r="E45" s="1179" t="s">
        <v>29</v>
      </c>
      <c r="F45" s="1179"/>
      <c r="G45" s="1179"/>
      <c r="H45" s="1180"/>
      <c r="I45" s="86">
        <v>12772</v>
      </c>
      <c r="J45" s="87">
        <v>12725</v>
      </c>
      <c r="K45" s="87">
        <v>11989</v>
      </c>
      <c r="L45" s="87">
        <v>11039</v>
      </c>
      <c r="M45" s="88">
        <v>10461</v>
      </c>
    </row>
    <row r="46" spans="2:13" ht="27.75" customHeight="1">
      <c r="B46" s="1175"/>
      <c r="C46" s="1176"/>
      <c r="D46" s="85"/>
      <c r="E46" s="1179" t="s">
        <v>30</v>
      </c>
      <c r="F46" s="1179"/>
      <c r="G46" s="1179"/>
      <c r="H46" s="1180"/>
      <c r="I46" s="86">
        <v>1</v>
      </c>
      <c r="J46" s="87">
        <v>1</v>
      </c>
      <c r="K46" s="87">
        <v>0</v>
      </c>
      <c r="L46" s="87">
        <v>0</v>
      </c>
      <c r="M46" s="88">
        <v>0</v>
      </c>
    </row>
    <row r="47" spans="2:13" ht="27.75" customHeight="1">
      <c r="B47" s="1175"/>
      <c r="C47" s="1176"/>
      <c r="D47" s="85"/>
      <c r="E47" s="1179" t="s">
        <v>31</v>
      </c>
      <c r="F47" s="1179"/>
      <c r="G47" s="1179"/>
      <c r="H47" s="1180"/>
      <c r="I47" s="86" t="s">
        <v>475</v>
      </c>
      <c r="J47" s="87" t="s">
        <v>475</v>
      </c>
      <c r="K47" s="87" t="s">
        <v>475</v>
      </c>
      <c r="L47" s="87" t="s">
        <v>475</v>
      </c>
      <c r="M47" s="88" t="s">
        <v>475</v>
      </c>
    </row>
    <row r="48" spans="2:13" ht="27.75" customHeight="1">
      <c r="B48" s="1177"/>
      <c r="C48" s="1178"/>
      <c r="D48" s="85"/>
      <c r="E48" s="1179" t="s">
        <v>32</v>
      </c>
      <c r="F48" s="1179"/>
      <c r="G48" s="1179"/>
      <c r="H48" s="1180"/>
      <c r="I48" s="86" t="s">
        <v>475</v>
      </c>
      <c r="J48" s="87" t="s">
        <v>475</v>
      </c>
      <c r="K48" s="87" t="s">
        <v>475</v>
      </c>
      <c r="L48" s="87" t="s">
        <v>475</v>
      </c>
      <c r="M48" s="88" t="s">
        <v>475</v>
      </c>
    </row>
    <row r="49" spans="2:13" ht="27.75" customHeight="1">
      <c r="B49" s="1173" t="s">
        <v>33</v>
      </c>
      <c r="C49" s="1174"/>
      <c r="D49" s="89"/>
      <c r="E49" s="1179" t="s">
        <v>34</v>
      </c>
      <c r="F49" s="1179"/>
      <c r="G49" s="1179"/>
      <c r="H49" s="1180"/>
      <c r="I49" s="86">
        <v>3645</v>
      </c>
      <c r="J49" s="87">
        <v>4234</v>
      </c>
      <c r="K49" s="87">
        <v>5214</v>
      </c>
      <c r="L49" s="87">
        <v>6430</v>
      </c>
      <c r="M49" s="88">
        <v>7349</v>
      </c>
    </row>
    <row r="50" spans="2:13" ht="27.75" customHeight="1">
      <c r="B50" s="1175"/>
      <c r="C50" s="1176"/>
      <c r="D50" s="85"/>
      <c r="E50" s="1179" t="s">
        <v>35</v>
      </c>
      <c r="F50" s="1179"/>
      <c r="G50" s="1179"/>
      <c r="H50" s="1180"/>
      <c r="I50" s="86">
        <v>15154</v>
      </c>
      <c r="J50" s="87">
        <v>14258</v>
      </c>
      <c r="K50" s="87">
        <v>13934</v>
      </c>
      <c r="L50" s="87">
        <v>14307</v>
      </c>
      <c r="M50" s="88">
        <v>13361</v>
      </c>
    </row>
    <row r="51" spans="2:13" ht="27.75" customHeight="1">
      <c r="B51" s="1177"/>
      <c r="C51" s="1178"/>
      <c r="D51" s="85"/>
      <c r="E51" s="1179" t="s">
        <v>36</v>
      </c>
      <c r="F51" s="1179"/>
      <c r="G51" s="1179"/>
      <c r="H51" s="1180"/>
      <c r="I51" s="86">
        <v>41093</v>
      </c>
      <c r="J51" s="87">
        <v>42052</v>
      </c>
      <c r="K51" s="87">
        <v>42377</v>
      </c>
      <c r="L51" s="87">
        <v>43836</v>
      </c>
      <c r="M51" s="88">
        <v>44376</v>
      </c>
    </row>
    <row r="52" spans="2:13" ht="27.75" customHeight="1" thickBot="1">
      <c r="B52" s="1181" t="s">
        <v>37</v>
      </c>
      <c r="C52" s="1182"/>
      <c r="D52" s="90"/>
      <c r="E52" s="1183" t="s">
        <v>38</v>
      </c>
      <c r="F52" s="1183"/>
      <c r="G52" s="1183"/>
      <c r="H52" s="1184"/>
      <c r="I52" s="91">
        <v>27352</v>
      </c>
      <c r="J52" s="92">
        <v>26118</v>
      </c>
      <c r="K52" s="92">
        <v>23188</v>
      </c>
      <c r="L52" s="92">
        <v>18218</v>
      </c>
      <c r="M52" s="93">
        <v>15263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30898</v>
      </c>
      <c r="E3" s="116"/>
      <c r="F3" s="117">
        <v>38349</v>
      </c>
      <c r="G3" s="118"/>
      <c r="H3" s="119"/>
    </row>
    <row r="4" spans="1:8">
      <c r="A4" s="120"/>
      <c r="B4" s="121"/>
      <c r="C4" s="122"/>
      <c r="D4" s="123">
        <v>11897</v>
      </c>
      <c r="E4" s="124"/>
      <c r="F4" s="125">
        <v>22585</v>
      </c>
      <c r="G4" s="126"/>
      <c r="H4" s="127"/>
    </row>
    <row r="5" spans="1:8">
      <c r="A5" s="108" t="s">
        <v>509</v>
      </c>
      <c r="B5" s="113"/>
      <c r="C5" s="114"/>
      <c r="D5" s="115">
        <v>27969</v>
      </c>
      <c r="E5" s="116"/>
      <c r="F5" s="117">
        <v>37688</v>
      </c>
      <c r="G5" s="118"/>
      <c r="H5" s="119"/>
    </row>
    <row r="6" spans="1:8">
      <c r="A6" s="120"/>
      <c r="B6" s="121"/>
      <c r="C6" s="122"/>
      <c r="D6" s="123">
        <v>11861</v>
      </c>
      <c r="E6" s="124"/>
      <c r="F6" s="125">
        <v>22661</v>
      </c>
      <c r="G6" s="126"/>
      <c r="H6" s="127"/>
    </row>
    <row r="7" spans="1:8">
      <c r="A7" s="108" t="s">
        <v>510</v>
      </c>
      <c r="B7" s="113"/>
      <c r="C7" s="114"/>
      <c r="D7" s="115">
        <v>28163</v>
      </c>
      <c r="E7" s="116"/>
      <c r="F7" s="117">
        <v>38606</v>
      </c>
      <c r="G7" s="118"/>
      <c r="H7" s="119"/>
    </row>
    <row r="8" spans="1:8">
      <c r="A8" s="120"/>
      <c r="B8" s="121"/>
      <c r="C8" s="122"/>
      <c r="D8" s="123">
        <v>15945</v>
      </c>
      <c r="E8" s="124"/>
      <c r="F8" s="125">
        <v>22435</v>
      </c>
      <c r="G8" s="126"/>
      <c r="H8" s="127"/>
    </row>
    <row r="9" spans="1:8">
      <c r="A9" s="108" t="s">
        <v>511</v>
      </c>
      <c r="B9" s="113"/>
      <c r="C9" s="114"/>
      <c r="D9" s="115">
        <v>36123</v>
      </c>
      <c r="E9" s="116"/>
      <c r="F9" s="117">
        <v>39425</v>
      </c>
      <c r="G9" s="118"/>
      <c r="H9" s="119"/>
    </row>
    <row r="10" spans="1:8">
      <c r="A10" s="120"/>
      <c r="B10" s="121"/>
      <c r="C10" s="122"/>
      <c r="D10" s="123">
        <v>20760</v>
      </c>
      <c r="E10" s="124"/>
      <c r="F10" s="125">
        <v>22414</v>
      </c>
      <c r="G10" s="126"/>
      <c r="H10" s="127"/>
    </row>
    <row r="11" spans="1:8">
      <c r="A11" s="108" t="s">
        <v>512</v>
      </c>
      <c r="B11" s="113"/>
      <c r="C11" s="114"/>
      <c r="D11" s="115">
        <v>30662</v>
      </c>
      <c r="E11" s="116"/>
      <c r="F11" s="117">
        <v>43141</v>
      </c>
      <c r="G11" s="118"/>
      <c r="H11" s="119"/>
    </row>
    <row r="12" spans="1:8">
      <c r="A12" s="120"/>
      <c r="B12" s="121"/>
      <c r="C12" s="128"/>
      <c r="D12" s="123">
        <v>21847</v>
      </c>
      <c r="E12" s="124"/>
      <c r="F12" s="125">
        <v>21887</v>
      </c>
      <c r="G12" s="126"/>
      <c r="H12" s="127"/>
    </row>
    <row r="13" spans="1:8">
      <c r="A13" s="108"/>
      <c r="B13" s="113"/>
      <c r="C13" s="129"/>
      <c r="D13" s="130">
        <v>30763</v>
      </c>
      <c r="E13" s="131"/>
      <c r="F13" s="132">
        <v>39442</v>
      </c>
      <c r="G13" s="133"/>
      <c r="H13" s="119"/>
    </row>
    <row r="14" spans="1:8">
      <c r="A14" s="120"/>
      <c r="B14" s="121"/>
      <c r="C14" s="122"/>
      <c r="D14" s="123">
        <v>16462</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3.52</v>
      </c>
      <c r="C19" s="134">
        <f>ROUND(VALUE(SUBSTITUTE(実質収支比率等に係る経年分析!G$48,"▲","-")),2)</f>
        <v>4.67</v>
      </c>
      <c r="D19" s="134">
        <f>ROUND(VALUE(SUBSTITUTE(実質収支比率等に係る経年分析!H$48,"▲","-")),2)</f>
        <v>4.5599999999999996</v>
      </c>
      <c r="E19" s="134">
        <f>ROUND(VALUE(SUBSTITUTE(実質収支比率等に係る経年分析!I$48,"▲","-")),2)</f>
        <v>4.92</v>
      </c>
      <c r="F19" s="134">
        <f>ROUND(VALUE(SUBSTITUTE(実質収支比率等に係る経年分析!J$48,"▲","-")),2)</f>
        <v>5.68</v>
      </c>
    </row>
    <row r="20" spans="1:11">
      <c r="A20" s="134" t="s">
        <v>43</v>
      </c>
      <c r="B20" s="134">
        <f>ROUND(VALUE(SUBSTITUTE(実質収支比率等に係る経年分析!F$47,"▲","-")),2)</f>
        <v>5.97</v>
      </c>
      <c r="C20" s="134">
        <f>ROUND(VALUE(SUBSTITUTE(実質収支比率等に係る経年分析!G$47,"▲","-")),2)</f>
        <v>7.23</v>
      </c>
      <c r="D20" s="134">
        <f>ROUND(VALUE(SUBSTITUTE(実質収支比率等に係る経年分析!H$47,"▲","-")),2)</f>
        <v>10.54</v>
      </c>
      <c r="E20" s="134">
        <f>ROUND(VALUE(SUBSTITUTE(実質収支比率等に係る経年分析!I$47,"▲","-")),2)</f>
        <v>10.61</v>
      </c>
      <c r="F20" s="134">
        <f>ROUND(VALUE(SUBSTITUTE(実質収支比率等に係る経年分析!J$47,"▲","-")),2)</f>
        <v>10.33</v>
      </c>
    </row>
    <row r="21" spans="1:11">
      <c r="A21" s="134" t="s">
        <v>44</v>
      </c>
      <c r="B21" s="134">
        <f>IF(ISNUMBER(VALUE(SUBSTITUTE(実質収支比率等に係る経年分析!F$49,"▲","-"))),ROUND(VALUE(SUBSTITUTE(実質収支比率等に係る経年分析!F$49,"▲","-")),2),NA())</f>
        <v>1.1100000000000001</v>
      </c>
      <c r="C21" s="134">
        <f>IF(ISNUMBER(VALUE(SUBSTITUTE(実質収支比率等に係る経年分析!G$49,"▲","-"))),ROUND(VALUE(SUBSTITUTE(実質収支比率等に係る経年分析!G$49,"▲","-")),2),NA())</f>
        <v>2.57</v>
      </c>
      <c r="D21" s="134">
        <f>IF(ISNUMBER(VALUE(SUBSTITUTE(実質収支比率等に係る経年分析!H$49,"▲","-"))),ROUND(VALUE(SUBSTITUTE(実質収支比率等に係る経年分析!H$49,"▲","-")),2),NA())</f>
        <v>3.47</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上尾市後期高齢者医療特別会計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上尾市公共下水道事業特別会計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上尾市介護保険特別会計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1.1100000000000001</v>
      </c>
    </row>
    <row r="34" spans="1:16">
      <c r="A34" s="135" t="str">
        <f>IF(連結実質赤字比率に係る赤字・黒字の構成分析!C$36="",NA(),連結実質赤字比率に係る赤字・黒字の構成分析!C$36)</f>
        <v>上尾市国民健康保険特別会計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5.68</v>
      </c>
    </row>
    <row r="36" spans="1:16">
      <c r="A36" s="135" t="str">
        <f>IF(連結実質赤字比率に係る赤字・黒字の構成分析!C$34="",NA(),連結実質赤字比率に係る赤字・黒字の構成分析!C$34)</f>
        <v>上尾市水道事業会計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10.119999999999999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5767</v>
      </c>
      <c r="E42" s="136"/>
      <c r="F42" s="136"/>
      <c r="G42" s="136">
        <f>'実質公債費比率（分子）の構造'!L$52</f>
        <v>5548</v>
      </c>
      <c r="H42" s="136"/>
      <c r="I42" s="136"/>
      <c r="J42" s="136">
        <f>'実質公債費比率（分子）の構造'!M$52</f>
        <v>5549</v>
      </c>
      <c r="K42" s="136"/>
      <c r="L42" s="136"/>
      <c r="M42" s="136">
        <f>'実質公債費比率（分子）の構造'!N$52</f>
        <v>5572</v>
      </c>
      <c r="N42" s="136"/>
      <c r="O42" s="136"/>
      <c r="P42" s="136">
        <f>'実質公債費比率（分子）の構造'!O$52</f>
        <v>5569</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f>'実質公債費比率（分子）の構造'!L$50</f>
        <v>1</v>
      </c>
      <c r="F44" s="136"/>
      <c r="G44" s="136"/>
      <c r="H44" s="136" t="str">
        <f>'実質公債費比率（分子）の構造'!M$50</f>
        <v>-</v>
      </c>
      <c r="I44" s="136"/>
      <c r="J44" s="136"/>
      <c r="K44" s="136">
        <f>'実質公債費比率（分子）の構造'!N$50</f>
        <v>0</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813</v>
      </c>
      <c r="C46" s="136"/>
      <c r="D46" s="136"/>
      <c r="E46" s="136">
        <f>'実質公債費比率（分子）の構造'!L$48</f>
        <v>753</v>
      </c>
      <c r="F46" s="136"/>
      <c r="G46" s="136"/>
      <c r="H46" s="136">
        <f>'実質公債費比率（分子）の構造'!M$48</f>
        <v>601</v>
      </c>
      <c r="I46" s="136"/>
      <c r="J46" s="136"/>
      <c r="K46" s="136">
        <f>'実質公債費比率（分子）の構造'!N$48</f>
        <v>570</v>
      </c>
      <c r="L46" s="136"/>
      <c r="M46" s="136"/>
      <c r="N46" s="136">
        <f>'実質公債費比率（分子）の構造'!O$48</f>
        <v>524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7118</v>
      </c>
      <c r="C49" s="136"/>
      <c r="D49" s="136"/>
      <c r="E49" s="136">
        <f>'実質公債費比率（分子）の構造'!L$45</f>
        <v>7200</v>
      </c>
      <c r="F49" s="136"/>
      <c r="G49" s="136"/>
      <c r="H49" s="136">
        <f>'実質公債費比率（分子）の構造'!M$45</f>
        <v>6859</v>
      </c>
      <c r="I49" s="136"/>
      <c r="J49" s="136"/>
      <c r="K49" s="136">
        <f>'実質公債費比率（分子）の構造'!N$45</f>
        <v>6496</v>
      </c>
      <c r="L49" s="136"/>
      <c r="M49" s="136"/>
      <c r="N49" s="136">
        <f>'実質公債費比率（分子）の構造'!O$45</f>
        <v>6446</v>
      </c>
      <c r="O49" s="136"/>
      <c r="P49" s="136"/>
    </row>
    <row r="50" spans="1:16">
      <c r="A50" s="136" t="s">
        <v>59</v>
      </c>
      <c r="B50" s="136" t="e">
        <f>NA()</f>
        <v>#N/A</v>
      </c>
      <c r="C50" s="136">
        <f>IF(ISNUMBER('実質公債費比率（分子）の構造'!K$53),'実質公債費比率（分子）の構造'!K$53,NA())</f>
        <v>2164</v>
      </c>
      <c r="D50" s="136" t="e">
        <f>NA()</f>
        <v>#N/A</v>
      </c>
      <c r="E50" s="136" t="e">
        <f>NA()</f>
        <v>#N/A</v>
      </c>
      <c r="F50" s="136">
        <f>IF(ISNUMBER('実質公債費比率（分子）の構造'!L$53),'実質公債費比率（分子）の構造'!L$53,NA())</f>
        <v>2407</v>
      </c>
      <c r="G50" s="136" t="e">
        <f>NA()</f>
        <v>#N/A</v>
      </c>
      <c r="H50" s="136" t="e">
        <f>NA()</f>
        <v>#N/A</v>
      </c>
      <c r="I50" s="136">
        <f>IF(ISNUMBER('実質公債費比率（分子）の構造'!M$53),'実質公債費比率（分子）の構造'!M$53,NA())</f>
        <v>1911</v>
      </c>
      <c r="J50" s="136" t="e">
        <f>NA()</f>
        <v>#N/A</v>
      </c>
      <c r="K50" s="136" t="e">
        <f>NA()</f>
        <v>#N/A</v>
      </c>
      <c r="L50" s="136">
        <f>IF(ISNUMBER('実質公債費比率（分子）の構造'!N$53),'実質公債費比率（分子）の構造'!N$53,NA())</f>
        <v>1494</v>
      </c>
      <c r="M50" s="136" t="e">
        <f>NA()</f>
        <v>#N/A</v>
      </c>
      <c r="N50" s="136" t="e">
        <f>NA()</f>
        <v>#N/A</v>
      </c>
      <c r="O50" s="136">
        <f>IF(ISNUMBER('実質公債費比率（分子）の構造'!O$53),'実質公債費比率（分子）の構造'!O$53,NA())</f>
        <v>1401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41093</v>
      </c>
      <c r="E56" s="135"/>
      <c r="F56" s="135"/>
      <c r="G56" s="135">
        <f>'将来負担比率（分子）の構造'!J$51</f>
        <v>42052</v>
      </c>
      <c r="H56" s="135"/>
      <c r="I56" s="135"/>
      <c r="J56" s="135">
        <f>'将来負担比率（分子）の構造'!K$51</f>
        <v>42377</v>
      </c>
      <c r="K56" s="135"/>
      <c r="L56" s="135"/>
      <c r="M56" s="135">
        <f>'将来負担比率（分子）の構造'!L$51</f>
        <v>43836</v>
      </c>
      <c r="N56" s="135"/>
      <c r="O56" s="135"/>
      <c r="P56" s="135">
        <f>'将来負担比率（分子）の構造'!M$51</f>
        <v>44376</v>
      </c>
    </row>
    <row r="57" spans="1:16">
      <c r="A57" s="135" t="s">
        <v>35</v>
      </c>
      <c r="B57" s="135"/>
      <c r="C57" s="135"/>
      <c r="D57" s="135">
        <f>'将来負担比率（分子）の構造'!I$50</f>
        <v>15154</v>
      </c>
      <c r="E57" s="135"/>
      <c r="F57" s="135"/>
      <c r="G57" s="135">
        <f>'将来負担比率（分子）の構造'!J$50</f>
        <v>14258</v>
      </c>
      <c r="H57" s="135"/>
      <c r="I57" s="135"/>
      <c r="J57" s="135">
        <f>'将来負担比率（分子）の構造'!K$50</f>
        <v>13934</v>
      </c>
      <c r="K57" s="135"/>
      <c r="L57" s="135"/>
      <c r="M57" s="135">
        <f>'将来負担比率（分子）の構造'!L$50</f>
        <v>14307</v>
      </c>
      <c r="N57" s="135"/>
      <c r="O57" s="135"/>
      <c r="P57" s="135">
        <f>'将来負担比率（分子）の構造'!M$50</f>
        <v>13361</v>
      </c>
    </row>
    <row r="58" spans="1:16">
      <c r="A58" s="135" t="s">
        <v>34</v>
      </c>
      <c r="B58" s="135"/>
      <c r="C58" s="135"/>
      <c r="D58" s="135">
        <f>'将来負担比率（分子）の構造'!I$49</f>
        <v>3645</v>
      </c>
      <c r="E58" s="135"/>
      <c r="F58" s="135"/>
      <c r="G58" s="135">
        <f>'将来負担比率（分子）の構造'!J$49</f>
        <v>4234</v>
      </c>
      <c r="H58" s="135"/>
      <c r="I58" s="135"/>
      <c r="J58" s="135">
        <f>'将来負担比率（分子）の構造'!K$49</f>
        <v>5214</v>
      </c>
      <c r="K58" s="135"/>
      <c r="L58" s="135"/>
      <c r="M58" s="135">
        <f>'将来負担比率（分子）の構造'!L$49</f>
        <v>6430</v>
      </c>
      <c r="N58" s="135"/>
      <c r="O58" s="135"/>
      <c r="P58" s="135">
        <f>'将来負担比率（分子）の構造'!M$49</f>
        <v>7349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12772</v>
      </c>
      <c r="C62" s="135"/>
      <c r="D62" s="135"/>
      <c r="E62" s="135">
        <f>'将来負担比率（分子）の構造'!J$45</f>
        <v>12725</v>
      </c>
      <c r="F62" s="135"/>
      <c r="G62" s="135"/>
      <c r="H62" s="135">
        <f>'将来負担比率（分子）の構造'!K$45</f>
        <v>11989</v>
      </c>
      <c r="I62" s="135"/>
      <c r="J62" s="135"/>
      <c r="K62" s="135">
        <f>'将来負担比率（分子）の構造'!L$45</f>
        <v>11039</v>
      </c>
      <c r="L62" s="135"/>
      <c r="M62" s="135"/>
      <c r="N62" s="135">
        <f>'将来負担比率（分子）の構造'!M$45</f>
        <v>10461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9223</v>
      </c>
      <c r="C64" s="135"/>
      <c r="D64" s="135"/>
      <c r="E64" s="135">
        <f>'将来負担比率（分子）の構造'!J$43</f>
        <v>8914</v>
      </c>
      <c r="F64" s="135"/>
      <c r="G64" s="135"/>
      <c r="H64" s="135">
        <f>'将来負担比率（分子）の構造'!K$43</f>
        <v>8052</v>
      </c>
      <c r="I64" s="135"/>
      <c r="J64" s="135"/>
      <c r="K64" s="135">
        <f>'将来負担比率（分子）の構造'!L$43</f>
        <v>7585</v>
      </c>
      <c r="L64" s="135"/>
      <c r="M64" s="135"/>
      <c r="N64" s="135">
        <f>'将来負担比率（分子）の構造'!M$43</f>
        <v>6667</v>
      </c>
      <c r="O64" s="135"/>
      <c r="P64" s="135"/>
    </row>
    <row r="65" spans="1:16">
      <c r="A65" s="135" t="s">
        <v>26</v>
      </c>
      <c r="B65" s="135">
        <f>'将来負担比率（分子）の構造'!I$42</f>
        <v>5172</v>
      </c>
      <c r="C65" s="135"/>
      <c r="D65" s="135"/>
      <c r="E65" s="135">
        <f>'将来負担比率（分子）の構造'!J$42</f>
        <v>5216</v>
      </c>
      <c r="F65" s="135"/>
      <c r="G65" s="135"/>
      <c r="H65" s="135">
        <f>'将来負担比率（分子）の構造'!K$42</f>
        <v>5261</v>
      </c>
      <c r="I65" s="135"/>
      <c r="J65" s="135"/>
      <c r="K65" s="135">
        <f>'将来負担比率（分子）の構造'!L$42</f>
        <v>3923</v>
      </c>
      <c r="L65" s="135"/>
      <c r="M65" s="135"/>
      <c r="N65" s="135">
        <f>'将来負担比率（分子）の構造'!M$42</f>
        <v>2436</v>
      </c>
      <c r="O65" s="135"/>
      <c r="P65" s="135"/>
    </row>
    <row r="66" spans="1:16">
      <c r="A66" s="135" t="s">
        <v>25</v>
      </c>
      <c r="B66" s="135">
        <f>'将来負担比率（分子）の構造'!I$41</f>
        <v>60077</v>
      </c>
      <c r="C66" s="135"/>
      <c r="D66" s="135"/>
      <c r="E66" s="135">
        <f>'将来負担比率（分子）の構造'!J$41</f>
        <v>59807</v>
      </c>
      <c r="F66" s="135"/>
      <c r="G66" s="135"/>
      <c r="H66" s="135">
        <f>'将来負担比率（分子）の構造'!K$41</f>
        <v>59410</v>
      </c>
      <c r="I66" s="135"/>
      <c r="J66" s="135"/>
      <c r="K66" s="135">
        <f>'将来負担比率（分子）の構造'!L$41</f>
        <v>60244</v>
      </c>
      <c r="L66" s="135"/>
      <c r="M66" s="135"/>
      <c r="N66" s="135">
        <f>'将来負担比率（分子）の構造'!M$41</f>
        <v>60785</v>
      </c>
      <c r="O66" s="135"/>
      <c r="P66" s="135"/>
    </row>
    <row r="67" spans="1:16">
      <c r="A67" s="135" t="s">
        <v>63</v>
      </c>
      <c r="B67" s="135" t="e">
        <f>NA()</f>
        <v>#N/A</v>
      </c>
      <c r="C67" s="135">
        <f>IF(ISNUMBER('将来負担比率（分子）の構造'!I$52), IF('将来負担比率（分子）の構造'!I$52 &lt; 0, 0, '将来負担比率（分子）の構造'!I$52), NA())</f>
        <v>27352</v>
      </c>
      <c r="D67" s="135" t="e">
        <f>NA()</f>
        <v>#N/A</v>
      </c>
      <c r="E67" s="135" t="e">
        <f>NA()</f>
        <v>#N/A</v>
      </c>
      <c r="F67" s="135">
        <f>IF(ISNUMBER('将来負担比率（分子）の構造'!J$52), IF('将来負担比率（分子）の構造'!J$52 &lt; 0, 0, '将来負担比率（分子）の構造'!J$52), NA())</f>
        <v>26118</v>
      </c>
      <c r="G67" s="135" t="e">
        <f>NA()</f>
        <v>#N/A</v>
      </c>
      <c r="H67" s="135" t="e">
        <f>NA()</f>
        <v>#N/A</v>
      </c>
      <c r="I67" s="135">
        <f>IF(ISNUMBER('将来負担比率（分子）の構造'!K$52), IF('将来負担比率（分子）の構造'!K$52 &lt; 0, 0, '将来負担比率（分子）の構造'!K$52), NA())</f>
        <v>23188</v>
      </c>
      <c r="J67" s="135" t="e">
        <f>NA()</f>
        <v>#N/A</v>
      </c>
      <c r="K67" s="135" t="e">
        <f>NA()</f>
        <v>#N/A</v>
      </c>
      <c r="L67" s="135">
        <f>IF(ISNUMBER('将来負担比率（分子）の構造'!L$52), IF('将来負担比率（分子）の構造'!L$52 &lt; 0, 0, '将来負担比率（分子）の構造'!L$52), NA())</f>
        <v>18218</v>
      </c>
      <c r="M67" s="135" t="e">
        <f>NA()</f>
        <v>#N/A</v>
      </c>
      <c r="N67" s="135" t="e">
        <f>NA()</f>
        <v>#N/A</v>
      </c>
      <c r="O67" s="135">
        <f>IF(ISNUMBER('将来負担比率（分子）の構造'!M$52), IF('将来負担比率（分子）の構造'!M$52 &lt; 0, 0, '将来負担比率（分子）の構造'!M$52), NA())</f>
        <v>15263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30058392</v>
      </c>
      <c r="S5" s="637"/>
      <c r="T5" s="637"/>
      <c r="U5" s="637"/>
      <c r="V5" s="637"/>
      <c r="W5" s="637"/>
      <c r="X5" s="637"/>
      <c r="Y5" s="684"/>
      <c r="Z5" s="697">
        <v>51</v>
      </c>
      <c r="AA5" s="697"/>
      <c r="AB5" s="697"/>
      <c r="AC5" s="697"/>
      <c r="AD5" s="698">
        <v>27898117</v>
      </c>
      <c r="AE5" s="698"/>
      <c r="AF5" s="698"/>
      <c r="AG5" s="698"/>
      <c r="AH5" s="698"/>
      <c r="AI5" s="698"/>
      <c r="AJ5" s="698"/>
      <c r="AK5" s="698"/>
      <c r="AL5" s="685">
        <v>82</v>
      </c>
      <c r="AM5" s="654"/>
      <c r="AN5" s="654"/>
      <c r="AO5" s="686"/>
      <c r="AP5" s="673" t="s">
        <v>207</v>
      </c>
      <c r="AQ5" s="674"/>
      <c r="AR5" s="674"/>
      <c r="AS5" s="674"/>
      <c r="AT5" s="674"/>
      <c r="AU5" s="674"/>
      <c r="AV5" s="674"/>
      <c r="AW5" s="674"/>
      <c r="AX5" s="674"/>
      <c r="AY5" s="674"/>
      <c r="AZ5" s="674"/>
      <c r="BA5" s="674"/>
      <c r="BB5" s="674"/>
      <c r="BC5" s="674"/>
      <c r="BD5" s="674"/>
      <c r="BE5" s="674"/>
      <c r="BF5" s="675"/>
      <c r="BG5" s="586">
        <v>27898117</v>
      </c>
      <c r="BH5" s="587"/>
      <c r="BI5" s="587"/>
      <c r="BJ5" s="587"/>
      <c r="BK5" s="587"/>
      <c r="BL5" s="587"/>
      <c r="BM5" s="587"/>
      <c r="BN5" s="588"/>
      <c r="BO5" s="639">
        <v>92.8</v>
      </c>
      <c r="BP5" s="639"/>
      <c r="BQ5" s="639"/>
      <c r="BR5" s="639"/>
      <c r="BS5" s="640">
        <v>262860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410564</v>
      </c>
      <c r="S6" s="587"/>
      <c r="T6" s="587"/>
      <c r="U6" s="587"/>
      <c r="V6" s="587"/>
      <c r="W6" s="587"/>
      <c r="X6" s="587"/>
      <c r="Y6" s="588"/>
      <c r="Z6" s="639">
        <v>0.7</v>
      </c>
      <c r="AA6" s="639"/>
      <c r="AB6" s="639"/>
      <c r="AC6" s="639"/>
      <c r="AD6" s="640">
        <v>410564</v>
      </c>
      <c r="AE6" s="640"/>
      <c r="AF6" s="640"/>
      <c r="AG6" s="640"/>
      <c r="AH6" s="640"/>
      <c r="AI6" s="640"/>
      <c r="AJ6" s="640"/>
      <c r="AK6" s="640"/>
      <c r="AL6" s="609">
        <v>1.2</v>
      </c>
      <c r="AM6" s="641"/>
      <c r="AN6" s="641"/>
      <c r="AO6" s="642"/>
      <c r="AP6" s="583" t="s">
        <v>212</v>
      </c>
      <c r="AQ6" s="584"/>
      <c r="AR6" s="584"/>
      <c r="AS6" s="584"/>
      <c r="AT6" s="584"/>
      <c r="AU6" s="584"/>
      <c r="AV6" s="584"/>
      <c r="AW6" s="584"/>
      <c r="AX6" s="584"/>
      <c r="AY6" s="584"/>
      <c r="AZ6" s="584"/>
      <c r="BA6" s="584"/>
      <c r="BB6" s="584"/>
      <c r="BC6" s="584"/>
      <c r="BD6" s="584"/>
      <c r="BE6" s="584"/>
      <c r="BF6" s="585"/>
      <c r="BG6" s="586">
        <v>27898117</v>
      </c>
      <c r="BH6" s="587"/>
      <c r="BI6" s="587"/>
      <c r="BJ6" s="587"/>
      <c r="BK6" s="587"/>
      <c r="BL6" s="587"/>
      <c r="BM6" s="587"/>
      <c r="BN6" s="588"/>
      <c r="BO6" s="639">
        <v>92.8</v>
      </c>
      <c r="BP6" s="639"/>
      <c r="BQ6" s="639"/>
      <c r="BR6" s="639"/>
      <c r="BS6" s="640">
        <v>262860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432429</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432429</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59961</v>
      </c>
      <c r="S7" s="587"/>
      <c r="T7" s="587"/>
      <c r="U7" s="587"/>
      <c r="V7" s="587"/>
      <c r="W7" s="587"/>
      <c r="X7" s="587"/>
      <c r="Y7" s="588"/>
      <c r="Z7" s="639">
        <v>0.1</v>
      </c>
      <c r="AA7" s="639"/>
      <c r="AB7" s="639"/>
      <c r="AC7" s="639"/>
      <c r="AD7" s="640">
        <v>59961</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15032898</v>
      </c>
      <c r="BH7" s="587"/>
      <c r="BI7" s="587"/>
      <c r="BJ7" s="587"/>
      <c r="BK7" s="587"/>
      <c r="BL7" s="587"/>
      <c r="BM7" s="587"/>
      <c r="BN7" s="588"/>
      <c r="BO7" s="639">
        <v>50</v>
      </c>
      <c r="BP7" s="639"/>
      <c r="BQ7" s="639"/>
      <c r="BR7" s="639"/>
      <c r="BS7" s="640">
        <v>262860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6586627</v>
      </c>
      <c r="CS7" s="587"/>
      <c r="CT7" s="587"/>
      <c r="CU7" s="587"/>
      <c r="CV7" s="587"/>
      <c r="CW7" s="587"/>
      <c r="CX7" s="587"/>
      <c r="CY7" s="588"/>
      <c r="CZ7" s="639">
        <v>11.6</v>
      </c>
      <c r="DA7" s="639"/>
      <c r="DB7" s="639"/>
      <c r="DC7" s="639"/>
      <c r="DD7" s="592">
        <v>363416</v>
      </c>
      <c r="DE7" s="587"/>
      <c r="DF7" s="587"/>
      <c r="DG7" s="587"/>
      <c r="DH7" s="587"/>
      <c r="DI7" s="587"/>
      <c r="DJ7" s="587"/>
      <c r="DK7" s="587"/>
      <c r="DL7" s="587"/>
      <c r="DM7" s="587"/>
      <c r="DN7" s="587"/>
      <c r="DO7" s="587"/>
      <c r="DP7" s="588"/>
      <c r="DQ7" s="592">
        <v>5827529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127033</v>
      </c>
      <c r="S8" s="587"/>
      <c r="T8" s="587"/>
      <c r="U8" s="587"/>
      <c r="V8" s="587"/>
      <c r="W8" s="587"/>
      <c r="X8" s="587"/>
      <c r="Y8" s="588"/>
      <c r="Z8" s="639">
        <v>0.2</v>
      </c>
      <c r="AA8" s="639"/>
      <c r="AB8" s="639"/>
      <c r="AC8" s="639"/>
      <c r="AD8" s="640">
        <v>127033</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328549</v>
      </c>
      <c r="BH8" s="587"/>
      <c r="BI8" s="587"/>
      <c r="BJ8" s="587"/>
      <c r="BK8" s="587"/>
      <c r="BL8" s="587"/>
      <c r="BM8" s="587"/>
      <c r="BN8" s="588"/>
      <c r="BO8" s="639">
        <v>1.1000000000000001</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23439197</v>
      </c>
      <c r="CS8" s="587"/>
      <c r="CT8" s="587"/>
      <c r="CU8" s="587"/>
      <c r="CV8" s="587"/>
      <c r="CW8" s="587"/>
      <c r="CX8" s="587"/>
      <c r="CY8" s="588"/>
      <c r="CZ8" s="639">
        <v>41.3</v>
      </c>
      <c r="DA8" s="639"/>
      <c r="DB8" s="639"/>
      <c r="DC8" s="639"/>
      <c r="DD8" s="592">
        <v>332407</v>
      </c>
      <c r="DE8" s="587"/>
      <c r="DF8" s="587"/>
      <c r="DG8" s="587"/>
      <c r="DH8" s="587"/>
      <c r="DI8" s="587"/>
      <c r="DJ8" s="587"/>
      <c r="DK8" s="587"/>
      <c r="DL8" s="587"/>
      <c r="DM8" s="587"/>
      <c r="DN8" s="587"/>
      <c r="DO8" s="587"/>
      <c r="DP8" s="588"/>
      <c r="DQ8" s="592">
        <v>12626505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208723</v>
      </c>
      <c r="S9" s="587"/>
      <c r="T9" s="587"/>
      <c r="U9" s="587"/>
      <c r="V9" s="587"/>
      <c r="W9" s="587"/>
      <c r="X9" s="587"/>
      <c r="Y9" s="588"/>
      <c r="Z9" s="639">
        <v>0.4</v>
      </c>
      <c r="AA9" s="639"/>
      <c r="AB9" s="639"/>
      <c r="AC9" s="639"/>
      <c r="AD9" s="640">
        <v>208723</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12614761</v>
      </c>
      <c r="BH9" s="587"/>
      <c r="BI9" s="587"/>
      <c r="BJ9" s="587"/>
      <c r="BK9" s="587"/>
      <c r="BL9" s="587"/>
      <c r="BM9" s="587"/>
      <c r="BN9" s="588"/>
      <c r="BO9" s="639">
        <v>42</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4517623</v>
      </c>
      <c r="CS9" s="587"/>
      <c r="CT9" s="587"/>
      <c r="CU9" s="587"/>
      <c r="CV9" s="587"/>
      <c r="CW9" s="587"/>
      <c r="CX9" s="587"/>
      <c r="CY9" s="588"/>
      <c r="CZ9" s="639">
        <v>8</v>
      </c>
      <c r="DA9" s="639"/>
      <c r="DB9" s="639"/>
      <c r="DC9" s="639"/>
      <c r="DD9" s="592">
        <v>124879</v>
      </c>
      <c r="DE9" s="587"/>
      <c r="DF9" s="587"/>
      <c r="DG9" s="587"/>
      <c r="DH9" s="587"/>
      <c r="DI9" s="587"/>
      <c r="DJ9" s="587"/>
      <c r="DK9" s="587"/>
      <c r="DL9" s="587"/>
      <c r="DM9" s="587"/>
      <c r="DN9" s="587"/>
      <c r="DO9" s="587"/>
      <c r="DP9" s="588"/>
      <c r="DQ9" s="592">
        <v>3870737</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1712206</v>
      </c>
      <c r="S10" s="587"/>
      <c r="T10" s="587"/>
      <c r="U10" s="587"/>
      <c r="V10" s="587"/>
      <c r="W10" s="587"/>
      <c r="X10" s="587"/>
      <c r="Y10" s="588"/>
      <c r="Z10" s="639">
        <v>2.9</v>
      </c>
      <c r="AA10" s="639"/>
      <c r="AB10" s="639"/>
      <c r="AC10" s="639"/>
      <c r="AD10" s="640">
        <v>1712206</v>
      </c>
      <c r="AE10" s="640"/>
      <c r="AF10" s="640"/>
      <c r="AG10" s="640"/>
      <c r="AH10" s="640"/>
      <c r="AI10" s="640"/>
      <c r="AJ10" s="640"/>
      <c r="AK10" s="640"/>
      <c r="AL10" s="609">
        <v>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442994</v>
      </c>
      <c r="BH10" s="587"/>
      <c r="BI10" s="587"/>
      <c r="BJ10" s="587"/>
      <c r="BK10" s="587"/>
      <c r="BL10" s="587"/>
      <c r="BM10" s="587"/>
      <c r="BN10" s="588"/>
      <c r="BO10" s="639">
        <v>1.5</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439327</v>
      </c>
      <c r="CS10" s="587"/>
      <c r="CT10" s="587"/>
      <c r="CU10" s="587"/>
      <c r="CV10" s="587"/>
      <c r="CW10" s="587"/>
      <c r="CX10" s="587"/>
      <c r="CY10" s="588"/>
      <c r="CZ10" s="639">
        <v>0.8</v>
      </c>
      <c r="DA10" s="639"/>
      <c r="DB10" s="639"/>
      <c r="DC10" s="639"/>
      <c r="DD10" s="592">
        <v>4072</v>
      </c>
      <c r="DE10" s="587"/>
      <c r="DF10" s="587"/>
      <c r="DG10" s="587"/>
      <c r="DH10" s="587"/>
      <c r="DI10" s="587"/>
      <c r="DJ10" s="587"/>
      <c r="DK10" s="587"/>
      <c r="DL10" s="587"/>
      <c r="DM10" s="587"/>
      <c r="DN10" s="587"/>
      <c r="DO10" s="587"/>
      <c r="DP10" s="588"/>
      <c r="DQ10" s="592">
        <v>198617</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38112</v>
      </c>
      <c r="S11" s="587"/>
      <c r="T11" s="587"/>
      <c r="U11" s="587"/>
      <c r="V11" s="587"/>
      <c r="W11" s="587"/>
      <c r="X11" s="587"/>
      <c r="Y11" s="588"/>
      <c r="Z11" s="639">
        <v>0.1</v>
      </c>
      <c r="AA11" s="639"/>
      <c r="AB11" s="639"/>
      <c r="AC11" s="639"/>
      <c r="AD11" s="640">
        <v>38112</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1646594</v>
      </c>
      <c r="BH11" s="587"/>
      <c r="BI11" s="587"/>
      <c r="BJ11" s="587"/>
      <c r="BK11" s="587"/>
      <c r="BL11" s="587"/>
      <c r="BM11" s="587"/>
      <c r="BN11" s="588"/>
      <c r="BO11" s="639">
        <v>5.5</v>
      </c>
      <c r="BP11" s="639"/>
      <c r="BQ11" s="639"/>
      <c r="BR11" s="639"/>
      <c r="BS11" s="592">
        <v>262860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158079</v>
      </c>
      <c r="CS11" s="587"/>
      <c r="CT11" s="587"/>
      <c r="CU11" s="587"/>
      <c r="CV11" s="587"/>
      <c r="CW11" s="587"/>
      <c r="CX11" s="587"/>
      <c r="CY11" s="588"/>
      <c r="CZ11" s="639">
        <v>0.3</v>
      </c>
      <c r="DA11" s="639"/>
      <c r="DB11" s="639"/>
      <c r="DC11" s="639"/>
      <c r="DD11" s="592">
        <v>12336</v>
      </c>
      <c r="DE11" s="587"/>
      <c r="DF11" s="587"/>
      <c r="DG11" s="587"/>
      <c r="DH11" s="587"/>
      <c r="DI11" s="587"/>
      <c r="DJ11" s="587"/>
      <c r="DK11" s="587"/>
      <c r="DL11" s="587"/>
      <c r="DM11" s="587"/>
      <c r="DN11" s="587"/>
      <c r="DO11" s="587"/>
      <c r="DP11" s="588"/>
      <c r="DQ11" s="592">
        <v>151864</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11279068</v>
      </c>
      <c r="BH12" s="587"/>
      <c r="BI12" s="587"/>
      <c r="BJ12" s="587"/>
      <c r="BK12" s="587"/>
      <c r="BL12" s="587"/>
      <c r="BM12" s="587"/>
      <c r="BN12" s="588"/>
      <c r="BO12" s="639">
        <v>37.5</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200484</v>
      </c>
      <c r="CS12" s="587"/>
      <c r="CT12" s="587"/>
      <c r="CU12" s="587"/>
      <c r="CV12" s="587"/>
      <c r="CW12" s="587"/>
      <c r="CX12" s="587"/>
      <c r="CY12" s="588"/>
      <c r="CZ12" s="639">
        <v>0.4</v>
      </c>
      <c r="DA12" s="639"/>
      <c r="DB12" s="639"/>
      <c r="DC12" s="639"/>
      <c r="DD12" s="592">
        <v>1160</v>
      </c>
      <c r="DE12" s="587"/>
      <c r="DF12" s="587"/>
      <c r="DG12" s="587"/>
      <c r="DH12" s="587"/>
      <c r="DI12" s="587"/>
      <c r="DJ12" s="587"/>
      <c r="DK12" s="587"/>
      <c r="DL12" s="587"/>
      <c r="DM12" s="587"/>
      <c r="DN12" s="587"/>
      <c r="DO12" s="587"/>
      <c r="DP12" s="588"/>
      <c r="DQ12" s="592">
        <v>180652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161760</v>
      </c>
      <c r="S13" s="587"/>
      <c r="T13" s="587"/>
      <c r="U13" s="587"/>
      <c r="V13" s="587"/>
      <c r="W13" s="587"/>
      <c r="X13" s="587"/>
      <c r="Y13" s="588"/>
      <c r="Z13" s="639">
        <v>0.3</v>
      </c>
      <c r="AA13" s="639"/>
      <c r="AB13" s="639"/>
      <c r="AC13" s="639"/>
      <c r="AD13" s="640">
        <v>161760</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11253599</v>
      </c>
      <c r="BH13" s="587"/>
      <c r="BI13" s="587"/>
      <c r="BJ13" s="587"/>
      <c r="BK13" s="587"/>
      <c r="BL13" s="587"/>
      <c r="BM13" s="587"/>
      <c r="BN13" s="588"/>
      <c r="BO13" s="639">
        <v>37.4</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5596377</v>
      </c>
      <c r="CS13" s="587"/>
      <c r="CT13" s="587"/>
      <c r="CU13" s="587"/>
      <c r="CV13" s="587"/>
      <c r="CW13" s="587"/>
      <c r="CX13" s="587"/>
      <c r="CY13" s="588"/>
      <c r="CZ13" s="639">
        <v>9.9</v>
      </c>
      <c r="DA13" s="639"/>
      <c r="DB13" s="639"/>
      <c r="DC13" s="639"/>
      <c r="DD13" s="592">
        <v>3575306</v>
      </c>
      <c r="DE13" s="587"/>
      <c r="DF13" s="587"/>
      <c r="DG13" s="587"/>
      <c r="DH13" s="587"/>
      <c r="DI13" s="587"/>
      <c r="DJ13" s="587"/>
      <c r="DK13" s="587"/>
      <c r="DL13" s="587"/>
      <c r="DM13" s="587"/>
      <c r="DN13" s="587"/>
      <c r="DO13" s="587"/>
      <c r="DP13" s="588"/>
      <c r="DQ13" s="592">
        <v>3881473</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214852</v>
      </c>
      <c r="BH14" s="587"/>
      <c r="BI14" s="587"/>
      <c r="BJ14" s="587"/>
      <c r="BK14" s="587"/>
      <c r="BL14" s="587"/>
      <c r="BM14" s="587"/>
      <c r="BN14" s="588"/>
      <c r="BO14" s="639">
        <v>0.7</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2383754</v>
      </c>
      <c r="CS14" s="587"/>
      <c r="CT14" s="587"/>
      <c r="CU14" s="587"/>
      <c r="CV14" s="587"/>
      <c r="CW14" s="587"/>
      <c r="CX14" s="587"/>
      <c r="CY14" s="588"/>
      <c r="CZ14" s="639">
        <v>4.2</v>
      </c>
      <c r="DA14" s="639"/>
      <c r="DB14" s="639"/>
      <c r="DC14" s="639"/>
      <c r="DD14" s="592">
        <v>32329</v>
      </c>
      <c r="DE14" s="587"/>
      <c r="DF14" s="587"/>
      <c r="DG14" s="587"/>
      <c r="DH14" s="587"/>
      <c r="DI14" s="587"/>
      <c r="DJ14" s="587"/>
      <c r="DK14" s="587"/>
      <c r="DL14" s="587"/>
      <c r="DM14" s="587"/>
      <c r="DN14" s="587"/>
      <c r="DO14" s="587"/>
      <c r="DP14" s="588"/>
      <c r="DQ14" s="592">
        <v>2348174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179757</v>
      </c>
      <c r="S15" s="587"/>
      <c r="T15" s="587"/>
      <c r="U15" s="587"/>
      <c r="V15" s="587"/>
      <c r="W15" s="587"/>
      <c r="X15" s="587"/>
      <c r="Y15" s="588"/>
      <c r="Z15" s="639">
        <v>0.3</v>
      </c>
      <c r="AA15" s="639"/>
      <c r="AB15" s="639"/>
      <c r="AC15" s="639"/>
      <c r="AD15" s="640">
        <v>179757</v>
      </c>
      <c r="AE15" s="640"/>
      <c r="AF15" s="640"/>
      <c r="AG15" s="640"/>
      <c r="AH15" s="640"/>
      <c r="AI15" s="640"/>
      <c r="AJ15" s="640"/>
      <c r="AK15" s="640"/>
      <c r="AL15" s="609">
        <v>0.5</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1371299</v>
      </c>
      <c r="BH15" s="587"/>
      <c r="BI15" s="587"/>
      <c r="BJ15" s="587"/>
      <c r="BK15" s="587"/>
      <c r="BL15" s="587"/>
      <c r="BM15" s="587"/>
      <c r="BN15" s="588"/>
      <c r="BO15" s="639">
        <v>4.5999999999999996</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6539294</v>
      </c>
      <c r="CS15" s="587"/>
      <c r="CT15" s="587"/>
      <c r="CU15" s="587"/>
      <c r="CV15" s="587"/>
      <c r="CW15" s="587"/>
      <c r="CX15" s="587"/>
      <c r="CY15" s="588"/>
      <c r="CZ15" s="639">
        <v>11.5</v>
      </c>
      <c r="DA15" s="639"/>
      <c r="DB15" s="639"/>
      <c r="DC15" s="639"/>
      <c r="DD15" s="592">
        <v>2549699</v>
      </c>
      <c r="DE15" s="587"/>
      <c r="DF15" s="587"/>
      <c r="DG15" s="587"/>
      <c r="DH15" s="587"/>
      <c r="DI15" s="587"/>
      <c r="DJ15" s="587"/>
      <c r="DK15" s="587"/>
      <c r="DL15" s="587"/>
      <c r="DM15" s="587"/>
      <c r="DN15" s="587"/>
      <c r="DO15" s="587"/>
      <c r="DP15" s="588"/>
      <c r="DQ15" s="592">
        <v>4313073</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3390285</v>
      </c>
      <c r="S16" s="587"/>
      <c r="T16" s="587"/>
      <c r="U16" s="587"/>
      <c r="V16" s="587"/>
      <c r="W16" s="587"/>
      <c r="X16" s="587"/>
      <c r="Y16" s="588"/>
      <c r="Z16" s="639">
        <v>5.7</v>
      </c>
      <c r="AA16" s="639"/>
      <c r="AB16" s="639"/>
      <c r="AC16" s="639"/>
      <c r="AD16" s="640">
        <v>3001101</v>
      </c>
      <c r="AE16" s="640"/>
      <c r="AF16" s="640"/>
      <c r="AG16" s="640"/>
      <c r="AH16" s="640"/>
      <c r="AI16" s="640"/>
      <c r="AJ16" s="640"/>
      <c r="AK16" s="640"/>
      <c r="AL16" s="609">
        <v>8.8000000000000007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12366</v>
      </c>
      <c r="CS16" s="587"/>
      <c r="CT16" s="587"/>
      <c r="CU16" s="587"/>
      <c r="CV16" s="587"/>
      <c r="CW16" s="587"/>
      <c r="CX16" s="587"/>
      <c r="CY16" s="588"/>
      <c r="CZ16" s="639">
        <v>0</v>
      </c>
      <c r="DA16" s="639"/>
      <c r="DB16" s="639"/>
      <c r="DC16" s="639"/>
      <c r="DD16" s="592" t="s">
        <v>220</v>
      </c>
      <c r="DE16" s="587"/>
      <c r="DF16" s="587"/>
      <c r="DG16" s="587"/>
      <c r="DH16" s="587"/>
      <c r="DI16" s="587"/>
      <c r="DJ16" s="587"/>
      <c r="DK16" s="587"/>
      <c r="DL16" s="587"/>
      <c r="DM16" s="587"/>
      <c r="DN16" s="587"/>
      <c r="DO16" s="587"/>
      <c r="DP16" s="588"/>
      <c r="DQ16" s="592">
        <v>6363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3001101</v>
      </c>
      <c r="S17" s="587"/>
      <c r="T17" s="587"/>
      <c r="U17" s="587"/>
      <c r="V17" s="587"/>
      <c r="W17" s="587"/>
      <c r="X17" s="587"/>
      <c r="Y17" s="588"/>
      <c r="Z17" s="639">
        <v>5.0999999999999996</v>
      </c>
      <c r="AA17" s="639"/>
      <c r="AB17" s="639"/>
      <c r="AC17" s="639"/>
      <c r="AD17" s="640">
        <v>3001101</v>
      </c>
      <c r="AE17" s="640"/>
      <c r="AF17" s="640"/>
      <c r="AG17" s="640"/>
      <c r="AH17" s="640"/>
      <c r="AI17" s="640"/>
      <c r="AJ17" s="640"/>
      <c r="AK17" s="640"/>
      <c r="AL17" s="609">
        <v>8.8000000000000007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6446645</v>
      </c>
      <c r="CS17" s="587"/>
      <c r="CT17" s="587"/>
      <c r="CU17" s="587"/>
      <c r="CV17" s="587"/>
      <c r="CW17" s="587"/>
      <c r="CX17" s="587"/>
      <c r="CY17" s="588"/>
      <c r="CZ17" s="639">
        <v>11.4</v>
      </c>
      <c r="DA17" s="639"/>
      <c r="DB17" s="639"/>
      <c r="DC17" s="639"/>
      <c r="DD17" s="592" t="s">
        <v>220</v>
      </c>
      <c r="DE17" s="587"/>
      <c r="DF17" s="587"/>
      <c r="DG17" s="587"/>
      <c r="DH17" s="587"/>
      <c r="DI17" s="587"/>
      <c r="DJ17" s="587"/>
      <c r="DK17" s="587"/>
      <c r="DL17" s="587"/>
      <c r="DM17" s="587"/>
      <c r="DN17" s="587"/>
      <c r="DO17" s="587"/>
      <c r="DP17" s="588"/>
      <c r="DQ17" s="592">
        <v>6420860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383044</v>
      </c>
      <c r="S18" s="587"/>
      <c r="T18" s="587"/>
      <c r="U18" s="587"/>
      <c r="V18" s="587"/>
      <c r="W18" s="587"/>
      <c r="X18" s="587"/>
      <c r="Y18" s="588"/>
      <c r="Z18" s="639">
        <v>0.6</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220</v>
      </c>
      <c r="CS18" s="587"/>
      <c r="CT18" s="587"/>
      <c r="CU18" s="587"/>
      <c r="CV18" s="587"/>
      <c r="CW18" s="587"/>
      <c r="CX18" s="587"/>
      <c r="CY18" s="588"/>
      <c r="CZ18" s="639" t="s">
        <v>220</v>
      </c>
      <c r="DA18" s="639"/>
      <c r="DB18" s="639"/>
      <c r="DC18" s="639"/>
      <c r="DD18" s="592" t="s">
        <v>220</v>
      </c>
      <c r="DE18" s="587"/>
      <c r="DF18" s="587"/>
      <c r="DG18" s="587"/>
      <c r="DH18" s="587"/>
      <c r="DI18" s="587"/>
      <c r="DJ18" s="587"/>
      <c r="DK18" s="587"/>
      <c r="DL18" s="587"/>
      <c r="DM18" s="587"/>
      <c r="DN18" s="587"/>
      <c r="DO18" s="587"/>
      <c r="DP18" s="588"/>
      <c r="DQ18" s="592" t="s">
        <v>220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6140</v>
      </c>
      <c r="S19" s="587"/>
      <c r="T19" s="587"/>
      <c r="U19" s="587"/>
      <c r="V19" s="587"/>
      <c r="W19" s="587"/>
      <c r="X19" s="587"/>
      <c r="Y19" s="588"/>
      <c r="Z19" s="639">
        <v>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2160275</v>
      </c>
      <c r="BH19" s="587"/>
      <c r="BI19" s="587"/>
      <c r="BJ19" s="587"/>
      <c r="BK19" s="587"/>
      <c r="BL19" s="587"/>
      <c r="BM19" s="587"/>
      <c r="BN19" s="588"/>
      <c r="BO19" s="639">
        <v>7.2</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36346793</v>
      </c>
      <c r="S20" s="587"/>
      <c r="T20" s="587"/>
      <c r="U20" s="587"/>
      <c r="V20" s="587"/>
      <c r="W20" s="587"/>
      <c r="X20" s="587"/>
      <c r="Y20" s="588"/>
      <c r="Z20" s="639">
        <v>61.6</v>
      </c>
      <c r="AA20" s="639"/>
      <c r="AB20" s="639"/>
      <c r="AC20" s="639"/>
      <c r="AD20" s="640">
        <v>33797334</v>
      </c>
      <c r="AE20" s="640"/>
      <c r="AF20" s="640"/>
      <c r="AG20" s="640"/>
      <c r="AH20" s="640"/>
      <c r="AI20" s="640"/>
      <c r="AJ20" s="640"/>
      <c r="AK20" s="640"/>
      <c r="AL20" s="609">
        <v>99.3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2160275</v>
      </c>
      <c r="BH20" s="587"/>
      <c r="BI20" s="587"/>
      <c r="BJ20" s="587"/>
      <c r="BK20" s="587"/>
      <c r="BL20" s="587"/>
      <c r="BM20" s="587"/>
      <c r="BN20" s="588"/>
      <c r="BO20" s="639">
        <v>7.2</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56752202</v>
      </c>
      <c r="CS20" s="587"/>
      <c r="CT20" s="587"/>
      <c r="CU20" s="587"/>
      <c r="CV20" s="587"/>
      <c r="CW20" s="587"/>
      <c r="CX20" s="587"/>
      <c r="CY20" s="588"/>
      <c r="CZ20" s="639">
        <v>100</v>
      </c>
      <c r="DA20" s="639"/>
      <c r="DB20" s="639"/>
      <c r="DC20" s="639"/>
      <c r="DD20" s="592">
        <v>6995604</v>
      </c>
      <c r="DE20" s="587"/>
      <c r="DF20" s="587"/>
      <c r="DG20" s="587"/>
      <c r="DH20" s="587"/>
      <c r="DI20" s="587"/>
      <c r="DJ20" s="587"/>
      <c r="DK20" s="587"/>
      <c r="DL20" s="587"/>
      <c r="DM20" s="587"/>
      <c r="DN20" s="587"/>
      <c r="DO20" s="587"/>
      <c r="DP20" s="588"/>
      <c r="DQ20" s="592">
        <v>40258276</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33735</v>
      </c>
      <c r="S21" s="587"/>
      <c r="T21" s="587"/>
      <c r="U21" s="587"/>
      <c r="V21" s="587"/>
      <c r="W21" s="587"/>
      <c r="X21" s="587"/>
      <c r="Y21" s="588"/>
      <c r="Z21" s="639">
        <v>0.1</v>
      </c>
      <c r="AA21" s="639"/>
      <c r="AB21" s="639"/>
      <c r="AC21" s="639"/>
      <c r="AD21" s="640">
        <v>33735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220</v>
      </c>
      <c r="BH21" s="587"/>
      <c r="BI21" s="587"/>
      <c r="BJ21" s="587"/>
      <c r="BK21" s="587"/>
      <c r="BL21" s="587"/>
      <c r="BM21" s="587"/>
      <c r="BN21" s="588"/>
      <c r="BO21" s="639" t="s">
        <v>220</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347667</v>
      </c>
      <c r="S22" s="587"/>
      <c r="T22" s="587"/>
      <c r="U22" s="587"/>
      <c r="V22" s="587"/>
      <c r="W22" s="587"/>
      <c r="X22" s="587"/>
      <c r="Y22" s="588"/>
      <c r="Z22" s="639">
        <v>0.6</v>
      </c>
      <c r="AA22" s="639"/>
      <c r="AB22" s="639"/>
      <c r="AC22" s="639"/>
      <c r="AD22" s="640" t="s">
        <v>220</v>
      </c>
      <c r="AE22" s="640"/>
      <c r="AF22" s="640"/>
      <c r="AG22" s="640"/>
      <c r="AH22" s="640"/>
      <c r="AI22" s="640"/>
      <c r="AJ22" s="640"/>
      <c r="AK22" s="640"/>
      <c r="AL22" s="609" t="s">
        <v>220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705977</v>
      </c>
      <c r="S23" s="587"/>
      <c r="T23" s="587"/>
      <c r="U23" s="587"/>
      <c r="V23" s="587"/>
      <c r="W23" s="587"/>
      <c r="X23" s="587"/>
      <c r="Y23" s="588"/>
      <c r="Z23" s="639">
        <v>1.2</v>
      </c>
      <c r="AA23" s="639"/>
      <c r="AB23" s="639"/>
      <c r="AC23" s="639"/>
      <c r="AD23" s="640">
        <v>146069</v>
      </c>
      <c r="AE23" s="640"/>
      <c r="AF23" s="640"/>
      <c r="AG23" s="640"/>
      <c r="AH23" s="640"/>
      <c r="AI23" s="640"/>
      <c r="AJ23" s="640"/>
      <c r="AK23" s="640"/>
      <c r="AL23" s="609">
        <v>0.4</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2160275</v>
      </c>
      <c r="BH23" s="587"/>
      <c r="BI23" s="587"/>
      <c r="BJ23" s="587"/>
      <c r="BK23" s="587"/>
      <c r="BL23" s="587"/>
      <c r="BM23" s="587"/>
      <c r="BN23" s="588"/>
      <c r="BO23" s="639">
        <v>7.2</v>
      </c>
      <c r="BP23" s="639"/>
      <c r="BQ23" s="639"/>
      <c r="BR23" s="639"/>
      <c r="BS23" s="592" t="s">
        <v>220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384464</v>
      </c>
      <c r="S24" s="587"/>
      <c r="T24" s="587"/>
      <c r="U24" s="587"/>
      <c r="V24" s="587"/>
      <c r="W24" s="587"/>
      <c r="X24" s="587"/>
      <c r="Y24" s="588"/>
      <c r="Z24" s="639">
        <v>0.7</v>
      </c>
      <c r="AA24" s="639"/>
      <c r="AB24" s="639"/>
      <c r="AC24" s="639"/>
      <c r="AD24" s="640" t="s">
        <v>220</v>
      </c>
      <c r="AE24" s="640"/>
      <c r="AF24" s="640"/>
      <c r="AG24" s="640"/>
      <c r="AH24" s="640"/>
      <c r="AI24" s="640"/>
      <c r="AJ24" s="640"/>
      <c r="AK24" s="640"/>
      <c r="AL24" s="609" t="s">
        <v>220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31841352</v>
      </c>
      <c r="CS24" s="637"/>
      <c r="CT24" s="637"/>
      <c r="CU24" s="637"/>
      <c r="CV24" s="637"/>
      <c r="CW24" s="637"/>
      <c r="CX24" s="637"/>
      <c r="CY24" s="684"/>
      <c r="CZ24" s="688">
        <v>56.1</v>
      </c>
      <c r="DA24" s="689"/>
      <c r="DB24" s="689"/>
      <c r="DC24" s="690"/>
      <c r="DD24" s="683">
        <v>21564370</v>
      </c>
      <c r="DE24" s="637"/>
      <c r="DF24" s="637"/>
      <c r="DG24" s="637"/>
      <c r="DH24" s="637"/>
      <c r="DI24" s="637"/>
      <c r="DJ24" s="637"/>
      <c r="DK24" s="684"/>
      <c r="DL24" s="683">
        <v>21488953</v>
      </c>
      <c r="DM24" s="637"/>
      <c r="DN24" s="637"/>
      <c r="DO24" s="637"/>
      <c r="DP24" s="637"/>
      <c r="DQ24" s="637"/>
      <c r="DR24" s="637"/>
      <c r="DS24" s="637"/>
      <c r="DT24" s="637"/>
      <c r="DU24" s="637"/>
      <c r="DV24" s="684"/>
      <c r="DW24" s="685">
        <v>57.6</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8210116</v>
      </c>
      <c r="S25" s="587"/>
      <c r="T25" s="587"/>
      <c r="U25" s="587"/>
      <c r="V25" s="587"/>
      <c r="W25" s="587"/>
      <c r="X25" s="587"/>
      <c r="Y25" s="588"/>
      <c r="Z25" s="639">
        <v>13.9</v>
      </c>
      <c r="AA25" s="639"/>
      <c r="AB25" s="639"/>
      <c r="AC25" s="639"/>
      <c r="AD25" s="640" t="s">
        <v>220</v>
      </c>
      <c r="AE25" s="640"/>
      <c r="AF25" s="640"/>
      <c r="AG25" s="640"/>
      <c r="AH25" s="640"/>
      <c r="AI25" s="640"/>
      <c r="AJ25" s="640"/>
      <c r="AK25" s="640"/>
      <c r="AL25" s="609" t="s">
        <v>220</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11127872</v>
      </c>
      <c r="CS25" s="605"/>
      <c r="CT25" s="605"/>
      <c r="CU25" s="605"/>
      <c r="CV25" s="605"/>
      <c r="CW25" s="605"/>
      <c r="CX25" s="605"/>
      <c r="CY25" s="606"/>
      <c r="CZ25" s="589">
        <v>19.600000000000001</v>
      </c>
      <c r="DA25" s="607"/>
      <c r="DB25" s="607"/>
      <c r="DC25" s="608"/>
      <c r="DD25" s="592">
        <v>10324511</v>
      </c>
      <c r="DE25" s="605"/>
      <c r="DF25" s="605"/>
      <c r="DG25" s="605"/>
      <c r="DH25" s="605"/>
      <c r="DI25" s="605"/>
      <c r="DJ25" s="605"/>
      <c r="DK25" s="606"/>
      <c r="DL25" s="592">
        <v>10251073</v>
      </c>
      <c r="DM25" s="605"/>
      <c r="DN25" s="605"/>
      <c r="DO25" s="605"/>
      <c r="DP25" s="605"/>
      <c r="DQ25" s="605"/>
      <c r="DR25" s="605"/>
      <c r="DS25" s="605"/>
      <c r="DT25" s="605"/>
      <c r="DU25" s="605"/>
      <c r="DV25" s="606"/>
      <c r="DW25" s="609">
        <v>27.5</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7542993</v>
      </c>
      <c r="CS26" s="587"/>
      <c r="CT26" s="587"/>
      <c r="CU26" s="587"/>
      <c r="CV26" s="587"/>
      <c r="CW26" s="587"/>
      <c r="CX26" s="587"/>
      <c r="CY26" s="588"/>
      <c r="CZ26" s="589">
        <v>13.3</v>
      </c>
      <c r="DA26" s="607"/>
      <c r="DB26" s="607"/>
      <c r="DC26" s="608"/>
      <c r="DD26" s="592">
        <v>6822589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3191493</v>
      </c>
      <c r="S27" s="587"/>
      <c r="T27" s="587"/>
      <c r="U27" s="587"/>
      <c r="V27" s="587"/>
      <c r="W27" s="587"/>
      <c r="X27" s="587"/>
      <c r="Y27" s="588"/>
      <c r="Z27" s="639">
        <v>5.4</v>
      </c>
      <c r="AA27" s="639"/>
      <c r="AB27" s="639"/>
      <c r="AC27" s="639"/>
      <c r="AD27" s="640" t="s">
        <v>220</v>
      </c>
      <c r="AE27" s="640"/>
      <c r="AF27" s="640"/>
      <c r="AG27" s="640"/>
      <c r="AH27" s="640"/>
      <c r="AI27" s="640"/>
      <c r="AJ27" s="640"/>
      <c r="AK27" s="640"/>
      <c r="AL27" s="609" t="s">
        <v>220</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30058392</v>
      </c>
      <c r="BH27" s="587"/>
      <c r="BI27" s="587"/>
      <c r="BJ27" s="587"/>
      <c r="BK27" s="587"/>
      <c r="BL27" s="587"/>
      <c r="BM27" s="587"/>
      <c r="BN27" s="588"/>
      <c r="BO27" s="639">
        <v>100</v>
      </c>
      <c r="BP27" s="639"/>
      <c r="BQ27" s="639"/>
      <c r="BR27" s="639"/>
      <c r="BS27" s="592">
        <v>262860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14266835</v>
      </c>
      <c r="CS27" s="605"/>
      <c r="CT27" s="605"/>
      <c r="CU27" s="605"/>
      <c r="CV27" s="605"/>
      <c r="CW27" s="605"/>
      <c r="CX27" s="605"/>
      <c r="CY27" s="606"/>
      <c r="CZ27" s="589">
        <v>25.1</v>
      </c>
      <c r="DA27" s="607"/>
      <c r="DB27" s="607"/>
      <c r="DC27" s="608"/>
      <c r="DD27" s="592">
        <v>4818999</v>
      </c>
      <c r="DE27" s="605"/>
      <c r="DF27" s="605"/>
      <c r="DG27" s="605"/>
      <c r="DH27" s="605"/>
      <c r="DI27" s="605"/>
      <c r="DJ27" s="605"/>
      <c r="DK27" s="606"/>
      <c r="DL27" s="592">
        <v>4817020</v>
      </c>
      <c r="DM27" s="605"/>
      <c r="DN27" s="605"/>
      <c r="DO27" s="605"/>
      <c r="DP27" s="605"/>
      <c r="DQ27" s="605"/>
      <c r="DR27" s="605"/>
      <c r="DS27" s="605"/>
      <c r="DT27" s="605"/>
      <c r="DU27" s="605"/>
      <c r="DV27" s="606"/>
      <c r="DW27" s="609">
        <v>12.9</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74873</v>
      </c>
      <c r="S28" s="587"/>
      <c r="T28" s="587"/>
      <c r="U28" s="587"/>
      <c r="V28" s="587"/>
      <c r="W28" s="587"/>
      <c r="X28" s="587"/>
      <c r="Y28" s="588"/>
      <c r="Z28" s="639">
        <v>0.1</v>
      </c>
      <c r="AA28" s="639"/>
      <c r="AB28" s="639"/>
      <c r="AC28" s="639"/>
      <c r="AD28" s="640">
        <v>63598</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6446645</v>
      </c>
      <c r="CS28" s="587"/>
      <c r="CT28" s="587"/>
      <c r="CU28" s="587"/>
      <c r="CV28" s="587"/>
      <c r="CW28" s="587"/>
      <c r="CX28" s="587"/>
      <c r="CY28" s="588"/>
      <c r="CZ28" s="589">
        <v>11.4</v>
      </c>
      <c r="DA28" s="607"/>
      <c r="DB28" s="607"/>
      <c r="DC28" s="608"/>
      <c r="DD28" s="592">
        <v>6420860</v>
      </c>
      <c r="DE28" s="587"/>
      <c r="DF28" s="587"/>
      <c r="DG28" s="587"/>
      <c r="DH28" s="587"/>
      <c r="DI28" s="587"/>
      <c r="DJ28" s="587"/>
      <c r="DK28" s="588"/>
      <c r="DL28" s="592">
        <v>6420860</v>
      </c>
      <c r="DM28" s="587"/>
      <c r="DN28" s="587"/>
      <c r="DO28" s="587"/>
      <c r="DP28" s="587"/>
      <c r="DQ28" s="587"/>
      <c r="DR28" s="587"/>
      <c r="DS28" s="587"/>
      <c r="DT28" s="587"/>
      <c r="DU28" s="587"/>
      <c r="DV28" s="588"/>
      <c r="DW28" s="609">
        <v>17.2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4230</v>
      </c>
      <c r="S29" s="587"/>
      <c r="T29" s="587"/>
      <c r="U29" s="587"/>
      <c r="V29" s="587"/>
      <c r="W29" s="587"/>
      <c r="X29" s="587"/>
      <c r="Y29" s="588"/>
      <c r="Z29" s="639">
        <v>0</v>
      </c>
      <c r="AA29" s="639"/>
      <c r="AB29" s="639"/>
      <c r="AC29" s="639"/>
      <c r="AD29" s="640" t="s">
        <v>220</v>
      </c>
      <c r="AE29" s="640"/>
      <c r="AF29" s="640"/>
      <c r="AG29" s="640"/>
      <c r="AH29" s="640"/>
      <c r="AI29" s="640"/>
      <c r="AJ29" s="640"/>
      <c r="AK29" s="640"/>
      <c r="AL29" s="609" t="s">
        <v>220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6446359</v>
      </c>
      <c r="CS29" s="605"/>
      <c r="CT29" s="605"/>
      <c r="CU29" s="605"/>
      <c r="CV29" s="605"/>
      <c r="CW29" s="605"/>
      <c r="CX29" s="605"/>
      <c r="CY29" s="606"/>
      <c r="CZ29" s="589">
        <v>11.4</v>
      </c>
      <c r="DA29" s="607"/>
      <c r="DB29" s="607"/>
      <c r="DC29" s="608"/>
      <c r="DD29" s="592">
        <v>6420574</v>
      </c>
      <c r="DE29" s="605"/>
      <c r="DF29" s="605"/>
      <c r="DG29" s="605"/>
      <c r="DH29" s="605"/>
      <c r="DI29" s="605"/>
      <c r="DJ29" s="605"/>
      <c r="DK29" s="606"/>
      <c r="DL29" s="592">
        <v>6420574</v>
      </c>
      <c r="DM29" s="605"/>
      <c r="DN29" s="605"/>
      <c r="DO29" s="605"/>
      <c r="DP29" s="605"/>
      <c r="DQ29" s="605"/>
      <c r="DR29" s="605"/>
      <c r="DS29" s="605"/>
      <c r="DT29" s="605"/>
      <c r="DU29" s="605"/>
      <c r="DV29" s="606"/>
      <c r="DW29" s="609">
        <v>17.2</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199509</v>
      </c>
      <c r="S30" s="587"/>
      <c r="T30" s="587"/>
      <c r="U30" s="587"/>
      <c r="V30" s="587"/>
      <c r="W30" s="587"/>
      <c r="X30" s="587"/>
      <c r="Y30" s="588"/>
      <c r="Z30" s="639">
        <v>0.3</v>
      </c>
      <c r="AA30" s="639"/>
      <c r="AB30" s="639"/>
      <c r="AC30" s="639"/>
      <c r="AD30" s="640" t="s">
        <v>220</v>
      </c>
      <c r="AE30" s="640"/>
      <c r="AF30" s="640"/>
      <c r="AG30" s="640"/>
      <c r="AH30" s="640"/>
      <c r="AI30" s="640"/>
      <c r="AJ30" s="640"/>
      <c r="AK30" s="640"/>
      <c r="AL30" s="609" t="s">
        <v>220</v>
      </c>
      <c r="AM30" s="641"/>
      <c r="AN30" s="641"/>
      <c r="AO30" s="642"/>
      <c r="AP30" s="664" t="s">
        <v>290</v>
      </c>
      <c r="AQ30" s="665"/>
      <c r="AR30" s="665"/>
      <c r="AS30" s="665"/>
      <c r="AT30" s="670" t="s">
        <v>291</v>
      </c>
      <c r="AU30" s="182"/>
      <c r="AV30" s="182"/>
      <c r="AW30" s="182"/>
      <c r="AX30" s="673" t="s">
        <v>169</v>
      </c>
      <c r="AY30" s="674"/>
      <c r="AZ30" s="674"/>
      <c r="BA30" s="674"/>
      <c r="BB30" s="674"/>
      <c r="BC30" s="674"/>
      <c r="BD30" s="674"/>
      <c r="BE30" s="674"/>
      <c r="BF30" s="675"/>
      <c r="BG30" s="652">
        <v>98.6</v>
      </c>
      <c r="BH30" s="653"/>
      <c r="BI30" s="653"/>
      <c r="BJ30" s="653"/>
      <c r="BK30" s="653"/>
      <c r="BL30" s="653"/>
      <c r="BM30" s="654">
        <v>94.8</v>
      </c>
      <c r="BN30" s="653"/>
      <c r="BO30" s="653"/>
      <c r="BP30" s="653"/>
      <c r="BQ30" s="655"/>
      <c r="BR30" s="652">
        <v>98.4</v>
      </c>
      <c r="BS30" s="653"/>
      <c r="BT30" s="653"/>
      <c r="BU30" s="653"/>
      <c r="BV30" s="653"/>
      <c r="BW30" s="653"/>
      <c r="BX30" s="654">
        <v>93.4</v>
      </c>
      <c r="BY30" s="653"/>
      <c r="BZ30" s="653"/>
      <c r="CA30" s="653"/>
      <c r="CB30" s="655"/>
      <c r="CD30" s="658"/>
      <c r="CE30" s="659"/>
      <c r="CF30" s="623" t="s">
        <v>292</v>
      </c>
      <c r="CG30" s="620"/>
      <c r="CH30" s="620"/>
      <c r="CI30" s="620"/>
      <c r="CJ30" s="620"/>
      <c r="CK30" s="620"/>
      <c r="CL30" s="620"/>
      <c r="CM30" s="620"/>
      <c r="CN30" s="620"/>
      <c r="CO30" s="620"/>
      <c r="CP30" s="620"/>
      <c r="CQ30" s="621"/>
      <c r="CR30" s="586">
        <v>5695282</v>
      </c>
      <c r="CS30" s="587"/>
      <c r="CT30" s="587"/>
      <c r="CU30" s="587"/>
      <c r="CV30" s="587"/>
      <c r="CW30" s="587"/>
      <c r="CX30" s="587"/>
      <c r="CY30" s="588"/>
      <c r="CZ30" s="589">
        <v>10</v>
      </c>
      <c r="DA30" s="607"/>
      <c r="DB30" s="607"/>
      <c r="DC30" s="608"/>
      <c r="DD30" s="592">
        <v>5669497</v>
      </c>
      <c r="DE30" s="587"/>
      <c r="DF30" s="587"/>
      <c r="DG30" s="587"/>
      <c r="DH30" s="587"/>
      <c r="DI30" s="587"/>
      <c r="DJ30" s="587"/>
      <c r="DK30" s="588"/>
      <c r="DL30" s="592">
        <v>5669497</v>
      </c>
      <c r="DM30" s="587"/>
      <c r="DN30" s="587"/>
      <c r="DO30" s="587"/>
      <c r="DP30" s="587"/>
      <c r="DQ30" s="587"/>
      <c r="DR30" s="587"/>
      <c r="DS30" s="587"/>
      <c r="DT30" s="587"/>
      <c r="DU30" s="587"/>
      <c r="DV30" s="588"/>
      <c r="DW30" s="609">
        <v>15.2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1988390</v>
      </c>
      <c r="S31" s="587"/>
      <c r="T31" s="587"/>
      <c r="U31" s="587"/>
      <c r="V31" s="587"/>
      <c r="W31" s="587"/>
      <c r="X31" s="587"/>
      <c r="Y31" s="588"/>
      <c r="Z31" s="639">
        <v>3.4</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98.2</v>
      </c>
      <c r="BH31" s="605"/>
      <c r="BI31" s="605"/>
      <c r="BJ31" s="605"/>
      <c r="BK31" s="605"/>
      <c r="BL31" s="605"/>
      <c r="BM31" s="641">
        <v>93.4</v>
      </c>
      <c r="BN31" s="651"/>
      <c r="BO31" s="651"/>
      <c r="BP31" s="651"/>
      <c r="BQ31" s="615"/>
      <c r="BR31" s="650">
        <v>98</v>
      </c>
      <c r="BS31" s="605"/>
      <c r="BT31" s="605"/>
      <c r="BU31" s="605"/>
      <c r="BV31" s="605"/>
      <c r="BW31" s="605"/>
      <c r="BX31" s="641">
        <v>92</v>
      </c>
      <c r="BY31" s="651"/>
      <c r="BZ31" s="651"/>
      <c r="CA31" s="651"/>
      <c r="CB31" s="615"/>
      <c r="CD31" s="658"/>
      <c r="CE31" s="659"/>
      <c r="CF31" s="623" t="s">
        <v>296</v>
      </c>
      <c r="CG31" s="620"/>
      <c r="CH31" s="620"/>
      <c r="CI31" s="620"/>
      <c r="CJ31" s="620"/>
      <c r="CK31" s="620"/>
      <c r="CL31" s="620"/>
      <c r="CM31" s="620"/>
      <c r="CN31" s="620"/>
      <c r="CO31" s="620"/>
      <c r="CP31" s="620"/>
      <c r="CQ31" s="621"/>
      <c r="CR31" s="586">
        <v>751077</v>
      </c>
      <c r="CS31" s="605"/>
      <c r="CT31" s="605"/>
      <c r="CU31" s="605"/>
      <c r="CV31" s="605"/>
      <c r="CW31" s="605"/>
      <c r="CX31" s="605"/>
      <c r="CY31" s="606"/>
      <c r="CZ31" s="589">
        <v>1.3</v>
      </c>
      <c r="DA31" s="607"/>
      <c r="DB31" s="607"/>
      <c r="DC31" s="608"/>
      <c r="DD31" s="592">
        <v>751077</v>
      </c>
      <c r="DE31" s="605"/>
      <c r="DF31" s="605"/>
      <c r="DG31" s="605"/>
      <c r="DH31" s="605"/>
      <c r="DI31" s="605"/>
      <c r="DJ31" s="605"/>
      <c r="DK31" s="606"/>
      <c r="DL31" s="592">
        <v>751077</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1242321</v>
      </c>
      <c r="S32" s="587"/>
      <c r="T32" s="587"/>
      <c r="U32" s="587"/>
      <c r="V32" s="587"/>
      <c r="W32" s="587"/>
      <c r="X32" s="587"/>
      <c r="Y32" s="588"/>
      <c r="Z32" s="639">
        <v>2.1</v>
      </c>
      <c r="AA32" s="639"/>
      <c r="AB32" s="639"/>
      <c r="AC32" s="639"/>
      <c r="AD32" s="640">
        <v>980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98.9</v>
      </c>
      <c r="BH32" s="571"/>
      <c r="BI32" s="571"/>
      <c r="BJ32" s="571"/>
      <c r="BK32" s="571"/>
      <c r="BL32" s="571"/>
      <c r="BM32" s="634">
        <v>96.1</v>
      </c>
      <c r="BN32" s="571"/>
      <c r="BO32" s="571"/>
      <c r="BP32" s="571"/>
      <c r="BQ32" s="628"/>
      <c r="BR32" s="649">
        <v>98.7</v>
      </c>
      <c r="BS32" s="571"/>
      <c r="BT32" s="571"/>
      <c r="BU32" s="571"/>
      <c r="BV32" s="571"/>
      <c r="BW32" s="571"/>
      <c r="BX32" s="634">
        <v>94.7</v>
      </c>
      <c r="BY32" s="571"/>
      <c r="BZ32" s="571"/>
      <c r="CA32" s="571"/>
      <c r="CB32" s="628"/>
      <c r="CD32" s="660"/>
      <c r="CE32" s="661"/>
      <c r="CF32" s="623" t="s">
        <v>299</v>
      </c>
      <c r="CG32" s="620"/>
      <c r="CH32" s="620"/>
      <c r="CI32" s="620"/>
      <c r="CJ32" s="620"/>
      <c r="CK32" s="620"/>
      <c r="CL32" s="620"/>
      <c r="CM32" s="620"/>
      <c r="CN32" s="620"/>
      <c r="CO32" s="620"/>
      <c r="CP32" s="620"/>
      <c r="CQ32" s="621"/>
      <c r="CR32" s="586">
        <v>286</v>
      </c>
      <c r="CS32" s="587"/>
      <c r="CT32" s="587"/>
      <c r="CU32" s="587"/>
      <c r="CV32" s="587"/>
      <c r="CW32" s="587"/>
      <c r="CX32" s="587"/>
      <c r="CY32" s="588"/>
      <c r="CZ32" s="589">
        <v>0</v>
      </c>
      <c r="DA32" s="607"/>
      <c r="DB32" s="607"/>
      <c r="DC32" s="608"/>
      <c r="DD32" s="592">
        <v>286</v>
      </c>
      <c r="DE32" s="587"/>
      <c r="DF32" s="587"/>
      <c r="DG32" s="587"/>
      <c r="DH32" s="587"/>
      <c r="DI32" s="587"/>
      <c r="DJ32" s="587"/>
      <c r="DK32" s="588"/>
      <c r="DL32" s="592">
        <v>286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6235500</v>
      </c>
      <c r="S33" s="587"/>
      <c r="T33" s="587"/>
      <c r="U33" s="587"/>
      <c r="V33" s="587"/>
      <c r="W33" s="587"/>
      <c r="X33" s="587"/>
      <c r="Y33" s="588"/>
      <c r="Z33" s="639">
        <v>10.6</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17902880</v>
      </c>
      <c r="CS33" s="605"/>
      <c r="CT33" s="605"/>
      <c r="CU33" s="605"/>
      <c r="CV33" s="605"/>
      <c r="CW33" s="605"/>
      <c r="CX33" s="605"/>
      <c r="CY33" s="606"/>
      <c r="CZ33" s="589">
        <v>31.5</v>
      </c>
      <c r="DA33" s="607"/>
      <c r="DB33" s="607"/>
      <c r="DC33" s="608"/>
      <c r="DD33" s="592">
        <v>15802970</v>
      </c>
      <c r="DE33" s="605"/>
      <c r="DF33" s="605"/>
      <c r="DG33" s="605"/>
      <c r="DH33" s="605"/>
      <c r="DI33" s="605"/>
      <c r="DJ33" s="605"/>
      <c r="DK33" s="606"/>
      <c r="DL33" s="592">
        <v>12739532</v>
      </c>
      <c r="DM33" s="605"/>
      <c r="DN33" s="605"/>
      <c r="DO33" s="605"/>
      <c r="DP33" s="605"/>
      <c r="DQ33" s="605"/>
      <c r="DR33" s="605"/>
      <c r="DS33" s="605"/>
      <c r="DT33" s="605"/>
      <c r="DU33" s="605"/>
      <c r="DV33" s="606"/>
      <c r="DW33" s="609">
        <v>34.200000000000003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8828318</v>
      </c>
      <c r="CS34" s="587"/>
      <c r="CT34" s="587"/>
      <c r="CU34" s="587"/>
      <c r="CV34" s="587"/>
      <c r="CW34" s="587"/>
      <c r="CX34" s="587"/>
      <c r="CY34" s="588"/>
      <c r="CZ34" s="589">
        <v>15.6</v>
      </c>
      <c r="DA34" s="607"/>
      <c r="DB34" s="607"/>
      <c r="DC34" s="608"/>
      <c r="DD34" s="592">
        <v>7774162</v>
      </c>
      <c r="DE34" s="587"/>
      <c r="DF34" s="587"/>
      <c r="DG34" s="587"/>
      <c r="DH34" s="587"/>
      <c r="DI34" s="587"/>
      <c r="DJ34" s="587"/>
      <c r="DK34" s="588"/>
      <c r="DL34" s="592">
        <v>7369854</v>
      </c>
      <c r="DM34" s="587"/>
      <c r="DN34" s="587"/>
      <c r="DO34" s="587"/>
      <c r="DP34" s="587"/>
      <c r="DQ34" s="587"/>
      <c r="DR34" s="587"/>
      <c r="DS34" s="587"/>
      <c r="DT34" s="587"/>
      <c r="DU34" s="587"/>
      <c r="DV34" s="588"/>
      <c r="DW34" s="609">
        <v>19.8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3260500</v>
      </c>
      <c r="S35" s="587"/>
      <c r="T35" s="587"/>
      <c r="U35" s="587"/>
      <c r="V35" s="587"/>
      <c r="W35" s="587"/>
      <c r="X35" s="587"/>
      <c r="Y35" s="588"/>
      <c r="Z35" s="639">
        <v>5.5</v>
      </c>
      <c r="AA35" s="639"/>
      <c r="AB35" s="639"/>
      <c r="AC35" s="639"/>
      <c r="AD35" s="640" t="s">
        <v>220</v>
      </c>
      <c r="AE35" s="640"/>
      <c r="AF35" s="640"/>
      <c r="AG35" s="640"/>
      <c r="AH35" s="640"/>
      <c r="AI35" s="640"/>
      <c r="AJ35" s="640"/>
      <c r="AK35" s="640"/>
      <c r="AL35" s="609" t="s">
        <v>220</v>
      </c>
      <c r="AM35" s="641"/>
      <c r="AN35" s="641"/>
      <c r="AO35" s="642"/>
      <c r="AP35" s="186"/>
      <c r="AQ35" s="643" t="s">
        <v>307</v>
      </c>
      <c r="AR35" s="644"/>
      <c r="AS35" s="644"/>
      <c r="AT35" s="644"/>
      <c r="AU35" s="644"/>
      <c r="AV35" s="644"/>
      <c r="AW35" s="644"/>
      <c r="AX35" s="644"/>
      <c r="AY35" s="645"/>
      <c r="AZ35" s="636">
        <v>4974369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746066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87031</v>
      </c>
      <c r="CS35" s="605"/>
      <c r="CT35" s="605"/>
      <c r="CU35" s="605"/>
      <c r="CV35" s="605"/>
      <c r="CW35" s="605"/>
      <c r="CX35" s="605"/>
      <c r="CY35" s="606"/>
      <c r="CZ35" s="589">
        <v>0.2</v>
      </c>
      <c r="DA35" s="607"/>
      <c r="DB35" s="607"/>
      <c r="DC35" s="608"/>
      <c r="DD35" s="592">
        <v>73621</v>
      </c>
      <c r="DE35" s="605"/>
      <c r="DF35" s="605"/>
      <c r="DG35" s="605"/>
      <c r="DH35" s="605"/>
      <c r="DI35" s="605"/>
      <c r="DJ35" s="605"/>
      <c r="DK35" s="606"/>
      <c r="DL35" s="592">
        <v>73621</v>
      </c>
      <c r="DM35" s="605"/>
      <c r="DN35" s="605"/>
      <c r="DO35" s="605"/>
      <c r="DP35" s="605"/>
      <c r="DQ35" s="605"/>
      <c r="DR35" s="605"/>
      <c r="DS35" s="605"/>
      <c r="DT35" s="605"/>
      <c r="DU35" s="605"/>
      <c r="DV35" s="606"/>
      <c r="DW35" s="609">
        <v>0.2</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58965068</v>
      </c>
      <c r="S36" s="627"/>
      <c r="T36" s="627"/>
      <c r="U36" s="627"/>
      <c r="V36" s="627"/>
      <c r="W36" s="627"/>
      <c r="X36" s="627"/>
      <c r="Y36" s="630"/>
      <c r="Z36" s="631">
        <v>100</v>
      </c>
      <c r="AA36" s="631"/>
      <c r="AB36" s="631"/>
      <c r="AC36" s="631"/>
      <c r="AD36" s="632">
        <v>34041716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814314</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-615375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3153345</v>
      </c>
      <c r="CS36" s="587"/>
      <c r="CT36" s="587"/>
      <c r="CU36" s="587"/>
      <c r="CV36" s="587"/>
      <c r="CW36" s="587"/>
      <c r="CX36" s="587"/>
      <c r="CY36" s="588"/>
      <c r="CZ36" s="589">
        <v>5.6</v>
      </c>
      <c r="DA36" s="607"/>
      <c r="DB36" s="607"/>
      <c r="DC36" s="608"/>
      <c r="DD36" s="592">
        <v>2856221</v>
      </c>
      <c r="DE36" s="587"/>
      <c r="DF36" s="587"/>
      <c r="DG36" s="587"/>
      <c r="DH36" s="587"/>
      <c r="DI36" s="587"/>
      <c r="DJ36" s="587"/>
      <c r="DK36" s="588"/>
      <c r="DL36" s="592">
        <v>2660961</v>
      </c>
      <c r="DM36" s="587"/>
      <c r="DN36" s="587"/>
      <c r="DO36" s="587"/>
      <c r="DP36" s="587"/>
      <c r="DQ36" s="587"/>
      <c r="DR36" s="587"/>
      <c r="DS36" s="587"/>
      <c r="DT36" s="587"/>
      <c r="DU36" s="587"/>
      <c r="DV36" s="588"/>
      <c r="DW36" s="609">
        <v>7.1</v>
      </c>
      <c r="DX36" s="610"/>
      <c r="DY36" s="610"/>
      <c r="DZ36" s="610"/>
      <c r="EA36" s="610"/>
      <c r="EB36" s="610"/>
      <c r="EC36" s="611"/>
    </row>
    <row r="37" spans="2:133" ht="11.25" customHeight="1">
      <c r="AQ37" s="612" t="s">
        <v>314</v>
      </c>
      <c r="AR37" s="613"/>
      <c r="AS37" s="613"/>
      <c r="AT37" s="613"/>
      <c r="AU37" s="613"/>
      <c r="AV37" s="613"/>
      <c r="AW37" s="613"/>
      <c r="AX37" s="613"/>
      <c r="AY37" s="614"/>
      <c r="AZ37" s="586">
        <v>27330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36029</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201007</v>
      </c>
      <c r="CS37" s="605"/>
      <c r="CT37" s="605"/>
      <c r="CU37" s="605"/>
      <c r="CV37" s="605"/>
      <c r="CW37" s="605"/>
      <c r="CX37" s="605"/>
      <c r="CY37" s="606"/>
      <c r="CZ37" s="589">
        <v>0.4</v>
      </c>
      <c r="DA37" s="607"/>
      <c r="DB37" s="607"/>
      <c r="DC37" s="608"/>
      <c r="DD37" s="592">
        <v>201007</v>
      </c>
      <c r="DE37" s="605"/>
      <c r="DF37" s="605"/>
      <c r="DG37" s="605"/>
      <c r="DH37" s="605"/>
      <c r="DI37" s="605"/>
      <c r="DJ37" s="605"/>
      <c r="DK37" s="606"/>
      <c r="DL37" s="592">
        <v>201007</v>
      </c>
      <c r="DM37" s="605"/>
      <c r="DN37" s="605"/>
      <c r="DO37" s="605"/>
      <c r="DP37" s="605"/>
      <c r="DQ37" s="605"/>
      <c r="DR37" s="605"/>
      <c r="DS37" s="605"/>
      <c r="DT37" s="605"/>
      <c r="DU37" s="605"/>
      <c r="DV37" s="606"/>
      <c r="DW37" s="609">
        <v>0.5</v>
      </c>
      <c r="DX37" s="610"/>
      <c r="DY37" s="610"/>
      <c r="DZ37" s="610"/>
      <c r="EA37" s="610"/>
      <c r="EB37" s="610"/>
      <c r="EC37" s="611"/>
    </row>
    <row r="38" spans="2:133" ht="11.25" customHeight="1">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61858</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4947039</v>
      </c>
      <c r="CS38" s="587"/>
      <c r="CT38" s="587"/>
      <c r="CU38" s="587"/>
      <c r="CV38" s="587"/>
      <c r="CW38" s="587"/>
      <c r="CX38" s="587"/>
      <c r="CY38" s="588"/>
      <c r="CZ38" s="589">
        <v>8.6999999999999993</v>
      </c>
      <c r="DA38" s="607"/>
      <c r="DB38" s="607"/>
      <c r="DC38" s="608"/>
      <c r="DD38" s="592">
        <v>4444106</v>
      </c>
      <c r="DE38" s="587"/>
      <c r="DF38" s="587"/>
      <c r="DG38" s="587"/>
      <c r="DH38" s="587"/>
      <c r="DI38" s="587"/>
      <c r="DJ38" s="587"/>
      <c r="DK38" s="588"/>
      <c r="DL38" s="592">
        <v>2635096</v>
      </c>
      <c r="DM38" s="587"/>
      <c r="DN38" s="587"/>
      <c r="DO38" s="587"/>
      <c r="DP38" s="587"/>
      <c r="DQ38" s="587"/>
      <c r="DR38" s="587"/>
      <c r="DS38" s="587"/>
      <c r="DT38" s="587"/>
      <c r="DU38" s="587"/>
      <c r="DV38" s="588"/>
      <c r="DW38" s="609">
        <v>7.1</v>
      </c>
      <c r="DX38" s="610"/>
      <c r="DY38" s="610"/>
      <c r="DZ38" s="610"/>
      <c r="EA38" s="610"/>
      <c r="EB38" s="610"/>
      <c r="EC38" s="611"/>
    </row>
    <row r="39" spans="2:133" ht="11.25" customHeight="1">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668103</v>
      </c>
      <c r="CS39" s="605"/>
      <c r="CT39" s="605"/>
      <c r="CU39" s="605"/>
      <c r="CV39" s="605"/>
      <c r="CW39" s="605"/>
      <c r="CX39" s="605"/>
      <c r="CY39" s="606"/>
      <c r="CZ39" s="589">
        <v>1.2</v>
      </c>
      <c r="DA39" s="607"/>
      <c r="DB39" s="607"/>
      <c r="DC39" s="608"/>
      <c r="DD39" s="592">
        <v>654860</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1900017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219044</v>
      </c>
      <c r="CS40" s="587"/>
      <c r="CT40" s="587"/>
      <c r="CU40" s="587"/>
      <c r="CV40" s="587"/>
      <c r="CW40" s="587"/>
      <c r="CX40" s="587"/>
      <c r="CY40" s="588"/>
      <c r="CZ40" s="589">
        <v>0.4</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2232708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7007970</v>
      </c>
      <c r="CS42" s="587"/>
      <c r="CT42" s="587"/>
      <c r="CU42" s="587"/>
      <c r="CV42" s="587"/>
      <c r="CW42" s="587"/>
      <c r="CX42" s="587"/>
      <c r="CY42" s="588"/>
      <c r="CZ42" s="589">
        <v>12.3</v>
      </c>
      <c r="DA42" s="590"/>
      <c r="DB42" s="590"/>
      <c r="DC42" s="591"/>
      <c r="DD42" s="592">
        <v>2890936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396147</v>
      </c>
      <c r="CS43" s="605"/>
      <c r="CT43" s="605"/>
      <c r="CU43" s="605"/>
      <c r="CV43" s="605"/>
      <c r="CW43" s="605"/>
      <c r="CX43" s="605"/>
      <c r="CY43" s="606"/>
      <c r="CZ43" s="589">
        <v>0.7</v>
      </c>
      <c r="DA43" s="607"/>
      <c r="DB43" s="607"/>
      <c r="DC43" s="608"/>
      <c r="DD43" s="592">
        <v>396147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6995604</v>
      </c>
      <c r="CS44" s="587"/>
      <c r="CT44" s="587"/>
      <c r="CU44" s="587"/>
      <c r="CV44" s="587"/>
      <c r="CW44" s="587"/>
      <c r="CX44" s="587"/>
      <c r="CY44" s="588"/>
      <c r="CZ44" s="589">
        <v>12.3</v>
      </c>
      <c r="DA44" s="590"/>
      <c r="DB44" s="590"/>
      <c r="DC44" s="591"/>
      <c r="DD44" s="592">
        <v>2884573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1967180</v>
      </c>
      <c r="CS45" s="605"/>
      <c r="CT45" s="605"/>
      <c r="CU45" s="605"/>
      <c r="CV45" s="605"/>
      <c r="CW45" s="605"/>
      <c r="CX45" s="605"/>
      <c r="CY45" s="606"/>
      <c r="CZ45" s="589">
        <v>3.5</v>
      </c>
      <c r="DA45" s="607"/>
      <c r="DB45" s="607"/>
      <c r="DC45" s="608"/>
      <c r="DD45" s="592">
        <v>105425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4984578</v>
      </c>
      <c r="CS46" s="587"/>
      <c r="CT46" s="587"/>
      <c r="CU46" s="587"/>
      <c r="CV46" s="587"/>
      <c r="CW46" s="587"/>
      <c r="CX46" s="587"/>
      <c r="CY46" s="588"/>
      <c r="CZ46" s="589">
        <v>8.8000000000000007</v>
      </c>
      <c r="DA46" s="590"/>
      <c r="DB46" s="590"/>
      <c r="DC46" s="591"/>
      <c r="DD46" s="592">
        <v>2772702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12366</v>
      </c>
      <c r="CS47" s="605"/>
      <c r="CT47" s="605"/>
      <c r="CU47" s="605"/>
      <c r="CV47" s="605"/>
      <c r="CW47" s="605"/>
      <c r="CX47" s="605"/>
      <c r="CY47" s="606"/>
      <c r="CZ47" s="589">
        <v>0</v>
      </c>
      <c r="DA47" s="607"/>
      <c r="DB47" s="607"/>
      <c r="DC47" s="608"/>
      <c r="DD47" s="592">
        <v>6363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56752202</v>
      </c>
      <c r="CS49" s="571"/>
      <c r="CT49" s="571"/>
      <c r="CU49" s="571"/>
      <c r="CV49" s="571"/>
      <c r="CW49" s="571"/>
      <c r="CX49" s="571"/>
      <c r="CY49" s="572"/>
      <c r="CZ49" s="573">
        <v>100</v>
      </c>
      <c r="DA49" s="574"/>
      <c r="DB49" s="574"/>
      <c r="DC49" s="575"/>
      <c r="DD49" s="576">
        <v>40258276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345</v>
      </c>
      <c r="DK2" s="1111"/>
      <c r="DL2" s="1111"/>
      <c r="DM2" s="1111"/>
      <c r="DN2" s="1111"/>
      <c r="DO2" s="1112"/>
      <c r="DP2" s="200"/>
      <c r="DQ2" s="1110" t="s">
        <v>346</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3" t="s">
        <v>347</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5" t="s">
        <v>349</v>
      </c>
      <c r="B5" s="996"/>
      <c r="C5" s="996"/>
      <c r="D5" s="996"/>
      <c r="E5" s="996"/>
      <c r="F5" s="996"/>
      <c r="G5" s="996"/>
      <c r="H5" s="996"/>
      <c r="I5" s="996"/>
      <c r="J5" s="996"/>
      <c r="K5" s="996"/>
      <c r="L5" s="996"/>
      <c r="M5" s="996"/>
      <c r="N5" s="996"/>
      <c r="O5" s="996"/>
      <c r="P5" s="997"/>
      <c r="Q5" s="1001" t="s">
        <v>350</v>
      </c>
      <c r="R5" s="1002"/>
      <c r="S5" s="1002"/>
      <c r="T5" s="1002"/>
      <c r="U5" s="1003"/>
      <c r="V5" s="1001" t="s">
        <v>351</v>
      </c>
      <c r="W5" s="1002"/>
      <c r="X5" s="1002"/>
      <c r="Y5" s="1002"/>
      <c r="Z5" s="1003"/>
      <c r="AA5" s="1001" t="s">
        <v>352</v>
      </c>
      <c r="AB5" s="1002"/>
      <c r="AC5" s="1002"/>
      <c r="AD5" s="1002"/>
      <c r="AE5" s="1002"/>
      <c r="AF5" s="1113" t="s">
        <v>353</v>
      </c>
      <c r="AG5" s="1002"/>
      <c r="AH5" s="1002"/>
      <c r="AI5" s="1002"/>
      <c r="AJ5" s="1017"/>
      <c r="AK5" s="1002" t="s">
        <v>354</v>
      </c>
      <c r="AL5" s="1002"/>
      <c r="AM5" s="1002"/>
      <c r="AN5" s="1002"/>
      <c r="AO5" s="1003"/>
      <c r="AP5" s="1001" t="s">
        <v>355</v>
      </c>
      <c r="AQ5" s="1002"/>
      <c r="AR5" s="1002"/>
      <c r="AS5" s="1002"/>
      <c r="AT5" s="1003"/>
      <c r="AU5" s="1001" t="s">
        <v>356</v>
      </c>
      <c r="AV5" s="1002"/>
      <c r="AW5" s="1002"/>
      <c r="AX5" s="1002"/>
      <c r="AY5" s="1017"/>
      <c r="AZ5" s="207"/>
      <c r="BA5" s="207"/>
      <c r="BB5" s="207"/>
      <c r="BC5" s="207"/>
      <c r="BD5" s="207"/>
      <c r="BE5" s="208"/>
      <c r="BF5" s="208"/>
      <c r="BG5" s="208"/>
      <c r="BH5" s="208"/>
      <c r="BI5" s="208"/>
      <c r="BJ5" s="208"/>
      <c r="BK5" s="208"/>
      <c r="BL5" s="208"/>
      <c r="BM5" s="208"/>
      <c r="BN5" s="208"/>
      <c r="BO5" s="208"/>
      <c r="BP5" s="208"/>
      <c r="BQ5" s="995" t="s">
        <v>357</v>
      </c>
      <c r="BR5" s="996"/>
      <c r="BS5" s="996"/>
      <c r="BT5" s="996"/>
      <c r="BU5" s="996"/>
      <c r="BV5" s="996"/>
      <c r="BW5" s="996"/>
      <c r="BX5" s="996"/>
      <c r="BY5" s="996"/>
      <c r="BZ5" s="996"/>
      <c r="CA5" s="996"/>
      <c r="CB5" s="996"/>
      <c r="CC5" s="996"/>
      <c r="CD5" s="996"/>
      <c r="CE5" s="996"/>
      <c r="CF5" s="996"/>
      <c r="CG5" s="997"/>
      <c r="CH5" s="1001" t="s">
        <v>358</v>
      </c>
      <c r="CI5" s="1002"/>
      <c r="CJ5" s="1002"/>
      <c r="CK5" s="1002"/>
      <c r="CL5" s="1003"/>
      <c r="CM5" s="1001" t="s">
        <v>359</v>
      </c>
      <c r="CN5" s="1002"/>
      <c r="CO5" s="1002"/>
      <c r="CP5" s="1002"/>
      <c r="CQ5" s="1003"/>
      <c r="CR5" s="1001" t="s">
        <v>360</v>
      </c>
      <c r="CS5" s="1002"/>
      <c r="CT5" s="1002"/>
      <c r="CU5" s="1002"/>
      <c r="CV5" s="1003"/>
      <c r="CW5" s="1001" t="s">
        <v>361</v>
      </c>
      <c r="CX5" s="1002"/>
      <c r="CY5" s="1002"/>
      <c r="CZ5" s="1002"/>
      <c r="DA5" s="1003"/>
      <c r="DB5" s="1001" t="s">
        <v>362</v>
      </c>
      <c r="DC5" s="1002"/>
      <c r="DD5" s="1002"/>
      <c r="DE5" s="1002"/>
      <c r="DF5" s="1003"/>
      <c r="DG5" s="1098" t="s">
        <v>363</v>
      </c>
      <c r="DH5" s="1099"/>
      <c r="DI5" s="1099"/>
      <c r="DJ5" s="1099"/>
      <c r="DK5" s="1100"/>
      <c r="DL5" s="1098" t="s">
        <v>364</v>
      </c>
      <c r="DM5" s="1099"/>
      <c r="DN5" s="1099"/>
      <c r="DO5" s="1099"/>
      <c r="DP5" s="1100"/>
      <c r="DQ5" s="1001" t="s">
        <v>365</v>
      </c>
      <c r="DR5" s="1002"/>
      <c r="DS5" s="1002"/>
      <c r="DT5" s="1002"/>
      <c r="DU5" s="1003"/>
      <c r="DV5" s="1001" t="s">
        <v>356</v>
      </c>
      <c r="DW5" s="1002"/>
      <c r="DX5" s="1002"/>
      <c r="DY5" s="1002"/>
      <c r="DZ5" s="1017"/>
      <c r="EA5" s="205"/>
    </row>
    <row r="6" spans="1:131" s="206"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4"/>
      <c r="AG6" s="1005"/>
      <c r="AH6" s="1005"/>
      <c r="AI6" s="1005"/>
      <c r="AJ6" s="1018"/>
      <c r="AK6" s="1005"/>
      <c r="AL6" s="1005"/>
      <c r="AM6" s="1005"/>
      <c r="AN6" s="1005"/>
      <c r="AO6" s="1006"/>
      <c r="AP6" s="1004"/>
      <c r="AQ6" s="1005"/>
      <c r="AR6" s="1005"/>
      <c r="AS6" s="1005"/>
      <c r="AT6" s="1006"/>
      <c r="AU6" s="1004"/>
      <c r="AV6" s="1005"/>
      <c r="AW6" s="1005"/>
      <c r="AX6" s="1005"/>
      <c r="AY6" s="1018"/>
      <c r="AZ6" s="203"/>
      <c r="BA6" s="203"/>
      <c r="BB6" s="203"/>
      <c r="BC6" s="203"/>
      <c r="BD6" s="203"/>
      <c r="BE6" s="204"/>
      <c r="BF6" s="204"/>
      <c r="BG6" s="204"/>
      <c r="BH6" s="204"/>
      <c r="BI6" s="204"/>
      <c r="BJ6" s="204"/>
      <c r="BK6" s="204"/>
      <c r="BL6" s="204"/>
      <c r="BM6" s="204"/>
      <c r="BN6" s="204"/>
      <c r="BO6" s="204"/>
      <c r="BP6" s="20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1"/>
      <c r="DH6" s="1102"/>
      <c r="DI6" s="1102"/>
      <c r="DJ6" s="1102"/>
      <c r="DK6" s="1103"/>
      <c r="DL6" s="1101"/>
      <c r="DM6" s="1102"/>
      <c r="DN6" s="1102"/>
      <c r="DO6" s="1102"/>
      <c r="DP6" s="1103"/>
      <c r="DQ6" s="1004"/>
      <c r="DR6" s="1005"/>
      <c r="DS6" s="1005"/>
      <c r="DT6" s="1005"/>
      <c r="DU6" s="1006"/>
      <c r="DV6" s="1004"/>
      <c r="DW6" s="1005"/>
      <c r="DX6" s="1005"/>
      <c r="DY6" s="1005"/>
      <c r="DZ6" s="1018"/>
      <c r="EA6" s="205"/>
    </row>
    <row r="7" spans="1:131" s="206" customFormat="1" ht="26.25" customHeight="1" thickTop="1">
      <c r="A7" s="209">
        <v>1</v>
      </c>
      <c r="B7" s="1050" t="s">
        <v>366</v>
      </c>
      <c r="C7" s="1051"/>
      <c r="D7" s="1051"/>
      <c r="E7" s="1051"/>
      <c r="F7" s="1051"/>
      <c r="G7" s="1051"/>
      <c r="H7" s="1051"/>
      <c r="I7" s="1051"/>
      <c r="J7" s="1051"/>
      <c r="K7" s="1051"/>
      <c r="L7" s="1051"/>
      <c r="M7" s="1051"/>
      <c r="N7" s="1051"/>
      <c r="O7" s="1051"/>
      <c r="P7" s="1052"/>
      <c r="Q7" s="1104">
        <v>58965</v>
      </c>
      <c r="R7" s="1105"/>
      <c r="S7" s="1105"/>
      <c r="T7" s="1105"/>
      <c r="U7" s="1105"/>
      <c r="V7" s="1105">
        <v>56752</v>
      </c>
      <c r="W7" s="1105"/>
      <c r="X7" s="1105"/>
      <c r="Y7" s="1105"/>
      <c r="Z7" s="1105"/>
      <c r="AA7" s="1105">
        <v>2213</v>
      </c>
      <c r="AB7" s="1105"/>
      <c r="AC7" s="1105"/>
      <c r="AD7" s="1105"/>
      <c r="AE7" s="1106"/>
      <c r="AF7" s="1107">
        <v>2083</v>
      </c>
      <c r="AG7" s="1108"/>
      <c r="AH7" s="1108"/>
      <c r="AI7" s="1108"/>
      <c r="AJ7" s="1109"/>
      <c r="AK7" s="1091"/>
      <c r="AL7" s="1092"/>
      <c r="AM7" s="1092"/>
      <c r="AN7" s="1092"/>
      <c r="AO7" s="1092"/>
      <c r="AP7" s="1092">
        <v>60785</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c r="BS7" s="1095" t="s">
        <v>536</v>
      </c>
      <c r="BT7" s="1096"/>
      <c r="BU7" s="1096"/>
      <c r="BV7" s="1096"/>
      <c r="BW7" s="1096"/>
      <c r="BX7" s="1096"/>
      <c r="BY7" s="1096"/>
      <c r="BZ7" s="1096"/>
      <c r="CA7" s="1096"/>
      <c r="CB7" s="1096"/>
      <c r="CC7" s="1096"/>
      <c r="CD7" s="1096"/>
      <c r="CE7" s="1096"/>
      <c r="CF7" s="1096"/>
      <c r="CG7" s="1097"/>
      <c r="CH7" s="1088">
        <v>92</v>
      </c>
      <c r="CI7" s="1089"/>
      <c r="CJ7" s="1089"/>
      <c r="CK7" s="1089"/>
      <c r="CL7" s="1090"/>
      <c r="CM7" s="1088">
        <v>2053</v>
      </c>
      <c r="CN7" s="1089"/>
      <c r="CO7" s="1089"/>
      <c r="CP7" s="1089"/>
      <c r="CQ7" s="1090"/>
      <c r="CR7" s="1088">
        <v>75</v>
      </c>
      <c r="CS7" s="1089"/>
      <c r="CT7" s="1089"/>
      <c r="CU7" s="1089"/>
      <c r="CV7" s="1090"/>
      <c r="CW7" s="1088"/>
      <c r="CX7" s="1089"/>
      <c r="CY7" s="1089"/>
      <c r="CZ7" s="1089"/>
      <c r="DA7" s="1090"/>
      <c r="DB7" s="1088">
        <v>210</v>
      </c>
      <c r="DC7" s="1089"/>
      <c r="DD7" s="1089"/>
      <c r="DE7" s="1089"/>
      <c r="DF7" s="1090"/>
      <c r="DG7" s="1088"/>
      <c r="DH7" s="1089"/>
      <c r="DI7" s="1089"/>
      <c r="DJ7" s="1089"/>
      <c r="DK7" s="1090"/>
      <c r="DL7" s="1088"/>
      <c r="DM7" s="1089"/>
      <c r="DN7" s="1089"/>
      <c r="DO7" s="1089"/>
      <c r="DP7" s="1090"/>
      <c r="DQ7" s="1088"/>
      <c r="DR7" s="1089"/>
      <c r="DS7" s="1089"/>
      <c r="DT7" s="1089"/>
      <c r="DU7" s="1090"/>
      <c r="DV7" s="1115"/>
      <c r="DW7" s="1116"/>
      <c r="DX7" s="1116"/>
      <c r="DY7" s="1116"/>
      <c r="DZ7" s="1117"/>
      <c r="EA7" s="205"/>
    </row>
    <row r="8" spans="1:131" s="206" customFormat="1" ht="26.25" customHeight="1">
      <c r="A8" s="212">
        <v>2</v>
      </c>
      <c r="B8" s="1037"/>
      <c r="C8" s="1038"/>
      <c r="D8" s="1038"/>
      <c r="E8" s="1038"/>
      <c r="F8" s="1038"/>
      <c r="G8" s="1038"/>
      <c r="H8" s="1038"/>
      <c r="I8" s="1038"/>
      <c r="J8" s="1038"/>
      <c r="K8" s="1038"/>
      <c r="L8" s="1038"/>
      <c r="M8" s="1038"/>
      <c r="N8" s="1038"/>
      <c r="O8" s="1038"/>
      <c r="P8" s="1039"/>
      <c r="Q8" s="1043"/>
      <c r="R8" s="1044"/>
      <c r="S8" s="1044"/>
      <c r="T8" s="1044"/>
      <c r="U8" s="1044"/>
      <c r="V8" s="1044"/>
      <c r="W8" s="1044"/>
      <c r="X8" s="1044"/>
      <c r="Y8" s="1044"/>
      <c r="Z8" s="1044"/>
      <c r="AA8" s="1044"/>
      <c r="AB8" s="1044"/>
      <c r="AC8" s="1044"/>
      <c r="AD8" s="1044"/>
      <c r="AE8" s="1045"/>
      <c r="AF8" s="1019"/>
      <c r="AG8" s="1020"/>
      <c r="AH8" s="1020"/>
      <c r="AI8" s="1020"/>
      <c r="AJ8" s="1021"/>
      <c r="AK8" s="1086"/>
      <c r="AL8" s="1087"/>
      <c r="AM8" s="1087"/>
      <c r="AN8" s="1087"/>
      <c r="AO8" s="1087"/>
      <c r="AP8" s="1087"/>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c r="BS8" s="1014" t="s">
        <v>537</v>
      </c>
      <c r="BT8" s="1015"/>
      <c r="BU8" s="1015"/>
      <c r="BV8" s="1015"/>
      <c r="BW8" s="1015"/>
      <c r="BX8" s="1015"/>
      <c r="BY8" s="1015"/>
      <c r="BZ8" s="1015"/>
      <c r="CA8" s="1015"/>
      <c r="CB8" s="1015"/>
      <c r="CC8" s="1015"/>
      <c r="CD8" s="1015"/>
      <c r="CE8" s="1015"/>
      <c r="CF8" s="1015"/>
      <c r="CG8" s="1016"/>
      <c r="CH8" s="989">
        <v>-1</v>
      </c>
      <c r="CI8" s="990"/>
      <c r="CJ8" s="990"/>
      <c r="CK8" s="990"/>
      <c r="CL8" s="991"/>
      <c r="CM8" s="989">
        <v>16</v>
      </c>
      <c r="CN8" s="990"/>
      <c r="CO8" s="990"/>
      <c r="CP8" s="990"/>
      <c r="CQ8" s="991"/>
      <c r="CR8" s="989">
        <v>4</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05"/>
    </row>
    <row r="9" spans="1:131" s="206" customFormat="1" ht="26.25" customHeight="1">
      <c r="A9" s="212">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6"/>
      <c r="AL9" s="1087"/>
      <c r="AM9" s="1087"/>
      <c r="AN9" s="1087"/>
      <c r="AO9" s="1087"/>
      <c r="AP9" s="1087"/>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14" t="s">
        <v>538</v>
      </c>
      <c r="BT9" s="1015"/>
      <c r="BU9" s="1015"/>
      <c r="BV9" s="1015"/>
      <c r="BW9" s="1015"/>
      <c r="BX9" s="1015"/>
      <c r="BY9" s="1015"/>
      <c r="BZ9" s="1015"/>
      <c r="CA9" s="1015"/>
      <c r="CB9" s="1015"/>
      <c r="CC9" s="1015"/>
      <c r="CD9" s="1015"/>
      <c r="CE9" s="1015"/>
      <c r="CF9" s="1015"/>
      <c r="CG9" s="1016"/>
      <c r="CH9" s="989">
        <v>12</v>
      </c>
      <c r="CI9" s="990"/>
      <c r="CJ9" s="990"/>
      <c r="CK9" s="990"/>
      <c r="CL9" s="991"/>
      <c r="CM9" s="989">
        <v>38</v>
      </c>
      <c r="CN9" s="990"/>
      <c r="CO9" s="990"/>
      <c r="CP9" s="990"/>
      <c r="CQ9" s="991"/>
      <c r="CR9" s="989">
        <v>30</v>
      </c>
      <c r="CS9" s="990"/>
      <c r="CT9" s="990"/>
      <c r="CU9" s="990"/>
      <c r="CV9" s="991"/>
      <c r="CW9" s="989">
        <v>59</v>
      </c>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6"/>
      <c r="AL10" s="1087"/>
      <c r="AM10" s="1087"/>
      <c r="AN10" s="1087"/>
      <c r="AO10" s="1087"/>
      <c r="AP10" s="1087"/>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14" t="s">
        <v>539</v>
      </c>
      <c r="BT10" s="1015"/>
      <c r="BU10" s="1015"/>
      <c r="BV10" s="1015"/>
      <c r="BW10" s="1015"/>
      <c r="BX10" s="1015"/>
      <c r="BY10" s="1015"/>
      <c r="BZ10" s="1015"/>
      <c r="CA10" s="1015"/>
      <c r="CB10" s="1015"/>
      <c r="CC10" s="1015"/>
      <c r="CD10" s="1015"/>
      <c r="CE10" s="1015"/>
      <c r="CF10" s="1015"/>
      <c r="CG10" s="1016"/>
      <c r="CH10" s="989">
        <v>0</v>
      </c>
      <c r="CI10" s="990"/>
      <c r="CJ10" s="990"/>
      <c r="CK10" s="990"/>
      <c r="CL10" s="991"/>
      <c r="CM10" s="989">
        <v>127</v>
      </c>
      <c r="CN10" s="990"/>
      <c r="CO10" s="990"/>
      <c r="CP10" s="990"/>
      <c r="CQ10" s="991"/>
      <c r="CR10" s="989">
        <v>50</v>
      </c>
      <c r="CS10" s="990"/>
      <c r="CT10" s="990"/>
      <c r="CU10" s="990"/>
      <c r="CV10" s="991"/>
      <c r="CW10" s="989">
        <v>40</v>
      </c>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t="s">
        <v>540</v>
      </c>
      <c r="BS11" s="1014" t="s">
        <v>541</v>
      </c>
      <c r="BT11" s="1015"/>
      <c r="BU11" s="1015"/>
      <c r="BV11" s="1015"/>
      <c r="BW11" s="1015"/>
      <c r="BX11" s="1015"/>
      <c r="BY11" s="1015"/>
      <c r="BZ11" s="1015"/>
      <c r="CA11" s="1015"/>
      <c r="CB11" s="1015"/>
      <c r="CC11" s="1015"/>
      <c r="CD11" s="1015"/>
      <c r="CE11" s="1015"/>
      <c r="CF11" s="1015"/>
      <c r="CG11" s="1016"/>
      <c r="CH11" s="989">
        <v>-2</v>
      </c>
      <c r="CI11" s="990"/>
      <c r="CJ11" s="990"/>
      <c r="CK11" s="990"/>
      <c r="CL11" s="991"/>
      <c r="CM11" s="989">
        <v>225</v>
      </c>
      <c r="CN11" s="990"/>
      <c r="CO11" s="990"/>
      <c r="CP11" s="990"/>
      <c r="CQ11" s="991"/>
      <c r="CR11" s="989">
        <v>2</v>
      </c>
      <c r="CS11" s="990"/>
      <c r="CT11" s="990"/>
      <c r="CU11" s="990"/>
      <c r="CV11" s="991"/>
      <c r="CW11" s="989"/>
      <c r="CX11" s="990"/>
      <c r="CY11" s="990"/>
      <c r="CZ11" s="990"/>
      <c r="DA11" s="991"/>
      <c r="DB11" s="989">
        <v>2222</v>
      </c>
      <c r="DC11" s="990"/>
      <c r="DD11" s="990"/>
      <c r="DE11" s="990"/>
      <c r="DF11" s="991"/>
      <c r="DG11" s="989"/>
      <c r="DH11" s="990"/>
      <c r="DI11" s="990"/>
      <c r="DJ11" s="990"/>
      <c r="DK11" s="991"/>
      <c r="DL11" s="989"/>
      <c r="DM11" s="990"/>
      <c r="DN11" s="990"/>
      <c r="DO11" s="990"/>
      <c r="DP11" s="991"/>
      <c r="DQ11" s="989">
        <v>2436</v>
      </c>
      <c r="DR11" s="990"/>
      <c r="DS11" s="990"/>
      <c r="DT11" s="990"/>
      <c r="DU11" s="991"/>
      <c r="DV11" s="992"/>
      <c r="DW11" s="993"/>
      <c r="DX11" s="993"/>
      <c r="DY11" s="993"/>
      <c r="DZ11" s="994"/>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1"/>
      <c r="R22" s="1082"/>
      <c r="S22" s="1082"/>
      <c r="T22" s="1082"/>
      <c r="U22" s="1082"/>
      <c r="V22" s="1082"/>
      <c r="W22" s="1082"/>
      <c r="X22" s="1082"/>
      <c r="Y22" s="1082"/>
      <c r="Z22" s="1082"/>
      <c r="AA22" s="1082"/>
      <c r="AB22" s="1082"/>
      <c r="AC22" s="1082"/>
      <c r="AD22" s="1082"/>
      <c r="AE22" s="1083"/>
      <c r="AF22" s="1019"/>
      <c r="AG22" s="1020"/>
      <c r="AH22" s="1020"/>
      <c r="AI22" s="1020"/>
      <c r="AJ22" s="1021"/>
      <c r="AK22" s="1077"/>
      <c r="AL22" s="1078"/>
      <c r="AM22" s="1078"/>
      <c r="AN22" s="1078"/>
      <c r="AO22" s="1078"/>
      <c r="AP22" s="1078"/>
      <c r="AQ22" s="1078"/>
      <c r="AR22" s="1078"/>
      <c r="AS22" s="1078"/>
      <c r="AT22" s="1078"/>
      <c r="AU22" s="1079"/>
      <c r="AV22" s="1079"/>
      <c r="AW22" s="1079"/>
      <c r="AX22" s="1079"/>
      <c r="AY22" s="1080"/>
      <c r="AZ22" s="1035" t="s">
        <v>367</v>
      </c>
      <c r="BA22" s="1035"/>
      <c r="BB22" s="1035"/>
      <c r="BC22" s="1035"/>
      <c r="BD22" s="1036"/>
      <c r="BE22" s="204"/>
      <c r="BF22" s="204"/>
      <c r="BG22" s="204"/>
      <c r="BH22" s="204"/>
      <c r="BI22" s="204"/>
      <c r="BJ22" s="204"/>
      <c r="BK22" s="204"/>
      <c r="BL22" s="204"/>
      <c r="BM22" s="204"/>
      <c r="BN22" s="204"/>
      <c r="BO22" s="204"/>
      <c r="BP22" s="204"/>
      <c r="BQ22" s="213">
        <v>16</v>
      </c>
      <c r="BR22" s="214"/>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8">
        <v>58965</v>
      </c>
      <c r="R23" s="1069"/>
      <c r="S23" s="1069"/>
      <c r="T23" s="1069"/>
      <c r="U23" s="1069"/>
      <c r="V23" s="1069">
        <v>56752</v>
      </c>
      <c r="W23" s="1069"/>
      <c r="X23" s="1069"/>
      <c r="Y23" s="1069"/>
      <c r="Z23" s="1069"/>
      <c r="AA23" s="1069">
        <v>2213</v>
      </c>
      <c r="AB23" s="1069"/>
      <c r="AC23" s="1069"/>
      <c r="AD23" s="1069"/>
      <c r="AE23" s="1070"/>
      <c r="AF23" s="1071">
        <v>2083</v>
      </c>
      <c r="AG23" s="1069"/>
      <c r="AH23" s="1069"/>
      <c r="AI23" s="1069"/>
      <c r="AJ23" s="1072"/>
      <c r="AK23" s="1073"/>
      <c r="AL23" s="1074"/>
      <c r="AM23" s="1074"/>
      <c r="AN23" s="1074"/>
      <c r="AO23" s="1074"/>
      <c r="AP23" s="1069">
        <v>60785</v>
      </c>
      <c r="AQ23" s="1069"/>
      <c r="AR23" s="1069"/>
      <c r="AS23" s="1069"/>
      <c r="AT23" s="1069"/>
      <c r="AU23" s="1075"/>
      <c r="AV23" s="1075"/>
      <c r="AW23" s="1075"/>
      <c r="AX23" s="1075"/>
      <c r="AY23" s="1076"/>
      <c r="AZ23" s="1065" t="s">
        <v>220</v>
      </c>
      <c r="BA23" s="1066"/>
      <c r="BB23" s="1066"/>
      <c r="BC23" s="1066"/>
      <c r="BD23" s="1067"/>
      <c r="BE23" s="204"/>
      <c r="BF23" s="204"/>
      <c r="BG23" s="204"/>
      <c r="BH23" s="204"/>
      <c r="BI23" s="204"/>
      <c r="BJ23" s="204"/>
      <c r="BK23" s="204"/>
      <c r="BL23" s="204"/>
      <c r="BM23" s="204"/>
      <c r="BN23" s="204"/>
      <c r="BO23" s="204"/>
      <c r="BP23" s="204"/>
      <c r="BQ23" s="213">
        <v>17</v>
      </c>
      <c r="BR23" s="214"/>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5"/>
    </row>
    <row r="24" spans="1:131" s="206" customFormat="1" ht="26.25" customHeight="1">
      <c r="A24" s="1064" t="s">
        <v>370</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3"/>
      <c r="BA24" s="203"/>
      <c r="BB24" s="203"/>
      <c r="BC24" s="203"/>
      <c r="BD24" s="203"/>
      <c r="BE24" s="204"/>
      <c r="BF24" s="204"/>
      <c r="BG24" s="204"/>
      <c r="BH24" s="204"/>
      <c r="BI24" s="204"/>
      <c r="BJ24" s="204"/>
      <c r="BK24" s="204"/>
      <c r="BL24" s="204"/>
      <c r="BM24" s="204"/>
      <c r="BN24" s="204"/>
      <c r="BO24" s="204"/>
      <c r="BP24" s="204"/>
      <c r="BQ24" s="213">
        <v>18</v>
      </c>
      <c r="BR24" s="214"/>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5"/>
    </row>
    <row r="25" spans="1:131" s="198" customFormat="1" ht="26.25" customHeight="1" thickBot="1">
      <c r="A25" s="1063" t="s">
        <v>371</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3"/>
      <c r="BK25" s="203"/>
      <c r="BL25" s="203"/>
      <c r="BM25" s="203"/>
      <c r="BN25" s="203"/>
      <c r="BO25" s="216"/>
      <c r="BP25" s="216"/>
      <c r="BQ25" s="213">
        <v>19</v>
      </c>
      <c r="BR25" s="214"/>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7"/>
    </row>
    <row r="26" spans="1:131" s="198" customFormat="1" ht="26.25" customHeight="1">
      <c r="A26" s="995" t="s">
        <v>349</v>
      </c>
      <c r="B26" s="996"/>
      <c r="C26" s="996"/>
      <c r="D26" s="996"/>
      <c r="E26" s="996"/>
      <c r="F26" s="996"/>
      <c r="G26" s="996"/>
      <c r="H26" s="996"/>
      <c r="I26" s="996"/>
      <c r="J26" s="996"/>
      <c r="K26" s="996"/>
      <c r="L26" s="996"/>
      <c r="M26" s="996"/>
      <c r="N26" s="996"/>
      <c r="O26" s="996"/>
      <c r="P26" s="997"/>
      <c r="Q26" s="1001" t="s">
        <v>372</v>
      </c>
      <c r="R26" s="1002"/>
      <c r="S26" s="1002"/>
      <c r="T26" s="1002"/>
      <c r="U26" s="1003"/>
      <c r="V26" s="1001" t="s">
        <v>373</v>
      </c>
      <c r="W26" s="1002"/>
      <c r="X26" s="1002"/>
      <c r="Y26" s="1002"/>
      <c r="Z26" s="1003"/>
      <c r="AA26" s="1001" t="s">
        <v>374</v>
      </c>
      <c r="AB26" s="1002"/>
      <c r="AC26" s="1002"/>
      <c r="AD26" s="1002"/>
      <c r="AE26" s="1002"/>
      <c r="AF26" s="1059" t="s">
        <v>375</v>
      </c>
      <c r="AG26" s="1008"/>
      <c r="AH26" s="1008"/>
      <c r="AI26" s="1008"/>
      <c r="AJ26" s="1060"/>
      <c r="AK26" s="1002" t="s">
        <v>376</v>
      </c>
      <c r="AL26" s="1002"/>
      <c r="AM26" s="1002"/>
      <c r="AN26" s="1002"/>
      <c r="AO26" s="1003"/>
      <c r="AP26" s="1001" t="s">
        <v>377</v>
      </c>
      <c r="AQ26" s="1002"/>
      <c r="AR26" s="1002"/>
      <c r="AS26" s="1002"/>
      <c r="AT26" s="1003"/>
      <c r="AU26" s="1001" t="s">
        <v>378</v>
      </c>
      <c r="AV26" s="1002"/>
      <c r="AW26" s="1002"/>
      <c r="AX26" s="1002"/>
      <c r="AY26" s="1003"/>
      <c r="AZ26" s="1001" t="s">
        <v>379</v>
      </c>
      <c r="BA26" s="1002"/>
      <c r="BB26" s="1002"/>
      <c r="BC26" s="1002"/>
      <c r="BD26" s="1003"/>
      <c r="BE26" s="1001" t="s">
        <v>356</v>
      </c>
      <c r="BF26" s="1002"/>
      <c r="BG26" s="1002"/>
      <c r="BH26" s="1002"/>
      <c r="BI26" s="1017"/>
      <c r="BJ26" s="203"/>
      <c r="BK26" s="203"/>
      <c r="BL26" s="203"/>
      <c r="BM26" s="203"/>
      <c r="BN26" s="203"/>
      <c r="BO26" s="216"/>
      <c r="BP26" s="216"/>
      <c r="BQ26" s="213">
        <v>20</v>
      </c>
      <c r="BR26" s="214"/>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7"/>
    </row>
    <row r="27" spans="1:131" s="198"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3"/>
      <c r="BK27" s="203"/>
      <c r="BL27" s="203"/>
      <c r="BM27" s="203"/>
      <c r="BN27" s="203"/>
      <c r="BO27" s="216"/>
      <c r="BP27" s="216"/>
      <c r="BQ27" s="213">
        <v>21</v>
      </c>
      <c r="BR27" s="214"/>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7"/>
    </row>
    <row r="28" spans="1:131" s="198" customFormat="1" ht="26.25" customHeight="1" thickTop="1">
      <c r="A28" s="217">
        <v>1</v>
      </c>
      <c r="B28" s="1050" t="s">
        <v>380</v>
      </c>
      <c r="C28" s="1051"/>
      <c r="D28" s="1051"/>
      <c r="E28" s="1051"/>
      <c r="F28" s="1051"/>
      <c r="G28" s="1051"/>
      <c r="H28" s="1051"/>
      <c r="I28" s="1051"/>
      <c r="J28" s="1051"/>
      <c r="K28" s="1051"/>
      <c r="L28" s="1051"/>
      <c r="M28" s="1051"/>
      <c r="N28" s="1051"/>
      <c r="O28" s="1051"/>
      <c r="P28" s="1052"/>
      <c r="Q28" s="1053">
        <v>24302</v>
      </c>
      <c r="R28" s="1054"/>
      <c r="S28" s="1054"/>
      <c r="T28" s="1054"/>
      <c r="U28" s="1054"/>
      <c r="V28" s="1054">
        <v>23556</v>
      </c>
      <c r="W28" s="1054"/>
      <c r="X28" s="1054"/>
      <c r="Y28" s="1054"/>
      <c r="Z28" s="1054"/>
      <c r="AA28" s="1054">
        <v>746</v>
      </c>
      <c r="AB28" s="1054"/>
      <c r="AC28" s="1054"/>
      <c r="AD28" s="1054"/>
      <c r="AE28" s="1055"/>
      <c r="AF28" s="1056">
        <v>746</v>
      </c>
      <c r="AG28" s="1054"/>
      <c r="AH28" s="1054"/>
      <c r="AI28" s="1054"/>
      <c r="AJ28" s="1057"/>
      <c r="AK28" s="1058">
        <v>1900</v>
      </c>
      <c r="AL28" s="1046"/>
      <c r="AM28" s="1046"/>
      <c r="AN28" s="1046"/>
      <c r="AO28" s="1046"/>
      <c r="AP28" s="1046"/>
      <c r="AQ28" s="1046"/>
      <c r="AR28" s="1046"/>
      <c r="AS28" s="1046"/>
      <c r="AT28" s="1046"/>
      <c r="AU28" s="1046"/>
      <c r="AV28" s="1046"/>
      <c r="AW28" s="1046"/>
      <c r="AX28" s="1046"/>
      <c r="AY28" s="1046"/>
      <c r="AZ28" s="1047"/>
      <c r="BA28" s="1047"/>
      <c r="BB28" s="1047"/>
      <c r="BC28" s="1047"/>
      <c r="BD28" s="1047"/>
      <c r="BE28" s="1048"/>
      <c r="BF28" s="1048"/>
      <c r="BG28" s="1048"/>
      <c r="BH28" s="1048"/>
      <c r="BI28" s="1049"/>
      <c r="BJ28" s="203"/>
      <c r="BK28" s="203"/>
      <c r="BL28" s="203"/>
      <c r="BM28" s="203"/>
      <c r="BN28" s="203"/>
      <c r="BO28" s="216"/>
      <c r="BP28" s="216"/>
      <c r="BQ28" s="213">
        <v>22</v>
      </c>
      <c r="BR28" s="214"/>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7"/>
    </row>
    <row r="29" spans="1:131" s="198" customFormat="1" ht="26.25" customHeight="1">
      <c r="A29" s="217">
        <v>2</v>
      </c>
      <c r="B29" s="1037" t="s">
        <v>381</v>
      </c>
      <c r="C29" s="1038"/>
      <c r="D29" s="1038"/>
      <c r="E29" s="1038"/>
      <c r="F29" s="1038"/>
      <c r="G29" s="1038"/>
      <c r="H29" s="1038"/>
      <c r="I29" s="1038"/>
      <c r="J29" s="1038"/>
      <c r="K29" s="1038"/>
      <c r="L29" s="1038"/>
      <c r="M29" s="1038"/>
      <c r="N29" s="1038"/>
      <c r="O29" s="1038"/>
      <c r="P29" s="1039"/>
      <c r="Q29" s="1043">
        <v>12000</v>
      </c>
      <c r="R29" s="1044"/>
      <c r="S29" s="1044"/>
      <c r="T29" s="1044"/>
      <c r="U29" s="1044"/>
      <c r="V29" s="1044">
        <v>11592</v>
      </c>
      <c r="W29" s="1044"/>
      <c r="X29" s="1044"/>
      <c r="Y29" s="1044"/>
      <c r="Z29" s="1044"/>
      <c r="AA29" s="1044">
        <v>408</v>
      </c>
      <c r="AB29" s="1044"/>
      <c r="AC29" s="1044"/>
      <c r="AD29" s="1044"/>
      <c r="AE29" s="1045"/>
      <c r="AF29" s="1019">
        <v>408</v>
      </c>
      <c r="AG29" s="1020"/>
      <c r="AH29" s="1020"/>
      <c r="AI29" s="1020"/>
      <c r="AJ29" s="1021"/>
      <c r="AK29" s="974">
        <v>1699</v>
      </c>
      <c r="AL29" s="965"/>
      <c r="AM29" s="965"/>
      <c r="AN29" s="965"/>
      <c r="AO29" s="965"/>
      <c r="AP29" s="965"/>
      <c r="AQ29" s="965"/>
      <c r="AR29" s="965"/>
      <c r="AS29" s="965"/>
      <c r="AT29" s="965"/>
      <c r="AU29" s="965"/>
      <c r="AV29" s="965"/>
      <c r="AW29" s="965"/>
      <c r="AX29" s="965"/>
      <c r="AY29" s="965"/>
      <c r="AZ29" s="1042"/>
      <c r="BA29" s="1042"/>
      <c r="BB29" s="1042"/>
      <c r="BC29" s="1042"/>
      <c r="BD29" s="1042"/>
      <c r="BE29" s="1032"/>
      <c r="BF29" s="1032"/>
      <c r="BG29" s="1032"/>
      <c r="BH29" s="1032"/>
      <c r="BI29" s="1033"/>
      <c r="BJ29" s="203"/>
      <c r="BK29" s="203"/>
      <c r="BL29" s="203"/>
      <c r="BM29" s="203"/>
      <c r="BN29" s="203"/>
      <c r="BO29" s="216"/>
      <c r="BP29" s="216"/>
      <c r="BQ29" s="213">
        <v>23</v>
      </c>
      <c r="BR29" s="214"/>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7"/>
    </row>
    <row r="30" spans="1:131" s="198" customFormat="1" ht="26.25" customHeight="1">
      <c r="A30" s="217">
        <v>3</v>
      </c>
      <c r="B30" s="1037" t="s">
        <v>382</v>
      </c>
      <c r="C30" s="1038"/>
      <c r="D30" s="1038"/>
      <c r="E30" s="1038"/>
      <c r="F30" s="1038"/>
      <c r="G30" s="1038"/>
      <c r="H30" s="1038"/>
      <c r="I30" s="1038"/>
      <c r="J30" s="1038"/>
      <c r="K30" s="1038"/>
      <c r="L30" s="1038"/>
      <c r="M30" s="1038"/>
      <c r="N30" s="1038"/>
      <c r="O30" s="1038"/>
      <c r="P30" s="1039"/>
      <c r="Q30" s="1043">
        <v>1986</v>
      </c>
      <c r="R30" s="1044"/>
      <c r="S30" s="1044"/>
      <c r="T30" s="1044"/>
      <c r="U30" s="1044"/>
      <c r="V30" s="1044">
        <v>1957</v>
      </c>
      <c r="W30" s="1044"/>
      <c r="X30" s="1044"/>
      <c r="Y30" s="1044"/>
      <c r="Z30" s="1044"/>
      <c r="AA30" s="1044">
        <v>29</v>
      </c>
      <c r="AB30" s="1044"/>
      <c r="AC30" s="1044"/>
      <c r="AD30" s="1044"/>
      <c r="AE30" s="1045"/>
      <c r="AF30" s="1019">
        <v>29</v>
      </c>
      <c r="AG30" s="1020"/>
      <c r="AH30" s="1020"/>
      <c r="AI30" s="1020"/>
      <c r="AJ30" s="1021"/>
      <c r="AK30" s="974">
        <v>255</v>
      </c>
      <c r="AL30" s="965"/>
      <c r="AM30" s="965"/>
      <c r="AN30" s="965"/>
      <c r="AO30" s="965"/>
      <c r="AP30" s="965"/>
      <c r="AQ30" s="965"/>
      <c r="AR30" s="965"/>
      <c r="AS30" s="965"/>
      <c r="AT30" s="965"/>
      <c r="AU30" s="965"/>
      <c r="AV30" s="965"/>
      <c r="AW30" s="965"/>
      <c r="AX30" s="965"/>
      <c r="AY30" s="965"/>
      <c r="AZ30" s="1042"/>
      <c r="BA30" s="1042"/>
      <c r="BB30" s="1042"/>
      <c r="BC30" s="1042"/>
      <c r="BD30" s="1042"/>
      <c r="BE30" s="1032"/>
      <c r="BF30" s="1032"/>
      <c r="BG30" s="1032"/>
      <c r="BH30" s="1032"/>
      <c r="BI30" s="1033"/>
      <c r="BJ30" s="203"/>
      <c r="BK30" s="203"/>
      <c r="BL30" s="203"/>
      <c r="BM30" s="203"/>
      <c r="BN30" s="203"/>
      <c r="BO30" s="216"/>
      <c r="BP30" s="216"/>
      <c r="BQ30" s="213">
        <v>24</v>
      </c>
      <c r="BR30" s="214"/>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7"/>
    </row>
    <row r="31" spans="1:131" s="198" customFormat="1" ht="26.25" customHeight="1">
      <c r="A31" s="217">
        <v>4</v>
      </c>
      <c r="B31" s="1037" t="s">
        <v>383</v>
      </c>
      <c r="C31" s="1038"/>
      <c r="D31" s="1038"/>
      <c r="E31" s="1038"/>
      <c r="F31" s="1038"/>
      <c r="G31" s="1038"/>
      <c r="H31" s="1038"/>
      <c r="I31" s="1038"/>
      <c r="J31" s="1038"/>
      <c r="K31" s="1038"/>
      <c r="L31" s="1038"/>
      <c r="M31" s="1038"/>
      <c r="N31" s="1038"/>
      <c r="O31" s="1038"/>
      <c r="P31" s="1039"/>
      <c r="Q31" s="1043">
        <v>4183</v>
      </c>
      <c r="R31" s="1044"/>
      <c r="S31" s="1044"/>
      <c r="T31" s="1044"/>
      <c r="U31" s="1044"/>
      <c r="V31" s="1044">
        <v>3546</v>
      </c>
      <c r="W31" s="1044"/>
      <c r="X31" s="1044"/>
      <c r="Y31" s="1044"/>
      <c r="Z31" s="1044"/>
      <c r="AA31" s="1044">
        <v>637</v>
      </c>
      <c r="AB31" s="1044"/>
      <c r="AC31" s="1044"/>
      <c r="AD31" s="1044"/>
      <c r="AE31" s="1045"/>
      <c r="AF31" s="1019">
        <v>4301</v>
      </c>
      <c r="AG31" s="1020"/>
      <c r="AH31" s="1020"/>
      <c r="AI31" s="1020"/>
      <c r="AJ31" s="1021"/>
      <c r="AK31" s="974">
        <v>6418</v>
      </c>
      <c r="AL31" s="965"/>
      <c r="AM31" s="965"/>
      <c r="AN31" s="965"/>
      <c r="AO31" s="965"/>
      <c r="AP31" s="965"/>
      <c r="AQ31" s="965"/>
      <c r="AR31" s="965"/>
      <c r="AS31" s="965"/>
      <c r="AT31" s="965"/>
      <c r="AU31" s="965">
        <v>19</v>
      </c>
      <c r="AV31" s="965"/>
      <c r="AW31" s="965"/>
      <c r="AX31" s="965"/>
      <c r="AY31" s="965"/>
      <c r="AZ31" s="1042"/>
      <c r="BA31" s="1042"/>
      <c r="BB31" s="1042"/>
      <c r="BC31" s="1042"/>
      <c r="BD31" s="1042"/>
      <c r="BE31" s="1032" t="s">
        <v>384</v>
      </c>
      <c r="BF31" s="1032"/>
      <c r="BG31" s="1032"/>
      <c r="BH31" s="1032"/>
      <c r="BI31" s="1033"/>
      <c r="BJ31" s="203"/>
      <c r="BK31" s="203"/>
      <c r="BL31" s="203"/>
      <c r="BM31" s="203"/>
      <c r="BN31" s="203"/>
      <c r="BO31" s="216"/>
      <c r="BP31" s="216"/>
      <c r="BQ31" s="213">
        <v>25</v>
      </c>
      <c r="BR31" s="214"/>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7"/>
    </row>
    <row r="32" spans="1:131" s="198" customFormat="1" ht="26.25" customHeight="1">
      <c r="A32" s="217">
        <v>5</v>
      </c>
      <c r="B32" s="1037" t="s">
        <v>385</v>
      </c>
      <c r="C32" s="1038"/>
      <c r="D32" s="1038"/>
      <c r="E32" s="1038"/>
      <c r="F32" s="1038"/>
      <c r="G32" s="1038"/>
      <c r="H32" s="1038"/>
      <c r="I32" s="1038"/>
      <c r="J32" s="1038"/>
      <c r="K32" s="1038"/>
      <c r="L32" s="1038"/>
      <c r="M32" s="1038"/>
      <c r="N32" s="1038"/>
      <c r="O32" s="1038"/>
      <c r="P32" s="1039"/>
      <c r="Q32" s="1043">
        <v>4398</v>
      </c>
      <c r="R32" s="1044"/>
      <c r="S32" s="1044"/>
      <c r="T32" s="1044"/>
      <c r="U32" s="1044"/>
      <c r="V32" s="1044">
        <v>4282</v>
      </c>
      <c r="W32" s="1044"/>
      <c r="X32" s="1044"/>
      <c r="Y32" s="1044"/>
      <c r="Z32" s="1044"/>
      <c r="AA32" s="1044">
        <v>116</v>
      </c>
      <c r="AB32" s="1044"/>
      <c r="AC32" s="1044"/>
      <c r="AD32" s="1044"/>
      <c r="AE32" s="1045"/>
      <c r="AF32" s="1019">
        <v>103</v>
      </c>
      <c r="AG32" s="1020"/>
      <c r="AH32" s="1020"/>
      <c r="AI32" s="1020"/>
      <c r="AJ32" s="1021"/>
      <c r="AK32" s="974">
        <v>814</v>
      </c>
      <c r="AL32" s="965"/>
      <c r="AM32" s="965"/>
      <c r="AN32" s="965"/>
      <c r="AO32" s="965"/>
      <c r="AP32" s="965">
        <v>17919</v>
      </c>
      <c r="AQ32" s="965"/>
      <c r="AR32" s="965"/>
      <c r="AS32" s="965"/>
      <c r="AT32" s="965"/>
      <c r="AU32" s="965">
        <v>6648</v>
      </c>
      <c r="AV32" s="965"/>
      <c r="AW32" s="965"/>
      <c r="AX32" s="965"/>
      <c r="AY32" s="965"/>
      <c r="AZ32" s="1042"/>
      <c r="BA32" s="1042"/>
      <c r="BB32" s="1042"/>
      <c r="BC32" s="1042"/>
      <c r="BD32" s="1042"/>
      <c r="BE32" s="1032" t="s">
        <v>386</v>
      </c>
      <c r="BF32" s="1032"/>
      <c r="BG32" s="1032"/>
      <c r="BH32" s="1032"/>
      <c r="BI32" s="1033"/>
      <c r="BJ32" s="203"/>
      <c r="BK32" s="203"/>
      <c r="BL32" s="203"/>
      <c r="BM32" s="203"/>
      <c r="BN32" s="203"/>
      <c r="BO32" s="216"/>
      <c r="BP32" s="216"/>
      <c r="BQ32" s="213">
        <v>26</v>
      </c>
      <c r="BR32" s="214"/>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7"/>
    </row>
    <row r="33" spans="1:131" s="198" customFormat="1" ht="26.25" customHeight="1">
      <c r="A33" s="217">
        <v>6</v>
      </c>
      <c r="B33" s="1037"/>
      <c r="C33" s="1038"/>
      <c r="D33" s="1038"/>
      <c r="E33" s="1038"/>
      <c r="F33" s="1038"/>
      <c r="G33" s="1038"/>
      <c r="H33" s="1038"/>
      <c r="I33" s="1038"/>
      <c r="J33" s="1038"/>
      <c r="K33" s="1038"/>
      <c r="L33" s="1038"/>
      <c r="M33" s="1038"/>
      <c r="N33" s="1038"/>
      <c r="O33" s="1038"/>
      <c r="P33" s="1039"/>
      <c r="Q33" s="1043"/>
      <c r="R33" s="1044"/>
      <c r="S33" s="1044"/>
      <c r="T33" s="1044"/>
      <c r="U33" s="1044"/>
      <c r="V33" s="1044"/>
      <c r="W33" s="1044"/>
      <c r="X33" s="1044"/>
      <c r="Y33" s="1044"/>
      <c r="Z33" s="1044"/>
      <c r="AA33" s="1044"/>
      <c r="AB33" s="1044"/>
      <c r="AC33" s="1044"/>
      <c r="AD33" s="1044"/>
      <c r="AE33" s="1045"/>
      <c r="AF33" s="1019"/>
      <c r="AG33" s="1020"/>
      <c r="AH33" s="1020"/>
      <c r="AI33" s="1020"/>
      <c r="AJ33" s="1021"/>
      <c r="AK33" s="974"/>
      <c r="AL33" s="965"/>
      <c r="AM33" s="965"/>
      <c r="AN33" s="965"/>
      <c r="AO33" s="965"/>
      <c r="AP33" s="965"/>
      <c r="AQ33" s="965"/>
      <c r="AR33" s="965"/>
      <c r="AS33" s="965"/>
      <c r="AT33" s="965"/>
      <c r="AU33" s="965"/>
      <c r="AV33" s="965"/>
      <c r="AW33" s="965"/>
      <c r="AX33" s="965"/>
      <c r="AY33" s="965"/>
      <c r="AZ33" s="1042"/>
      <c r="BA33" s="1042"/>
      <c r="BB33" s="1042"/>
      <c r="BC33" s="1042"/>
      <c r="BD33" s="1042"/>
      <c r="BE33" s="1032"/>
      <c r="BF33" s="1032"/>
      <c r="BG33" s="1032"/>
      <c r="BH33" s="1032"/>
      <c r="BI33" s="1033"/>
      <c r="BJ33" s="203"/>
      <c r="BK33" s="203"/>
      <c r="BL33" s="203"/>
      <c r="BM33" s="203"/>
      <c r="BN33" s="203"/>
      <c r="BO33" s="216"/>
      <c r="BP33" s="216"/>
      <c r="BQ33" s="213">
        <v>27</v>
      </c>
      <c r="BR33" s="214"/>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7"/>
    </row>
    <row r="34" spans="1:131" s="198" customFormat="1" ht="26.25" customHeight="1">
      <c r="A34" s="217">
        <v>7</v>
      </c>
      <c r="B34" s="1037"/>
      <c r="C34" s="1038"/>
      <c r="D34" s="1038"/>
      <c r="E34" s="1038"/>
      <c r="F34" s="1038"/>
      <c r="G34" s="1038"/>
      <c r="H34" s="1038"/>
      <c r="I34" s="1038"/>
      <c r="J34" s="1038"/>
      <c r="K34" s="1038"/>
      <c r="L34" s="1038"/>
      <c r="M34" s="1038"/>
      <c r="N34" s="1038"/>
      <c r="O34" s="1038"/>
      <c r="P34" s="1039"/>
      <c r="Q34" s="1043"/>
      <c r="R34" s="1044"/>
      <c r="S34" s="1044"/>
      <c r="T34" s="1044"/>
      <c r="U34" s="1044"/>
      <c r="V34" s="1044"/>
      <c r="W34" s="1044"/>
      <c r="X34" s="1044"/>
      <c r="Y34" s="1044"/>
      <c r="Z34" s="1044"/>
      <c r="AA34" s="1044"/>
      <c r="AB34" s="1044"/>
      <c r="AC34" s="1044"/>
      <c r="AD34" s="1044"/>
      <c r="AE34" s="1045"/>
      <c r="AF34" s="1019"/>
      <c r="AG34" s="1020"/>
      <c r="AH34" s="1020"/>
      <c r="AI34" s="1020"/>
      <c r="AJ34" s="1021"/>
      <c r="AK34" s="974"/>
      <c r="AL34" s="965"/>
      <c r="AM34" s="965"/>
      <c r="AN34" s="965"/>
      <c r="AO34" s="965"/>
      <c r="AP34" s="965"/>
      <c r="AQ34" s="965"/>
      <c r="AR34" s="965"/>
      <c r="AS34" s="965"/>
      <c r="AT34" s="965"/>
      <c r="AU34" s="965"/>
      <c r="AV34" s="965"/>
      <c r="AW34" s="965"/>
      <c r="AX34" s="965"/>
      <c r="AY34" s="965"/>
      <c r="AZ34" s="1042"/>
      <c r="BA34" s="1042"/>
      <c r="BB34" s="1042"/>
      <c r="BC34" s="1042"/>
      <c r="BD34" s="1042"/>
      <c r="BE34" s="1032"/>
      <c r="BF34" s="1032"/>
      <c r="BG34" s="1032"/>
      <c r="BH34" s="1032"/>
      <c r="BI34" s="1033"/>
      <c r="BJ34" s="203"/>
      <c r="BK34" s="203"/>
      <c r="BL34" s="203"/>
      <c r="BM34" s="203"/>
      <c r="BN34" s="203"/>
      <c r="BO34" s="216"/>
      <c r="BP34" s="216"/>
      <c r="BQ34" s="213">
        <v>28</v>
      </c>
      <c r="BR34" s="214"/>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7"/>
    </row>
    <row r="35" spans="1:131" s="198" customFormat="1" ht="26.25" customHeight="1">
      <c r="A35" s="217">
        <v>8</v>
      </c>
      <c r="B35" s="1037"/>
      <c r="C35" s="1038"/>
      <c r="D35" s="1038"/>
      <c r="E35" s="1038"/>
      <c r="F35" s="1038"/>
      <c r="G35" s="1038"/>
      <c r="H35" s="1038"/>
      <c r="I35" s="1038"/>
      <c r="J35" s="1038"/>
      <c r="K35" s="1038"/>
      <c r="L35" s="1038"/>
      <c r="M35" s="1038"/>
      <c r="N35" s="1038"/>
      <c r="O35" s="1038"/>
      <c r="P35" s="1039"/>
      <c r="Q35" s="1043"/>
      <c r="R35" s="1044"/>
      <c r="S35" s="1044"/>
      <c r="T35" s="1044"/>
      <c r="U35" s="1044"/>
      <c r="V35" s="1044"/>
      <c r="W35" s="1044"/>
      <c r="X35" s="1044"/>
      <c r="Y35" s="1044"/>
      <c r="Z35" s="1044"/>
      <c r="AA35" s="1044"/>
      <c r="AB35" s="1044"/>
      <c r="AC35" s="1044"/>
      <c r="AD35" s="1044"/>
      <c r="AE35" s="1045"/>
      <c r="AF35" s="1019"/>
      <c r="AG35" s="1020"/>
      <c r="AH35" s="1020"/>
      <c r="AI35" s="1020"/>
      <c r="AJ35" s="1021"/>
      <c r="AK35" s="974"/>
      <c r="AL35" s="965"/>
      <c r="AM35" s="965"/>
      <c r="AN35" s="965"/>
      <c r="AO35" s="965"/>
      <c r="AP35" s="965"/>
      <c r="AQ35" s="965"/>
      <c r="AR35" s="965"/>
      <c r="AS35" s="965"/>
      <c r="AT35" s="965"/>
      <c r="AU35" s="965"/>
      <c r="AV35" s="965"/>
      <c r="AW35" s="965"/>
      <c r="AX35" s="965"/>
      <c r="AY35" s="965"/>
      <c r="AZ35" s="1042"/>
      <c r="BA35" s="1042"/>
      <c r="BB35" s="1042"/>
      <c r="BC35" s="1042"/>
      <c r="BD35" s="1042"/>
      <c r="BE35" s="1032"/>
      <c r="BF35" s="1032"/>
      <c r="BG35" s="1032"/>
      <c r="BH35" s="1032"/>
      <c r="BI35" s="1033"/>
      <c r="BJ35" s="203"/>
      <c r="BK35" s="203"/>
      <c r="BL35" s="203"/>
      <c r="BM35" s="203"/>
      <c r="BN35" s="203"/>
      <c r="BO35" s="216"/>
      <c r="BP35" s="216"/>
      <c r="BQ35" s="213">
        <v>29</v>
      </c>
      <c r="BR35" s="214"/>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7"/>
    </row>
    <row r="36" spans="1:131" s="198" customFormat="1" ht="26.25" customHeight="1">
      <c r="A36" s="217">
        <v>9</v>
      </c>
      <c r="B36" s="1037"/>
      <c r="C36" s="1038"/>
      <c r="D36" s="1038"/>
      <c r="E36" s="1038"/>
      <c r="F36" s="1038"/>
      <c r="G36" s="1038"/>
      <c r="H36" s="1038"/>
      <c r="I36" s="1038"/>
      <c r="J36" s="1038"/>
      <c r="K36" s="1038"/>
      <c r="L36" s="1038"/>
      <c r="M36" s="1038"/>
      <c r="N36" s="1038"/>
      <c r="O36" s="1038"/>
      <c r="P36" s="1039"/>
      <c r="Q36" s="1043"/>
      <c r="R36" s="1044"/>
      <c r="S36" s="1044"/>
      <c r="T36" s="1044"/>
      <c r="U36" s="1044"/>
      <c r="V36" s="1044"/>
      <c r="W36" s="1044"/>
      <c r="X36" s="1044"/>
      <c r="Y36" s="1044"/>
      <c r="Z36" s="1044"/>
      <c r="AA36" s="1044"/>
      <c r="AB36" s="1044"/>
      <c r="AC36" s="1044"/>
      <c r="AD36" s="1044"/>
      <c r="AE36" s="1045"/>
      <c r="AF36" s="1019"/>
      <c r="AG36" s="1020"/>
      <c r="AH36" s="1020"/>
      <c r="AI36" s="1020"/>
      <c r="AJ36" s="1021"/>
      <c r="AK36" s="974"/>
      <c r="AL36" s="965"/>
      <c r="AM36" s="965"/>
      <c r="AN36" s="965"/>
      <c r="AO36" s="965"/>
      <c r="AP36" s="965"/>
      <c r="AQ36" s="965"/>
      <c r="AR36" s="965"/>
      <c r="AS36" s="965"/>
      <c r="AT36" s="965"/>
      <c r="AU36" s="965"/>
      <c r="AV36" s="965"/>
      <c r="AW36" s="965"/>
      <c r="AX36" s="965"/>
      <c r="AY36" s="965"/>
      <c r="AZ36" s="1042"/>
      <c r="BA36" s="1042"/>
      <c r="BB36" s="1042"/>
      <c r="BC36" s="1042"/>
      <c r="BD36" s="1042"/>
      <c r="BE36" s="1032"/>
      <c r="BF36" s="1032"/>
      <c r="BG36" s="1032"/>
      <c r="BH36" s="1032"/>
      <c r="BI36" s="1033"/>
      <c r="BJ36" s="203"/>
      <c r="BK36" s="203"/>
      <c r="BL36" s="203"/>
      <c r="BM36" s="203"/>
      <c r="BN36" s="203"/>
      <c r="BO36" s="216"/>
      <c r="BP36" s="216"/>
      <c r="BQ36" s="213">
        <v>30</v>
      </c>
      <c r="BR36" s="214"/>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7"/>
    </row>
    <row r="37" spans="1:131" s="198" customFormat="1" ht="26.25" customHeight="1">
      <c r="A37" s="217">
        <v>10</v>
      </c>
      <c r="B37" s="1037"/>
      <c r="C37" s="1038"/>
      <c r="D37" s="1038"/>
      <c r="E37" s="1038"/>
      <c r="F37" s="1038"/>
      <c r="G37" s="1038"/>
      <c r="H37" s="1038"/>
      <c r="I37" s="1038"/>
      <c r="J37" s="1038"/>
      <c r="K37" s="1038"/>
      <c r="L37" s="1038"/>
      <c r="M37" s="1038"/>
      <c r="N37" s="1038"/>
      <c r="O37" s="1038"/>
      <c r="P37" s="1039"/>
      <c r="Q37" s="1043"/>
      <c r="R37" s="1044"/>
      <c r="S37" s="1044"/>
      <c r="T37" s="1044"/>
      <c r="U37" s="1044"/>
      <c r="V37" s="1044"/>
      <c r="W37" s="1044"/>
      <c r="X37" s="1044"/>
      <c r="Y37" s="1044"/>
      <c r="Z37" s="1044"/>
      <c r="AA37" s="1044"/>
      <c r="AB37" s="1044"/>
      <c r="AC37" s="1044"/>
      <c r="AD37" s="1044"/>
      <c r="AE37" s="1045"/>
      <c r="AF37" s="1019"/>
      <c r="AG37" s="1020"/>
      <c r="AH37" s="1020"/>
      <c r="AI37" s="1020"/>
      <c r="AJ37" s="1021"/>
      <c r="AK37" s="974"/>
      <c r="AL37" s="965"/>
      <c r="AM37" s="965"/>
      <c r="AN37" s="965"/>
      <c r="AO37" s="965"/>
      <c r="AP37" s="965"/>
      <c r="AQ37" s="965"/>
      <c r="AR37" s="965"/>
      <c r="AS37" s="965"/>
      <c r="AT37" s="965"/>
      <c r="AU37" s="965"/>
      <c r="AV37" s="965"/>
      <c r="AW37" s="965"/>
      <c r="AX37" s="965"/>
      <c r="AY37" s="965"/>
      <c r="AZ37" s="1042"/>
      <c r="BA37" s="1042"/>
      <c r="BB37" s="1042"/>
      <c r="BC37" s="1042"/>
      <c r="BD37" s="1042"/>
      <c r="BE37" s="1032"/>
      <c r="BF37" s="1032"/>
      <c r="BG37" s="1032"/>
      <c r="BH37" s="1032"/>
      <c r="BI37" s="1033"/>
      <c r="BJ37" s="203"/>
      <c r="BK37" s="203"/>
      <c r="BL37" s="203"/>
      <c r="BM37" s="203"/>
      <c r="BN37" s="203"/>
      <c r="BO37" s="216"/>
      <c r="BP37" s="216"/>
      <c r="BQ37" s="213">
        <v>31</v>
      </c>
      <c r="BR37" s="214"/>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7"/>
    </row>
    <row r="38" spans="1:131" s="198" customFormat="1" ht="26.25" customHeight="1">
      <c r="A38" s="217">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4"/>
      <c r="AL38" s="965"/>
      <c r="AM38" s="965"/>
      <c r="AN38" s="965"/>
      <c r="AO38" s="965"/>
      <c r="AP38" s="965"/>
      <c r="AQ38" s="965"/>
      <c r="AR38" s="965"/>
      <c r="AS38" s="965"/>
      <c r="AT38" s="965"/>
      <c r="AU38" s="965"/>
      <c r="AV38" s="965"/>
      <c r="AW38" s="965"/>
      <c r="AX38" s="965"/>
      <c r="AY38" s="965"/>
      <c r="AZ38" s="1042"/>
      <c r="BA38" s="1042"/>
      <c r="BB38" s="1042"/>
      <c r="BC38" s="1042"/>
      <c r="BD38" s="1042"/>
      <c r="BE38" s="1032"/>
      <c r="BF38" s="1032"/>
      <c r="BG38" s="1032"/>
      <c r="BH38" s="1032"/>
      <c r="BI38" s="1033"/>
      <c r="BJ38" s="203"/>
      <c r="BK38" s="203"/>
      <c r="BL38" s="203"/>
      <c r="BM38" s="203"/>
      <c r="BN38" s="203"/>
      <c r="BO38" s="216"/>
      <c r="BP38" s="216"/>
      <c r="BQ38" s="213">
        <v>32</v>
      </c>
      <c r="BR38" s="214"/>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4"/>
      <c r="AL39" s="965"/>
      <c r="AM39" s="965"/>
      <c r="AN39" s="965"/>
      <c r="AO39" s="965"/>
      <c r="AP39" s="965"/>
      <c r="AQ39" s="965"/>
      <c r="AR39" s="965"/>
      <c r="AS39" s="965"/>
      <c r="AT39" s="965"/>
      <c r="AU39" s="965"/>
      <c r="AV39" s="965"/>
      <c r="AW39" s="965"/>
      <c r="AX39" s="965"/>
      <c r="AY39" s="965"/>
      <c r="AZ39" s="1042"/>
      <c r="BA39" s="1042"/>
      <c r="BB39" s="1042"/>
      <c r="BC39" s="1042"/>
      <c r="BD39" s="1042"/>
      <c r="BE39" s="1032"/>
      <c r="BF39" s="1032"/>
      <c r="BG39" s="1032"/>
      <c r="BH39" s="1032"/>
      <c r="BI39" s="1033"/>
      <c r="BJ39" s="203"/>
      <c r="BK39" s="203"/>
      <c r="BL39" s="203"/>
      <c r="BM39" s="203"/>
      <c r="BN39" s="203"/>
      <c r="BO39" s="216"/>
      <c r="BP39" s="216"/>
      <c r="BQ39" s="213">
        <v>33</v>
      </c>
      <c r="BR39" s="214"/>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4"/>
      <c r="AL40" s="965"/>
      <c r="AM40" s="965"/>
      <c r="AN40" s="965"/>
      <c r="AO40" s="965"/>
      <c r="AP40" s="965"/>
      <c r="AQ40" s="965"/>
      <c r="AR40" s="965"/>
      <c r="AS40" s="965"/>
      <c r="AT40" s="965"/>
      <c r="AU40" s="965"/>
      <c r="AV40" s="965"/>
      <c r="AW40" s="965"/>
      <c r="AX40" s="965"/>
      <c r="AY40" s="965"/>
      <c r="AZ40" s="1042"/>
      <c r="BA40" s="1042"/>
      <c r="BB40" s="1042"/>
      <c r="BC40" s="1042"/>
      <c r="BD40" s="1042"/>
      <c r="BE40" s="1032"/>
      <c r="BF40" s="1032"/>
      <c r="BG40" s="1032"/>
      <c r="BH40" s="1032"/>
      <c r="BI40" s="1033"/>
      <c r="BJ40" s="203"/>
      <c r="BK40" s="203"/>
      <c r="BL40" s="203"/>
      <c r="BM40" s="203"/>
      <c r="BN40" s="203"/>
      <c r="BO40" s="216"/>
      <c r="BP40" s="216"/>
      <c r="BQ40" s="213">
        <v>34</v>
      </c>
      <c r="BR40" s="214"/>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4"/>
      <c r="AL41" s="965"/>
      <c r="AM41" s="965"/>
      <c r="AN41" s="965"/>
      <c r="AO41" s="965"/>
      <c r="AP41" s="965"/>
      <c r="AQ41" s="965"/>
      <c r="AR41" s="965"/>
      <c r="AS41" s="965"/>
      <c r="AT41" s="965"/>
      <c r="AU41" s="965"/>
      <c r="AV41" s="965"/>
      <c r="AW41" s="965"/>
      <c r="AX41" s="965"/>
      <c r="AY41" s="965"/>
      <c r="AZ41" s="1042"/>
      <c r="BA41" s="1042"/>
      <c r="BB41" s="1042"/>
      <c r="BC41" s="1042"/>
      <c r="BD41" s="1042"/>
      <c r="BE41" s="1032"/>
      <c r="BF41" s="1032"/>
      <c r="BG41" s="1032"/>
      <c r="BH41" s="1032"/>
      <c r="BI41" s="1033"/>
      <c r="BJ41" s="203"/>
      <c r="BK41" s="203"/>
      <c r="BL41" s="203"/>
      <c r="BM41" s="203"/>
      <c r="BN41" s="203"/>
      <c r="BO41" s="216"/>
      <c r="BP41" s="216"/>
      <c r="BQ41" s="213">
        <v>35</v>
      </c>
      <c r="BR41" s="214"/>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4"/>
      <c r="AL42" s="965"/>
      <c r="AM42" s="965"/>
      <c r="AN42" s="965"/>
      <c r="AO42" s="965"/>
      <c r="AP42" s="965"/>
      <c r="AQ42" s="965"/>
      <c r="AR42" s="965"/>
      <c r="AS42" s="965"/>
      <c r="AT42" s="965"/>
      <c r="AU42" s="965"/>
      <c r="AV42" s="965"/>
      <c r="AW42" s="965"/>
      <c r="AX42" s="965"/>
      <c r="AY42" s="965"/>
      <c r="AZ42" s="1042"/>
      <c r="BA42" s="1042"/>
      <c r="BB42" s="1042"/>
      <c r="BC42" s="1042"/>
      <c r="BD42" s="1042"/>
      <c r="BE42" s="1032"/>
      <c r="BF42" s="1032"/>
      <c r="BG42" s="1032"/>
      <c r="BH42" s="1032"/>
      <c r="BI42" s="1033"/>
      <c r="BJ42" s="203"/>
      <c r="BK42" s="203"/>
      <c r="BL42" s="203"/>
      <c r="BM42" s="203"/>
      <c r="BN42" s="203"/>
      <c r="BO42" s="216"/>
      <c r="BP42" s="216"/>
      <c r="BQ42" s="213">
        <v>36</v>
      </c>
      <c r="BR42" s="214"/>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4"/>
      <c r="AL43" s="965"/>
      <c r="AM43" s="965"/>
      <c r="AN43" s="965"/>
      <c r="AO43" s="965"/>
      <c r="AP43" s="965"/>
      <c r="AQ43" s="965"/>
      <c r="AR43" s="965"/>
      <c r="AS43" s="965"/>
      <c r="AT43" s="965"/>
      <c r="AU43" s="965"/>
      <c r="AV43" s="965"/>
      <c r="AW43" s="965"/>
      <c r="AX43" s="965"/>
      <c r="AY43" s="965"/>
      <c r="AZ43" s="1042"/>
      <c r="BA43" s="1042"/>
      <c r="BB43" s="1042"/>
      <c r="BC43" s="1042"/>
      <c r="BD43" s="1042"/>
      <c r="BE43" s="1032"/>
      <c r="BF43" s="1032"/>
      <c r="BG43" s="1032"/>
      <c r="BH43" s="1032"/>
      <c r="BI43" s="1033"/>
      <c r="BJ43" s="203"/>
      <c r="BK43" s="203"/>
      <c r="BL43" s="203"/>
      <c r="BM43" s="203"/>
      <c r="BN43" s="203"/>
      <c r="BO43" s="216"/>
      <c r="BP43" s="216"/>
      <c r="BQ43" s="213">
        <v>37</v>
      </c>
      <c r="BR43" s="214"/>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4"/>
      <c r="AL44" s="965"/>
      <c r="AM44" s="965"/>
      <c r="AN44" s="965"/>
      <c r="AO44" s="965"/>
      <c r="AP44" s="965"/>
      <c r="AQ44" s="965"/>
      <c r="AR44" s="965"/>
      <c r="AS44" s="965"/>
      <c r="AT44" s="965"/>
      <c r="AU44" s="965"/>
      <c r="AV44" s="965"/>
      <c r="AW44" s="965"/>
      <c r="AX44" s="965"/>
      <c r="AY44" s="965"/>
      <c r="AZ44" s="1042"/>
      <c r="BA44" s="1042"/>
      <c r="BB44" s="1042"/>
      <c r="BC44" s="1042"/>
      <c r="BD44" s="1042"/>
      <c r="BE44" s="1032"/>
      <c r="BF44" s="1032"/>
      <c r="BG44" s="1032"/>
      <c r="BH44" s="1032"/>
      <c r="BI44" s="1033"/>
      <c r="BJ44" s="203"/>
      <c r="BK44" s="203"/>
      <c r="BL44" s="203"/>
      <c r="BM44" s="203"/>
      <c r="BN44" s="203"/>
      <c r="BO44" s="216"/>
      <c r="BP44" s="216"/>
      <c r="BQ44" s="213">
        <v>38</v>
      </c>
      <c r="BR44" s="214"/>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4"/>
      <c r="AL45" s="965"/>
      <c r="AM45" s="965"/>
      <c r="AN45" s="965"/>
      <c r="AO45" s="965"/>
      <c r="AP45" s="965"/>
      <c r="AQ45" s="965"/>
      <c r="AR45" s="965"/>
      <c r="AS45" s="965"/>
      <c r="AT45" s="965"/>
      <c r="AU45" s="965"/>
      <c r="AV45" s="965"/>
      <c r="AW45" s="965"/>
      <c r="AX45" s="965"/>
      <c r="AY45" s="965"/>
      <c r="AZ45" s="1042"/>
      <c r="BA45" s="1042"/>
      <c r="BB45" s="1042"/>
      <c r="BC45" s="1042"/>
      <c r="BD45" s="1042"/>
      <c r="BE45" s="1032"/>
      <c r="BF45" s="1032"/>
      <c r="BG45" s="1032"/>
      <c r="BH45" s="1032"/>
      <c r="BI45" s="1033"/>
      <c r="BJ45" s="203"/>
      <c r="BK45" s="203"/>
      <c r="BL45" s="203"/>
      <c r="BM45" s="203"/>
      <c r="BN45" s="203"/>
      <c r="BO45" s="216"/>
      <c r="BP45" s="216"/>
      <c r="BQ45" s="213">
        <v>39</v>
      </c>
      <c r="BR45" s="214"/>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4"/>
      <c r="AL46" s="965"/>
      <c r="AM46" s="965"/>
      <c r="AN46" s="965"/>
      <c r="AO46" s="965"/>
      <c r="AP46" s="965"/>
      <c r="AQ46" s="965"/>
      <c r="AR46" s="965"/>
      <c r="AS46" s="965"/>
      <c r="AT46" s="965"/>
      <c r="AU46" s="965"/>
      <c r="AV46" s="965"/>
      <c r="AW46" s="965"/>
      <c r="AX46" s="965"/>
      <c r="AY46" s="965"/>
      <c r="AZ46" s="1042"/>
      <c r="BA46" s="1042"/>
      <c r="BB46" s="1042"/>
      <c r="BC46" s="1042"/>
      <c r="BD46" s="1042"/>
      <c r="BE46" s="1032"/>
      <c r="BF46" s="1032"/>
      <c r="BG46" s="1032"/>
      <c r="BH46" s="1032"/>
      <c r="BI46" s="1033"/>
      <c r="BJ46" s="203"/>
      <c r="BK46" s="203"/>
      <c r="BL46" s="203"/>
      <c r="BM46" s="203"/>
      <c r="BN46" s="203"/>
      <c r="BO46" s="216"/>
      <c r="BP46" s="216"/>
      <c r="BQ46" s="213">
        <v>40</v>
      </c>
      <c r="BR46" s="214"/>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4"/>
      <c r="AL47" s="965"/>
      <c r="AM47" s="965"/>
      <c r="AN47" s="965"/>
      <c r="AO47" s="965"/>
      <c r="AP47" s="965"/>
      <c r="AQ47" s="965"/>
      <c r="AR47" s="965"/>
      <c r="AS47" s="965"/>
      <c r="AT47" s="965"/>
      <c r="AU47" s="965"/>
      <c r="AV47" s="965"/>
      <c r="AW47" s="965"/>
      <c r="AX47" s="965"/>
      <c r="AY47" s="965"/>
      <c r="AZ47" s="1042"/>
      <c r="BA47" s="1042"/>
      <c r="BB47" s="1042"/>
      <c r="BC47" s="1042"/>
      <c r="BD47" s="1042"/>
      <c r="BE47" s="1032"/>
      <c r="BF47" s="1032"/>
      <c r="BG47" s="1032"/>
      <c r="BH47" s="1032"/>
      <c r="BI47" s="1033"/>
      <c r="BJ47" s="203"/>
      <c r="BK47" s="203"/>
      <c r="BL47" s="203"/>
      <c r="BM47" s="203"/>
      <c r="BN47" s="203"/>
      <c r="BO47" s="216"/>
      <c r="BP47" s="216"/>
      <c r="BQ47" s="213">
        <v>41</v>
      </c>
      <c r="BR47" s="214"/>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4"/>
      <c r="AL48" s="965"/>
      <c r="AM48" s="965"/>
      <c r="AN48" s="965"/>
      <c r="AO48" s="965"/>
      <c r="AP48" s="965"/>
      <c r="AQ48" s="965"/>
      <c r="AR48" s="965"/>
      <c r="AS48" s="965"/>
      <c r="AT48" s="965"/>
      <c r="AU48" s="965"/>
      <c r="AV48" s="965"/>
      <c r="AW48" s="965"/>
      <c r="AX48" s="965"/>
      <c r="AY48" s="965"/>
      <c r="AZ48" s="1042"/>
      <c r="BA48" s="1042"/>
      <c r="BB48" s="1042"/>
      <c r="BC48" s="1042"/>
      <c r="BD48" s="1042"/>
      <c r="BE48" s="1032"/>
      <c r="BF48" s="1032"/>
      <c r="BG48" s="1032"/>
      <c r="BH48" s="1032"/>
      <c r="BI48" s="1033"/>
      <c r="BJ48" s="203"/>
      <c r="BK48" s="203"/>
      <c r="BL48" s="203"/>
      <c r="BM48" s="203"/>
      <c r="BN48" s="203"/>
      <c r="BO48" s="216"/>
      <c r="BP48" s="216"/>
      <c r="BQ48" s="213">
        <v>42</v>
      </c>
      <c r="BR48" s="214"/>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4"/>
      <c r="AL49" s="965"/>
      <c r="AM49" s="965"/>
      <c r="AN49" s="965"/>
      <c r="AO49" s="965"/>
      <c r="AP49" s="965"/>
      <c r="AQ49" s="965"/>
      <c r="AR49" s="965"/>
      <c r="AS49" s="965"/>
      <c r="AT49" s="965"/>
      <c r="AU49" s="965"/>
      <c r="AV49" s="965"/>
      <c r="AW49" s="965"/>
      <c r="AX49" s="965"/>
      <c r="AY49" s="965"/>
      <c r="AZ49" s="1042"/>
      <c r="BA49" s="1042"/>
      <c r="BB49" s="1042"/>
      <c r="BC49" s="1042"/>
      <c r="BD49" s="1042"/>
      <c r="BE49" s="1032"/>
      <c r="BF49" s="1032"/>
      <c r="BG49" s="1032"/>
      <c r="BH49" s="1032"/>
      <c r="BI49" s="1033"/>
      <c r="BJ49" s="203"/>
      <c r="BK49" s="203"/>
      <c r="BL49" s="203"/>
      <c r="BM49" s="203"/>
      <c r="BN49" s="203"/>
      <c r="BO49" s="216"/>
      <c r="BP49" s="216"/>
      <c r="BQ49" s="213">
        <v>43</v>
      </c>
      <c r="BR49" s="214"/>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3"/>
      <c r="BK50" s="203"/>
      <c r="BL50" s="203"/>
      <c r="BM50" s="203"/>
      <c r="BN50" s="203"/>
      <c r="BO50" s="216"/>
      <c r="BP50" s="216"/>
      <c r="BQ50" s="213">
        <v>44</v>
      </c>
      <c r="BR50" s="214"/>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3"/>
      <c r="BK51" s="203"/>
      <c r="BL51" s="203"/>
      <c r="BM51" s="203"/>
      <c r="BN51" s="203"/>
      <c r="BO51" s="216"/>
      <c r="BP51" s="216"/>
      <c r="BQ51" s="213">
        <v>45</v>
      </c>
      <c r="BR51" s="214"/>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3"/>
      <c r="BK52" s="203"/>
      <c r="BL52" s="203"/>
      <c r="BM52" s="203"/>
      <c r="BN52" s="203"/>
      <c r="BO52" s="216"/>
      <c r="BP52" s="216"/>
      <c r="BQ52" s="213">
        <v>46</v>
      </c>
      <c r="BR52" s="214"/>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3"/>
      <c r="BK53" s="203"/>
      <c r="BL53" s="203"/>
      <c r="BM53" s="203"/>
      <c r="BN53" s="203"/>
      <c r="BO53" s="216"/>
      <c r="BP53" s="216"/>
      <c r="BQ53" s="213">
        <v>47</v>
      </c>
      <c r="BR53" s="214"/>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3"/>
      <c r="BK54" s="203"/>
      <c r="BL54" s="203"/>
      <c r="BM54" s="203"/>
      <c r="BN54" s="203"/>
      <c r="BO54" s="216"/>
      <c r="BP54" s="216"/>
      <c r="BQ54" s="213">
        <v>48</v>
      </c>
      <c r="BR54" s="214"/>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3"/>
      <c r="BK55" s="203"/>
      <c r="BL55" s="203"/>
      <c r="BM55" s="203"/>
      <c r="BN55" s="203"/>
      <c r="BO55" s="216"/>
      <c r="BP55" s="216"/>
      <c r="BQ55" s="213">
        <v>49</v>
      </c>
      <c r="BR55" s="214"/>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3"/>
      <c r="BK56" s="203"/>
      <c r="BL56" s="203"/>
      <c r="BM56" s="203"/>
      <c r="BN56" s="203"/>
      <c r="BO56" s="216"/>
      <c r="BP56" s="216"/>
      <c r="BQ56" s="213">
        <v>50</v>
      </c>
      <c r="BR56" s="214"/>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3"/>
      <c r="BK57" s="203"/>
      <c r="BL57" s="203"/>
      <c r="BM57" s="203"/>
      <c r="BN57" s="203"/>
      <c r="BO57" s="216"/>
      <c r="BP57" s="216"/>
      <c r="BQ57" s="213">
        <v>51</v>
      </c>
      <c r="BR57" s="214"/>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3"/>
      <c r="BK58" s="203"/>
      <c r="BL58" s="203"/>
      <c r="BM58" s="203"/>
      <c r="BN58" s="203"/>
      <c r="BO58" s="216"/>
      <c r="BP58" s="216"/>
      <c r="BQ58" s="213">
        <v>52</v>
      </c>
      <c r="BR58" s="214"/>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3"/>
      <c r="BK59" s="203"/>
      <c r="BL59" s="203"/>
      <c r="BM59" s="203"/>
      <c r="BN59" s="203"/>
      <c r="BO59" s="216"/>
      <c r="BP59" s="216"/>
      <c r="BQ59" s="213">
        <v>53</v>
      </c>
      <c r="BR59" s="214"/>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3"/>
      <c r="BK60" s="203"/>
      <c r="BL60" s="203"/>
      <c r="BM60" s="203"/>
      <c r="BN60" s="203"/>
      <c r="BO60" s="216"/>
      <c r="BP60" s="216"/>
      <c r="BQ60" s="213">
        <v>54</v>
      </c>
      <c r="BR60" s="214"/>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3"/>
      <c r="BK61" s="203"/>
      <c r="BL61" s="203"/>
      <c r="BM61" s="203"/>
      <c r="BN61" s="203"/>
      <c r="BO61" s="216"/>
      <c r="BP61" s="216"/>
      <c r="BQ61" s="213">
        <v>55</v>
      </c>
      <c r="BR61" s="214"/>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387</v>
      </c>
      <c r="BK62" s="1035"/>
      <c r="BL62" s="1035"/>
      <c r="BM62" s="1035"/>
      <c r="BN62" s="1036"/>
      <c r="BO62" s="216"/>
      <c r="BP62" s="216"/>
      <c r="BQ62" s="213">
        <v>56</v>
      </c>
      <c r="BR62" s="214"/>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8"/>
      <c r="AF63" s="1029">
        <v>5587</v>
      </c>
      <c r="AG63" s="953"/>
      <c r="AH63" s="953"/>
      <c r="AI63" s="953"/>
      <c r="AJ63" s="1030"/>
      <c r="AK63" s="1031"/>
      <c r="AL63" s="957"/>
      <c r="AM63" s="957"/>
      <c r="AN63" s="957"/>
      <c r="AO63" s="957"/>
      <c r="AP63" s="953">
        <f>AP32</f>
        <v>17919</v>
      </c>
      <c r="AQ63" s="953"/>
      <c r="AR63" s="953"/>
      <c r="AS63" s="953"/>
      <c r="AT63" s="953"/>
      <c r="AU63" s="953">
        <f>AU31+AU32</f>
        <v>6667</v>
      </c>
      <c r="AV63" s="953"/>
      <c r="AW63" s="953"/>
      <c r="AX63" s="953"/>
      <c r="AY63" s="953"/>
      <c r="AZ63" s="1025"/>
      <c r="BA63" s="1025"/>
      <c r="BB63" s="1025"/>
      <c r="BC63" s="1025"/>
      <c r="BD63" s="1025"/>
      <c r="BE63" s="954"/>
      <c r="BF63" s="954"/>
      <c r="BG63" s="954"/>
      <c r="BH63" s="954"/>
      <c r="BI63" s="955"/>
      <c r="BJ63" s="1026" t="s">
        <v>220</v>
      </c>
      <c r="BK63" s="945"/>
      <c r="BL63" s="945"/>
      <c r="BM63" s="945"/>
      <c r="BN63" s="1027"/>
      <c r="BO63" s="216"/>
      <c r="BP63" s="216"/>
      <c r="BQ63" s="213">
        <v>57</v>
      </c>
      <c r="BR63" s="214"/>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7"/>
    </row>
    <row r="66" spans="1:131" s="198" customFormat="1" ht="26.25" customHeight="1">
      <c r="A66" s="995" t="s">
        <v>390</v>
      </c>
      <c r="B66" s="996"/>
      <c r="C66" s="996"/>
      <c r="D66" s="996"/>
      <c r="E66" s="996"/>
      <c r="F66" s="996"/>
      <c r="G66" s="996"/>
      <c r="H66" s="996"/>
      <c r="I66" s="996"/>
      <c r="J66" s="996"/>
      <c r="K66" s="996"/>
      <c r="L66" s="996"/>
      <c r="M66" s="996"/>
      <c r="N66" s="996"/>
      <c r="O66" s="996"/>
      <c r="P66" s="997"/>
      <c r="Q66" s="1001" t="s">
        <v>372</v>
      </c>
      <c r="R66" s="1002"/>
      <c r="S66" s="1002"/>
      <c r="T66" s="1002"/>
      <c r="U66" s="1003"/>
      <c r="V66" s="1001" t="s">
        <v>373</v>
      </c>
      <c r="W66" s="1002"/>
      <c r="X66" s="1002"/>
      <c r="Y66" s="1002"/>
      <c r="Z66" s="1003"/>
      <c r="AA66" s="1001" t="s">
        <v>374</v>
      </c>
      <c r="AB66" s="1002"/>
      <c r="AC66" s="1002"/>
      <c r="AD66" s="1002"/>
      <c r="AE66" s="1003"/>
      <c r="AF66" s="1007" t="s">
        <v>375</v>
      </c>
      <c r="AG66" s="1008"/>
      <c r="AH66" s="1008"/>
      <c r="AI66" s="1008"/>
      <c r="AJ66" s="1009"/>
      <c r="AK66" s="1001" t="s">
        <v>376</v>
      </c>
      <c r="AL66" s="996"/>
      <c r="AM66" s="996"/>
      <c r="AN66" s="996"/>
      <c r="AO66" s="997"/>
      <c r="AP66" s="1001" t="s">
        <v>377</v>
      </c>
      <c r="AQ66" s="1002"/>
      <c r="AR66" s="1002"/>
      <c r="AS66" s="1002"/>
      <c r="AT66" s="1003"/>
      <c r="AU66" s="1001" t="s">
        <v>391</v>
      </c>
      <c r="AV66" s="1002"/>
      <c r="AW66" s="1002"/>
      <c r="AX66" s="1002"/>
      <c r="AY66" s="1003"/>
      <c r="AZ66" s="1001" t="s">
        <v>356</v>
      </c>
      <c r="BA66" s="1002"/>
      <c r="BB66" s="1002"/>
      <c r="BC66" s="1002"/>
      <c r="BD66" s="1017"/>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5" t="s">
        <v>528</v>
      </c>
      <c r="C68" s="986"/>
      <c r="D68" s="986"/>
      <c r="E68" s="986"/>
      <c r="F68" s="986"/>
      <c r="G68" s="986"/>
      <c r="H68" s="986"/>
      <c r="I68" s="986"/>
      <c r="J68" s="986"/>
      <c r="K68" s="986"/>
      <c r="L68" s="986"/>
      <c r="M68" s="986"/>
      <c r="N68" s="986"/>
      <c r="O68" s="986"/>
      <c r="P68" s="987"/>
      <c r="Q68" s="988">
        <v>1324</v>
      </c>
      <c r="R68" s="980"/>
      <c r="S68" s="980"/>
      <c r="T68" s="980"/>
      <c r="U68" s="981"/>
      <c r="V68" s="979">
        <v>1281</v>
      </c>
      <c r="W68" s="980"/>
      <c r="X68" s="980"/>
      <c r="Y68" s="980"/>
      <c r="Z68" s="981"/>
      <c r="AA68" s="979">
        <v>44</v>
      </c>
      <c r="AB68" s="980"/>
      <c r="AC68" s="980"/>
      <c r="AD68" s="980"/>
      <c r="AE68" s="981"/>
      <c r="AF68" s="979">
        <v>44</v>
      </c>
      <c r="AG68" s="980"/>
      <c r="AH68" s="980"/>
      <c r="AI68" s="980"/>
      <c r="AJ68" s="981"/>
      <c r="AK68" s="979" t="s">
        <v>475</v>
      </c>
      <c r="AL68" s="980"/>
      <c r="AM68" s="980"/>
      <c r="AN68" s="980"/>
      <c r="AO68" s="981"/>
      <c r="AP68" s="979" t="s">
        <v>475</v>
      </c>
      <c r="AQ68" s="980"/>
      <c r="AR68" s="980"/>
      <c r="AS68" s="980"/>
      <c r="AT68" s="981"/>
      <c r="AU68" s="979" t="s">
        <v>475</v>
      </c>
      <c r="AV68" s="980"/>
      <c r="AW68" s="980"/>
      <c r="AX68" s="980"/>
      <c r="AY68" s="981"/>
      <c r="AZ68" s="982" t="s">
        <v>529</v>
      </c>
      <c r="BA68" s="983"/>
      <c r="BB68" s="983"/>
      <c r="BC68" s="983"/>
      <c r="BD68" s="984"/>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2">
        <v>564001</v>
      </c>
      <c r="R69" s="973"/>
      <c r="S69" s="973"/>
      <c r="T69" s="973"/>
      <c r="U69" s="974"/>
      <c r="V69" s="975">
        <v>544673</v>
      </c>
      <c r="W69" s="973"/>
      <c r="X69" s="973"/>
      <c r="Y69" s="973"/>
      <c r="Z69" s="974"/>
      <c r="AA69" s="975">
        <v>19328</v>
      </c>
      <c r="AB69" s="973"/>
      <c r="AC69" s="973"/>
      <c r="AD69" s="973"/>
      <c r="AE69" s="974"/>
      <c r="AF69" s="975">
        <v>19328</v>
      </c>
      <c r="AG69" s="973"/>
      <c r="AH69" s="973"/>
      <c r="AI69" s="973"/>
      <c r="AJ69" s="974"/>
      <c r="AK69" s="975">
        <v>10124</v>
      </c>
      <c r="AL69" s="973"/>
      <c r="AM69" s="973"/>
      <c r="AN69" s="973"/>
      <c r="AO69" s="974"/>
      <c r="AP69" s="975" t="s">
        <v>475</v>
      </c>
      <c r="AQ69" s="973"/>
      <c r="AR69" s="973"/>
      <c r="AS69" s="973"/>
      <c r="AT69" s="974"/>
      <c r="AU69" s="975" t="s">
        <v>475</v>
      </c>
      <c r="AV69" s="973"/>
      <c r="AW69" s="973"/>
      <c r="AX69" s="973"/>
      <c r="AY69" s="974"/>
      <c r="AZ69" s="976" t="s">
        <v>530</v>
      </c>
      <c r="BA69" s="977"/>
      <c r="BB69" s="977"/>
      <c r="BC69" s="977"/>
      <c r="BD69" s="978"/>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2">
        <v>37035</v>
      </c>
      <c r="R70" s="973"/>
      <c r="S70" s="973"/>
      <c r="T70" s="973"/>
      <c r="U70" s="974"/>
      <c r="V70" s="975">
        <v>36721</v>
      </c>
      <c r="W70" s="973"/>
      <c r="X70" s="973"/>
      <c r="Y70" s="973"/>
      <c r="Z70" s="974"/>
      <c r="AA70" s="975">
        <v>314</v>
      </c>
      <c r="AB70" s="973"/>
      <c r="AC70" s="973"/>
      <c r="AD70" s="973"/>
      <c r="AE70" s="974"/>
      <c r="AF70" s="975">
        <v>314</v>
      </c>
      <c r="AG70" s="973"/>
      <c r="AH70" s="973"/>
      <c r="AI70" s="973"/>
      <c r="AJ70" s="974"/>
      <c r="AK70" s="975">
        <v>1316</v>
      </c>
      <c r="AL70" s="973"/>
      <c r="AM70" s="973"/>
      <c r="AN70" s="973"/>
      <c r="AO70" s="974"/>
      <c r="AP70" s="975" t="s">
        <v>475</v>
      </c>
      <c r="AQ70" s="973"/>
      <c r="AR70" s="973"/>
      <c r="AS70" s="973"/>
      <c r="AT70" s="974"/>
      <c r="AU70" s="975" t="s">
        <v>475</v>
      </c>
      <c r="AV70" s="973"/>
      <c r="AW70" s="973"/>
      <c r="AX70" s="973"/>
      <c r="AY70" s="974"/>
      <c r="AZ70" s="976" t="s">
        <v>529</v>
      </c>
      <c r="BA70" s="977"/>
      <c r="BB70" s="977"/>
      <c r="BC70" s="977"/>
      <c r="BD70" s="978"/>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2">
        <v>384</v>
      </c>
      <c r="R71" s="973"/>
      <c r="S71" s="973"/>
      <c r="T71" s="973"/>
      <c r="U71" s="974"/>
      <c r="V71" s="975">
        <v>183</v>
      </c>
      <c r="W71" s="973"/>
      <c r="X71" s="973"/>
      <c r="Y71" s="973"/>
      <c r="Z71" s="974"/>
      <c r="AA71" s="975">
        <v>201</v>
      </c>
      <c r="AB71" s="973"/>
      <c r="AC71" s="973"/>
      <c r="AD71" s="973"/>
      <c r="AE71" s="974"/>
      <c r="AF71" s="975">
        <v>201</v>
      </c>
      <c r="AG71" s="973"/>
      <c r="AH71" s="973"/>
      <c r="AI71" s="973"/>
      <c r="AJ71" s="974"/>
      <c r="AK71" s="975" t="s">
        <v>475</v>
      </c>
      <c r="AL71" s="973"/>
      <c r="AM71" s="973"/>
      <c r="AN71" s="973"/>
      <c r="AO71" s="974"/>
      <c r="AP71" s="975" t="s">
        <v>475</v>
      </c>
      <c r="AQ71" s="973"/>
      <c r="AR71" s="973"/>
      <c r="AS71" s="973"/>
      <c r="AT71" s="974"/>
      <c r="AU71" s="975" t="s">
        <v>475</v>
      </c>
      <c r="AV71" s="973"/>
      <c r="AW71" s="973"/>
      <c r="AX71" s="973"/>
      <c r="AY71" s="974"/>
      <c r="AZ71" s="976" t="s">
        <v>532</v>
      </c>
      <c r="BA71" s="977"/>
      <c r="BB71" s="977"/>
      <c r="BC71" s="977"/>
      <c r="BD71" s="978"/>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533</v>
      </c>
      <c r="C72" s="969"/>
      <c r="D72" s="969"/>
      <c r="E72" s="969"/>
      <c r="F72" s="969"/>
      <c r="G72" s="969"/>
      <c r="H72" s="969"/>
      <c r="I72" s="969"/>
      <c r="J72" s="969"/>
      <c r="K72" s="969"/>
      <c r="L72" s="969"/>
      <c r="M72" s="969"/>
      <c r="N72" s="969"/>
      <c r="O72" s="969"/>
      <c r="P72" s="970"/>
      <c r="Q72" s="972">
        <v>386</v>
      </c>
      <c r="R72" s="973"/>
      <c r="S72" s="973"/>
      <c r="T72" s="973"/>
      <c r="U72" s="974"/>
      <c r="V72" s="975">
        <v>376</v>
      </c>
      <c r="W72" s="973"/>
      <c r="X72" s="973"/>
      <c r="Y72" s="973"/>
      <c r="Z72" s="974"/>
      <c r="AA72" s="975">
        <v>10</v>
      </c>
      <c r="AB72" s="973"/>
      <c r="AC72" s="973"/>
      <c r="AD72" s="973"/>
      <c r="AE72" s="974"/>
      <c r="AF72" s="975">
        <v>10</v>
      </c>
      <c r="AG72" s="973"/>
      <c r="AH72" s="973"/>
      <c r="AI72" s="973"/>
      <c r="AJ72" s="974"/>
      <c r="AK72" s="975">
        <v>92</v>
      </c>
      <c r="AL72" s="973"/>
      <c r="AM72" s="973"/>
      <c r="AN72" s="973"/>
      <c r="AO72" s="974"/>
      <c r="AP72" s="975" t="s">
        <v>475</v>
      </c>
      <c r="AQ72" s="973"/>
      <c r="AR72" s="973"/>
      <c r="AS72" s="973"/>
      <c r="AT72" s="974"/>
      <c r="AU72" s="975" t="s">
        <v>475</v>
      </c>
      <c r="AV72" s="973"/>
      <c r="AW72" s="973"/>
      <c r="AX72" s="973"/>
      <c r="AY72" s="974"/>
      <c r="AZ72" s="976"/>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534</v>
      </c>
      <c r="C73" s="969"/>
      <c r="D73" s="969"/>
      <c r="E73" s="969"/>
      <c r="F73" s="969"/>
      <c r="G73" s="969"/>
      <c r="H73" s="969"/>
      <c r="I73" s="969"/>
      <c r="J73" s="969"/>
      <c r="K73" s="969"/>
      <c r="L73" s="969"/>
      <c r="M73" s="969"/>
      <c r="N73" s="969"/>
      <c r="O73" s="969"/>
      <c r="P73" s="970"/>
      <c r="Q73" s="972">
        <v>61032</v>
      </c>
      <c r="R73" s="973"/>
      <c r="S73" s="973"/>
      <c r="T73" s="973"/>
      <c r="U73" s="974"/>
      <c r="V73" s="975">
        <v>58635</v>
      </c>
      <c r="W73" s="973"/>
      <c r="X73" s="973"/>
      <c r="Y73" s="973"/>
      <c r="Z73" s="974"/>
      <c r="AA73" s="975">
        <v>2398</v>
      </c>
      <c r="AB73" s="973"/>
      <c r="AC73" s="973"/>
      <c r="AD73" s="973"/>
      <c r="AE73" s="974"/>
      <c r="AF73" s="975">
        <v>2398</v>
      </c>
      <c r="AG73" s="973"/>
      <c r="AH73" s="973"/>
      <c r="AI73" s="973"/>
      <c r="AJ73" s="974"/>
      <c r="AK73" s="975" t="s">
        <v>475</v>
      </c>
      <c r="AL73" s="973"/>
      <c r="AM73" s="973"/>
      <c r="AN73" s="973"/>
      <c r="AO73" s="974"/>
      <c r="AP73" s="975" t="s">
        <v>475</v>
      </c>
      <c r="AQ73" s="973"/>
      <c r="AR73" s="973"/>
      <c r="AS73" s="973"/>
      <c r="AT73" s="974"/>
      <c r="AU73" s="975" t="s">
        <v>475</v>
      </c>
      <c r="AV73" s="973"/>
      <c r="AW73" s="973"/>
      <c r="AX73" s="973"/>
      <c r="AY73" s="974"/>
      <c r="AZ73" s="976"/>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535</v>
      </c>
      <c r="C74" s="969"/>
      <c r="D74" s="969"/>
      <c r="E74" s="969"/>
      <c r="F74" s="969"/>
      <c r="G74" s="969"/>
      <c r="H74" s="969"/>
      <c r="I74" s="969"/>
      <c r="J74" s="969"/>
      <c r="K74" s="969"/>
      <c r="L74" s="969"/>
      <c r="M74" s="969"/>
      <c r="N74" s="969"/>
      <c r="O74" s="969"/>
      <c r="P74" s="970"/>
      <c r="Q74" s="971">
        <v>315</v>
      </c>
      <c r="R74" s="965"/>
      <c r="S74" s="965"/>
      <c r="T74" s="965"/>
      <c r="U74" s="965"/>
      <c r="V74" s="965">
        <v>301</v>
      </c>
      <c r="W74" s="965"/>
      <c r="X74" s="965"/>
      <c r="Y74" s="965"/>
      <c r="Z74" s="965"/>
      <c r="AA74" s="965">
        <v>14</v>
      </c>
      <c r="AB74" s="965"/>
      <c r="AC74" s="965"/>
      <c r="AD74" s="965"/>
      <c r="AE74" s="965"/>
      <c r="AF74" s="965">
        <v>14</v>
      </c>
      <c r="AG74" s="965"/>
      <c r="AH74" s="965"/>
      <c r="AI74" s="965"/>
      <c r="AJ74" s="965"/>
      <c r="AK74" s="965">
        <v>0</v>
      </c>
      <c r="AL74" s="965"/>
      <c r="AM74" s="965"/>
      <c r="AN74" s="965"/>
      <c r="AO74" s="965"/>
      <c r="AP74" s="965">
        <v>0</v>
      </c>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f>
        <v>22309</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CR7+CR8+CR9+CR10+CR11</f>
        <v>161</v>
      </c>
      <c r="CS102" s="945"/>
      <c r="CT102" s="945"/>
      <c r="CU102" s="945"/>
      <c r="CV102" s="946"/>
      <c r="CW102" s="944">
        <f>CW9+CW10</f>
        <v>99</v>
      </c>
      <c r="CX102" s="945"/>
      <c r="CY102" s="945"/>
      <c r="CZ102" s="945"/>
      <c r="DA102" s="946"/>
      <c r="DB102" s="944">
        <f>DB7+DB11</f>
        <v>2432</v>
      </c>
      <c r="DC102" s="945"/>
      <c r="DD102" s="945"/>
      <c r="DE102" s="945"/>
      <c r="DF102" s="946"/>
      <c r="DG102" s="944"/>
      <c r="DH102" s="945"/>
      <c r="DI102" s="945"/>
      <c r="DJ102" s="945"/>
      <c r="DK102" s="946"/>
      <c r="DL102" s="944"/>
      <c r="DM102" s="945"/>
      <c r="DN102" s="945"/>
      <c r="DO102" s="945"/>
      <c r="DP102" s="946"/>
      <c r="DQ102" s="944">
        <f>DQ11</f>
        <v>2436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6858555</v>
      </c>
      <c r="AB110" s="871"/>
      <c r="AC110" s="871"/>
      <c r="AD110" s="871"/>
      <c r="AE110" s="872"/>
      <c r="AF110" s="873">
        <v>6495939</v>
      </c>
      <c r="AG110" s="871"/>
      <c r="AH110" s="871"/>
      <c r="AI110" s="871"/>
      <c r="AJ110" s="872"/>
      <c r="AK110" s="873">
        <v>6446359</v>
      </c>
      <c r="AL110" s="871"/>
      <c r="AM110" s="871"/>
      <c r="AN110" s="871"/>
      <c r="AO110" s="872"/>
      <c r="AP110" s="874">
        <v>19.600000000000001</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59409731</v>
      </c>
      <c r="BR110" s="798"/>
      <c r="BS110" s="798"/>
      <c r="BT110" s="798"/>
      <c r="BU110" s="798"/>
      <c r="BV110" s="798">
        <v>60244443</v>
      </c>
      <c r="BW110" s="798"/>
      <c r="BX110" s="798"/>
      <c r="BY110" s="798"/>
      <c r="BZ110" s="798"/>
      <c r="CA110" s="798">
        <v>60784661</v>
      </c>
      <c r="CB110" s="798"/>
      <c r="CC110" s="798"/>
      <c r="CD110" s="798"/>
      <c r="CE110" s="798"/>
      <c r="CF110" s="859">
        <v>185</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5260878</v>
      </c>
      <c r="BR111" s="769"/>
      <c r="BS111" s="769"/>
      <c r="BT111" s="769"/>
      <c r="BU111" s="769"/>
      <c r="BV111" s="769">
        <v>3922630</v>
      </c>
      <c r="BW111" s="769"/>
      <c r="BX111" s="769"/>
      <c r="BY111" s="769"/>
      <c r="BZ111" s="769"/>
      <c r="CA111" s="769">
        <v>2436073</v>
      </c>
      <c r="CB111" s="769"/>
      <c r="CC111" s="769"/>
      <c r="CD111" s="769"/>
      <c r="CE111" s="769"/>
      <c r="CF111" s="846">
        <v>7.4</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8052431</v>
      </c>
      <c r="BR112" s="769"/>
      <c r="BS112" s="769"/>
      <c r="BT112" s="769"/>
      <c r="BU112" s="769"/>
      <c r="BV112" s="769">
        <v>7584837</v>
      </c>
      <c r="BW112" s="769"/>
      <c r="BX112" s="769"/>
      <c r="BY112" s="769"/>
      <c r="BZ112" s="769"/>
      <c r="CA112" s="769">
        <v>6667188</v>
      </c>
      <c r="CB112" s="769"/>
      <c r="CC112" s="769"/>
      <c r="CD112" s="769"/>
      <c r="CE112" s="769"/>
      <c r="CF112" s="846">
        <v>20.3</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601447</v>
      </c>
      <c r="AB113" s="907"/>
      <c r="AC113" s="907"/>
      <c r="AD113" s="907"/>
      <c r="AE113" s="908"/>
      <c r="AF113" s="909">
        <v>570329</v>
      </c>
      <c r="AG113" s="907"/>
      <c r="AH113" s="907"/>
      <c r="AI113" s="907"/>
      <c r="AJ113" s="908"/>
      <c r="AK113" s="909">
        <v>523823</v>
      </c>
      <c r="AL113" s="907"/>
      <c r="AM113" s="907"/>
      <c r="AN113" s="907"/>
      <c r="AO113" s="908"/>
      <c r="AP113" s="910">
        <v>1.6</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t="s">
        <v>220</v>
      </c>
      <c r="BR113" s="769"/>
      <c r="BS113" s="769"/>
      <c r="BT113" s="769"/>
      <c r="BU113" s="769"/>
      <c r="BV113" s="769" t="s">
        <v>220</v>
      </c>
      <c r="BW113" s="769"/>
      <c r="BX113" s="769"/>
      <c r="BY113" s="769"/>
      <c r="BZ113" s="769"/>
      <c r="CA113" s="769" t="s">
        <v>220</v>
      </c>
      <c r="CB113" s="769"/>
      <c r="CC113" s="769"/>
      <c r="CD113" s="769"/>
      <c r="CE113" s="769"/>
      <c r="CF113" s="846" t="s">
        <v>220</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220</v>
      </c>
      <c r="AB114" s="782"/>
      <c r="AC114" s="782"/>
      <c r="AD114" s="782"/>
      <c r="AE114" s="783"/>
      <c r="AF114" s="784" t="s">
        <v>220</v>
      </c>
      <c r="AG114" s="782"/>
      <c r="AH114" s="782"/>
      <c r="AI114" s="782"/>
      <c r="AJ114" s="783"/>
      <c r="AK114" s="784" t="s">
        <v>220</v>
      </c>
      <c r="AL114" s="782"/>
      <c r="AM114" s="782"/>
      <c r="AN114" s="782"/>
      <c r="AO114" s="783"/>
      <c r="AP114" s="752" t="s">
        <v>220</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11988951</v>
      </c>
      <c r="BR114" s="769"/>
      <c r="BS114" s="769"/>
      <c r="BT114" s="769"/>
      <c r="BU114" s="769"/>
      <c r="BV114" s="769">
        <v>11039013</v>
      </c>
      <c r="BW114" s="769"/>
      <c r="BX114" s="769"/>
      <c r="BY114" s="769"/>
      <c r="BZ114" s="769"/>
      <c r="CA114" s="769">
        <v>10461425</v>
      </c>
      <c r="CB114" s="769"/>
      <c r="CC114" s="769"/>
      <c r="CD114" s="769"/>
      <c r="CE114" s="769"/>
      <c r="CF114" s="846">
        <v>31.8</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220</v>
      </c>
      <c r="AB115" s="907"/>
      <c r="AC115" s="907"/>
      <c r="AD115" s="907"/>
      <c r="AE115" s="908"/>
      <c r="AF115" s="909">
        <v>182</v>
      </c>
      <c r="AG115" s="907"/>
      <c r="AH115" s="907"/>
      <c r="AI115" s="907"/>
      <c r="AJ115" s="908"/>
      <c r="AK115" s="909" t="s">
        <v>220</v>
      </c>
      <c r="AL115" s="907"/>
      <c r="AM115" s="907"/>
      <c r="AN115" s="907"/>
      <c r="AO115" s="908"/>
      <c r="AP115" s="910" t="s">
        <v>220</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420</v>
      </c>
      <c r="BR115" s="769"/>
      <c r="BS115" s="769"/>
      <c r="BT115" s="769"/>
      <c r="BU115" s="769"/>
      <c r="BV115" s="769">
        <v>289</v>
      </c>
      <c r="BW115" s="769"/>
      <c r="BX115" s="769"/>
      <c r="BY115" s="769"/>
      <c r="BZ115" s="769"/>
      <c r="CA115" s="769">
        <v>351</v>
      </c>
      <c r="CB115" s="769"/>
      <c r="CC115" s="769"/>
      <c r="CD115" s="769"/>
      <c r="CE115" s="769"/>
      <c r="CF115" s="846">
        <v>0</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5260878</v>
      </c>
      <c r="DH115" s="782"/>
      <c r="DI115" s="782"/>
      <c r="DJ115" s="782"/>
      <c r="DK115" s="783"/>
      <c r="DL115" s="784">
        <v>3922630</v>
      </c>
      <c r="DM115" s="782"/>
      <c r="DN115" s="782"/>
      <c r="DO115" s="782"/>
      <c r="DP115" s="783"/>
      <c r="DQ115" s="784">
        <v>2436073</v>
      </c>
      <c r="DR115" s="782"/>
      <c r="DS115" s="782"/>
      <c r="DT115" s="782"/>
      <c r="DU115" s="783"/>
      <c r="DV115" s="752">
        <v>7.4</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404</v>
      </c>
      <c r="AB116" s="782"/>
      <c r="AC116" s="782"/>
      <c r="AD116" s="782"/>
      <c r="AE116" s="783"/>
      <c r="AF116" s="784">
        <v>162</v>
      </c>
      <c r="AG116" s="782"/>
      <c r="AH116" s="782"/>
      <c r="AI116" s="782"/>
      <c r="AJ116" s="783"/>
      <c r="AK116" s="784">
        <v>121</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7460406</v>
      </c>
      <c r="AB117" s="893"/>
      <c r="AC117" s="893"/>
      <c r="AD117" s="893"/>
      <c r="AE117" s="894"/>
      <c r="AF117" s="896">
        <v>7066612</v>
      </c>
      <c r="AG117" s="893"/>
      <c r="AH117" s="893"/>
      <c r="AI117" s="893"/>
      <c r="AJ117" s="894"/>
      <c r="AK117" s="896">
        <v>6970303</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84712411</v>
      </c>
      <c r="BR118" s="856"/>
      <c r="BS118" s="856"/>
      <c r="BT118" s="856"/>
      <c r="BU118" s="856"/>
      <c r="BV118" s="856">
        <v>82791212</v>
      </c>
      <c r="BW118" s="856"/>
      <c r="BX118" s="856"/>
      <c r="BY118" s="856"/>
      <c r="BZ118" s="856"/>
      <c r="CA118" s="856">
        <v>80349698</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5213607</v>
      </c>
      <c r="BR119" s="798"/>
      <c r="BS119" s="798"/>
      <c r="BT119" s="798"/>
      <c r="BU119" s="798"/>
      <c r="BV119" s="798">
        <v>6430395</v>
      </c>
      <c r="BW119" s="798"/>
      <c r="BX119" s="798"/>
      <c r="BY119" s="798"/>
      <c r="BZ119" s="798"/>
      <c r="CA119" s="798">
        <v>7349045</v>
      </c>
      <c r="CB119" s="798"/>
      <c r="CC119" s="798"/>
      <c r="CD119" s="798"/>
      <c r="CE119" s="798"/>
      <c r="CF119" s="859">
        <v>22.4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t="s">
        <v>220</v>
      </c>
      <c r="DR119" s="715"/>
      <c r="DS119" s="715"/>
      <c r="DT119" s="715"/>
      <c r="DU119" s="716"/>
      <c r="DV119" s="805" t="s">
        <v>220</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13933902</v>
      </c>
      <c r="BR120" s="769"/>
      <c r="BS120" s="769"/>
      <c r="BT120" s="769"/>
      <c r="BU120" s="769"/>
      <c r="BV120" s="769">
        <v>14306988</v>
      </c>
      <c r="BW120" s="769"/>
      <c r="BX120" s="769"/>
      <c r="BY120" s="769"/>
      <c r="BZ120" s="769"/>
      <c r="CA120" s="769">
        <v>13361381</v>
      </c>
      <c r="CB120" s="769"/>
      <c r="CC120" s="769"/>
      <c r="CD120" s="769"/>
      <c r="CE120" s="769"/>
      <c r="CF120" s="846">
        <v>40.700000000000003</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8052431</v>
      </c>
      <c r="DH120" s="798"/>
      <c r="DI120" s="798"/>
      <c r="DJ120" s="798"/>
      <c r="DK120" s="798"/>
      <c r="DL120" s="798">
        <v>7583762</v>
      </c>
      <c r="DM120" s="798"/>
      <c r="DN120" s="798"/>
      <c r="DO120" s="798"/>
      <c r="DP120" s="798"/>
      <c r="DQ120" s="798">
        <v>6647935</v>
      </c>
      <c r="DR120" s="798"/>
      <c r="DS120" s="798"/>
      <c r="DT120" s="798"/>
      <c r="DU120" s="798"/>
      <c r="DV120" s="799">
        <v>20.2</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42377073</v>
      </c>
      <c r="BR121" s="856"/>
      <c r="BS121" s="856"/>
      <c r="BT121" s="856"/>
      <c r="BU121" s="856"/>
      <c r="BV121" s="856">
        <v>43836309</v>
      </c>
      <c r="BW121" s="856"/>
      <c r="BX121" s="856"/>
      <c r="BY121" s="856"/>
      <c r="BZ121" s="856"/>
      <c r="CA121" s="856">
        <v>44376056</v>
      </c>
      <c r="CB121" s="856"/>
      <c r="CC121" s="856"/>
      <c r="CD121" s="856"/>
      <c r="CE121" s="856"/>
      <c r="CF121" s="857">
        <v>135.1</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t="s">
        <v>220</v>
      </c>
      <c r="DH121" s="769"/>
      <c r="DI121" s="769"/>
      <c r="DJ121" s="769"/>
      <c r="DK121" s="769"/>
      <c r="DL121" s="769">
        <v>1075</v>
      </c>
      <c r="DM121" s="769"/>
      <c r="DN121" s="769"/>
      <c r="DO121" s="769"/>
      <c r="DP121" s="769"/>
      <c r="DQ121" s="769">
        <v>19253</v>
      </c>
      <c r="DR121" s="769"/>
      <c r="DS121" s="769"/>
      <c r="DT121" s="769"/>
      <c r="DU121" s="769"/>
      <c r="DV121" s="821">
        <v>0.1</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61524582</v>
      </c>
      <c r="BR122" s="838"/>
      <c r="BS122" s="838"/>
      <c r="BT122" s="838"/>
      <c r="BU122" s="838"/>
      <c r="BV122" s="838">
        <v>64573692</v>
      </c>
      <c r="BW122" s="838"/>
      <c r="BX122" s="838"/>
      <c r="BY122" s="838"/>
      <c r="BZ122" s="838"/>
      <c r="CA122" s="838">
        <v>65086482</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72.7</v>
      </c>
      <c r="BR123" s="830"/>
      <c r="BS123" s="830"/>
      <c r="BT123" s="830"/>
      <c r="BU123" s="830"/>
      <c r="BV123" s="830">
        <v>57.2</v>
      </c>
      <c r="BW123" s="830"/>
      <c r="BX123" s="830"/>
      <c r="BY123" s="830"/>
      <c r="BZ123" s="830"/>
      <c r="CA123" s="830">
        <v>46.4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v>182</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220</v>
      </c>
      <c r="AB126" s="782"/>
      <c r="AC126" s="782"/>
      <c r="AD126" s="782"/>
      <c r="AE126" s="783"/>
      <c r="AF126" s="784" t="s">
        <v>220</v>
      </c>
      <c r="AG126" s="782"/>
      <c r="AH126" s="782"/>
      <c r="AI126" s="782"/>
      <c r="AJ126" s="783"/>
      <c r="AK126" s="784" t="s">
        <v>220</v>
      </c>
      <c r="AL126" s="782"/>
      <c r="AM126" s="782"/>
      <c r="AN126" s="782"/>
      <c r="AO126" s="783"/>
      <c r="AP126" s="752" t="s">
        <v>220</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220</v>
      </c>
      <c r="DH126" s="769"/>
      <c r="DI126" s="769"/>
      <c r="DJ126" s="769"/>
      <c r="DK126" s="769"/>
      <c r="DL126" s="769" t="s">
        <v>220</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220</v>
      </c>
      <c r="AB127" s="782"/>
      <c r="AC127" s="782"/>
      <c r="AD127" s="782"/>
      <c r="AE127" s="783"/>
      <c r="AF127" s="784" t="s">
        <v>220</v>
      </c>
      <c r="AG127" s="782"/>
      <c r="AH127" s="782"/>
      <c r="AI127" s="782"/>
      <c r="AJ127" s="783"/>
      <c r="AK127" s="784" t="s">
        <v>220</v>
      </c>
      <c r="AL127" s="782"/>
      <c r="AM127" s="782"/>
      <c r="AN127" s="782"/>
      <c r="AO127" s="783"/>
      <c r="AP127" s="752" t="s">
        <v>220</v>
      </c>
      <c r="AQ127" s="753"/>
      <c r="AR127" s="753"/>
      <c r="AS127" s="753"/>
      <c r="AT127" s="754"/>
      <c r="AU127" s="233"/>
      <c r="AV127" s="233"/>
      <c r="AW127" s="233"/>
      <c r="AX127" s="755" t="s">
        <v>450</v>
      </c>
      <c r="AY127" s="756"/>
      <c r="AZ127" s="756"/>
      <c r="BA127" s="756"/>
      <c r="BB127" s="756"/>
      <c r="BC127" s="756"/>
      <c r="BD127" s="756"/>
      <c r="BE127" s="757"/>
      <c r="BF127" s="758" t="s">
        <v>220</v>
      </c>
      <c r="BG127" s="759"/>
      <c r="BH127" s="759"/>
      <c r="BI127" s="759"/>
      <c r="BJ127" s="759"/>
      <c r="BK127" s="759"/>
      <c r="BL127" s="760"/>
      <c r="BM127" s="758">
        <v>11.55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420</v>
      </c>
      <c r="DH127" s="818"/>
      <c r="DI127" s="818"/>
      <c r="DJ127" s="818"/>
      <c r="DK127" s="818"/>
      <c r="DL127" s="818">
        <v>289</v>
      </c>
      <c r="DM127" s="818"/>
      <c r="DN127" s="818"/>
      <c r="DO127" s="818"/>
      <c r="DP127" s="818"/>
      <c r="DQ127" s="818">
        <v>351</v>
      </c>
      <c r="DR127" s="818"/>
      <c r="DS127" s="818"/>
      <c r="DT127" s="818"/>
      <c r="DU127" s="818"/>
      <c r="DV127" s="819">
        <v>0</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1506610</v>
      </c>
      <c r="AB128" s="722"/>
      <c r="AC128" s="722"/>
      <c r="AD128" s="722"/>
      <c r="AE128" s="723"/>
      <c r="AF128" s="724">
        <v>1651904</v>
      </c>
      <c r="AG128" s="722"/>
      <c r="AH128" s="722"/>
      <c r="AI128" s="722"/>
      <c r="AJ128" s="723"/>
      <c r="AK128" s="724">
        <v>1713512</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342</v>
      </c>
      <c r="BG128" s="789"/>
      <c r="BH128" s="789"/>
      <c r="BI128" s="789"/>
      <c r="BJ128" s="789"/>
      <c r="BK128" s="789"/>
      <c r="BL128" s="790"/>
      <c r="BM128" s="788">
        <v>16.55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35899875</v>
      </c>
      <c r="AB129" s="782"/>
      <c r="AC129" s="782"/>
      <c r="AD129" s="782"/>
      <c r="AE129" s="783"/>
      <c r="AF129" s="784">
        <v>35716703</v>
      </c>
      <c r="AG129" s="782"/>
      <c r="AH129" s="782"/>
      <c r="AI129" s="782"/>
      <c r="AJ129" s="783"/>
      <c r="AK129" s="784">
        <v>36709106</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4042490</v>
      </c>
      <c r="AB130" s="782"/>
      <c r="AC130" s="782"/>
      <c r="AD130" s="782"/>
      <c r="AE130" s="783"/>
      <c r="AF130" s="784">
        <v>3918883</v>
      </c>
      <c r="AG130" s="782"/>
      <c r="AH130" s="782"/>
      <c r="AI130" s="782"/>
      <c r="AJ130" s="783"/>
      <c r="AK130" s="784">
        <v>3854373</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46.4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31857385</v>
      </c>
      <c r="AB131" s="715"/>
      <c r="AC131" s="715"/>
      <c r="AD131" s="715"/>
      <c r="AE131" s="716"/>
      <c r="AF131" s="717">
        <v>31797820</v>
      </c>
      <c r="AG131" s="715"/>
      <c r="AH131" s="715"/>
      <c r="AI131" s="715"/>
      <c r="AJ131" s="716"/>
      <c r="AK131" s="717">
        <v>32854733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5.9995696450000002</v>
      </c>
      <c r="AB132" s="738"/>
      <c r="AC132" s="738"/>
      <c r="AD132" s="738"/>
      <c r="AE132" s="739"/>
      <c r="AF132" s="740">
        <v>4.7041746890000002</v>
      </c>
      <c r="AG132" s="738"/>
      <c r="AH132" s="738"/>
      <c r="AI132" s="738"/>
      <c r="AJ132" s="739"/>
      <c r="AK132" s="740">
        <v>4.2685423619999998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6.9</v>
      </c>
      <c r="AB133" s="747"/>
      <c r="AC133" s="747"/>
      <c r="AD133" s="747"/>
      <c r="AE133" s="748"/>
      <c r="AF133" s="746">
        <v>6.1</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3" t="s">
        <v>466</v>
      </c>
      <c r="L7" s="254"/>
      <c r="M7" s="255" t="s">
        <v>467</v>
      </c>
      <c r="N7" s="256"/>
    </row>
    <row r="8" spans="1:16">
      <c r="A8" s="248"/>
      <c r="B8" s="244"/>
      <c r="C8" s="244"/>
      <c r="D8" s="244"/>
      <c r="E8" s="244"/>
      <c r="F8" s="244"/>
      <c r="G8" s="257"/>
      <c r="H8" s="258"/>
      <c r="I8" s="258"/>
      <c r="J8" s="259"/>
      <c r="K8" s="1124"/>
      <c r="L8" s="260" t="s">
        <v>468</v>
      </c>
      <c r="M8" s="261" t="s">
        <v>469</v>
      </c>
      <c r="N8" s="262" t="s">
        <v>470</v>
      </c>
    </row>
    <row r="9" spans="1:16">
      <c r="A9" s="248"/>
      <c r="B9" s="244"/>
      <c r="C9" s="244"/>
      <c r="D9" s="244"/>
      <c r="E9" s="244"/>
      <c r="F9" s="244"/>
      <c r="G9" s="1137" t="s">
        <v>471</v>
      </c>
      <c r="H9" s="1138"/>
      <c r="I9" s="1138"/>
      <c r="J9" s="1139"/>
      <c r="K9" s="263">
        <v>11127872</v>
      </c>
      <c r="L9" s="264">
        <v>48773</v>
      </c>
      <c r="M9" s="265">
        <v>57294</v>
      </c>
      <c r="N9" s="266">
        <v>-14.9</v>
      </c>
    </row>
    <row r="10" spans="1:16">
      <c r="A10" s="248"/>
      <c r="B10" s="244"/>
      <c r="C10" s="244"/>
      <c r="D10" s="244"/>
      <c r="E10" s="244"/>
      <c r="F10" s="244"/>
      <c r="G10" s="1137" t="s">
        <v>472</v>
      </c>
      <c r="H10" s="1138"/>
      <c r="I10" s="1138"/>
      <c r="J10" s="1139"/>
      <c r="K10" s="267">
        <v>398221</v>
      </c>
      <c r="L10" s="268">
        <v>1745</v>
      </c>
      <c r="M10" s="269">
        <v>3408</v>
      </c>
      <c r="N10" s="270">
        <v>-48.8</v>
      </c>
    </row>
    <row r="11" spans="1:16" ht="13.5" customHeight="1">
      <c r="A11" s="248"/>
      <c r="B11" s="244"/>
      <c r="C11" s="244"/>
      <c r="D11" s="244"/>
      <c r="E11" s="244"/>
      <c r="F11" s="244"/>
      <c r="G11" s="1137" t="s">
        <v>473</v>
      </c>
      <c r="H11" s="1138"/>
      <c r="I11" s="1138"/>
      <c r="J11" s="1139"/>
      <c r="K11" s="267">
        <v>77824</v>
      </c>
      <c r="L11" s="268">
        <v>341</v>
      </c>
      <c r="M11" s="269">
        <v>2192</v>
      </c>
      <c r="N11" s="270">
        <v>-84.4</v>
      </c>
    </row>
    <row r="12" spans="1:16" ht="13.5" customHeight="1">
      <c r="A12" s="248"/>
      <c r="B12" s="244"/>
      <c r="C12" s="244"/>
      <c r="D12" s="244"/>
      <c r="E12" s="244"/>
      <c r="F12" s="244"/>
      <c r="G12" s="1137" t="s">
        <v>474</v>
      </c>
      <c r="H12" s="1138"/>
      <c r="I12" s="1138"/>
      <c r="J12" s="1139"/>
      <c r="K12" s="267" t="s">
        <v>475</v>
      </c>
      <c r="L12" s="268" t="s">
        <v>475</v>
      </c>
      <c r="M12" s="269">
        <v>715</v>
      </c>
      <c r="N12" s="270" t="s">
        <v>475</v>
      </c>
    </row>
    <row r="13" spans="1:16" ht="13.5" customHeight="1">
      <c r="A13" s="248"/>
      <c r="B13" s="244"/>
      <c r="C13" s="244"/>
      <c r="D13" s="244"/>
      <c r="E13" s="244"/>
      <c r="F13" s="244"/>
      <c r="G13" s="1137" t="s">
        <v>476</v>
      </c>
      <c r="H13" s="1138"/>
      <c r="I13" s="1138"/>
      <c r="J13" s="1139"/>
      <c r="K13" s="267" t="s">
        <v>475</v>
      </c>
      <c r="L13" s="268" t="s">
        <v>475</v>
      </c>
      <c r="M13" s="269" t="s">
        <v>475</v>
      </c>
      <c r="N13" s="270" t="s">
        <v>475</v>
      </c>
    </row>
    <row r="14" spans="1:16" ht="13.5" customHeight="1">
      <c r="A14" s="248"/>
      <c r="B14" s="244"/>
      <c r="C14" s="244"/>
      <c r="D14" s="244"/>
      <c r="E14" s="244"/>
      <c r="F14" s="244"/>
      <c r="G14" s="1137" t="s">
        <v>477</v>
      </c>
      <c r="H14" s="1138"/>
      <c r="I14" s="1138"/>
      <c r="J14" s="1139"/>
      <c r="K14" s="267">
        <v>570887</v>
      </c>
      <c r="L14" s="268">
        <v>2502</v>
      </c>
      <c r="M14" s="269">
        <v>2255</v>
      </c>
      <c r="N14" s="270">
        <v>11</v>
      </c>
    </row>
    <row r="15" spans="1:16" ht="13.5" customHeight="1">
      <c r="A15" s="248"/>
      <c r="B15" s="244"/>
      <c r="C15" s="244"/>
      <c r="D15" s="244"/>
      <c r="E15" s="244"/>
      <c r="F15" s="244"/>
      <c r="G15" s="1137" t="s">
        <v>478</v>
      </c>
      <c r="H15" s="1138"/>
      <c r="I15" s="1138"/>
      <c r="J15" s="1139"/>
      <c r="K15" s="267">
        <v>396147</v>
      </c>
      <c r="L15" s="268">
        <v>1736</v>
      </c>
      <c r="M15" s="269">
        <v>1285</v>
      </c>
      <c r="N15" s="270">
        <v>35.1</v>
      </c>
    </row>
    <row r="16" spans="1:16">
      <c r="A16" s="248"/>
      <c r="B16" s="244"/>
      <c r="C16" s="244"/>
      <c r="D16" s="244"/>
      <c r="E16" s="244"/>
      <c r="F16" s="244"/>
      <c r="G16" s="1140" t="s">
        <v>479</v>
      </c>
      <c r="H16" s="1141"/>
      <c r="I16" s="1141"/>
      <c r="J16" s="1142"/>
      <c r="K16" s="268">
        <v>-1395376</v>
      </c>
      <c r="L16" s="268">
        <v>-6116</v>
      </c>
      <c r="M16" s="269">
        <v>-6247</v>
      </c>
      <c r="N16" s="270">
        <v>-2.1</v>
      </c>
    </row>
    <row r="17" spans="1:16">
      <c r="A17" s="248"/>
      <c r="B17" s="244"/>
      <c r="C17" s="244"/>
      <c r="D17" s="244"/>
      <c r="E17" s="244"/>
      <c r="F17" s="244"/>
      <c r="G17" s="1140" t="s">
        <v>169</v>
      </c>
      <c r="H17" s="1141"/>
      <c r="I17" s="1141"/>
      <c r="J17" s="1142"/>
      <c r="K17" s="268">
        <v>11175575</v>
      </c>
      <c r="L17" s="268">
        <v>48982</v>
      </c>
      <c r="M17" s="269">
        <v>60903</v>
      </c>
      <c r="N17" s="270">
        <v>-19.600000000000001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4" t="s">
        <v>484</v>
      </c>
      <c r="H21" s="1135"/>
      <c r="I21" s="1135"/>
      <c r="J21" s="1136"/>
      <c r="K21" s="280">
        <v>5.71</v>
      </c>
      <c r="L21" s="281">
        <v>6.11</v>
      </c>
      <c r="M21" s="282">
        <v>-0.4</v>
      </c>
      <c r="N21" s="249"/>
      <c r="O21" s="283"/>
      <c r="P21" s="279"/>
    </row>
    <row r="22" spans="1:16" s="284" customFormat="1">
      <c r="A22" s="279"/>
      <c r="B22" s="249"/>
      <c r="C22" s="249"/>
      <c r="D22" s="249"/>
      <c r="E22" s="249"/>
      <c r="F22" s="249"/>
      <c r="G22" s="1134" t="s">
        <v>485</v>
      </c>
      <c r="H22" s="1135"/>
      <c r="I22" s="1135"/>
      <c r="J22" s="1136"/>
      <c r="K22" s="285">
        <v>103.5</v>
      </c>
      <c r="L22" s="286">
        <v>100</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3" t="s">
        <v>466</v>
      </c>
      <c r="L30" s="254"/>
      <c r="M30" s="255" t="s">
        <v>467</v>
      </c>
      <c r="N30" s="256"/>
    </row>
    <row r="31" spans="1:16">
      <c r="A31" s="248"/>
      <c r="B31" s="244"/>
      <c r="C31" s="244"/>
      <c r="D31" s="244"/>
      <c r="E31" s="244"/>
      <c r="F31" s="244"/>
      <c r="G31" s="257"/>
      <c r="H31" s="258"/>
      <c r="I31" s="258"/>
      <c r="J31" s="259"/>
      <c r="K31" s="1124"/>
      <c r="L31" s="260" t="s">
        <v>468</v>
      </c>
      <c r="M31" s="261" t="s">
        <v>469</v>
      </c>
      <c r="N31" s="262" t="s">
        <v>470</v>
      </c>
    </row>
    <row r="32" spans="1:16" ht="27" customHeight="1">
      <c r="A32" s="248"/>
      <c r="B32" s="244"/>
      <c r="C32" s="244"/>
      <c r="D32" s="244"/>
      <c r="E32" s="244"/>
      <c r="F32" s="244"/>
      <c r="G32" s="1125" t="s">
        <v>489</v>
      </c>
      <c r="H32" s="1126"/>
      <c r="I32" s="1126"/>
      <c r="J32" s="1127"/>
      <c r="K32" s="294">
        <v>6446359</v>
      </c>
      <c r="L32" s="294">
        <v>28254</v>
      </c>
      <c r="M32" s="295">
        <v>32245</v>
      </c>
      <c r="N32" s="296">
        <v>-12.4</v>
      </c>
    </row>
    <row r="33" spans="1:16" ht="13.5" customHeight="1">
      <c r="A33" s="248"/>
      <c r="B33" s="244"/>
      <c r="C33" s="244"/>
      <c r="D33" s="244"/>
      <c r="E33" s="244"/>
      <c r="F33" s="244"/>
      <c r="G33" s="1125" t="s">
        <v>490</v>
      </c>
      <c r="H33" s="1126"/>
      <c r="I33" s="1126"/>
      <c r="J33" s="1127"/>
      <c r="K33" s="294" t="s">
        <v>475</v>
      </c>
      <c r="L33" s="294" t="s">
        <v>475</v>
      </c>
      <c r="M33" s="295">
        <v>4</v>
      </c>
      <c r="N33" s="296" t="s">
        <v>475</v>
      </c>
    </row>
    <row r="34" spans="1:16" ht="27" customHeight="1">
      <c r="A34" s="248"/>
      <c r="B34" s="244"/>
      <c r="C34" s="244"/>
      <c r="D34" s="244"/>
      <c r="E34" s="244"/>
      <c r="F34" s="244"/>
      <c r="G34" s="1125" t="s">
        <v>491</v>
      </c>
      <c r="H34" s="1126"/>
      <c r="I34" s="1126"/>
      <c r="J34" s="1127"/>
      <c r="K34" s="294" t="s">
        <v>475</v>
      </c>
      <c r="L34" s="294" t="s">
        <v>475</v>
      </c>
      <c r="M34" s="295">
        <v>33</v>
      </c>
      <c r="N34" s="296" t="s">
        <v>475</v>
      </c>
    </row>
    <row r="35" spans="1:16" ht="27" customHeight="1">
      <c r="A35" s="248"/>
      <c r="B35" s="244"/>
      <c r="C35" s="244"/>
      <c r="D35" s="244"/>
      <c r="E35" s="244"/>
      <c r="F35" s="244"/>
      <c r="G35" s="1125" t="s">
        <v>492</v>
      </c>
      <c r="H35" s="1126"/>
      <c r="I35" s="1126"/>
      <c r="J35" s="1127"/>
      <c r="K35" s="294">
        <v>523823</v>
      </c>
      <c r="L35" s="294">
        <v>2296</v>
      </c>
      <c r="M35" s="295">
        <v>8277</v>
      </c>
      <c r="N35" s="296">
        <v>-72.3</v>
      </c>
    </row>
    <row r="36" spans="1:16" ht="27" customHeight="1">
      <c r="A36" s="248"/>
      <c r="B36" s="244"/>
      <c r="C36" s="244"/>
      <c r="D36" s="244"/>
      <c r="E36" s="244"/>
      <c r="F36" s="244"/>
      <c r="G36" s="1125" t="s">
        <v>493</v>
      </c>
      <c r="H36" s="1126"/>
      <c r="I36" s="1126"/>
      <c r="J36" s="1127"/>
      <c r="K36" s="294" t="s">
        <v>475</v>
      </c>
      <c r="L36" s="294" t="s">
        <v>475</v>
      </c>
      <c r="M36" s="295">
        <v>932</v>
      </c>
      <c r="N36" s="296" t="s">
        <v>475</v>
      </c>
    </row>
    <row r="37" spans="1:16" ht="13.5" customHeight="1">
      <c r="A37" s="248"/>
      <c r="B37" s="244"/>
      <c r="C37" s="244"/>
      <c r="D37" s="244"/>
      <c r="E37" s="244"/>
      <c r="F37" s="244"/>
      <c r="G37" s="1125" t="s">
        <v>494</v>
      </c>
      <c r="H37" s="1126"/>
      <c r="I37" s="1126"/>
      <c r="J37" s="1127"/>
      <c r="K37" s="294" t="s">
        <v>475</v>
      </c>
      <c r="L37" s="294" t="s">
        <v>475</v>
      </c>
      <c r="M37" s="295">
        <v>1529</v>
      </c>
      <c r="N37" s="296" t="s">
        <v>475</v>
      </c>
    </row>
    <row r="38" spans="1:16" ht="27" customHeight="1">
      <c r="A38" s="248"/>
      <c r="B38" s="244"/>
      <c r="C38" s="244"/>
      <c r="D38" s="244"/>
      <c r="E38" s="244"/>
      <c r="F38" s="244"/>
      <c r="G38" s="1128" t="s">
        <v>495</v>
      </c>
      <c r="H38" s="1129"/>
      <c r="I38" s="1129"/>
      <c r="J38" s="1130"/>
      <c r="K38" s="297">
        <v>121</v>
      </c>
      <c r="L38" s="297">
        <v>1</v>
      </c>
      <c r="M38" s="298">
        <v>3</v>
      </c>
      <c r="N38" s="299">
        <v>-66.7</v>
      </c>
      <c r="O38" s="293"/>
    </row>
    <row r="39" spans="1:16">
      <c r="A39" s="248"/>
      <c r="B39" s="244"/>
      <c r="C39" s="244"/>
      <c r="D39" s="244"/>
      <c r="E39" s="244"/>
      <c r="F39" s="244"/>
      <c r="G39" s="1128" t="s">
        <v>496</v>
      </c>
      <c r="H39" s="1129"/>
      <c r="I39" s="1129"/>
      <c r="J39" s="1130"/>
      <c r="K39" s="300">
        <v>-1713512</v>
      </c>
      <c r="L39" s="300">
        <v>-7510</v>
      </c>
      <c r="M39" s="301">
        <v>-7647</v>
      </c>
      <c r="N39" s="302">
        <v>-1.8</v>
      </c>
      <c r="O39" s="293"/>
    </row>
    <row r="40" spans="1:16" ht="27" customHeight="1">
      <c r="A40" s="248"/>
      <c r="B40" s="244"/>
      <c r="C40" s="244"/>
      <c r="D40" s="244"/>
      <c r="E40" s="244"/>
      <c r="F40" s="244"/>
      <c r="G40" s="1125" t="s">
        <v>497</v>
      </c>
      <c r="H40" s="1126"/>
      <c r="I40" s="1126"/>
      <c r="J40" s="1127"/>
      <c r="K40" s="300">
        <v>-3854373</v>
      </c>
      <c r="L40" s="300">
        <v>-16894</v>
      </c>
      <c r="M40" s="301">
        <v>-26081</v>
      </c>
      <c r="N40" s="302">
        <v>-35.200000000000003</v>
      </c>
      <c r="O40" s="293"/>
    </row>
    <row r="41" spans="1:16">
      <c r="A41" s="248"/>
      <c r="B41" s="244"/>
      <c r="C41" s="244"/>
      <c r="D41" s="244"/>
      <c r="E41" s="244"/>
      <c r="F41" s="244"/>
      <c r="G41" s="1131" t="s">
        <v>280</v>
      </c>
      <c r="H41" s="1132"/>
      <c r="I41" s="1132"/>
      <c r="J41" s="1133"/>
      <c r="K41" s="294">
        <v>1402418</v>
      </c>
      <c r="L41" s="300">
        <v>6147</v>
      </c>
      <c r="M41" s="301">
        <v>9295</v>
      </c>
      <c r="N41" s="302">
        <v>-33.9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8" t="s">
        <v>466</v>
      </c>
      <c r="J49" s="1120" t="s">
        <v>501</v>
      </c>
      <c r="K49" s="1121"/>
      <c r="L49" s="1121"/>
      <c r="M49" s="1121"/>
      <c r="N49" s="1122"/>
    </row>
    <row r="50" spans="1:14">
      <c r="A50" s="248"/>
      <c r="B50" s="244"/>
      <c r="C50" s="244"/>
      <c r="D50" s="244"/>
      <c r="E50" s="244"/>
      <c r="F50" s="244"/>
      <c r="G50" s="312"/>
      <c r="H50" s="313"/>
      <c r="I50" s="1119"/>
      <c r="J50" s="314" t="s">
        <v>502</v>
      </c>
      <c r="K50" s="315" t="s">
        <v>503</v>
      </c>
      <c r="L50" s="316" t="s">
        <v>504</v>
      </c>
      <c r="M50" s="317" t="s">
        <v>505</v>
      </c>
      <c r="N50" s="318" t="s">
        <v>506</v>
      </c>
    </row>
    <row r="51" spans="1:14">
      <c r="A51" s="248"/>
      <c r="B51" s="244"/>
      <c r="C51" s="244"/>
      <c r="D51" s="244"/>
      <c r="E51" s="244"/>
      <c r="F51" s="244"/>
      <c r="G51" s="310" t="s">
        <v>507</v>
      </c>
      <c r="H51" s="311"/>
      <c r="I51" s="319">
        <v>6937873</v>
      </c>
      <c r="J51" s="320">
        <v>30898</v>
      </c>
      <c r="K51" s="321">
        <v>23.9</v>
      </c>
      <c r="L51" s="322">
        <v>38349</v>
      </c>
      <c r="M51" s="323">
        <v>6.9</v>
      </c>
      <c r="N51" s="324">
        <v>17</v>
      </c>
    </row>
    <row r="52" spans="1:14">
      <c r="A52" s="248"/>
      <c r="B52" s="244"/>
      <c r="C52" s="244"/>
      <c r="D52" s="244"/>
      <c r="E52" s="244"/>
      <c r="F52" s="244"/>
      <c r="G52" s="325"/>
      <c r="H52" s="326" t="s">
        <v>508</v>
      </c>
      <c r="I52" s="327">
        <v>2671285</v>
      </c>
      <c r="J52" s="328">
        <v>11897</v>
      </c>
      <c r="K52" s="329">
        <v>-1.6</v>
      </c>
      <c r="L52" s="330">
        <v>22585</v>
      </c>
      <c r="M52" s="331">
        <v>6.2</v>
      </c>
      <c r="N52" s="332">
        <v>-7.8</v>
      </c>
    </row>
    <row r="53" spans="1:14">
      <c r="A53" s="248"/>
      <c r="B53" s="244"/>
      <c r="C53" s="244"/>
      <c r="D53" s="244"/>
      <c r="E53" s="244"/>
      <c r="F53" s="244"/>
      <c r="G53" s="310" t="s">
        <v>509</v>
      </c>
      <c r="H53" s="311"/>
      <c r="I53" s="319">
        <v>6288389</v>
      </c>
      <c r="J53" s="320">
        <v>27969</v>
      </c>
      <c r="K53" s="321">
        <v>-9.5</v>
      </c>
      <c r="L53" s="322">
        <v>37688</v>
      </c>
      <c r="M53" s="323">
        <v>-1.7</v>
      </c>
      <c r="N53" s="324">
        <v>-7.8</v>
      </c>
    </row>
    <row r="54" spans="1:14">
      <c r="A54" s="248"/>
      <c r="B54" s="244"/>
      <c r="C54" s="244"/>
      <c r="D54" s="244"/>
      <c r="E54" s="244"/>
      <c r="F54" s="244"/>
      <c r="G54" s="325"/>
      <c r="H54" s="326" t="s">
        <v>508</v>
      </c>
      <c r="I54" s="327">
        <v>2666798</v>
      </c>
      <c r="J54" s="328">
        <v>11861</v>
      </c>
      <c r="K54" s="329">
        <v>-0.3</v>
      </c>
      <c r="L54" s="330">
        <v>22661</v>
      </c>
      <c r="M54" s="331">
        <v>0.3</v>
      </c>
      <c r="N54" s="332">
        <v>-0.6</v>
      </c>
    </row>
    <row r="55" spans="1:14">
      <c r="A55" s="248"/>
      <c r="B55" s="244"/>
      <c r="C55" s="244"/>
      <c r="D55" s="244"/>
      <c r="E55" s="244"/>
      <c r="F55" s="244"/>
      <c r="G55" s="310" t="s">
        <v>510</v>
      </c>
      <c r="H55" s="311"/>
      <c r="I55" s="319">
        <v>6333284</v>
      </c>
      <c r="J55" s="320">
        <v>28163</v>
      </c>
      <c r="K55" s="321">
        <v>0.7</v>
      </c>
      <c r="L55" s="322">
        <v>38606</v>
      </c>
      <c r="M55" s="323">
        <v>2.4</v>
      </c>
      <c r="N55" s="324">
        <v>-1.7</v>
      </c>
    </row>
    <row r="56" spans="1:14">
      <c r="A56" s="248"/>
      <c r="B56" s="244"/>
      <c r="C56" s="244"/>
      <c r="D56" s="244"/>
      <c r="E56" s="244"/>
      <c r="F56" s="244"/>
      <c r="G56" s="325"/>
      <c r="H56" s="326" t="s">
        <v>508</v>
      </c>
      <c r="I56" s="327">
        <v>3585718</v>
      </c>
      <c r="J56" s="328">
        <v>15945</v>
      </c>
      <c r="K56" s="329">
        <v>34.4</v>
      </c>
      <c r="L56" s="330">
        <v>22435</v>
      </c>
      <c r="M56" s="331">
        <v>-1</v>
      </c>
      <c r="N56" s="332">
        <v>35.4</v>
      </c>
    </row>
    <row r="57" spans="1:14">
      <c r="A57" s="248"/>
      <c r="B57" s="244"/>
      <c r="C57" s="244"/>
      <c r="D57" s="244"/>
      <c r="E57" s="244"/>
      <c r="F57" s="244"/>
      <c r="G57" s="310" t="s">
        <v>511</v>
      </c>
      <c r="H57" s="311"/>
      <c r="I57" s="319">
        <v>8218864</v>
      </c>
      <c r="J57" s="320">
        <v>36123</v>
      </c>
      <c r="K57" s="321">
        <v>28.3</v>
      </c>
      <c r="L57" s="322">
        <v>39425</v>
      </c>
      <c r="M57" s="323">
        <v>2.1</v>
      </c>
      <c r="N57" s="324">
        <v>26.2</v>
      </c>
    </row>
    <row r="58" spans="1:14">
      <c r="A58" s="248"/>
      <c r="B58" s="244"/>
      <c r="C58" s="244"/>
      <c r="D58" s="244"/>
      <c r="E58" s="244"/>
      <c r="F58" s="244"/>
      <c r="G58" s="325"/>
      <c r="H58" s="326" t="s">
        <v>508</v>
      </c>
      <c r="I58" s="327">
        <v>4723492</v>
      </c>
      <c r="J58" s="328">
        <v>20760</v>
      </c>
      <c r="K58" s="329">
        <v>30.2</v>
      </c>
      <c r="L58" s="330">
        <v>22414</v>
      </c>
      <c r="M58" s="331">
        <v>-0.1</v>
      </c>
      <c r="N58" s="332">
        <v>30.3</v>
      </c>
    </row>
    <row r="59" spans="1:14">
      <c r="A59" s="248"/>
      <c r="B59" s="244"/>
      <c r="C59" s="244"/>
      <c r="D59" s="244"/>
      <c r="E59" s="244"/>
      <c r="F59" s="244"/>
      <c r="G59" s="310" t="s">
        <v>512</v>
      </c>
      <c r="H59" s="311"/>
      <c r="I59" s="319">
        <v>6995604</v>
      </c>
      <c r="J59" s="320">
        <v>30662</v>
      </c>
      <c r="K59" s="321">
        <v>-15.1</v>
      </c>
      <c r="L59" s="322">
        <v>43141</v>
      </c>
      <c r="M59" s="323">
        <v>9.4</v>
      </c>
      <c r="N59" s="324">
        <v>-24.5</v>
      </c>
    </row>
    <row r="60" spans="1:14">
      <c r="A60" s="248"/>
      <c r="B60" s="244"/>
      <c r="C60" s="244"/>
      <c r="D60" s="244"/>
      <c r="E60" s="244"/>
      <c r="F60" s="244"/>
      <c r="G60" s="325"/>
      <c r="H60" s="326" t="s">
        <v>508</v>
      </c>
      <c r="I60" s="333">
        <v>4984578</v>
      </c>
      <c r="J60" s="328">
        <v>21847</v>
      </c>
      <c r="K60" s="329">
        <v>5.2</v>
      </c>
      <c r="L60" s="330">
        <v>21887</v>
      </c>
      <c r="M60" s="331">
        <v>-2.4</v>
      </c>
      <c r="N60" s="332">
        <v>7.6</v>
      </c>
    </row>
    <row r="61" spans="1:14">
      <c r="A61" s="248"/>
      <c r="B61" s="244"/>
      <c r="C61" s="244"/>
      <c r="D61" s="244"/>
      <c r="E61" s="244"/>
      <c r="F61" s="244"/>
      <c r="G61" s="310" t="s">
        <v>513</v>
      </c>
      <c r="H61" s="334"/>
      <c r="I61" s="335">
        <v>6954803</v>
      </c>
      <c r="J61" s="336">
        <v>30763</v>
      </c>
      <c r="K61" s="337">
        <v>5.7</v>
      </c>
      <c r="L61" s="338">
        <v>39442</v>
      </c>
      <c r="M61" s="339">
        <v>3.8</v>
      </c>
      <c r="N61" s="324">
        <v>1.9</v>
      </c>
    </row>
    <row r="62" spans="1:14">
      <c r="A62" s="248"/>
      <c r="B62" s="244"/>
      <c r="C62" s="244"/>
      <c r="D62" s="244"/>
      <c r="E62" s="244"/>
      <c r="F62" s="244"/>
      <c r="G62" s="325"/>
      <c r="H62" s="326" t="s">
        <v>508</v>
      </c>
      <c r="I62" s="327">
        <v>3726374</v>
      </c>
      <c r="J62" s="328">
        <v>16462</v>
      </c>
      <c r="K62" s="329">
        <v>13.6</v>
      </c>
      <c r="L62" s="330">
        <v>22396</v>
      </c>
      <c r="M62" s="331">
        <v>0.6</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3" t="s">
        <v>3</v>
      </c>
      <c r="D47" s="1143"/>
      <c r="E47" s="1144"/>
      <c r="F47" s="11">
        <v>5.97</v>
      </c>
      <c r="G47" s="12">
        <v>7.23</v>
      </c>
      <c r="H47" s="12">
        <v>10.54</v>
      </c>
      <c r="I47" s="12">
        <v>10.61</v>
      </c>
      <c r="J47" s="13">
        <v>10.33</v>
      </c>
    </row>
    <row r="48" spans="2:10" ht="57.75" customHeight="1">
      <c r="B48" s="14"/>
      <c r="C48" s="1145" t="s">
        <v>4</v>
      </c>
      <c r="D48" s="1145"/>
      <c r="E48" s="1146"/>
      <c r="F48" s="15">
        <v>3.52</v>
      </c>
      <c r="G48" s="16">
        <v>4.67</v>
      </c>
      <c r="H48" s="16">
        <v>4.5599999999999996</v>
      </c>
      <c r="I48" s="16">
        <v>4.92</v>
      </c>
      <c r="J48" s="17">
        <v>5.68</v>
      </c>
    </row>
    <row r="49" spans="2:10" ht="57.75" customHeight="1" thickBot="1">
      <c r="B49" s="18"/>
      <c r="C49" s="1147" t="s">
        <v>5</v>
      </c>
      <c r="D49" s="1147"/>
      <c r="E49" s="1148"/>
      <c r="F49" s="19">
        <v>1.1100000000000001</v>
      </c>
      <c r="G49" s="20">
        <v>2.57</v>
      </c>
      <c r="H49" s="20">
        <v>3.47</v>
      </c>
      <c r="I49" s="20">
        <v>0.59</v>
      </c>
      <c r="J49" s="21">
        <v>0.9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5" t="s">
        <v>520</v>
      </c>
      <c r="D34" s="1155"/>
      <c r="E34" s="1156"/>
      <c r="F34" s="32">
        <v>9.18</v>
      </c>
      <c r="G34" s="33">
        <v>9.58</v>
      </c>
      <c r="H34" s="33">
        <v>10.119999999999999</v>
      </c>
      <c r="I34" s="33">
        <v>10.76</v>
      </c>
      <c r="J34" s="34">
        <v>11.72</v>
      </c>
      <c r="K34" s="22"/>
      <c r="L34" s="22"/>
      <c r="M34" s="22"/>
      <c r="N34" s="22"/>
      <c r="O34" s="22"/>
      <c r="P34" s="22"/>
    </row>
    <row r="35" spans="1:16" ht="39" customHeight="1">
      <c r="A35" s="22"/>
      <c r="B35" s="35"/>
      <c r="C35" s="1149" t="s">
        <v>521</v>
      </c>
      <c r="D35" s="1150"/>
      <c r="E35" s="1151"/>
      <c r="F35" s="36">
        <v>3.52</v>
      </c>
      <c r="G35" s="37">
        <v>4.67</v>
      </c>
      <c r="H35" s="37">
        <v>4.58</v>
      </c>
      <c r="I35" s="37">
        <v>4.92</v>
      </c>
      <c r="J35" s="38">
        <v>5.68</v>
      </c>
      <c r="K35" s="22"/>
      <c r="L35" s="22"/>
      <c r="M35" s="22"/>
      <c r="N35" s="22"/>
      <c r="O35" s="22"/>
      <c r="P35" s="22"/>
    </row>
    <row r="36" spans="1:16" ht="39" customHeight="1">
      <c r="A36" s="22"/>
      <c r="B36" s="35"/>
      <c r="C36" s="1149" t="s">
        <v>522</v>
      </c>
      <c r="D36" s="1150"/>
      <c r="E36" s="1151"/>
      <c r="F36" s="36">
        <v>1.97</v>
      </c>
      <c r="G36" s="37">
        <v>3.34</v>
      </c>
      <c r="H36" s="37">
        <v>3.24</v>
      </c>
      <c r="I36" s="37">
        <v>0.81</v>
      </c>
      <c r="J36" s="38">
        <v>2.0299999999999998</v>
      </c>
      <c r="K36" s="22"/>
      <c r="L36" s="22"/>
      <c r="M36" s="22"/>
      <c r="N36" s="22"/>
      <c r="O36" s="22"/>
      <c r="P36" s="22"/>
    </row>
    <row r="37" spans="1:16" ht="39" customHeight="1">
      <c r="A37" s="22"/>
      <c r="B37" s="35"/>
      <c r="C37" s="1149" t="s">
        <v>523</v>
      </c>
      <c r="D37" s="1150"/>
      <c r="E37" s="1151"/>
      <c r="F37" s="36">
        <v>1.49</v>
      </c>
      <c r="G37" s="37">
        <v>0.47</v>
      </c>
      <c r="H37" s="37">
        <v>0.68</v>
      </c>
      <c r="I37" s="37">
        <v>1.72</v>
      </c>
      <c r="J37" s="38">
        <v>1.1100000000000001</v>
      </c>
      <c r="K37" s="22"/>
      <c r="L37" s="22"/>
      <c r="M37" s="22"/>
      <c r="N37" s="22"/>
      <c r="O37" s="22"/>
      <c r="P37" s="22"/>
    </row>
    <row r="38" spans="1:16" ht="39" customHeight="1">
      <c r="A38" s="22"/>
      <c r="B38" s="35"/>
      <c r="C38" s="1149" t="s">
        <v>524</v>
      </c>
      <c r="D38" s="1150"/>
      <c r="E38" s="1151"/>
      <c r="F38" s="36">
        <v>0.38</v>
      </c>
      <c r="G38" s="37">
        <v>0.43</v>
      </c>
      <c r="H38" s="37">
        <v>0.33</v>
      </c>
      <c r="I38" s="37">
        <v>0.72</v>
      </c>
      <c r="J38" s="38">
        <v>0.28000000000000003</v>
      </c>
      <c r="K38" s="22"/>
      <c r="L38" s="22"/>
      <c r="M38" s="22"/>
      <c r="N38" s="22"/>
      <c r="O38" s="22"/>
      <c r="P38" s="22"/>
    </row>
    <row r="39" spans="1:16" ht="39" customHeight="1">
      <c r="A39" s="22"/>
      <c r="B39" s="35"/>
      <c r="C39" s="1149" t="s">
        <v>525</v>
      </c>
      <c r="D39" s="1150"/>
      <c r="E39" s="1151"/>
      <c r="F39" s="36">
        <v>0.01</v>
      </c>
      <c r="G39" s="37">
        <v>0</v>
      </c>
      <c r="H39" s="37">
        <v>0.01</v>
      </c>
      <c r="I39" s="37">
        <v>0.01</v>
      </c>
      <c r="J39" s="38">
        <v>0.08</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526</v>
      </c>
      <c r="D42" s="1150"/>
      <c r="E42" s="1151"/>
      <c r="F42" s="36" t="s">
        <v>475</v>
      </c>
      <c r="G42" s="37" t="s">
        <v>475</v>
      </c>
      <c r="H42" s="37" t="s">
        <v>475</v>
      </c>
      <c r="I42" s="37" t="s">
        <v>475</v>
      </c>
      <c r="J42" s="38" t="s">
        <v>475</v>
      </c>
      <c r="K42" s="22"/>
      <c r="L42" s="22"/>
      <c r="M42" s="22"/>
      <c r="N42" s="22"/>
      <c r="O42" s="22"/>
      <c r="P42" s="22"/>
    </row>
    <row r="43" spans="1:16" ht="39" customHeight="1" thickBot="1">
      <c r="A43" s="22"/>
      <c r="B43" s="40"/>
      <c r="C43" s="1152" t="s">
        <v>527</v>
      </c>
      <c r="D43" s="1153"/>
      <c r="E43" s="1154"/>
      <c r="F43" s="41">
        <v>0.05</v>
      </c>
      <c r="G43" s="42">
        <v>0</v>
      </c>
      <c r="H43" s="42">
        <v>0</v>
      </c>
      <c r="I43" s="42">
        <v>0</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5" t="s">
        <v>11</v>
      </c>
      <c r="C45" s="1166"/>
      <c r="D45" s="58"/>
      <c r="E45" s="1171" t="s">
        <v>12</v>
      </c>
      <c r="F45" s="1171"/>
      <c r="G45" s="1171"/>
      <c r="H45" s="1171"/>
      <c r="I45" s="1171"/>
      <c r="J45" s="1172"/>
      <c r="K45" s="59">
        <v>7118</v>
      </c>
      <c r="L45" s="60">
        <v>7200</v>
      </c>
      <c r="M45" s="60">
        <v>6859</v>
      </c>
      <c r="N45" s="60">
        <v>6496</v>
      </c>
      <c r="O45" s="61">
        <v>6446</v>
      </c>
      <c r="P45" s="48"/>
      <c r="Q45" s="48"/>
      <c r="R45" s="48"/>
      <c r="S45" s="48"/>
      <c r="T45" s="48"/>
      <c r="U45" s="48"/>
    </row>
    <row r="46" spans="1:21" ht="30.75" customHeight="1">
      <c r="A46" s="48"/>
      <c r="B46" s="1167"/>
      <c r="C46" s="1168"/>
      <c r="D46" s="62"/>
      <c r="E46" s="1159" t="s">
        <v>13</v>
      </c>
      <c r="F46" s="1159"/>
      <c r="G46" s="1159"/>
      <c r="H46" s="1159"/>
      <c r="I46" s="1159"/>
      <c r="J46" s="1160"/>
      <c r="K46" s="63" t="s">
        <v>475</v>
      </c>
      <c r="L46" s="64" t="s">
        <v>475</v>
      </c>
      <c r="M46" s="64" t="s">
        <v>475</v>
      </c>
      <c r="N46" s="64" t="s">
        <v>475</v>
      </c>
      <c r="O46" s="65" t="s">
        <v>475</v>
      </c>
      <c r="P46" s="48"/>
      <c r="Q46" s="48"/>
      <c r="R46" s="48"/>
      <c r="S46" s="48"/>
      <c r="T46" s="48"/>
      <c r="U46" s="48"/>
    </row>
    <row r="47" spans="1:21" ht="30.75" customHeight="1">
      <c r="A47" s="48"/>
      <c r="B47" s="1167"/>
      <c r="C47" s="1168"/>
      <c r="D47" s="62"/>
      <c r="E47" s="1159" t="s">
        <v>14</v>
      </c>
      <c r="F47" s="1159"/>
      <c r="G47" s="1159"/>
      <c r="H47" s="1159"/>
      <c r="I47" s="1159"/>
      <c r="J47" s="1160"/>
      <c r="K47" s="63" t="s">
        <v>475</v>
      </c>
      <c r="L47" s="64" t="s">
        <v>475</v>
      </c>
      <c r="M47" s="64" t="s">
        <v>475</v>
      </c>
      <c r="N47" s="64" t="s">
        <v>475</v>
      </c>
      <c r="O47" s="65" t="s">
        <v>475</v>
      </c>
      <c r="P47" s="48"/>
      <c r="Q47" s="48"/>
      <c r="R47" s="48"/>
      <c r="S47" s="48"/>
      <c r="T47" s="48"/>
      <c r="U47" s="48"/>
    </row>
    <row r="48" spans="1:21" ht="30.75" customHeight="1">
      <c r="A48" s="48"/>
      <c r="B48" s="1167"/>
      <c r="C48" s="1168"/>
      <c r="D48" s="62"/>
      <c r="E48" s="1159" t="s">
        <v>15</v>
      </c>
      <c r="F48" s="1159"/>
      <c r="G48" s="1159"/>
      <c r="H48" s="1159"/>
      <c r="I48" s="1159"/>
      <c r="J48" s="1160"/>
      <c r="K48" s="63">
        <v>813</v>
      </c>
      <c r="L48" s="64">
        <v>753</v>
      </c>
      <c r="M48" s="64">
        <v>601</v>
      </c>
      <c r="N48" s="64">
        <v>570</v>
      </c>
      <c r="O48" s="65">
        <v>524</v>
      </c>
      <c r="P48" s="48"/>
      <c r="Q48" s="48"/>
      <c r="R48" s="48"/>
      <c r="S48" s="48"/>
      <c r="T48" s="48"/>
      <c r="U48" s="48"/>
    </row>
    <row r="49" spans="1:21" ht="30.75" customHeight="1">
      <c r="A49" s="48"/>
      <c r="B49" s="1167"/>
      <c r="C49" s="1168"/>
      <c r="D49" s="62"/>
      <c r="E49" s="1159" t="s">
        <v>16</v>
      </c>
      <c r="F49" s="1159"/>
      <c r="G49" s="1159"/>
      <c r="H49" s="1159"/>
      <c r="I49" s="1159"/>
      <c r="J49" s="1160"/>
      <c r="K49" s="63" t="s">
        <v>475</v>
      </c>
      <c r="L49" s="64" t="s">
        <v>475</v>
      </c>
      <c r="M49" s="64" t="s">
        <v>475</v>
      </c>
      <c r="N49" s="64" t="s">
        <v>475</v>
      </c>
      <c r="O49" s="65" t="s">
        <v>475</v>
      </c>
      <c r="P49" s="48"/>
      <c r="Q49" s="48"/>
      <c r="R49" s="48"/>
      <c r="S49" s="48"/>
      <c r="T49" s="48"/>
      <c r="U49" s="48"/>
    </row>
    <row r="50" spans="1:21" ht="30.75" customHeight="1">
      <c r="A50" s="48"/>
      <c r="B50" s="1167"/>
      <c r="C50" s="1168"/>
      <c r="D50" s="62"/>
      <c r="E50" s="1159" t="s">
        <v>17</v>
      </c>
      <c r="F50" s="1159"/>
      <c r="G50" s="1159"/>
      <c r="H50" s="1159"/>
      <c r="I50" s="1159"/>
      <c r="J50" s="1160"/>
      <c r="K50" s="63" t="s">
        <v>475</v>
      </c>
      <c r="L50" s="64">
        <v>1</v>
      </c>
      <c r="M50" s="64" t="s">
        <v>475</v>
      </c>
      <c r="N50" s="64">
        <v>0</v>
      </c>
      <c r="O50" s="65" t="s">
        <v>475</v>
      </c>
      <c r="P50" s="48"/>
      <c r="Q50" s="48"/>
      <c r="R50" s="48"/>
      <c r="S50" s="48"/>
      <c r="T50" s="48"/>
      <c r="U50" s="48"/>
    </row>
    <row r="51" spans="1:21" ht="30.75" customHeight="1">
      <c r="A51" s="48"/>
      <c r="B51" s="1169"/>
      <c r="C51" s="1170"/>
      <c r="D51" s="66"/>
      <c r="E51" s="1159" t="s">
        <v>18</v>
      </c>
      <c r="F51" s="1159"/>
      <c r="G51" s="1159"/>
      <c r="H51" s="1159"/>
      <c r="I51" s="1159"/>
      <c r="J51" s="1160"/>
      <c r="K51" s="63">
        <v>0</v>
      </c>
      <c r="L51" s="64">
        <v>1</v>
      </c>
      <c r="M51" s="64">
        <v>0</v>
      </c>
      <c r="N51" s="64">
        <v>0</v>
      </c>
      <c r="O51" s="65">
        <v>0</v>
      </c>
      <c r="P51" s="48"/>
      <c r="Q51" s="48"/>
      <c r="R51" s="48"/>
      <c r="S51" s="48"/>
      <c r="T51" s="48"/>
      <c r="U51" s="48"/>
    </row>
    <row r="52" spans="1:21" ht="30.75" customHeight="1">
      <c r="A52" s="48"/>
      <c r="B52" s="1157" t="s">
        <v>19</v>
      </c>
      <c r="C52" s="1158"/>
      <c r="D52" s="66"/>
      <c r="E52" s="1159" t="s">
        <v>20</v>
      </c>
      <c r="F52" s="1159"/>
      <c r="G52" s="1159"/>
      <c r="H52" s="1159"/>
      <c r="I52" s="1159"/>
      <c r="J52" s="1160"/>
      <c r="K52" s="63">
        <v>5767</v>
      </c>
      <c r="L52" s="64">
        <v>5548</v>
      </c>
      <c r="M52" s="64">
        <v>5549</v>
      </c>
      <c r="N52" s="64">
        <v>5572</v>
      </c>
      <c r="O52" s="65">
        <v>5569</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2164</v>
      </c>
      <c r="L53" s="69">
        <v>2407</v>
      </c>
      <c r="M53" s="69">
        <v>1911</v>
      </c>
      <c r="N53" s="69">
        <v>1494</v>
      </c>
      <c r="O53" s="70">
        <v>1401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2015-04-20T07:56:02Z</cp:lastPrinted>
  <dcterms:created xsi:type="dcterms:W3CDTF">2015-02-17T06:23:22Z</dcterms:created>
  <dcterms:modified xsi:type="dcterms:W3CDTF">2015-04-22T02:33:48Z</dcterms:modified>
</cp:coreProperties>
</file>