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26" yWindow="4260" windowWidth="19440" windowHeight="4500" tabRatio="906" activeTab="0"/>
  </bookViews>
  <sheets>
    <sheet name="事業別決算一覧表（法適用事業）" sheetId="1" r:id="rId1"/>
    <sheet name="事業別決算一覧表（法非適用事業）" sheetId="2" r:id="rId2"/>
  </sheet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dantai">#REF!</definedName>
    <definedName name="_xlnm.Print_Area" localSheetId="0">'事業別決算一覧表（法適用事業）'!$A$1:$K$75</definedName>
    <definedName name="_xlnm.Print_Area" localSheetId="1">'事業別決算一覧表（法非適用事業）'!$A$1:$N$69</definedName>
  </definedNames>
  <calcPr fullCalcOnLoad="1"/>
</workbook>
</file>

<file path=xl/sharedStrings.xml><?xml version="1.0" encoding="utf-8"?>
<sst xmlns="http://schemas.openxmlformats.org/spreadsheetml/2006/main" count="222" uniqueCount="64">
  <si>
    <t>病院</t>
  </si>
  <si>
    <t>下水道</t>
  </si>
  <si>
    <t>休養宿泊</t>
  </si>
  <si>
    <t>項目</t>
  </si>
  <si>
    <t>年度</t>
  </si>
  <si>
    <t>県計</t>
  </si>
  <si>
    <t>水道</t>
  </si>
  <si>
    <t>下水道</t>
  </si>
  <si>
    <t>収益的収支</t>
  </si>
  <si>
    <t>総収益</t>
  </si>
  <si>
    <t>増減</t>
  </si>
  <si>
    <t>主営業収益</t>
  </si>
  <si>
    <t>（料金収入）</t>
  </si>
  <si>
    <t>他会計繰入金</t>
  </si>
  <si>
    <t>他会計</t>
  </si>
  <si>
    <t>繰入金</t>
  </si>
  <si>
    <t>総費用</t>
  </si>
  <si>
    <t>減価償却費</t>
  </si>
  <si>
    <t>支払</t>
  </si>
  <si>
    <t>支払利息</t>
  </si>
  <si>
    <t>差引</t>
  </si>
  <si>
    <t>純利益</t>
  </si>
  <si>
    <t>資本的収支</t>
  </si>
  <si>
    <t>資本的収入</t>
  </si>
  <si>
    <t>事業数</t>
  </si>
  <si>
    <t>地方債</t>
  </si>
  <si>
    <t>純損失</t>
  </si>
  <si>
    <t>繰入金</t>
  </si>
  <si>
    <t>資本的支出</t>
  </si>
  <si>
    <t>総費用（税込）</t>
  </si>
  <si>
    <t>建設</t>
  </si>
  <si>
    <t>地方債</t>
  </si>
  <si>
    <t>償還金</t>
  </si>
  <si>
    <t>資本的収入</t>
  </si>
  <si>
    <t>補償金免除</t>
  </si>
  <si>
    <t>（総額）</t>
  </si>
  <si>
    <t>繰上償還</t>
  </si>
  <si>
    <t>企業債</t>
  </si>
  <si>
    <t>再差引</t>
  </si>
  <si>
    <t>積立金</t>
  </si>
  <si>
    <t>（純計）</t>
  </si>
  <si>
    <t>前年度繰上充用金</t>
  </si>
  <si>
    <t>建設改良費</t>
  </si>
  <si>
    <t>実質収支</t>
  </si>
  <si>
    <t>黒字</t>
  </si>
  <si>
    <t>金額</t>
  </si>
  <si>
    <t>企業債償還金</t>
  </si>
  <si>
    <t>赤字</t>
  </si>
  <si>
    <t>繰上償還</t>
  </si>
  <si>
    <t>決算規模</t>
  </si>
  <si>
    <t>累積欠損金</t>
  </si>
  <si>
    <t>駐車場</t>
  </si>
  <si>
    <t>市場</t>
  </si>
  <si>
    <t>利息</t>
  </si>
  <si>
    <t>改良費</t>
  </si>
  <si>
    <t>宅地造成</t>
  </si>
  <si>
    <t>簡易水道</t>
  </si>
  <si>
    <t>と畜場</t>
  </si>
  <si>
    <t>介護サービス</t>
  </si>
  <si>
    <t>休養宿泊</t>
  </si>
  <si>
    <t xml:space="preserve">
（単位：千円）</t>
  </si>
  <si>
    <t>総収支比率(%)</t>
  </si>
  <si>
    <t>H24</t>
  </si>
  <si>
    <t>H25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</si>
</sst>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\-#,##0.0"/>
    <numFmt numFmtId="178" formatCode="#,##0.0;&quot;△ &quot;#,##0.0"/>
    <numFmt numFmtId="179" formatCode="#,##0_ ;&quot;△ &quot;#,##0_ "/>
    <numFmt numFmtId="180" formatCode="#,##0_ "/>
    <numFmt numFmtId="181" formatCode="#,##0.0;[Red]\-#,##0.0"/>
    <numFmt numFmtId="182" formatCode="0.0_ "/>
    <numFmt numFmtId="183" formatCode="0_ "/>
    <numFmt numFmtId="184" formatCode="0;&quot;△ &quot;0"/>
    <numFmt numFmtId="185" formatCode="#,##0.00;&quot;△ &quot;#,##0.00"/>
    <numFmt numFmtId="186" formatCode="#,##0.000;&quot;△ &quot;#,##0.000"/>
    <numFmt numFmtId="187" formatCode="#,##0.0000;&quot;△ &quot;#,##0.0000"/>
    <numFmt numFmtId="188" formatCode="#,##0;&quot;△&quot;#,##0"/>
    <numFmt numFmtId="189" formatCode="#,##0.00000;&quot;△ &quot;#,##0.00000"/>
    <numFmt numFmtId="190" formatCode="#,##0.000000;&quot;△ &quot;#,##0.000000"/>
    <numFmt numFmtId="191" formatCode="#,##0.0000000;&quot;△ &quot;#,##0.0000000"/>
    <numFmt numFmtId="192" formatCode="#,##0.00000000;&quot;△ &quot;#,##0.00000000"/>
    <numFmt numFmtId="193" formatCode="#,##0.000000000;&quot;△ &quot;#,##0.000000000"/>
    <numFmt numFmtId="194" formatCode="0;&quot;▲ &quot;0"/>
    <numFmt numFmtId="195" formatCode="0.0"/>
    <numFmt numFmtId="196" formatCode="#,##0_ ;[Red]\-#,##0\ "/>
    <numFmt numFmtId="197" formatCode="#,##0;&quot;▲ &quot;#,##0"/>
    <numFmt numFmtId="198" formatCode="0_);[Red]\(0\)"/>
    <numFmt numFmtId="199" formatCode="#,##0.000;[Red]\-#,##0.000"/>
    <numFmt numFmtId="200" formatCode="#,##0.0000;[Red]\-#,##0.0000"/>
    <numFmt numFmtId="201" formatCode="#,##0.00000;[Red]\-#,##0.00000"/>
    <numFmt numFmtId="202" formatCode="#,##0.000000;[Red]\-#,##0.000000"/>
    <numFmt numFmtId="203" formatCode="#,##0.0000000;[Red]\-#,##0.0000000"/>
    <numFmt numFmtId="204" formatCode="#,##0.00000000;[Red]\-#,##0.00000000"/>
    <numFmt numFmtId="205" formatCode="0.000"/>
    <numFmt numFmtId="206" formatCode="0.0%"/>
    <numFmt numFmtId="207" formatCode="#,##0_);[Red]\(#,##0\)"/>
    <numFmt numFmtId="208" formatCode="#,##0.00;&quot;▲ &quot;#,##0.00"/>
    <numFmt numFmtId="209" formatCode="0.00_);[Red]\(0.00\)"/>
    <numFmt numFmtId="210" formatCode="0.00_ "/>
    <numFmt numFmtId="211" formatCode="#,##0.00_ "/>
    <numFmt numFmtId="212" formatCode="#,##0.00_ ;[Red]\-#,##0.00\ "/>
    <numFmt numFmtId="213" formatCode="#,##0.0_ ;[Red]\-#,##0.0\ "/>
    <numFmt numFmtId="214" formatCode="#,##0.000;\-#,##0.000"/>
    <numFmt numFmtId="215" formatCode="0.000_ "/>
    <numFmt numFmtId="216" formatCode="#,##0.0;&quot;▲ &quot;#,##0.0"/>
    <numFmt numFmtId="217" formatCode="0.000_);[Red]\(0.000\)"/>
    <numFmt numFmtId="218" formatCode="0.0;&quot;▲ &quot;0.0"/>
    <numFmt numFmtId="219" formatCode="#,##0.00%;&quot;▲&quot;\ #,##0.00%"/>
    <numFmt numFmtId="220" formatCode="#,##0;&quot;▲&quot;\ #,##0"/>
    <numFmt numFmtId="221" formatCode="#,##0.00;&quot;▲&quot;\ #,##0.00"/>
    <numFmt numFmtId="222" formatCode="#,##0.0;&quot;▲&quot;\ #,##0.0"/>
    <numFmt numFmtId="223" formatCode="0.0_);[Red]\(0.0\)"/>
    <numFmt numFmtId="224" formatCode="#,##0.0_);[Red]\(#,##0.0\)"/>
    <numFmt numFmtId="225" formatCode="0.0;&quot;△ &quot;0.0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.0_ ;&quot;△ &quot;#,##0.0_ "/>
    <numFmt numFmtId="231" formatCode="[$-411]ge\.m\.d;@"/>
    <numFmt numFmtId="232" formatCode="0_ ;[Red]\-0\ "/>
  </numFmts>
  <fonts count="85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1"/>
      <color indexed="60"/>
      <name val="ＭＳ Ｐゴシック"/>
      <family val="3"/>
    </font>
    <font>
      <sz val="12"/>
      <color indexed="60"/>
      <name val="ＭＳ 明朝"/>
      <family val="1"/>
    </font>
    <font>
      <sz val="11"/>
      <color indexed="5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theme="1"/>
      <name val="ＭＳ Ｐゴシック"/>
      <family val="3"/>
    </font>
    <font>
      <sz val="12"/>
      <color theme="1"/>
      <name val="ＭＳ 明朝"/>
      <family val="1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b/>
      <sz val="12"/>
      <color theme="0"/>
      <name val="ＭＳ 明朝"/>
      <family val="1"/>
    </font>
    <font>
      <sz val="11"/>
      <color rgb="FF9C6500"/>
      <name val="ＭＳ Ｐゴシック"/>
      <family val="3"/>
    </font>
    <font>
      <sz val="12"/>
      <color rgb="FF9C6500"/>
      <name val="ＭＳ 明朝"/>
      <family val="1"/>
    </font>
    <font>
      <sz val="11"/>
      <color rgb="FFFA7D00"/>
      <name val="ＭＳ Ｐゴシック"/>
      <family val="3"/>
    </font>
    <font>
      <sz val="12"/>
      <color rgb="FFFA7D00"/>
      <name val="ＭＳ 明朝"/>
      <family val="1"/>
    </font>
    <font>
      <sz val="11"/>
      <color rgb="FF9C0006"/>
      <name val="ＭＳ Ｐゴシック"/>
      <family val="3"/>
    </font>
    <font>
      <sz val="12"/>
      <color rgb="FF9C0006"/>
      <name val="ＭＳ 明朝"/>
      <family val="1"/>
    </font>
    <font>
      <b/>
      <sz val="11"/>
      <color rgb="FFFA7D00"/>
      <name val="ＭＳ Ｐゴシック"/>
      <family val="3"/>
    </font>
    <font>
      <b/>
      <sz val="12"/>
      <color rgb="FFFA7D00"/>
      <name val="ＭＳ 明朝"/>
      <family val="1"/>
    </font>
    <font>
      <sz val="11"/>
      <color rgb="FFFF0000"/>
      <name val="ＭＳ Ｐゴシック"/>
      <family val="3"/>
    </font>
    <font>
      <sz val="12"/>
      <color rgb="FFFF0000"/>
      <name val="ＭＳ 明朝"/>
      <family val="1"/>
    </font>
    <font>
      <b/>
      <sz val="15"/>
      <color theme="3"/>
      <name val="ＭＳ Ｐゴシック"/>
      <family val="3"/>
    </font>
    <font>
      <b/>
      <sz val="15"/>
      <color theme="3"/>
      <name val="ＭＳ 明朝"/>
      <family val="1"/>
    </font>
    <font>
      <b/>
      <sz val="13"/>
      <color theme="3"/>
      <name val="ＭＳ Ｐゴシック"/>
      <family val="3"/>
    </font>
    <font>
      <b/>
      <sz val="13"/>
      <color theme="3"/>
      <name val="ＭＳ 明朝"/>
      <family val="1"/>
    </font>
    <font>
      <b/>
      <sz val="11"/>
      <color theme="3"/>
      <name val="ＭＳ Ｐゴシック"/>
      <family val="3"/>
    </font>
    <font>
      <b/>
      <sz val="11"/>
      <color theme="3"/>
      <name val="ＭＳ 明朝"/>
      <family val="1"/>
    </font>
    <font>
      <b/>
      <sz val="11"/>
      <color theme="1"/>
      <name val="ＭＳ Ｐゴシック"/>
      <family val="3"/>
    </font>
    <font>
      <b/>
      <sz val="12"/>
      <color theme="1"/>
      <name val="ＭＳ 明朝"/>
      <family val="1"/>
    </font>
    <font>
      <b/>
      <sz val="11"/>
      <color rgb="FF3F3F3F"/>
      <name val="ＭＳ Ｐゴシック"/>
      <family val="3"/>
    </font>
    <font>
      <b/>
      <sz val="12"/>
      <color rgb="FF3F3F3F"/>
      <name val="ＭＳ 明朝"/>
      <family val="1"/>
    </font>
    <font>
      <i/>
      <sz val="11"/>
      <color rgb="FF7F7F7F"/>
      <name val="ＭＳ Ｐゴシック"/>
      <family val="3"/>
    </font>
    <font>
      <i/>
      <sz val="12"/>
      <color rgb="FF7F7F7F"/>
      <name val="ＭＳ 明朝"/>
      <family val="1"/>
    </font>
    <font>
      <sz val="11"/>
      <color rgb="FF3F3F76"/>
      <name val="ＭＳ Ｐゴシック"/>
      <family val="3"/>
    </font>
    <font>
      <sz val="12"/>
      <color rgb="FF3F3F76"/>
      <name val="ＭＳ 明朝"/>
      <family val="1"/>
    </font>
    <font>
      <sz val="11"/>
      <color rgb="FF006100"/>
      <name val="ＭＳ Ｐゴシック"/>
      <family val="3"/>
    </font>
    <font>
      <sz val="12"/>
      <color rgb="FF006100"/>
      <name val="ＭＳ 明朝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1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1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1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1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1" fillId="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0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6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2" fillId="1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2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2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2" fillId="17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6" borderId="0" applyNumberFormat="0" applyBorder="0" applyAlignment="0" applyProtection="0"/>
    <xf numFmtId="0" fontId="2" fillId="10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0" fontId="2" fillId="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28" borderId="0" applyNumberFormat="0" applyBorder="0" applyAlignment="0" applyProtection="0"/>
    <xf numFmtId="0" fontId="2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5" fillId="30" borderId="0" applyNumberFormat="0" applyBorder="0" applyAlignment="0" applyProtection="0"/>
    <xf numFmtId="0" fontId="2" fillId="2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2" fillId="24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2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5" fillId="34" borderId="0" applyNumberFormat="0" applyBorder="0" applyAlignment="0" applyProtection="0"/>
    <xf numFmtId="0" fontId="2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5" fillId="36" borderId="0" applyNumberFormat="0" applyBorder="0" applyAlignment="0" applyProtection="0"/>
    <xf numFmtId="0" fontId="2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38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39" borderId="1" applyNumberFormat="0" applyAlignment="0" applyProtection="0"/>
    <xf numFmtId="0" fontId="57" fillId="40" borderId="2" applyNumberFormat="0" applyAlignment="0" applyProtection="0"/>
    <xf numFmtId="0" fontId="57" fillId="40" borderId="2" applyNumberFormat="0" applyAlignment="0" applyProtection="0"/>
    <xf numFmtId="0" fontId="58" fillId="40" borderId="2" applyNumberFormat="0" applyAlignment="0" applyProtection="0"/>
    <xf numFmtId="0" fontId="5" fillId="15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60" fillId="4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3" applyNumberFormat="0" applyFont="0" applyAlignment="0" applyProtection="0"/>
    <xf numFmtId="0" fontId="52" fillId="42" borderId="4" applyNumberFormat="0" applyFont="0" applyAlignment="0" applyProtection="0"/>
    <xf numFmtId="0" fontId="52" fillId="42" borderId="4" applyNumberFormat="0" applyFont="0" applyAlignment="0" applyProtection="0"/>
    <xf numFmtId="0" fontId="53" fillId="42" borderId="4" applyNumberFormat="0" applyFont="0" applyAlignment="0" applyProtection="0"/>
    <xf numFmtId="0" fontId="9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10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4" fillId="44" borderId="0" applyNumberFormat="0" applyBorder="0" applyAlignment="0" applyProtection="0"/>
    <xf numFmtId="0" fontId="11" fillId="45" borderId="7" applyNumberFormat="0" applyAlignment="0" applyProtection="0"/>
    <xf numFmtId="0" fontId="65" fillId="46" borderId="8" applyNumberFormat="0" applyAlignment="0" applyProtection="0"/>
    <xf numFmtId="0" fontId="65" fillId="46" borderId="8" applyNumberFormat="0" applyAlignment="0" applyProtection="0"/>
    <xf numFmtId="0" fontId="66" fillId="46" borderId="8" applyNumberFormat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70" fillId="0" borderId="10" applyNumberFormat="0" applyFill="0" applyAlignment="0" applyProtection="0"/>
    <xf numFmtId="0" fontId="13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2" fillId="0" borderId="12" applyNumberFormat="0" applyFill="0" applyAlignment="0" applyProtection="0"/>
    <xf numFmtId="0" fontId="14" fillId="0" borderId="13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75" fillId="0" borderId="16" applyNumberFormat="0" applyFill="0" applyAlignment="0" applyProtection="0"/>
    <xf numFmtId="0" fontId="75" fillId="0" borderId="16" applyNumberFormat="0" applyFill="0" applyAlignment="0" applyProtection="0"/>
    <xf numFmtId="0" fontId="76" fillId="0" borderId="16" applyNumberFormat="0" applyFill="0" applyAlignment="0" applyProtection="0"/>
    <xf numFmtId="0" fontId="16" fillId="45" borderId="17" applyNumberFormat="0" applyAlignment="0" applyProtection="0"/>
    <xf numFmtId="0" fontId="77" fillId="46" borderId="18" applyNumberFormat="0" applyAlignment="0" applyProtection="0"/>
    <xf numFmtId="0" fontId="77" fillId="46" borderId="18" applyNumberFormat="0" applyAlignment="0" applyProtection="0"/>
    <xf numFmtId="0" fontId="78" fillId="46" borderId="18" applyNumberFormat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15" borderId="7" applyNumberFormat="0" applyAlignment="0" applyProtection="0"/>
    <xf numFmtId="0" fontId="81" fillId="47" borderId="8" applyNumberFormat="0" applyAlignment="0" applyProtection="0"/>
    <xf numFmtId="0" fontId="81" fillId="47" borderId="8" applyNumberFormat="0" applyAlignment="0" applyProtection="0"/>
    <xf numFmtId="0" fontId="82" fillId="47" borderId="8" applyNumberFormat="0" applyAlignment="0" applyProtection="0"/>
    <xf numFmtId="0" fontId="24" fillId="0" borderId="0">
      <alignment vertical="center"/>
      <protection/>
    </xf>
    <xf numFmtId="0" fontId="52" fillId="0" borderId="0">
      <alignment vertical="center"/>
      <protection/>
    </xf>
    <xf numFmtId="0" fontId="20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10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4" fillId="48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38" fontId="25" fillId="0" borderId="0" xfId="145" applyFont="1" applyAlignment="1">
      <alignment vertical="center"/>
    </xf>
    <xf numFmtId="38" fontId="24" fillId="0" borderId="0" xfId="145" applyFont="1" applyAlignment="1">
      <alignment vertical="center"/>
    </xf>
    <xf numFmtId="176" fontId="24" fillId="0" borderId="0" xfId="145" applyNumberFormat="1" applyFont="1" applyAlignment="1">
      <alignment vertical="center"/>
    </xf>
    <xf numFmtId="38" fontId="24" fillId="0" borderId="0" xfId="145" applyFont="1" applyAlignment="1">
      <alignment horizontal="center" vertical="center"/>
    </xf>
    <xf numFmtId="38" fontId="24" fillId="0" borderId="19" xfId="145" applyFont="1" applyBorder="1" applyAlignment="1">
      <alignment horizontal="left" vertical="center"/>
    </xf>
    <xf numFmtId="38" fontId="24" fillId="0" borderId="20" xfId="145" applyFont="1" applyBorder="1" applyAlignment="1">
      <alignment vertical="center"/>
    </xf>
    <xf numFmtId="38" fontId="24" fillId="0" borderId="0" xfId="145" applyFont="1" applyBorder="1" applyAlignment="1">
      <alignment vertical="center"/>
    </xf>
    <xf numFmtId="38" fontId="24" fillId="0" borderId="21" xfId="145" applyFont="1" applyBorder="1" applyAlignment="1">
      <alignment horizontal="center" vertical="center"/>
    </xf>
    <xf numFmtId="38" fontId="24" fillId="0" borderId="22" xfId="145" applyFont="1" applyBorder="1" applyAlignment="1">
      <alignment vertical="center"/>
    </xf>
    <xf numFmtId="38" fontId="24" fillId="0" borderId="23" xfId="145" applyFont="1" applyBorder="1" applyAlignment="1">
      <alignment vertical="center"/>
    </xf>
    <xf numFmtId="38" fontId="24" fillId="0" borderId="24" xfId="145" applyFont="1" applyBorder="1" applyAlignment="1">
      <alignment vertical="center"/>
    </xf>
    <xf numFmtId="38" fontId="24" fillId="0" borderId="25" xfId="145" applyFont="1" applyBorder="1" applyAlignment="1">
      <alignment vertical="center"/>
    </xf>
    <xf numFmtId="38" fontId="24" fillId="0" borderId="19" xfId="145" applyFont="1" applyBorder="1" applyAlignment="1">
      <alignment vertical="center"/>
    </xf>
    <xf numFmtId="38" fontId="24" fillId="0" borderId="26" xfId="145" applyFont="1" applyBorder="1" applyAlignment="1">
      <alignment horizontal="left" vertical="center"/>
    </xf>
    <xf numFmtId="38" fontId="24" fillId="0" borderId="27" xfId="145" applyFont="1" applyBorder="1" applyAlignment="1">
      <alignment vertical="center"/>
    </xf>
    <xf numFmtId="38" fontId="24" fillId="0" borderId="28" xfId="145" applyFont="1" applyBorder="1" applyAlignment="1">
      <alignment vertical="center"/>
    </xf>
    <xf numFmtId="38" fontId="24" fillId="0" borderId="26" xfId="145" applyFont="1" applyBorder="1" applyAlignment="1">
      <alignment vertical="center"/>
    </xf>
    <xf numFmtId="181" fontId="24" fillId="0" borderId="0" xfId="145" applyNumberFormat="1" applyFont="1" applyAlignment="1">
      <alignment vertical="center"/>
    </xf>
    <xf numFmtId="38" fontId="26" fillId="0" borderId="0" xfId="145" applyFont="1" applyAlignment="1">
      <alignment vertical="center"/>
    </xf>
    <xf numFmtId="38" fontId="24" fillId="0" borderId="26" xfId="145" applyFont="1" applyFill="1" applyBorder="1" applyAlignment="1">
      <alignment horizontal="left" vertical="center"/>
    </xf>
    <xf numFmtId="38" fontId="24" fillId="0" borderId="27" xfId="145" applyFont="1" applyFill="1" applyBorder="1" applyAlignment="1">
      <alignment horizontal="left" vertical="center"/>
    </xf>
    <xf numFmtId="38" fontId="27" fillId="0" borderId="25" xfId="145" applyFont="1" applyFill="1" applyBorder="1" applyAlignment="1">
      <alignment horizontal="left" vertical="center"/>
    </xf>
    <xf numFmtId="38" fontId="27" fillId="0" borderId="26" xfId="145" applyFont="1" applyFill="1" applyBorder="1" applyAlignment="1">
      <alignment horizontal="left" vertical="center"/>
    </xf>
    <xf numFmtId="38" fontId="27" fillId="0" borderId="20" xfId="145" applyFont="1" applyFill="1" applyBorder="1" applyAlignment="1">
      <alignment horizontal="left" vertical="center"/>
    </xf>
    <xf numFmtId="38" fontId="27" fillId="0" borderId="0" xfId="145" applyFont="1" applyFill="1" applyBorder="1" applyAlignment="1">
      <alignment horizontal="left" vertical="center"/>
    </xf>
    <xf numFmtId="38" fontId="27" fillId="0" borderId="27" xfId="145" applyFont="1" applyFill="1" applyBorder="1" applyAlignment="1">
      <alignment horizontal="left" vertical="center"/>
    </xf>
    <xf numFmtId="38" fontId="27" fillId="0" borderId="20" xfId="145" applyFont="1" applyFill="1" applyBorder="1" applyAlignment="1">
      <alignment vertical="center"/>
    </xf>
    <xf numFmtId="38" fontId="27" fillId="0" borderId="22" xfId="145" applyFont="1" applyFill="1" applyBorder="1" applyAlignment="1">
      <alignment horizontal="left" vertical="center"/>
    </xf>
    <xf numFmtId="38" fontId="27" fillId="0" borderId="28" xfId="145" applyFont="1" applyFill="1" applyBorder="1" applyAlignment="1">
      <alignment horizontal="left" vertical="center"/>
    </xf>
    <xf numFmtId="38" fontId="27" fillId="0" borderId="22" xfId="145" applyFont="1" applyFill="1" applyBorder="1" applyAlignment="1">
      <alignment vertical="center"/>
    </xf>
    <xf numFmtId="0" fontId="27" fillId="0" borderId="26" xfId="190" applyFont="1" applyBorder="1" applyAlignment="1">
      <alignment horizontal="left" vertical="center"/>
      <protection/>
    </xf>
    <xf numFmtId="38" fontId="27" fillId="0" borderId="0" xfId="145" applyFont="1" applyFill="1" applyBorder="1" applyAlignment="1">
      <alignment vertical="center"/>
    </xf>
    <xf numFmtId="38" fontId="27" fillId="0" borderId="23" xfId="145" applyFont="1" applyFill="1" applyBorder="1" applyAlignment="1">
      <alignment vertical="center"/>
    </xf>
    <xf numFmtId="38" fontId="27" fillId="0" borderId="23" xfId="145" applyFont="1" applyFill="1" applyBorder="1" applyAlignment="1">
      <alignment horizontal="left" vertical="center"/>
    </xf>
    <xf numFmtId="38" fontId="27" fillId="0" borderId="24" xfId="145" applyFont="1" applyFill="1" applyBorder="1" applyAlignment="1">
      <alignment horizontal="left" vertical="center"/>
    </xf>
    <xf numFmtId="38" fontId="27" fillId="0" borderId="29" xfId="145" applyFont="1" applyFill="1" applyBorder="1" applyAlignment="1">
      <alignment horizontal="left" vertical="center"/>
    </xf>
    <xf numFmtId="0" fontId="27" fillId="0" borderId="27" xfId="190" applyFont="1" applyBorder="1" applyAlignment="1">
      <alignment vertical="center"/>
      <protection/>
    </xf>
    <xf numFmtId="38" fontId="27" fillId="0" borderId="25" xfId="145" applyFont="1" applyFill="1" applyBorder="1" applyAlignment="1">
      <alignment vertical="center"/>
    </xf>
    <xf numFmtId="38" fontId="27" fillId="0" borderId="26" xfId="145" applyFont="1" applyFill="1" applyBorder="1" applyAlignment="1">
      <alignment vertical="center"/>
    </xf>
    <xf numFmtId="38" fontId="27" fillId="0" borderId="27" xfId="145" applyFont="1" applyFill="1" applyBorder="1" applyAlignment="1">
      <alignment vertical="center"/>
    </xf>
    <xf numFmtId="38" fontId="27" fillId="0" borderId="28" xfId="145" applyFont="1" applyFill="1" applyBorder="1" applyAlignment="1">
      <alignment vertical="center"/>
    </xf>
    <xf numFmtId="38" fontId="27" fillId="0" borderId="19" xfId="145" applyFont="1" applyBorder="1" applyAlignment="1">
      <alignment horizontal="left" vertical="center"/>
    </xf>
    <xf numFmtId="38" fontId="27" fillId="0" borderId="26" xfId="145" applyFont="1" applyBorder="1" applyAlignment="1">
      <alignment horizontal="left" vertical="center"/>
    </xf>
    <xf numFmtId="38" fontId="27" fillId="0" borderId="0" xfId="145" applyFont="1" applyBorder="1" applyAlignment="1">
      <alignment vertical="center"/>
    </xf>
    <xf numFmtId="38" fontId="27" fillId="0" borderId="27" xfId="145" applyFont="1" applyBorder="1" applyAlignment="1">
      <alignment vertical="center"/>
    </xf>
    <xf numFmtId="176" fontId="27" fillId="49" borderId="30" xfId="145" applyNumberFormat="1" applyFont="1" applyFill="1" applyBorder="1" applyAlignment="1">
      <alignment horizontal="center" vertical="center" shrinkToFit="1"/>
    </xf>
    <xf numFmtId="176" fontId="27" fillId="49" borderId="31" xfId="145" applyNumberFormat="1" applyFont="1" applyFill="1" applyBorder="1" applyAlignment="1">
      <alignment horizontal="center" vertical="center" shrinkToFit="1"/>
    </xf>
    <xf numFmtId="38" fontId="27" fillId="0" borderId="32" xfId="145" applyFont="1" applyFill="1" applyBorder="1" applyAlignment="1">
      <alignment horizontal="left" vertical="center"/>
    </xf>
    <xf numFmtId="38" fontId="27" fillId="0" borderId="33" xfId="145" applyFont="1" applyFill="1" applyBorder="1" applyAlignment="1">
      <alignment horizontal="left" vertical="center"/>
    </xf>
    <xf numFmtId="38" fontId="27" fillId="0" borderId="34" xfId="145" applyFont="1" applyBorder="1" applyAlignment="1">
      <alignment horizontal="left" vertical="center"/>
    </xf>
    <xf numFmtId="38" fontId="27" fillId="0" borderId="32" xfId="145" applyFont="1" applyBorder="1" applyAlignment="1">
      <alignment vertical="center"/>
    </xf>
    <xf numFmtId="38" fontId="27" fillId="0" borderId="35" xfId="145" applyFont="1" applyBorder="1" applyAlignment="1">
      <alignment vertical="center"/>
    </xf>
    <xf numFmtId="38" fontId="27" fillId="0" borderId="36" xfId="145" applyFont="1" applyBorder="1" applyAlignment="1">
      <alignment vertical="center"/>
    </xf>
    <xf numFmtId="38" fontId="27" fillId="0" borderId="37" xfId="145" applyFont="1" applyBorder="1" applyAlignment="1">
      <alignment vertical="center"/>
    </xf>
    <xf numFmtId="38" fontId="24" fillId="49" borderId="30" xfId="145" applyFont="1" applyFill="1" applyBorder="1" applyAlignment="1">
      <alignment horizontal="center" vertical="center"/>
    </xf>
    <xf numFmtId="176" fontId="24" fillId="49" borderId="30" xfId="145" applyNumberFormat="1" applyFont="1" applyFill="1" applyBorder="1" applyAlignment="1">
      <alignment horizontal="center" vertical="center"/>
    </xf>
    <xf numFmtId="176" fontId="24" fillId="49" borderId="31" xfId="145" applyNumberFormat="1" applyFont="1" applyFill="1" applyBorder="1" applyAlignment="1">
      <alignment horizontal="center" vertical="center"/>
    </xf>
    <xf numFmtId="38" fontId="24" fillId="0" borderId="32" xfId="145" applyFont="1" applyBorder="1" applyAlignment="1">
      <alignment horizontal="center" vertical="center" textRotation="255"/>
    </xf>
    <xf numFmtId="38" fontId="24" fillId="0" borderId="33" xfId="145" applyFont="1" applyBorder="1" applyAlignment="1">
      <alignment horizontal="center" vertical="center" textRotation="255"/>
    </xf>
    <xf numFmtId="38" fontId="24" fillId="0" borderId="32" xfId="145" applyFont="1" applyBorder="1" applyAlignment="1">
      <alignment vertical="center"/>
    </xf>
    <xf numFmtId="38" fontId="24" fillId="0" borderId="35" xfId="145" applyFont="1" applyBorder="1" applyAlignment="1">
      <alignment vertical="center"/>
    </xf>
    <xf numFmtId="38" fontId="24" fillId="0" borderId="36" xfId="145" applyFont="1" applyBorder="1" applyAlignment="1">
      <alignment vertical="center"/>
    </xf>
    <xf numFmtId="38" fontId="24" fillId="0" borderId="38" xfId="145" applyFont="1" applyBorder="1" applyAlignment="1">
      <alignment vertical="center"/>
    </xf>
    <xf numFmtId="38" fontId="24" fillId="0" borderId="39" xfId="145" applyFont="1" applyBorder="1" applyAlignment="1">
      <alignment horizontal="center" vertical="center"/>
    </xf>
    <xf numFmtId="197" fontId="24" fillId="0" borderId="40" xfId="145" applyNumberFormat="1" applyFont="1" applyFill="1" applyBorder="1" applyAlignment="1">
      <alignment vertical="center"/>
    </xf>
    <xf numFmtId="197" fontId="24" fillId="0" borderId="41" xfId="145" applyNumberFormat="1" applyFont="1" applyFill="1" applyBorder="1" applyAlignment="1">
      <alignment vertical="center"/>
    </xf>
    <xf numFmtId="176" fontId="24" fillId="0" borderId="0" xfId="145" applyNumberFormat="1" applyFont="1" applyAlignment="1">
      <alignment horizontal="right" vertical="center"/>
    </xf>
    <xf numFmtId="176" fontId="24" fillId="0" borderId="0" xfId="145" applyNumberFormat="1" applyFont="1" applyBorder="1" applyAlignment="1">
      <alignment horizontal="right" vertical="center"/>
    </xf>
    <xf numFmtId="176" fontId="24" fillId="49" borderId="0" xfId="145" applyNumberFormat="1" applyFont="1" applyFill="1" applyBorder="1" applyAlignment="1">
      <alignment horizontal="center" vertical="center"/>
    </xf>
    <xf numFmtId="176" fontId="24" fillId="0" borderId="0" xfId="145" applyNumberFormat="1" applyFont="1" applyFill="1" applyBorder="1" applyAlignment="1">
      <alignment vertical="center"/>
    </xf>
    <xf numFmtId="197" fontId="24" fillId="0" borderId="0" xfId="145" applyNumberFormat="1" applyFont="1" applyFill="1" applyBorder="1" applyAlignment="1">
      <alignment vertical="center"/>
    </xf>
    <xf numFmtId="216" fontId="24" fillId="0" borderId="0" xfId="145" applyNumberFormat="1" applyFont="1" applyFill="1" applyBorder="1" applyAlignment="1">
      <alignment vertical="center"/>
    </xf>
    <xf numFmtId="38" fontId="24" fillId="0" borderId="42" xfId="145" applyFont="1" applyBorder="1" applyAlignment="1">
      <alignment horizontal="center" vertical="center"/>
    </xf>
    <xf numFmtId="38" fontId="24" fillId="0" borderId="41" xfId="145" applyFont="1" applyBorder="1" applyAlignment="1">
      <alignment horizontal="center" vertical="center"/>
    </xf>
    <xf numFmtId="38" fontId="27" fillId="0" borderId="19" xfId="145" applyFont="1" applyFill="1" applyBorder="1" applyAlignment="1">
      <alignment vertical="center"/>
    </xf>
    <xf numFmtId="187" fontId="24" fillId="0" borderId="0" xfId="145" applyNumberFormat="1" applyFont="1" applyFill="1" applyBorder="1" applyAlignment="1">
      <alignment vertical="center"/>
    </xf>
    <xf numFmtId="187" fontId="24" fillId="0" borderId="0" xfId="145" applyNumberFormat="1" applyFont="1" applyAlignment="1">
      <alignment vertical="center"/>
    </xf>
    <xf numFmtId="176" fontId="24" fillId="0" borderId="41" xfId="145" applyNumberFormat="1" applyFont="1" applyFill="1" applyBorder="1" applyAlignment="1">
      <alignment vertical="center"/>
    </xf>
    <xf numFmtId="176" fontId="24" fillId="0" borderId="0" xfId="145" applyNumberFormat="1" applyFont="1" applyBorder="1" applyAlignment="1">
      <alignment vertical="center"/>
    </xf>
    <xf numFmtId="197" fontId="24" fillId="0" borderId="0" xfId="145" applyNumberFormat="1" applyFont="1" applyFill="1" applyBorder="1" applyAlignment="1">
      <alignment horizontal="center" vertical="center"/>
    </xf>
    <xf numFmtId="181" fontId="24" fillId="0" borderId="0" xfId="145" applyNumberFormat="1" applyFont="1" applyBorder="1" applyAlignment="1">
      <alignment vertical="center"/>
    </xf>
    <xf numFmtId="197" fontId="24" fillId="0" borderId="40" xfId="145" applyNumberFormat="1" applyFont="1" applyFill="1" applyBorder="1" applyAlignment="1">
      <alignment horizontal="right" vertical="center"/>
    </xf>
    <xf numFmtId="197" fontId="24" fillId="0" borderId="41" xfId="145" applyNumberFormat="1" applyFont="1" applyFill="1" applyBorder="1" applyAlignment="1">
      <alignment horizontal="right" vertical="center"/>
    </xf>
    <xf numFmtId="216" fontId="24" fillId="0" borderId="41" xfId="145" applyNumberFormat="1" applyFont="1" applyFill="1" applyBorder="1" applyAlignment="1">
      <alignment vertical="center"/>
    </xf>
    <xf numFmtId="176" fontId="24" fillId="0" borderId="42" xfId="145" applyNumberFormat="1" applyFont="1" applyFill="1" applyBorder="1" applyAlignment="1">
      <alignment vertical="center"/>
    </xf>
    <xf numFmtId="197" fontId="24" fillId="0" borderId="21" xfId="145" applyNumberFormat="1" applyFont="1" applyFill="1" applyBorder="1" applyAlignment="1">
      <alignment vertical="center"/>
    </xf>
    <xf numFmtId="216" fontId="24" fillId="0" borderId="42" xfId="145" applyNumberFormat="1" applyFont="1" applyFill="1" applyBorder="1" applyAlignment="1">
      <alignment vertical="center"/>
    </xf>
    <xf numFmtId="216" fontId="24" fillId="0" borderId="21" xfId="145" applyNumberFormat="1" applyFont="1" applyFill="1" applyBorder="1" applyAlignment="1">
      <alignment vertical="center"/>
    </xf>
    <xf numFmtId="197" fontId="24" fillId="0" borderId="42" xfId="145" applyNumberFormat="1" applyFont="1" applyFill="1" applyBorder="1" applyAlignment="1">
      <alignment vertical="center"/>
    </xf>
    <xf numFmtId="197" fontId="24" fillId="0" borderId="39" xfId="145" applyNumberFormat="1" applyFont="1" applyFill="1" applyBorder="1" applyAlignment="1">
      <alignment vertical="center"/>
    </xf>
    <xf numFmtId="197" fontId="24" fillId="0" borderId="21" xfId="145" applyNumberFormat="1" applyFont="1" applyFill="1" applyBorder="1" applyAlignment="1">
      <alignment horizontal="right" vertical="center"/>
    </xf>
    <xf numFmtId="197" fontId="24" fillId="0" borderId="42" xfId="145" applyNumberFormat="1" applyFont="1" applyFill="1" applyBorder="1" applyAlignment="1">
      <alignment horizontal="right" vertical="center"/>
    </xf>
    <xf numFmtId="197" fontId="24" fillId="0" borderId="39" xfId="145" applyNumberFormat="1" applyFont="1" applyFill="1" applyBorder="1" applyAlignment="1">
      <alignment horizontal="right" vertical="center"/>
    </xf>
    <xf numFmtId="176" fontId="24" fillId="0" borderId="43" xfId="145" applyNumberFormat="1" applyFont="1" applyFill="1" applyBorder="1" applyAlignment="1">
      <alignment vertical="center"/>
    </xf>
    <xf numFmtId="176" fontId="24" fillId="0" borderId="44" xfId="145" applyNumberFormat="1" applyFont="1" applyFill="1" applyBorder="1" applyAlignment="1">
      <alignment vertical="center"/>
    </xf>
    <xf numFmtId="197" fontId="24" fillId="0" borderId="45" xfId="145" applyNumberFormat="1" applyFont="1" applyFill="1" applyBorder="1" applyAlignment="1">
      <alignment vertical="center"/>
    </xf>
    <xf numFmtId="38" fontId="24" fillId="0" borderId="43" xfId="147" applyFont="1" applyFill="1" applyBorder="1" applyAlignment="1">
      <alignment vertical="center"/>
    </xf>
    <xf numFmtId="38" fontId="24" fillId="0" borderId="44" xfId="147" applyFont="1" applyFill="1" applyBorder="1" applyAlignment="1">
      <alignment vertical="center"/>
    </xf>
    <xf numFmtId="216" fontId="24" fillId="0" borderId="43" xfId="145" applyNumberFormat="1" applyFont="1" applyFill="1" applyBorder="1" applyAlignment="1">
      <alignment vertical="center"/>
    </xf>
    <xf numFmtId="216" fontId="24" fillId="0" borderId="44" xfId="145" applyNumberFormat="1" applyFont="1" applyFill="1" applyBorder="1" applyAlignment="1">
      <alignment vertical="center"/>
    </xf>
    <xf numFmtId="216" fontId="24" fillId="0" borderId="45" xfId="145" applyNumberFormat="1" applyFont="1" applyFill="1" applyBorder="1" applyAlignment="1">
      <alignment vertical="center"/>
    </xf>
    <xf numFmtId="197" fontId="24" fillId="0" borderId="43" xfId="145" applyNumberFormat="1" applyFont="1" applyFill="1" applyBorder="1" applyAlignment="1">
      <alignment vertical="center"/>
    </xf>
    <xf numFmtId="197" fontId="24" fillId="0" borderId="44" xfId="145" applyNumberFormat="1" applyFont="1" applyFill="1" applyBorder="1" applyAlignment="1">
      <alignment vertical="center"/>
    </xf>
    <xf numFmtId="38" fontId="24" fillId="0" borderId="44" xfId="145" applyFont="1" applyFill="1" applyBorder="1" applyAlignment="1">
      <alignment vertical="center"/>
    </xf>
    <xf numFmtId="197" fontId="24" fillId="0" borderId="46" xfId="145" applyNumberFormat="1" applyFont="1" applyFill="1" applyBorder="1" applyAlignment="1">
      <alignment vertical="center"/>
    </xf>
    <xf numFmtId="197" fontId="24" fillId="0" borderId="47" xfId="145" applyNumberFormat="1" applyFont="1" applyFill="1" applyBorder="1" applyAlignment="1">
      <alignment vertical="center"/>
    </xf>
    <xf numFmtId="197" fontId="24" fillId="0" borderId="45" xfId="145" applyNumberFormat="1" applyFont="1" applyFill="1" applyBorder="1" applyAlignment="1">
      <alignment horizontal="right" vertical="center"/>
    </xf>
    <xf numFmtId="197" fontId="24" fillId="0" borderId="43" xfId="145" applyNumberFormat="1" applyFont="1" applyFill="1" applyBorder="1" applyAlignment="1">
      <alignment horizontal="right" vertical="center"/>
    </xf>
    <xf numFmtId="197" fontId="24" fillId="0" borderId="44" xfId="145" applyNumberFormat="1" applyFont="1" applyFill="1" applyBorder="1" applyAlignment="1">
      <alignment horizontal="right" vertical="center"/>
    </xf>
    <xf numFmtId="197" fontId="24" fillId="0" borderId="46" xfId="145" applyNumberFormat="1" applyFont="1" applyFill="1" applyBorder="1" applyAlignment="1">
      <alignment horizontal="right" vertical="center"/>
    </xf>
    <xf numFmtId="38" fontId="24" fillId="0" borderId="43" xfId="145" applyFont="1" applyFill="1" applyBorder="1" applyAlignment="1">
      <alignment vertical="center"/>
    </xf>
    <xf numFmtId="176" fontId="24" fillId="0" borderId="42" xfId="149" applyNumberFormat="1" applyFont="1" applyFill="1" applyBorder="1" applyAlignment="1">
      <alignment vertical="center"/>
    </xf>
    <xf numFmtId="176" fontId="24" fillId="0" borderId="41" xfId="149" applyNumberFormat="1" applyFont="1" applyFill="1" applyBorder="1" applyAlignment="1">
      <alignment vertical="center"/>
    </xf>
    <xf numFmtId="176" fontId="24" fillId="0" borderId="0" xfId="145" applyNumberFormat="1" applyFont="1" applyAlignment="1">
      <alignment horizontal="right" vertical="center" wrapText="1"/>
    </xf>
    <xf numFmtId="176" fontId="24" fillId="0" borderId="0" xfId="145" applyNumberFormat="1" applyFont="1" applyAlignment="1">
      <alignment horizontal="right" vertical="center"/>
    </xf>
    <xf numFmtId="176" fontId="24" fillId="0" borderId="36" xfId="145" applyNumberFormat="1" applyFont="1" applyBorder="1" applyAlignment="1">
      <alignment horizontal="right" vertical="center"/>
    </xf>
    <xf numFmtId="38" fontId="24" fillId="0" borderId="25" xfId="145" applyFont="1" applyBorder="1" applyAlignment="1">
      <alignment horizontal="left" vertical="center"/>
    </xf>
    <xf numFmtId="38" fontId="24" fillId="0" borderId="19" xfId="145" applyFont="1" applyBorder="1" applyAlignment="1">
      <alignment horizontal="left" vertical="center"/>
    </xf>
    <xf numFmtId="38" fontId="24" fillId="49" borderId="48" xfId="145" applyFont="1" applyFill="1" applyBorder="1" applyAlignment="1">
      <alignment horizontal="center" vertical="center"/>
    </xf>
    <xf numFmtId="38" fontId="24" fillId="49" borderId="49" xfId="145" applyFont="1" applyFill="1" applyBorder="1" applyAlignment="1">
      <alignment horizontal="center" vertical="center"/>
    </xf>
    <xf numFmtId="38" fontId="24" fillId="49" borderId="50" xfId="145" applyFont="1" applyFill="1" applyBorder="1" applyAlignment="1">
      <alignment horizontal="center" vertical="center"/>
    </xf>
    <xf numFmtId="38" fontId="24" fillId="0" borderId="34" xfId="145" applyFont="1" applyBorder="1" applyAlignment="1">
      <alignment horizontal="left" vertical="center"/>
    </xf>
    <xf numFmtId="38" fontId="24" fillId="0" borderId="26" xfId="145" applyFont="1" applyBorder="1" applyAlignment="1">
      <alignment horizontal="left" vertical="center"/>
    </xf>
    <xf numFmtId="38" fontId="24" fillId="0" borderId="20" xfId="145" applyFont="1" applyBorder="1" applyAlignment="1">
      <alignment horizontal="center" vertical="center"/>
    </xf>
    <xf numFmtId="38" fontId="24" fillId="0" borderId="0" xfId="145" applyFont="1" applyBorder="1" applyAlignment="1">
      <alignment horizontal="center" vertical="center"/>
    </xf>
    <xf numFmtId="38" fontId="24" fillId="0" borderId="27" xfId="145" applyFont="1" applyBorder="1" applyAlignment="1">
      <alignment horizontal="center" vertical="center"/>
    </xf>
    <xf numFmtId="38" fontId="24" fillId="0" borderId="51" xfId="145" applyFont="1" applyBorder="1" applyAlignment="1">
      <alignment horizontal="center" vertical="center" textRotation="255"/>
    </xf>
    <xf numFmtId="38" fontId="24" fillId="0" borderId="52" xfId="145" applyFont="1" applyBorder="1" applyAlignment="1">
      <alignment horizontal="center" vertical="center" textRotation="255"/>
    </xf>
    <xf numFmtId="38" fontId="24" fillId="0" borderId="53" xfId="145" applyFont="1" applyBorder="1" applyAlignment="1">
      <alignment horizontal="center" vertical="center" textRotation="255"/>
    </xf>
    <xf numFmtId="38" fontId="24" fillId="0" borderId="42" xfId="145" applyFont="1" applyBorder="1" applyAlignment="1">
      <alignment horizontal="center" vertical="center" textRotation="255"/>
    </xf>
    <xf numFmtId="38" fontId="24" fillId="0" borderId="24" xfId="145" applyFont="1" applyBorder="1" applyAlignment="1">
      <alignment horizontal="center" vertical="center" textRotation="255"/>
    </xf>
    <xf numFmtId="38" fontId="24" fillId="0" borderId="29" xfId="145" applyFont="1" applyBorder="1" applyAlignment="1">
      <alignment horizontal="center" vertical="center" textRotation="255"/>
    </xf>
    <xf numFmtId="176" fontId="27" fillId="0" borderId="0" xfId="145" applyNumberFormat="1" applyFont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38" fontId="27" fillId="49" borderId="48" xfId="145" applyFont="1" applyFill="1" applyBorder="1" applyAlignment="1">
      <alignment horizontal="center" vertical="center" shrinkToFit="1"/>
    </xf>
    <xf numFmtId="38" fontId="27" fillId="49" borderId="49" xfId="145" applyFont="1" applyFill="1" applyBorder="1" applyAlignment="1">
      <alignment horizontal="center" vertical="center" shrinkToFit="1"/>
    </xf>
    <xf numFmtId="38" fontId="27" fillId="49" borderId="50" xfId="145" applyFont="1" applyFill="1" applyBorder="1" applyAlignment="1">
      <alignment horizontal="center" vertical="center" shrinkToFit="1"/>
    </xf>
    <xf numFmtId="38" fontId="27" fillId="0" borderId="52" xfId="145" applyFont="1" applyFill="1" applyBorder="1" applyAlignment="1">
      <alignment horizontal="center" vertical="center" textRotation="255"/>
    </xf>
    <xf numFmtId="38" fontId="27" fillId="0" borderId="53" xfId="145" applyFont="1" applyFill="1" applyBorder="1" applyAlignment="1">
      <alignment horizontal="center" vertical="center" textRotation="255"/>
    </xf>
    <xf numFmtId="38" fontId="27" fillId="0" borderId="19" xfId="145" applyFont="1" applyFill="1" applyBorder="1" applyAlignment="1">
      <alignment horizontal="left" vertical="center"/>
    </xf>
    <xf numFmtId="0" fontId="27" fillId="0" borderId="19" xfId="190" applyFont="1" applyBorder="1" applyAlignment="1">
      <alignment horizontal="left" vertical="center"/>
      <protection/>
    </xf>
    <xf numFmtId="38" fontId="27" fillId="0" borderId="34" xfId="145" applyFont="1" applyFill="1" applyBorder="1" applyAlignment="1">
      <alignment horizontal="left" vertical="center"/>
    </xf>
    <xf numFmtId="0" fontId="27" fillId="0" borderId="26" xfId="190" applyFont="1" applyBorder="1" applyAlignment="1">
      <alignment horizontal="left" vertical="center"/>
      <protection/>
    </xf>
    <xf numFmtId="38" fontId="27" fillId="0" borderId="32" xfId="145" applyFont="1" applyFill="1" applyBorder="1" applyAlignment="1">
      <alignment horizontal="left" vertical="center"/>
    </xf>
    <xf numFmtId="0" fontId="27" fillId="0" borderId="0" xfId="190" applyFont="1" applyBorder="1" applyAlignment="1">
      <alignment vertical="center"/>
      <protection/>
    </xf>
    <xf numFmtId="38" fontId="27" fillId="0" borderId="51" xfId="145" applyFont="1" applyFill="1" applyBorder="1" applyAlignment="1">
      <alignment horizontal="center" vertical="center" textRotation="255"/>
    </xf>
    <xf numFmtId="38" fontId="27" fillId="0" borderId="26" xfId="145" applyFont="1" applyFill="1" applyBorder="1" applyAlignment="1">
      <alignment horizontal="center" vertical="center" textRotation="255"/>
    </xf>
    <xf numFmtId="38" fontId="27" fillId="0" borderId="27" xfId="145" applyFont="1" applyFill="1" applyBorder="1" applyAlignment="1">
      <alignment horizontal="center" vertical="center" textRotation="255"/>
    </xf>
    <xf numFmtId="38" fontId="27" fillId="0" borderId="28" xfId="145" applyFont="1" applyFill="1" applyBorder="1" applyAlignment="1">
      <alignment horizontal="center" vertical="center" textRotation="255"/>
    </xf>
    <xf numFmtId="38" fontId="27" fillId="0" borderId="42" xfId="145" applyFont="1" applyFill="1" applyBorder="1" applyAlignment="1">
      <alignment horizontal="center" vertical="center" textRotation="255"/>
    </xf>
    <xf numFmtId="38" fontId="27" fillId="0" borderId="24" xfId="145" applyFont="1" applyFill="1" applyBorder="1" applyAlignment="1">
      <alignment horizontal="center" vertical="center" textRotation="255"/>
    </xf>
    <xf numFmtId="38" fontId="27" fillId="0" borderId="29" xfId="145" applyFont="1" applyFill="1" applyBorder="1" applyAlignment="1">
      <alignment horizontal="center" vertical="center" textRotation="255"/>
    </xf>
    <xf numFmtId="38" fontId="27" fillId="0" borderId="25" xfId="145" applyFont="1" applyFill="1" applyBorder="1" applyAlignment="1">
      <alignment horizontal="left" vertical="center"/>
    </xf>
    <xf numFmtId="178" fontId="24" fillId="0" borderId="42" xfId="145" applyNumberFormat="1" applyFont="1" applyFill="1" applyBorder="1" applyAlignment="1">
      <alignment vertical="center"/>
    </xf>
    <xf numFmtId="178" fontId="24" fillId="0" borderId="41" xfId="145" applyNumberFormat="1" applyFont="1" applyFill="1" applyBorder="1" applyAlignment="1">
      <alignment vertic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桁区切り 2" xfId="147"/>
    <cellStyle name="桁区切り 2 2" xfId="148"/>
    <cellStyle name="桁区切り 3" xfId="149"/>
    <cellStyle name="見出し 1" xfId="150"/>
    <cellStyle name="見出し 1 2" xfId="151"/>
    <cellStyle name="見出し 1 3" xfId="152"/>
    <cellStyle name="見出し 1 4" xfId="153"/>
    <cellStyle name="見出し 2" xfId="154"/>
    <cellStyle name="見出し 2 2" xfId="155"/>
    <cellStyle name="見出し 2 3" xfId="156"/>
    <cellStyle name="見出し 2 4" xfId="157"/>
    <cellStyle name="見出し 3" xfId="158"/>
    <cellStyle name="見出し 3 2" xfId="159"/>
    <cellStyle name="見出し 3 3" xfId="160"/>
    <cellStyle name="見出し 3 4" xfId="161"/>
    <cellStyle name="見出し 4" xfId="162"/>
    <cellStyle name="見出し 4 2" xfId="163"/>
    <cellStyle name="見出し 4 3" xfId="164"/>
    <cellStyle name="見出し 4 4" xfId="165"/>
    <cellStyle name="集計" xfId="166"/>
    <cellStyle name="集計 2" xfId="167"/>
    <cellStyle name="集計 3" xfId="168"/>
    <cellStyle name="集計 4" xfId="169"/>
    <cellStyle name="出力" xfId="170"/>
    <cellStyle name="出力 2" xfId="171"/>
    <cellStyle name="出力 3" xfId="172"/>
    <cellStyle name="出力 4" xfId="173"/>
    <cellStyle name="説明文" xfId="174"/>
    <cellStyle name="説明文 2" xfId="175"/>
    <cellStyle name="説明文 3" xfId="176"/>
    <cellStyle name="説明文 4" xfId="177"/>
    <cellStyle name="Currency [0]" xfId="178"/>
    <cellStyle name="Currency" xfId="179"/>
    <cellStyle name="入力" xfId="180"/>
    <cellStyle name="入力 2" xfId="181"/>
    <cellStyle name="入力 3" xfId="182"/>
    <cellStyle name="入力 4" xfId="183"/>
    <cellStyle name="標準 2" xfId="184"/>
    <cellStyle name="標準 2 2" xfId="185"/>
    <cellStyle name="標準 3" xfId="186"/>
    <cellStyle name="標準 3 2" xfId="187"/>
    <cellStyle name="標準 4" xfId="188"/>
    <cellStyle name="標準 5" xfId="189"/>
    <cellStyle name="標準_H20決算概況（決算一覧：法非適）" xfId="190"/>
    <cellStyle name="Followed Hyperlink" xfId="191"/>
    <cellStyle name="未定義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view="pageBreakPreview" zoomScale="70" zoomScaleNormal="75" zoomScaleSheetLayoutView="70" zoomScalePageLayoutView="0" workbookViewId="0" topLeftCell="A1">
      <pane xSplit="6" ySplit="3" topLeftCell="G4" activePane="bottomRight" state="frozen"/>
      <selection pane="topLeft" activeCell="F4" sqref="F4"/>
      <selection pane="topRight" activeCell="F4" sqref="F4"/>
      <selection pane="bottomLeft" activeCell="F4" sqref="F4"/>
      <selection pane="bottomRight" activeCell="I38" sqref="I38"/>
    </sheetView>
  </sheetViews>
  <sheetFormatPr defaultColWidth="8.796875" defaultRowHeight="19.5" customHeight="1"/>
  <cols>
    <col min="1" max="2" width="3.59765625" style="2" customWidth="1"/>
    <col min="3" max="3" width="3.69921875" style="2" customWidth="1"/>
    <col min="4" max="4" width="3.59765625" style="2" customWidth="1"/>
    <col min="5" max="5" width="7.59765625" style="2" customWidth="1"/>
    <col min="6" max="6" width="5.5" style="2" bestFit="1" customWidth="1"/>
    <col min="7" max="11" width="16.59765625" style="3" customWidth="1"/>
    <col min="12" max="12" width="12.69921875" style="3" customWidth="1"/>
    <col min="13" max="14" width="12.09765625" style="2" bestFit="1" customWidth="1"/>
    <col min="15" max="16384" width="9" style="2" customWidth="1"/>
  </cols>
  <sheetData>
    <row r="1" spans="1:12" ht="19.5" customHeight="1">
      <c r="A1" s="1"/>
      <c r="J1" s="114" t="s">
        <v>60</v>
      </c>
      <c r="K1" s="115"/>
      <c r="L1" s="67"/>
    </row>
    <row r="2" spans="10:12" ht="15" customHeight="1" thickBot="1">
      <c r="J2" s="116"/>
      <c r="K2" s="116"/>
      <c r="L2" s="68"/>
    </row>
    <row r="3" spans="1:12" s="4" customFormat="1" ht="19.5" customHeight="1">
      <c r="A3" s="119" t="s">
        <v>3</v>
      </c>
      <c r="B3" s="120"/>
      <c r="C3" s="120"/>
      <c r="D3" s="120"/>
      <c r="E3" s="121"/>
      <c r="F3" s="55" t="s">
        <v>4</v>
      </c>
      <c r="G3" s="56" t="s">
        <v>5</v>
      </c>
      <c r="H3" s="56" t="s">
        <v>6</v>
      </c>
      <c r="I3" s="56" t="s">
        <v>0</v>
      </c>
      <c r="J3" s="56" t="s">
        <v>1</v>
      </c>
      <c r="K3" s="57" t="s">
        <v>2</v>
      </c>
      <c r="L3" s="69"/>
    </row>
    <row r="4" spans="1:12" ht="19.5" customHeight="1">
      <c r="A4" s="127" t="s">
        <v>8</v>
      </c>
      <c r="B4" s="117" t="s">
        <v>9</v>
      </c>
      <c r="C4" s="118"/>
      <c r="D4" s="118"/>
      <c r="E4" s="118"/>
      <c r="F4" s="73" t="s">
        <v>63</v>
      </c>
      <c r="G4" s="85">
        <f>SUM(H4:K4)</f>
        <v>259153397</v>
      </c>
      <c r="H4" s="85">
        <v>140078057</v>
      </c>
      <c r="I4" s="85">
        <v>72224857</v>
      </c>
      <c r="J4" s="85">
        <v>46656286</v>
      </c>
      <c r="K4" s="94">
        <v>194197</v>
      </c>
      <c r="L4" s="76"/>
    </row>
    <row r="5" spans="1:12" ht="19.5" customHeight="1">
      <c r="A5" s="128"/>
      <c r="B5" s="6"/>
      <c r="C5" s="7"/>
      <c r="D5" s="7"/>
      <c r="E5" s="7"/>
      <c r="F5" s="74" t="s">
        <v>62</v>
      </c>
      <c r="G5" s="78">
        <f>SUM(H5:K5)</f>
        <v>246874747</v>
      </c>
      <c r="H5" s="78">
        <v>140224299</v>
      </c>
      <c r="I5" s="78">
        <v>70634712</v>
      </c>
      <c r="J5" s="78">
        <v>35811097</v>
      </c>
      <c r="K5" s="95">
        <v>204639</v>
      </c>
      <c r="L5" s="70"/>
    </row>
    <row r="6" spans="1:12" ht="19.5" customHeight="1">
      <c r="A6" s="128"/>
      <c r="B6" s="6"/>
      <c r="C6" s="7"/>
      <c r="D6" s="7"/>
      <c r="E6" s="7"/>
      <c r="F6" s="8" t="s">
        <v>10</v>
      </c>
      <c r="G6" s="86">
        <f>G4-G5</f>
        <v>12278650</v>
      </c>
      <c r="H6" s="86">
        <f>H4-H5</f>
        <v>-146242</v>
      </c>
      <c r="I6" s="86">
        <f>I4-I5</f>
        <v>1590145</v>
      </c>
      <c r="J6" s="86">
        <f>J4-J5</f>
        <v>10845189</v>
      </c>
      <c r="K6" s="96">
        <f>K4-K5</f>
        <v>-10442</v>
      </c>
      <c r="L6" s="71"/>
    </row>
    <row r="7" spans="1:12" ht="19.5" customHeight="1">
      <c r="A7" s="128"/>
      <c r="B7" s="6"/>
      <c r="C7" s="117" t="s">
        <v>11</v>
      </c>
      <c r="D7" s="118"/>
      <c r="E7" s="118"/>
      <c r="F7" s="73" t="s">
        <v>63</v>
      </c>
      <c r="G7" s="85">
        <f>SUM(H7:K7)</f>
        <v>214374558</v>
      </c>
      <c r="H7" s="85">
        <v>126691635</v>
      </c>
      <c r="I7" s="85">
        <v>60558927</v>
      </c>
      <c r="J7" s="85">
        <v>26931793</v>
      </c>
      <c r="K7" s="97">
        <v>192203</v>
      </c>
      <c r="L7" s="71"/>
    </row>
    <row r="8" spans="1:12" ht="19.5" customHeight="1">
      <c r="A8" s="128"/>
      <c r="B8" s="6"/>
      <c r="C8" s="124" t="s">
        <v>12</v>
      </c>
      <c r="D8" s="125"/>
      <c r="E8" s="126"/>
      <c r="F8" s="74" t="s">
        <v>62</v>
      </c>
      <c r="G8" s="78">
        <f>SUM(H8:K8)</f>
        <v>208040105</v>
      </c>
      <c r="H8" s="78">
        <v>127183935</v>
      </c>
      <c r="I8" s="78">
        <v>58809008</v>
      </c>
      <c r="J8" s="78">
        <v>21844327</v>
      </c>
      <c r="K8" s="98">
        <v>202835</v>
      </c>
      <c r="L8" s="71"/>
    </row>
    <row r="9" spans="1:12" ht="19.5" customHeight="1">
      <c r="A9" s="128"/>
      <c r="B9" s="6"/>
      <c r="C9" s="9"/>
      <c r="D9" s="10"/>
      <c r="E9" s="10"/>
      <c r="F9" s="8" t="s">
        <v>10</v>
      </c>
      <c r="G9" s="86">
        <f>G7-G8</f>
        <v>6334453</v>
      </c>
      <c r="H9" s="86">
        <f>H7-H8</f>
        <v>-492300</v>
      </c>
      <c r="I9" s="86">
        <f>I7-I8</f>
        <v>1749919</v>
      </c>
      <c r="J9" s="86">
        <f>J7-J8</f>
        <v>5087466</v>
      </c>
      <c r="K9" s="96">
        <f>K7-K8</f>
        <v>-10632</v>
      </c>
      <c r="L9" s="71"/>
    </row>
    <row r="10" spans="1:12" ht="19.5" customHeight="1">
      <c r="A10" s="128"/>
      <c r="B10" s="6"/>
      <c r="C10" s="117" t="s">
        <v>13</v>
      </c>
      <c r="D10" s="118"/>
      <c r="E10" s="118"/>
      <c r="F10" s="73" t="s">
        <v>63</v>
      </c>
      <c r="G10" s="85">
        <f>SUM(H10:K10)</f>
        <v>26131704</v>
      </c>
      <c r="H10" s="85">
        <v>993051</v>
      </c>
      <c r="I10" s="85">
        <v>8169544</v>
      </c>
      <c r="J10" s="85">
        <v>16969109</v>
      </c>
      <c r="K10" s="94">
        <v>0</v>
      </c>
      <c r="L10" s="71"/>
    </row>
    <row r="11" spans="1:12" ht="19.5" customHeight="1">
      <c r="A11" s="128"/>
      <c r="B11" s="6"/>
      <c r="C11" s="6"/>
      <c r="D11" s="7"/>
      <c r="E11" s="7"/>
      <c r="F11" s="74" t="s">
        <v>62</v>
      </c>
      <c r="G11" s="78">
        <f>SUM(H11:K11)</f>
        <v>22482705</v>
      </c>
      <c r="H11" s="78">
        <v>1042450</v>
      </c>
      <c r="I11" s="78">
        <v>7880615</v>
      </c>
      <c r="J11" s="78">
        <v>13559640</v>
      </c>
      <c r="K11" s="95">
        <v>0</v>
      </c>
      <c r="L11" s="71"/>
    </row>
    <row r="12" spans="1:12" ht="19.5" customHeight="1">
      <c r="A12" s="128"/>
      <c r="B12" s="9"/>
      <c r="C12" s="9"/>
      <c r="D12" s="10"/>
      <c r="E12" s="10"/>
      <c r="F12" s="8" t="s">
        <v>10</v>
      </c>
      <c r="G12" s="86">
        <f>G10-G11</f>
        <v>3648999</v>
      </c>
      <c r="H12" s="86">
        <f>H10-H11</f>
        <v>-49399</v>
      </c>
      <c r="I12" s="86">
        <f>I10-I11</f>
        <v>288929</v>
      </c>
      <c r="J12" s="86">
        <f>J10-J11</f>
        <v>3409469</v>
      </c>
      <c r="K12" s="96">
        <f>K10-K11</f>
        <v>0</v>
      </c>
      <c r="L12" s="71"/>
    </row>
    <row r="13" spans="1:12" ht="19.5" customHeight="1">
      <c r="A13" s="128"/>
      <c r="B13" s="117" t="s">
        <v>16</v>
      </c>
      <c r="C13" s="118"/>
      <c r="D13" s="118"/>
      <c r="E13" s="118"/>
      <c r="F13" s="73" t="s">
        <v>63</v>
      </c>
      <c r="G13" s="85">
        <f>SUM(H13:K13)</f>
        <v>242443739</v>
      </c>
      <c r="H13" s="85">
        <v>126098356</v>
      </c>
      <c r="I13" s="85">
        <v>70777698</v>
      </c>
      <c r="J13" s="85">
        <v>45365576</v>
      </c>
      <c r="K13" s="94">
        <v>202109</v>
      </c>
      <c r="L13" s="76"/>
    </row>
    <row r="14" spans="1:12" ht="19.5" customHeight="1">
      <c r="A14" s="128"/>
      <c r="B14" s="6"/>
      <c r="C14" s="7"/>
      <c r="D14" s="7"/>
      <c r="E14" s="7"/>
      <c r="F14" s="74" t="s">
        <v>62</v>
      </c>
      <c r="G14" s="78">
        <f>SUM(H14:K14)</f>
        <v>231833892</v>
      </c>
      <c r="H14" s="78">
        <v>127432152</v>
      </c>
      <c r="I14" s="78">
        <v>68734203</v>
      </c>
      <c r="J14" s="78">
        <v>35463685</v>
      </c>
      <c r="K14" s="95">
        <v>203852</v>
      </c>
      <c r="L14" s="71"/>
    </row>
    <row r="15" spans="1:12" ht="19.5" customHeight="1">
      <c r="A15" s="128"/>
      <c r="B15" s="6"/>
      <c r="C15" s="7"/>
      <c r="D15" s="7"/>
      <c r="E15" s="7"/>
      <c r="F15" s="8" t="s">
        <v>10</v>
      </c>
      <c r="G15" s="86">
        <f>G13-G14</f>
        <v>10609847</v>
      </c>
      <c r="H15" s="86">
        <f>H13-H14</f>
        <v>-1333796</v>
      </c>
      <c r="I15" s="86">
        <f>I13-I14</f>
        <v>2043495</v>
      </c>
      <c r="J15" s="86">
        <f>J13-J14</f>
        <v>9901891</v>
      </c>
      <c r="K15" s="96">
        <f>K13-K14</f>
        <v>-1743</v>
      </c>
      <c r="L15" s="71"/>
    </row>
    <row r="16" spans="1:12" ht="19.5" customHeight="1">
      <c r="A16" s="128"/>
      <c r="B16" s="6"/>
      <c r="C16" s="117" t="s">
        <v>17</v>
      </c>
      <c r="D16" s="118"/>
      <c r="E16" s="118"/>
      <c r="F16" s="73" t="s">
        <v>63</v>
      </c>
      <c r="G16" s="85">
        <f>SUM(H16:K16)</f>
        <v>60130258</v>
      </c>
      <c r="H16" s="85">
        <v>36847339</v>
      </c>
      <c r="I16" s="85">
        <v>3419694</v>
      </c>
      <c r="J16" s="85">
        <v>19853115</v>
      </c>
      <c r="K16" s="94">
        <v>10110</v>
      </c>
      <c r="L16" s="71"/>
    </row>
    <row r="17" spans="1:12" ht="19.5" customHeight="1">
      <c r="A17" s="128"/>
      <c r="B17" s="6"/>
      <c r="C17" s="6"/>
      <c r="D17" s="7"/>
      <c r="E17" s="7"/>
      <c r="F17" s="74" t="s">
        <v>62</v>
      </c>
      <c r="G17" s="78">
        <f>SUM(H17:K17)</f>
        <v>55182709</v>
      </c>
      <c r="H17" s="78">
        <v>36397457</v>
      </c>
      <c r="I17" s="78">
        <v>3260879</v>
      </c>
      <c r="J17" s="78">
        <v>15514261</v>
      </c>
      <c r="K17" s="95">
        <v>10112</v>
      </c>
      <c r="L17" s="71"/>
    </row>
    <row r="18" spans="1:12" ht="19.5" customHeight="1">
      <c r="A18" s="128"/>
      <c r="B18" s="6"/>
      <c r="C18" s="9"/>
      <c r="D18" s="10"/>
      <c r="E18" s="10"/>
      <c r="F18" s="8" t="s">
        <v>10</v>
      </c>
      <c r="G18" s="86">
        <f>G16-G17</f>
        <v>4947549</v>
      </c>
      <c r="H18" s="86">
        <f>H16-H17</f>
        <v>449882</v>
      </c>
      <c r="I18" s="86">
        <f>I16-I17</f>
        <v>158815</v>
      </c>
      <c r="J18" s="86">
        <f>J16-J17</f>
        <v>4338854</v>
      </c>
      <c r="K18" s="96">
        <f>K16-K17</f>
        <v>-2</v>
      </c>
      <c r="L18" s="71"/>
    </row>
    <row r="19" spans="1:12" ht="19.5" customHeight="1">
      <c r="A19" s="128"/>
      <c r="B19" s="11"/>
      <c r="C19" s="117" t="s">
        <v>19</v>
      </c>
      <c r="D19" s="118"/>
      <c r="E19" s="118"/>
      <c r="F19" s="73" t="s">
        <v>63</v>
      </c>
      <c r="G19" s="85">
        <f>SUM(H19:K19)</f>
        <v>15738195</v>
      </c>
      <c r="H19" s="85">
        <v>6873729</v>
      </c>
      <c r="I19" s="85">
        <v>615166</v>
      </c>
      <c r="J19" s="85">
        <v>8249300</v>
      </c>
      <c r="K19" s="94">
        <v>0</v>
      </c>
      <c r="L19" s="71"/>
    </row>
    <row r="20" spans="1:12" ht="19.5" customHeight="1">
      <c r="A20" s="128"/>
      <c r="B20" s="6"/>
      <c r="C20" s="6"/>
      <c r="D20" s="7"/>
      <c r="E20" s="7"/>
      <c r="F20" s="74" t="s">
        <v>62</v>
      </c>
      <c r="G20" s="78">
        <f>SUM(H20:K20)</f>
        <v>15245335</v>
      </c>
      <c r="H20" s="78">
        <v>7439494</v>
      </c>
      <c r="I20" s="78">
        <v>716019</v>
      </c>
      <c r="J20" s="78">
        <v>7089822</v>
      </c>
      <c r="K20" s="95">
        <v>0</v>
      </c>
      <c r="L20" s="71"/>
    </row>
    <row r="21" spans="1:12" ht="19.5" customHeight="1">
      <c r="A21" s="128"/>
      <c r="B21" s="9"/>
      <c r="C21" s="9"/>
      <c r="D21" s="10"/>
      <c r="E21" s="10"/>
      <c r="F21" s="8" t="s">
        <v>10</v>
      </c>
      <c r="G21" s="86">
        <f>G19-G20</f>
        <v>492860</v>
      </c>
      <c r="H21" s="86">
        <f>H19-H20</f>
        <v>-565765</v>
      </c>
      <c r="I21" s="86">
        <f>I19-I20</f>
        <v>-100853</v>
      </c>
      <c r="J21" s="86">
        <f>J19-J20</f>
        <v>1159478</v>
      </c>
      <c r="K21" s="96">
        <f>K19-K20</f>
        <v>0</v>
      </c>
      <c r="L21" s="71"/>
    </row>
    <row r="22" spans="1:12" ht="19.5" customHeight="1">
      <c r="A22" s="128"/>
      <c r="B22" s="130" t="s">
        <v>20</v>
      </c>
      <c r="C22" s="117" t="s">
        <v>21</v>
      </c>
      <c r="D22" s="118"/>
      <c r="E22" s="118"/>
      <c r="F22" s="73" t="s">
        <v>63</v>
      </c>
      <c r="G22" s="85">
        <f>SUM(H22:K22)</f>
        <v>17453046</v>
      </c>
      <c r="H22" s="85">
        <v>14197519</v>
      </c>
      <c r="I22" s="85">
        <v>1937648</v>
      </c>
      <c r="J22" s="85">
        <v>1317879</v>
      </c>
      <c r="K22" s="94">
        <v>0</v>
      </c>
      <c r="L22" s="76"/>
    </row>
    <row r="23" spans="1:12" ht="19.5" customHeight="1">
      <c r="A23" s="128"/>
      <c r="B23" s="131"/>
      <c r="C23" s="6"/>
      <c r="D23" s="7"/>
      <c r="E23" s="7"/>
      <c r="F23" s="74" t="s">
        <v>62</v>
      </c>
      <c r="G23" s="78">
        <f>SUM(H23:K23)</f>
        <v>16121508</v>
      </c>
      <c r="H23" s="78">
        <v>13188164</v>
      </c>
      <c r="I23" s="78">
        <v>2506320</v>
      </c>
      <c r="J23" s="78">
        <v>426237</v>
      </c>
      <c r="K23" s="95">
        <v>787</v>
      </c>
      <c r="L23" s="71"/>
    </row>
    <row r="24" spans="1:12" ht="19.5" customHeight="1">
      <c r="A24" s="128"/>
      <c r="B24" s="131"/>
      <c r="C24" s="6"/>
      <c r="D24" s="7"/>
      <c r="E24" s="7"/>
      <c r="F24" s="8" t="s">
        <v>10</v>
      </c>
      <c r="G24" s="86">
        <f>G22-G23</f>
        <v>1331538</v>
      </c>
      <c r="H24" s="86">
        <f>H22-H23</f>
        <v>1009355</v>
      </c>
      <c r="I24" s="86">
        <f>I22-I23</f>
        <v>-568672</v>
      </c>
      <c r="J24" s="86">
        <f>J22-J23</f>
        <v>891642</v>
      </c>
      <c r="K24" s="96">
        <f>K22-K23</f>
        <v>-787</v>
      </c>
      <c r="L24" s="71"/>
    </row>
    <row r="25" spans="1:12" ht="19.5" customHeight="1">
      <c r="A25" s="128"/>
      <c r="B25" s="131"/>
      <c r="C25" s="6"/>
      <c r="D25" s="12" t="s">
        <v>24</v>
      </c>
      <c r="E25" s="13"/>
      <c r="F25" s="73" t="s">
        <v>63</v>
      </c>
      <c r="G25" s="85">
        <f>SUM(H25:K25)</f>
        <v>70</v>
      </c>
      <c r="H25" s="85">
        <v>48</v>
      </c>
      <c r="I25" s="85">
        <v>8</v>
      </c>
      <c r="J25" s="85">
        <v>14</v>
      </c>
      <c r="K25" s="94">
        <v>0</v>
      </c>
      <c r="L25" s="71"/>
    </row>
    <row r="26" spans="1:12" ht="19.5" customHeight="1">
      <c r="A26" s="128"/>
      <c r="B26" s="131"/>
      <c r="C26" s="6"/>
      <c r="D26" s="6"/>
      <c r="E26" s="7"/>
      <c r="F26" s="74" t="s">
        <v>62</v>
      </c>
      <c r="G26" s="78">
        <f>SUM(H26:K26)</f>
        <v>65</v>
      </c>
      <c r="H26" s="78">
        <v>50</v>
      </c>
      <c r="I26" s="78">
        <v>5</v>
      </c>
      <c r="J26" s="78">
        <v>9</v>
      </c>
      <c r="K26" s="95">
        <v>1</v>
      </c>
      <c r="L26" s="71"/>
    </row>
    <row r="27" spans="1:12" ht="19.5" customHeight="1">
      <c r="A27" s="128"/>
      <c r="B27" s="131"/>
      <c r="C27" s="9"/>
      <c r="D27" s="9"/>
      <c r="E27" s="10"/>
      <c r="F27" s="8" t="s">
        <v>10</v>
      </c>
      <c r="G27" s="86">
        <f>G25-G26</f>
        <v>5</v>
      </c>
      <c r="H27" s="86">
        <f>H25-H26</f>
        <v>-2</v>
      </c>
      <c r="I27" s="86">
        <f>I25-I26</f>
        <v>3</v>
      </c>
      <c r="J27" s="86">
        <f>J25-J26</f>
        <v>5</v>
      </c>
      <c r="K27" s="96">
        <f>K25-K26</f>
        <v>-1</v>
      </c>
      <c r="L27" s="71"/>
    </row>
    <row r="28" spans="1:12" ht="19.5" customHeight="1">
      <c r="A28" s="128"/>
      <c r="B28" s="131"/>
      <c r="C28" s="117" t="s">
        <v>26</v>
      </c>
      <c r="D28" s="118"/>
      <c r="E28" s="118"/>
      <c r="F28" s="73" t="s">
        <v>63</v>
      </c>
      <c r="G28" s="85">
        <f>SUM(H28:K28)</f>
        <v>743388</v>
      </c>
      <c r="H28" s="85">
        <v>217818</v>
      </c>
      <c r="I28" s="85">
        <v>490489</v>
      </c>
      <c r="J28" s="85">
        <v>27169</v>
      </c>
      <c r="K28" s="94">
        <v>7912</v>
      </c>
      <c r="L28" s="76"/>
    </row>
    <row r="29" spans="1:12" ht="19.5" customHeight="1">
      <c r="A29" s="128"/>
      <c r="B29" s="131"/>
      <c r="C29" s="6"/>
      <c r="D29" s="7"/>
      <c r="E29" s="7"/>
      <c r="F29" s="74" t="s">
        <v>62</v>
      </c>
      <c r="G29" s="78">
        <f>SUM(H29:K29)</f>
        <v>1080653</v>
      </c>
      <c r="H29" s="78">
        <v>396017</v>
      </c>
      <c r="I29" s="78">
        <v>605811</v>
      </c>
      <c r="J29" s="78">
        <v>78825</v>
      </c>
      <c r="K29" s="95">
        <v>0</v>
      </c>
      <c r="L29" s="71"/>
    </row>
    <row r="30" spans="1:12" ht="19.5" customHeight="1">
      <c r="A30" s="128"/>
      <c r="B30" s="131"/>
      <c r="C30" s="6"/>
      <c r="D30" s="7"/>
      <c r="E30" s="7"/>
      <c r="F30" s="8" t="s">
        <v>10</v>
      </c>
      <c r="G30" s="86">
        <f>G28-G29</f>
        <v>-337265</v>
      </c>
      <c r="H30" s="86">
        <f>H28-H29</f>
        <v>-178199</v>
      </c>
      <c r="I30" s="86">
        <f>I28-I29</f>
        <v>-115322</v>
      </c>
      <c r="J30" s="86">
        <f>J28-J29</f>
        <v>-51656</v>
      </c>
      <c r="K30" s="96">
        <f>K28-K29</f>
        <v>7912</v>
      </c>
      <c r="L30" s="71"/>
    </row>
    <row r="31" spans="1:12" ht="19.5" customHeight="1">
      <c r="A31" s="128"/>
      <c r="B31" s="131"/>
      <c r="C31" s="6"/>
      <c r="D31" s="12" t="s">
        <v>24</v>
      </c>
      <c r="E31" s="13"/>
      <c r="F31" s="73" t="s">
        <v>63</v>
      </c>
      <c r="G31" s="85">
        <f>SUM(H31:K31)</f>
        <v>15</v>
      </c>
      <c r="H31" s="85">
        <v>10</v>
      </c>
      <c r="I31" s="85">
        <v>3</v>
      </c>
      <c r="J31" s="85">
        <v>1</v>
      </c>
      <c r="K31" s="94">
        <v>1</v>
      </c>
      <c r="L31" s="71"/>
    </row>
    <row r="32" spans="1:12" ht="19.5" customHeight="1">
      <c r="A32" s="128"/>
      <c r="B32" s="131"/>
      <c r="C32" s="6"/>
      <c r="D32" s="6"/>
      <c r="E32" s="7"/>
      <c r="F32" s="74" t="s">
        <v>62</v>
      </c>
      <c r="G32" s="78">
        <f>SUM(H32:K32)</f>
        <v>17</v>
      </c>
      <c r="H32" s="78">
        <v>8</v>
      </c>
      <c r="I32" s="78">
        <v>6</v>
      </c>
      <c r="J32" s="78">
        <v>3</v>
      </c>
      <c r="K32" s="95">
        <v>0</v>
      </c>
      <c r="L32" s="71"/>
    </row>
    <row r="33" spans="1:12" ht="19.5" customHeight="1">
      <c r="A33" s="128"/>
      <c r="B33" s="132"/>
      <c r="C33" s="9"/>
      <c r="D33" s="9"/>
      <c r="E33" s="10"/>
      <c r="F33" s="8" t="s">
        <v>10</v>
      </c>
      <c r="G33" s="86">
        <f>G31-G32</f>
        <v>-2</v>
      </c>
      <c r="H33" s="86">
        <f>H31-H32</f>
        <v>2</v>
      </c>
      <c r="I33" s="86">
        <f>I31-I32</f>
        <v>-3</v>
      </c>
      <c r="J33" s="86">
        <f>J31-J32</f>
        <v>-2</v>
      </c>
      <c r="K33" s="96">
        <f>K31-K32</f>
        <v>1</v>
      </c>
      <c r="L33" s="71"/>
    </row>
    <row r="34" spans="1:12" ht="19.5" customHeight="1">
      <c r="A34" s="128"/>
      <c r="B34" s="117" t="s">
        <v>29</v>
      </c>
      <c r="C34" s="118"/>
      <c r="D34" s="118"/>
      <c r="E34" s="118"/>
      <c r="F34" s="73" t="s">
        <v>63</v>
      </c>
      <c r="G34" s="85">
        <f>SUM(H34:K34)</f>
        <v>248148318</v>
      </c>
      <c r="H34" s="85">
        <v>130945826</v>
      </c>
      <c r="I34" s="85">
        <v>70870303</v>
      </c>
      <c r="J34" s="85">
        <v>46120690</v>
      </c>
      <c r="K34" s="94">
        <v>211499</v>
      </c>
      <c r="L34" s="71"/>
    </row>
    <row r="35" spans="1:12" ht="19.5" customHeight="1">
      <c r="A35" s="128"/>
      <c r="B35" s="6"/>
      <c r="C35" s="7"/>
      <c r="D35" s="7"/>
      <c r="E35" s="7"/>
      <c r="F35" s="74" t="s">
        <v>62</v>
      </c>
      <c r="G35" s="78">
        <f>SUM(H35:K35)</f>
        <v>237726672</v>
      </c>
      <c r="H35" s="78">
        <v>132476437</v>
      </c>
      <c r="I35" s="78">
        <v>68808085</v>
      </c>
      <c r="J35" s="78">
        <v>36228829</v>
      </c>
      <c r="K35" s="95">
        <v>213321</v>
      </c>
      <c r="L35" s="71"/>
    </row>
    <row r="36" spans="1:12" ht="19.5" customHeight="1">
      <c r="A36" s="129"/>
      <c r="B36" s="9"/>
      <c r="C36" s="10"/>
      <c r="D36" s="10"/>
      <c r="E36" s="10"/>
      <c r="F36" s="8" t="s">
        <v>10</v>
      </c>
      <c r="G36" s="86">
        <f>G34-G35</f>
        <v>10421646</v>
      </c>
      <c r="H36" s="86">
        <f>H34-H35</f>
        <v>-1530611</v>
      </c>
      <c r="I36" s="86">
        <f>I34-I35</f>
        <v>2062218</v>
      </c>
      <c r="J36" s="86">
        <f>J34-J35</f>
        <v>9891861</v>
      </c>
      <c r="K36" s="96">
        <f>K34-K35</f>
        <v>-1822</v>
      </c>
      <c r="L36" s="71"/>
    </row>
    <row r="37" spans="1:12" ht="19.5" customHeight="1">
      <c r="A37" s="122" t="s">
        <v>61</v>
      </c>
      <c r="B37" s="118"/>
      <c r="C37" s="118"/>
      <c r="D37" s="118"/>
      <c r="E37" s="123"/>
      <c r="F37" s="73" t="s">
        <v>63</v>
      </c>
      <c r="G37" s="155">
        <f>G4/G13*100</f>
        <v>106.89217963265283</v>
      </c>
      <c r="H37" s="87">
        <v>111.1</v>
      </c>
      <c r="I37" s="87">
        <v>102</v>
      </c>
      <c r="J37" s="87">
        <v>102.8</v>
      </c>
      <c r="K37" s="99">
        <v>96.1</v>
      </c>
      <c r="L37" s="72"/>
    </row>
    <row r="38" spans="1:12" ht="19.5" customHeight="1">
      <c r="A38" s="58"/>
      <c r="B38" s="7"/>
      <c r="C38" s="7"/>
      <c r="D38" s="7"/>
      <c r="E38" s="15"/>
      <c r="F38" s="74" t="s">
        <v>62</v>
      </c>
      <c r="G38" s="156">
        <f>G5/G14*100</f>
        <v>106.48777228827267</v>
      </c>
      <c r="H38" s="84">
        <v>110.03839831567781</v>
      </c>
      <c r="I38" s="84">
        <v>102.8</v>
      </c>
      <c r="J38" s="84">
        <v>100.97962746962139</v>
      </c>
      <c r="K38" s="100">
        <v>100.38606439966252</v>
      </c>
      <c r="L38" s="72"/>
    </row>
    <row r="39" spans="1:12" ht="19.5" customHeight="1">
      <c r="A39" s="59"/>
      <c r="B39" s="10"/>
      <c r="C39" s="10"/>
      <c r="D39" s="10"/>
      <c r="E39" s="16"/>
      <c r="F39" s="8" t="s">
        <v>10</v>
      </c>
      <c r="G39" s="88">
        <f>G37-G38</f>
        <v>0.4044073443801608</v>
      </c>
      <c r="H39" s="88">
        <f>H37-H38</f>
        <v>1.0616016843221843</v>
      </c>
      <c r="I39" s="88">
        <f>I37-I38</f>
        <v>-0.7999999999999972</v>
      </c>
      <c r="J39" s="88">
        <f>J37-J38</f>
        <v>1.8203725303786058</v>
      </c>
      <c r="K39" s="101">
        <f>K37-K38</f>
        <v>-4.286064399662521</v>
      </c>
      <c r="L39" s="72"/>
    </row>
    <row r="40" spans="1:12" ht="19.5" customHeight="1">
      <c r="A40" s="127" t="s">
        <v>22</v>
      </c>
      <c r="B40" s="117" t="s">
        <v>33</v>
      </c>
      <c r="C40" s="118"/>
      <c r="D40" s="118"/>
      <c r="E40" s="118"/>
      <c r="F40" s="73" t="s">
        <v>63</v>
      </c>
      <c r="G40" s="85">
        <f>SUM(H40:K40)</f>
        <v>43572015</v>
      </c>
      <c r="H40" s="85">
        <v>19020855</v>
      </c>
      <c r="I40" s="85">
        <v>2005838</v>
      </c>
      <c r="J40" s="85">
        <v>22536072</v>
      </c>
      <c r="K40" s="94">
        <v>9250</v>
      </c>
      <c r="L40" s="76"/>
    </row>
    <row r="41" spans="1:12" ht="19.5" customHeight="1">
      <c r="A41" s="128"/>
      <c r="B41" s="6" t="s">
        <v>35</v>
      </c>
      <c r="C41" s="7"/>
      <c r="D41" s="7"/>
      <c r="E41" s="7"/>
      <c r="F41" s="74" t="s">
        <v>62</v>
      </c>
      <c r="G41" s="78">
        <f>SUM(H41:K41)</f>
        <v>46178053</v>
      </c>
      <c r="H41" s="78">
        <v>20751276</v>
      </c>
      <c r="I41" s="78">
        <v>3535947</v>
      </c>
      <c r="J41" s="78">
        <v>21890830</v>
      </c>
      <c r="K41" s="95">
        <v>0</v>
      </c>
      <c r="L41" s="71"/>
    </row>
    <row r="42" spans="1:12" ht="19.5" customHeight="1">
      <c r="A42" s="128"/>
      <c r="B42" s="6"/>
      <c r="C42" s="7"/>
      <c r="D42" s="7"/>
      <c r="E42" s="7"/>
      <c r="F42" s="8" t="s">
        <v>10</v>
      </c>
      <c r="G42" s="86">
        <f>G40-G41</f>
        <v>-2606038</v>
      </c>
      <c r="H42" s="86">
        <f>H40-H41</f>
        <v>-1730421</v>
      </c>
      <c r="I42" s="86">
        <f>I40-I41</f>
        <v>-1530109</v>
      </c>
      <c r="J42" s="86">
        <f>J40-J41</f>
        <v>645242</v>
      </c>
      <c r="K42" s="96">
        <f>K40-K41</f>
        <v>9250</v>
      </c>
      <c r="L42" s="71"/>
    </row>
    <row r="43" spans="1:12" ht="19.5" customHeight="1">
      <c r="A43" s="128"/>
      <c r="B43" s="6"/>
      <c r="C43" s="117" t="s">
        <v>37</v>
      </c>
      <c r="D43" s="118"/>
      <c r="E43" s="118"/>
      <c r="F43" s="73" t="s">
        <v>63</v>
      </c>
      <c r="G43" s="85">
        <f>SUM(H43:K43)</f>
        <v>23597400</v>
      </c>
      <c r="H43" s="85">
        <v>8678500</v>
      </c>
      <c r="I43" s="85">
        <v>304900</v>
      </c>
      <c r="J43" s="85">
        <v>14614000</v>
      </c>
      <c r="K43" s="94">
        <v>0</v>
      </c>
      <c r="L43" s="71"/>
    </row>
    <row r="44" spans="1:12" ht="19.5" customHeight="1">
      <c r="A44" s="128"/>
      <c r="B44" s="6"/>
      <c r="C44" s="6"/>
      <c r="D44" s="7"/>
      <c r="E44" s="7"/>
      <c r="F44" s="74" t="s">
        <v>62</v>
      </c>
      <c r="G44" s="78">
        <f>SUM(H44:K44)</f>
        <v>25103800</v>
      </c>
      <c r="H44" s="78">
        <v>10169300</v>
      </c>
      <c r="I44" s="78">
        <v>1754400</v>
      </c>
      <c r="J44" s="78">
        <v>13180100</v>
      </c>
      <c r="K44" s="95">
        <v>0</v>
      </c>
      <c r="L44" s="71"/>
    </row>
    <row r="45" spans="1:12" ht="19.5" customHeight="1">
      <c r="A45" s="128"/>
      <c r="B45" s="6"/>
      <c r="C45" s="9"/>
      <c r="D45" s="10"/>
      <c r="E45" s="10"/>
      <c r="F45" s="8" t="s">
        <v>10</v>
      </c>
      <c r="G45" s="86">
        <f>G43-G44</f>
        <v>-1506400</v>
      </c>
      <c r="H45" s="86">
        <f>H43-H44</f>
        <v>-1490800</v>
      </c>
      <c r="I45" s="86">
        <f>I43-I44</f>
        <v>-1449500</v>
      </c>
      <c r="J45" s="86">
        <f>J43-J44</f>
        <v>1433900</v>
      </c>
      <c r="K45" s="96">
        <f>K43-K44</f>
        <v>0</v>
      </c>
      <c r="L45" s="71"/>
    </row>
    <row r="46" spans="1:12" ht="19.5" customHeight="1">
      <c r="A46" s="128"/>
      <c r="B46" s="6"/>
      <c r="C46" s="117" t="s">
        <v>13</v>
      </c>
      <c r="D46" s="118"/>
      <c r="E46" s="118"/>
      <c r="F46" s="73" t="s">
        <v>63</v>
      </c>
      <c r="G46" s="85">
        <f>SUM(H46:K46)</f>
        <v>6280505</v>
      </c>
      <c r="H46" s="85">
        <v>2219257</v>
      </c>
      <c r="I46" s="85">
        <v>1622314</v>
      </c>
      <c r="J46" s="85">
        <v>2429684</v>
      </c>
      <c r="K46" s="94">
        <v>9250</v>
      </c>
      <c r="L46" s="71"/>
    </row>
    <row r="47" spans="1:12" ht="19.5" customHeight="1">
      <c r="A47" s="128"/>
      <c r="B47" s="6"/>
      <c r="C47" s="6"/>
      <c r="D47" s="7"/>
      <c r="E47" s="7"/>
      <c r="F47" s="74" t="s">
        <v>62</v>
      </c>
      <c r="G47" s="78">
        <f>SUM(H47:K47)</f>
        <v>5864541</v>
      </c>
      <c r="H47" s="78">
        <v>2241028</v>
      </c>
      <c r="I47" s="78">
        <v>1474239</v>
      </c>
      <c r="J47" s="78">
        <v>2149274</v>
      </c>
      <c r="K47" s="95">
        <v>0</v>
      </c>
      <c r="L47" s="71"/>
    </row>
    <row r="48" spans="1:12" ht="19.5" customHeight="1">
      <c r="A48" s="128"/>
      <c r="B48" s="9"/>
      <c r="C48" s="9"/>
      <c r="D48" s="10"/>
      <c r="E48" s="10"/>
      <c r="F48" s="8" t="s">
        <v>10</v>
      </c>
      <c r="G48" s="86">
        <f>G46-G47</f>
        <v>415964</v>
      </c>
      <c r="H48" s="86">
        <f>H46-H47</f>
        <v>-21771</v>
      </c>
      <c r="I48" s="86">
        <f>I46-I47</f>
        <v>148075</v>
      </c>
      <c r="J48" s="86">
        <f>J46-J47</f>
        <v>280410</v>
      </c>
      <c r="K48" s="96">
        <f>K46-K47</f>
        <v>9250</v>
      </c>
      <c r="L48" s="71"/>
    </row>
    <row r="49" spans="1:12" ht="19.5" customHeight="1">
      <c r="A49" s="128"/>
      <c r="B49" s="6" t="s">
        <v>33</v>
      </c>
      <c r="C49" s="5"/>
      <c r="D49" s="5"/>
      <c r="E49" s="14"/>
      <c r="F49" s="73" t="s">
        <v>63</v>
      </c>
      <c r="G49" s="85">
        <f>SUM(H49:K49)</f>
        <v>41126202</v>
      </c>
      <c r="H49" s="85">
        <v>17516855</v>
      </c>
      <c r="I49" s="85">
        <v>1979436</v>
      </c>
      <c r="J49" s="85">
        <v>21620661</v>
      </c>
      <c r="K49" s="94">
        <v>9250</v>
      </c>
      <c r="L49" s="76"/>
    </row>
    <row r="50" spans="1:12" ht="19.5" customHeight="1">
      <c r="A50" s="128"/>
      <c r="B50" s="6" t="s">
        <v>40</v>
      </c>
      <c r="C50" s="7"/>
      <c r="D50" s="7"/>
      <c r="E50" s="15"/>
      <c r="F50" s="74" t="s">
        <v>62</v>
      </c>
      <c r="G50" s="78">
        <f>SUM(H50:K50)</f>
        <v>43982566</v>
      </c>
      <c r="H50" s="78">
        <v>19422276</v>
      </c>
      <c r="I50" s="78">
        <v>3516445</v>
      </c>
      <c r="J50" s="78">
        <v>21043845</v>
      </c>
      <c r="K50" s="95">
        <v>0</v>
      </c>
      <c r="L50" s="71"/>
    </row>
    <row r="51" spans="1:12" ht="19.5" customHeight="1">
      <c r="A51" s="128"/>
      <c r="B51" s="9"/>
      <c r="C51" s="10"/>
      <c r="D51" s="10"/>
      <c r="E51" s="16"/>
      <c r="F51" s="8" t="s">
        <v>10</v>
      </c>
      <c r="G51" s="86">
        <f>G49-G50</f>
        <v>-2856364</v>
      </c>
      <c r="H51" s="86">
        <f>H49-H50</f>
        <v>-1905421</v>
      </c>
      <c r="I51" s="86">
        <f>I49-I50</f>
        <v>-1537009</v>
      </c>
      <c r="J51" s="86">
        <f>J49-J50</f>
        <v>576816</v>
      </c>
      <c r="K51" s="96">
        <f>K49-K50</f>
        <v>9250</v>
      </c>
      <c r="L51" s="71"/>
    </row>
    <row r="52" spans="1:12" ht="19.5" customHeight="1">
      <c r="A52" s="128"/>
      <c r="B52" s="117" t="s">
        <v>28</v>
      </c>
      <c r="C52" s="118"/>
      <c r="D52" s="118"/>
      <c r="E52" s="118"/>
      <c r="F52" s="73" t="s">
        <v>63</v>
      </c>
      <c r="G52" s="85">
        <f>SUM(H52:K52)</f>
        <v>116112291</v>
      </c>
      <c r="H52" s="85">
        <v>67807564</v>
      </c>
      <c r="I52" s="85">
        <v>6034734</v>
      </c>
      <c r="J52" s="85">
        <v>42260743</v>
      </c>
      <c r="K52" s="94">
        <v>9250</v>
      </c>
      <c r="L52" s="76"/>
    </row>
    <row r="53" spans="1:12" ht="19.5" customHeight="1">
      <c r="A53" s="128"/>
      <c r="B53" s="6"/>
      <c r="C53" s="7"/>
      <c r="D53" s="7"/>
      <c r="E53" s="7"/>
      <c r="F53" s="74" t="s">
        <v>62</v>
      </c>
      <c r="G53" s="78">
        <f>SUM(H53:K53)</f>
        <v>116222421</v>
      </c>
      <c r="H53" s="78">
        <v>68808678</v>
      </c>
      <c r="I53" s="78">
        <v>6314733</v>
      </c>
      <c r="J53" s="78">
        <v>41099010</v>
      </c>
      <c r="K53" s="95">
        <v>0</v>
      </c>
      <c r="L53" s="71"/>
    </row>
    <row r="54" spans="1:12" ht="19.5" customHeight="1">
      <c r="A54" s="128"/>
      <c r="B54" s="6"/>
      <c r="C54" s="7"/>
      <c r="D54" s="7"/>
      <c r="E54" s="7"/>
      <c r="F54" s="8" t="s">
        <v>10</v>
      </c>
      <c r="G54" s="86">
        <f>G52-G53</f>
        <v>-110130</v>
      </c>
      <c r="H54" s="86">
        <f>H52-H53</f>
        <v>-1001114</v>
      </c>
      <c r="I54" s="86">
        <f>I52-I53</f>
        <v>-279999</v>
      </c>
      <c r="J54" s="86">
        <f>J52-J53</f>
        <v>1161733</v>
      </c>
      <c r="K54" s="96">
        <f>K52-K53</f>
        <v>9250</v>
      </c>
      <c r="L54" s="71"/>
    </row>
    <row r="55" spans="1:12" ht="19.5" customHeight="1">
      <c r="A55" s="128"/>
      <c r="B55" s="6"/>
      <c r="C55" s="117" t="s">
        <v>42</v>
      </c>
      <c r="D55" s="118"/>
      <c r="E55" s="118"/>
      <c r="F55" s="73" t="s">
        <v>63</v>
      </c>
      <c r="G55" s="85">
        <f>SUM(H55:K55)</f>
        <v>73157223</v>
      </c>
      <c r="H55" s="85">
        <v>49600642</v>
      </c>
      <c r="I55" s="85">
        <v>3281628</v>
      </c>
      <c r="J55" s="85">
        <v>20265703</v>
      </c>
      <c r="K55" s="94">
        <v>9250</v>
      </c>
      <c r="L55" s="71"/>
    </row>
    <row r="56" spans="1:12" ht="19.5" customHeight="1">
      <c r="A56" s="128"/>
      <c r="B56" s="6"/>
      <c r="C56" s="6"/>
      <c r="D56" s="7"/>
      <c r="E56" s="7"/>
      <c r="F56" s="74" t="s">
        <v>62</v>
      </c>
      <c r="G56" s="78">
        <f>SUM(H56:K56)</f>
        <v>71626798</v>
      </c>
      <c r="H56" s="78">
        <v>46425871</v>
      </c>
      <c r="I56" s="78">
        <v>3354569</v>
      </c>
      <c r="J56" s="78">
        <v>21846358</v>
      </c>
      <c r="K56" s="95">
        <v>0</v>
      </c>
      <c r="L56" s="71"/>
    </row>
    <row r="57" spans="1:12" ht="19.5" customHeight="1">
      <c r="A57" s="128"/>
      <c r="B57" s="6"/>
      <c r="C57" s="9"/>
      <c r="D57" s="10"/>
      <c r="E57" s="10"/>
      <c r="F57" s="8" t="s">
        <v>10</v>
      </c>
      <c r="G57" s="86">
        <f>G55-G56</f>
        <v>1530425</v>
      </c>
      <c r="H57" s="86">
        <f>H55-H56</f>
        <v>3174771</v>
      </c>
      <c r="I57" s="86">
        <f>I55-I56</f>
        <v>-72941</v>
      </c>
      <c r="J57" s="86">
        <f>J55-J56</f>
        <v>-1580655</v>
      </c>
      <c r="K57" s="96">
        <f>K55-K56</f>
        <v>9250</v>
      </c>
      <c r="L57" s="71"/>
    </row>
    <row r="58" spans="1:12" ht="19.5" customHeight="1">
      <c r="A58" s="128"/>
      <c r="B58" s="6"/>
      <c r="C58" s="117" t="s">
        <v>46</v>
      </c>
      <c r="D58" s="118"/>
      <c r="E58" s="118"/>
      <c r="F58" s="73" t="s">
        <v>63</v>
      </c>
      <c r="G58" s="85">
        <f>SUM(H58:K58)</f>
        <v>42030100</v>
      </c>
      <c r="H58" s="85">
        <v>17581410</v>
      </c>
      <c r="I58" s="85">
        <v>2509063</v>
      </c>
      <c r="J58" s="85">
        <v>21939627</v>
      </c>
      <c r="K58" s="94">
        <v>0</v>
      </c>
      <c r="L58" s="71"/>
    </row>
    <row r="59" spans="1:12" ht="19.5" customHeight="1">
      <c r="A59" s="128"/>
      <c r="B59" s="6"/>
      <c r="C59" s="6"/>
      <c r="D59" s="7"/>
      <c r="E59" s="7"/>
      <c r="F59" s="74" t="s">
        <v>62</v>
      </c>
      <c r="G59" s="78">
        <f>SUM(H59:K59)</f>
        <v>43617887</v>
      </c>
      <c r="H59" s="78">
        <v>21679081</v>
      </c>
      <c r="I59" s="78">
        <v>2890531</v>
      </c>
      <c r="J59" s="78">
        <v>19048275</v>
      </c>
      <c r="K59" s="95">
        <v>0</v>
      </c>
      <c r="L59" s="71"/>
    </row>
    <row r="60" spans="1:11" ht="19.5" customHeight="1">
      <c r="A60" s="128"/>
      <c r="B60" s="6"/>
      <c r="C60" s="6"/>
      <c r="D60" s="10"/>
      <c r="E60" s="10"/>
      <c r="F60" s="8" t="s">
        <v>10</v>
      </c>
      <c r="G60" s="86">
        <f>G58-G59</f>
        <v>-1587787</v>
      </c>
      <c r="H60" s="86">
        <f>H58-H59</f>
        <v>-4097671</v>
      </c>
      <c r="I60" s="86">
        <f>I58-I59</f>
        <v>-381468</v>
      </c>
      <c r="J60" s="86">
        <f>J58-J59</f>
        <v>2891352</v>
      </c>
      <c r="K60" s="96">
        <f>K58-K59</f>
        <v>0</v>
      </c>
    </row>
    <row r="61" spans="1:11" ht="19.5" customHeight="1">
      <c r="A61" s="128"/>
      <c r="B61" s="11"/>
      <c r="C61" s="6"/>
      <c r="D61" s="12" t="s">
        <v>34</v>
      </c>
      <c r="E61" s="17"/>
      <c r="F61" s="73" t="s">
        <v>63</v>
      </c>
      <c r="G61" s="85">
        <f>SUM(H61:K61)</f>
        <v>70881</v>
      </c>
      <c r="H61" s="85">
        <v>70881</v>
      </c>
      <c r="I61" s="85">
        <v>0</v>
      </c>
      <c r="J61" s="85">
        <v>0</v>
      </c>
      <c r="K61" s="94">
        <v>0</v>
      </c>
    </row>
    <row r="62" spans="1:11" ht="19.5" customHeight="1">
      <c r="A62" s="128"/>
      <c r="B62" s="11"/>
      <c r="C62" s="7"/>
      <c r="D62" s="6" t="s">
        <v>48</v>
      </c>
      <c r="E62" s="15"/>
      <c r="F62" s="74" t="s">
        <v>62</v>
      </c>
      <c r="G62" s="78">
        <f>SUM(H62:K62)</f>
        <v>6363248</v>
      </c>
      <c r="H62" s="78">
        <v>3979008</v>
      </c>
      <c r="I62" s="78">
        <v>965095</v>
      </c>
      <c r="J62" s="78">
        <v>1419145</v>
      </c>
      <c r="K62" s="95">
        <v>0</v>
      </c>
    </row>
    <row r="63" spans="1:11" ht="19.5" customHeight="1">
      <c r="A63" s="128"/>
      <c r="B63" s="11"/>
      <c r="C63" s="7"/>
      <c r="D63" s="6"/>
      <c r="E63" s="16"/>
      <c r="F63" s="8" t="s">
        <v>10</v>
      </c>
      <c r="G63" s="86">
        <f>G61-G62</f>
        <v>-6292367</v>
      </c>
      <c r="H63" s="86">
        <f>H61-H62</f>
        <v>-3908127</v>
      </c>
      <c r="I63" s="86">
        <f>I61-I62</f>
        <v>-965095</v>
      </c>
      <c r="J63" s="86">
        <f>J61-J62</f>
        <v>-1419145</v>
      </c>
      <c r="K63" s="96">
        <f>K61-K62</f>
        <v>0</v>
      </c>
    </row>
    <row r="64" spans="1:12" ht="19.5" customHeight="1">
      <c r="A64" s="128"/>
      <c r="B64" s="117" t="s">
        <v>20</v>
      </c>
      <c r="C64" s="118"/>
      <c r="D64" s="118"/>
      <c r="E64" s="118"/>
      <c r="F64" s="73" t="s">
        <v>63</v>
      </c>
      <c r="G64" s="89">
        <f>SUM(H64:K64)</f>
        <v>-74986089</v>
      </c>
      <c r="H64" s="89">
        <v>-50290709</v>
      </c>
      <c r="I64" s="89">
        <v>-4055298</v>
      </c>
      <c r="J64" s="89">
        <v>-20640082</v>
      </c>
      <c r="K64" s="102">
        <v>0</v>
      </c>
      <c r="L64" s="76"/>
    </row>
    <row r="65" spans="1:12" ht="19.5" customHeight="1">
      <c r="A65" s="128"/>
      <c r="B65" s="6"/>
      <c r="C65" s="7"/>
      <c r="D65" s="7"/>
      <c r="E65" s="7"/>
      <c r="F65" s="74" t="s">
        <v>62</v>
      </c>
      <c r="G65" s="66">
        <f>SUM(H65:K65)</f>
        <v>-72239855</v>
      </c>
      <c r="H65" s="66">
        <v>-49386402</v>
      </c>
      <c r="I65" s="66">
        <v>-2798288</v>
      </c>
      <c r="J65" s="66">
        <v>-20055165</v>
      </c>
      <c r="K65" s="103">
        <v>0</v>
      </c>
      <c r="L65" s="71"/>
    </row>
    <row r="66" spans="1:12" ht="19.5" customHeight="1">
      <c r="A66" s="129"/>
      <c r="B66" s="9"/>
      <c r="C66" s="10"/>
      <c r="D66" s="10"/>
      <c r="E66" s="10"/>
      <c r="F66" s="8" t="s">
        <v>10</v>
      </c>
      <c r="G66" s="86">
        <f>G64-G65</f>
        <v>-2746234</v>
      </c>
      <c r="H66" s="86">
        <f>H64-H65</f>
        <v>-904307</v>
      </c>
      <c r="I66" s="86">
        <f>I64-I65</f>
        <v>-1257010</v>
      </c>
      <c r="J66" s="86">
        <f>J64-J65</f>
        <v>-584917</v>
      </c>
      <c r="K66" s="96">
        <f>K64-K65</f>
        <v>0</v>
      </c>
      <c r="L66" s="71"/>
    </row>
    <row r="67" spans="1:12" ht="19.5" customHeight="1">
      <c r="A67" s="122" t="s">
        <v>49</v>
      </c>
      <c r="B67" s="118"/>
      <c r="C67" s="118"/>
      <c r="D67" s="118"/>
      <c r="E67" s="123"/>
      <c r="F67" s="73" t="s">
        <v>63</v>
      </c>
      <c r="G67" s="85">
        <f>SUM(H67:K67)</f>
        <v>304120961</v>
      </c>
      <c r="H67" s="89">
        <v>161906051</v>
      </c>
      <c r="I67" s="89">
        <v>73485343</v>
      </c>
      <c r="J67" s="89">
        <v>68528318</v>
      </c>
      <c r="K67" s="102">
        <v>201249</v>
      </c>
      <c r="L67" s="76"/>
    </row>
    <row r="68" spans="1:12" ht="19.5" customHeight="1">
      <c r="A68" s="58"/>
      <c r="B68" s="7"/>
      <c r="C68" s="7"/>
      <c r="D68" s="7"/>
      <c r="E68" s="7"/>
      <c r="F68" s="74" t="s">
        <v>62</v>
      </c>
      <c r="G68" s="78">
        <f>SUM(H68:K68)</f>
        <v>298766384</v>
      </c>
      <c r="H68" s="66">
        <v>164887658</v>
      </c>
      <c r="I68" s="66">
        <v>71861939</v>
      </c>
      <c r="J68" s="66">
        <v>61813578</v>
      </c>
      <c r="K68" s="103">
        <v>203209</v>
      </c>
      <c r="L68" s="71"/>
    </row>
    <row r="69" spans="1:12" ht="19.5" customHeight="1">
      <c r="A69" s="58"/>
      <c r="B69" s="7"/>
      <c r="C69" s="7"/>
      <c r="D69" s="7"/>
      <c r="E69" s="7"/>
      <c r="F69" s="8" t="s">
        <v>10</v>
      </c>
      <c r="G69" s="86">
        <f>G67-G68</f>
        <v>5354577</v>
      </c>
      <c r="H69" s="86">
        <f>H67-H68</f>
        <v>-2981607</v>
      </c>
      <c r="I69" s="86">
        <f>I67-I68</f>
        <v>1623404</v>
      </c>
      <c r="J69" s="86">
        <f>J67-J68</f>
        <v>6714740</v>
      </c>
      <c r="K69" s="96">
        <f>K67-K68</f>
        <v>-1960</v>
      </c>
      <c r="L69" s="71"/>
    </row>
    <row r="70" spans="1:14" ht="19.5" customHeight="1">
      <c r="A70" s="122" t="s">
        <v>50</v>
      </c>
      <c r="B70" s="118"/>
      <c r="C70" s="118"/>
      <c r="D70" s="118"/>
      <c r="E70" s="118"/>
      <c r="F70" s="73" t="s">
        <v>63</v>
      </c>
      <c r="G70" s="85">
        <f>SUM(H70:K70)</f>
        <v>17313322</v>
      </c>
      <c r="H70" s="85">
        <v>1310857</v>
      </c>
      <c r="I70" s="85">
        <v>15878847</v>
      </c>
      <c r="J70" s="89">
        <v>99544</v>
      </c>
      <c r="K70" s="111">
        <v>24074</v>
      </c>
      <c r="L70" s="76"/>
      <c r="M70" s="76"/>
      <c r="N70" s="76"/>
    </row>
    <row r="71" spans="1:13" ht="19.5" customHeight="1">
      <c r="A71" s="60"/>
      <c r="B71" s="7"/>
      <c r="C71" s="7"/>
      <c r="D71" s="7"/>
      <c r="E71" s="7"/>
      <c r="F71" s="74" t="s">
        <v>62</v>
      </c>
      <c r="G71" s="78">
        <f>SUM(H71:K71)</f>
        <v>18053772</v>
      </c>
      <c r="H71" s="78">
        <v>1333908</v>
      </c>
      <c r="I71" s="78">
        <v>16518766</v>
      </c>
      <c r="J71" s="66">
        <v>184933</v>
      </c>
      <c r="K71" s="104">
        <v>16165</v>
      </c>
      <c r="L71" s="71"/>
      <c r="M71" s="18"/>
    </row>
    <row r="72" spans="1:12" ht="19.5" customHeight="1">
      <c r="A72" s="60"/>
      <c r="B72" s="7"/>
      <c r="C72" s="7"/>
      <c r="D72" s="7"/>
      <c r="E72" s="7"/>
      <c r="F72" s="8" t="s">
        <v>10</v>
      </c>
      <c r="G72" s="86">
        <f>G70-G71</f>
        <v>-740450</v>
      </c>
      <c r="H72" s="86">
        <f>H70-H71</f>
        <v>-23051</v>
      </c>
      <c r="I72" s="86">
        <f>I70-I71</f>
        <v>-639919</v>
      </c>
      <c r="J72" s="86">
        <f>J70-J71</f>
        <v>-85389</v>
      </c>
      <c r="K72" s="96">
        <f>K70-K71</f>
        <v>7909</v>
      </c>
      <c r="L72" s="71"/>
    </row>
    <row r="73" spans="1:12" ht="19.5" customHeight="1">
      <c r="A73" s="60"/>
      <c r="B73" s="7"/>
      <c r="C73" s="117" t="s">
        <v>24</v>
      </c>
      <c r="D73" s="118"/>
      <c r="E73" s="118"/>
      <c r="F73" s="73" t="s">
        <v>63</v>
      </c>
      <c r="G73" s="85">
        <f>SUM(H73:K73)</f>
        <v>21</v>
      </c>
      <c r="H73" s="85">
        <v>10</v>
      </c>
      <c r="I73" s="85">
        <v>7</v>
      </c>
      <c r="J73" s="85">
        <v>3</v>
      </c>
      <c r="K73" s="94">
        <v>1</v>
      </c>
      <c r="L73" s="71"/>
    </row>
    <row r="74" spans="1:12" ht="19.5" customHeight="1">
      <c r="A74" s="60"/>
      <c r="B74" s="7"/>
      <c r="C74" s="6"/>
      <c r="D74" s="7"/>
      <c r="E74" s="7"/>
      <c r="F74" s="74" t="s">
        <v>62</v>
      </c>
      <c r="G74" s="78">
        <f>SUM(H74:K74)</f>
        <v>21</v>
      </c>
      <c r="H74" s="78">
        <v>8</v>
      </c>
      <c r="I74" s="78">
        <v>8</v>
      </c>
      <c r="J74" s="78">
        <v>4</v>
      </c>
      <c r="K74" s="95">
        <v>1</v>
      </c>
      <c r="L74" s="71"/>
    </row>
    <row r="75" spans="1:12" ht="19.5" customHeight="1" thickBot="1">
      <c r="A75" s="61"/>
      <c r="B75" s="62"/>
      <c r="C75" s="63"/>
      <c r="D75" s="62"/>
      <c r="E75" s="62"/>
      <c r="F75" s="64" t="s">
        <v>10</v>
      </c>
      <c r="G75" s="90">
        <f>G73-G74</f>
        <v>0</v>
      </c>
      <c r="H75" s="90">
        <f>H73-H74</f>
        <v>2</v>
      </c>
      <c r="I75" s="90">
        <f>I73-I74</f>
        <v>-1</v>
      </c>
      <c r="J75" s="90">
        <f>J73-J74</f>
        <v>-1</v>
      </c>
      <c r="K75" s="105">
        <f>K73-K74</f>
        <v>0</v>
      </c>
      <c r="L75" s="71"/>
    </row>
    <row r="78" spans="8:9" ht="19.5" customHeight="1">
      <c r="H78" s="77"/>
      <c r="I78" s="77"/>
    </row>
    <row r="80" spans="7:9" ht="19.5" customHeight="1">
      <c r="G80" s="79"/>
      <c r="H80" s="79"/>
      <c r="I80" s="79"/>
    </row>
    <row r="81" spans="7:9" ht="19.5" customHeight="1">
      <c r="G81" s="71"/>
      <c r="H81" s="7"/>
      <c r="I81" s="7"/>
    </row>
    <row r="82" spans="7:9" ht="19.5" customHeight="1">
      <c r="G82" s="80"/>
      <c r="H82" s="7"/>
      <c r="I82" s="7"/>
    </row>
    <row r="83" spans="7:9" ht="19.5" customHeight="1">
      <c r="G83" s="80"/>
      <c r="H83" s="7"/>
      <c r="I83" s="7"/>
    </row>
    <row r="84" spans="7:9" ht="19.5" customHeight="1">
      <c r="G84" s="80"/>
      <c r="H84" s="7"/>
      <c r="I84" s="7"/>
    </row>
    <row r="85" spans="7:9" ht="19.5" customHeight="1">
      <c r="G85" s="80"/>
      <c r="H85" s="81"/>
      <c r="I85" s="81"/>
    </row>
  </sheetData>
  <sheetProtection/>
  <mergeCells count="26">
    <mergeCell ref="C73:E73"/>
    <mergeCell ref="A4:A36"/>
    <mergeCell ref="A40:A66"/>
    <mergeCell ref="A70:E70"/>
    <mergeCell ref="B22:B33"/>
    <mergeCell ref="C55:E55"/>
    <mergeCell ref="C58:E58"/>
    <mergeCell ref="A67:E67"/>
    <mergeCell ref="B4:E4"/>
    <mergeCell ref="C7:E7"/>
    <mergeCell ref="C16:E16"/>
    <mergeCell ref="A37:E37"/>
    <mergeCell ref="C10:E10"/>
    <mergeCell ref="B13:E13"/>
    <mergeCell ref="C19:E19"/>
    <mergeCell ref="C8:E8"/>
    <mergeCell ref="J1:K2"/>
    <mergeCell ref="B64:E64"/>
    <mergeCell ref="B40:E40"/>
    <mergeCell ref="C28:E28"/>
    <mergeCell ref="B34:E34"/>
    <mergeCell ref="C46:E46"/>
    <mergeCell ref="B52:E52"/>
    <mergeCell ref="C43:E43"/>
    <mergeCell ref="A3:E3"/>
    <mergeCell ref="C22:E22"/>
  </mergeCells>
  <printOptions horizontalCentered="1"/>
  <pageMargins left="0.7874015748031497" right="0.7874015748031497" top="0.35433070866141736" bottom="0.35433070866141736" header="0.2755905511811024" footer="0.1968503937007874"/>
  <pageSetup firstPageNumber="36" useFirstPageNumber="1" fitToHeight="1" fitToWidth="1" horizontalDpi="600" verticalDpi="600" orientation="portrait" paperSize="9" scale="57" r:id="rId1"/>
  <headerFooter alignWithMargins="0">
    <oddHeader>&amp;L&amp;"ＭＳ ゴシック,標準"&amp;16Ⅲ　事業別決算一覧表
　１　法適用事業</oddHeader>
    <oddFooter>&amp;C&amp;"ＭＳ ゴシック,標準"&amp;16 89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zoomScale="60" zoomScaleNormal="75" zoomScalePageLayoutView="0" workbookViewId="0" topLeftCell="A1">
      <pane xSplit="5" ySplit="3" topLeftCell="F49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G42" sqref="G42"/>
    </sheetView>
  </sheetViews>
  <sheetFormatPr defaultColWidth="8.796875" defaultRowHeight="24.75" customHeight="1"/>
  <cols>
    <col min="1" max="3" width="3.59765625" style="2" customWidth="1"/>
    <col min="4" max="4" width="12" style="2" customWidth="1"/>
    <col min="5" max="5" width="5.5" style="4" bestFit="1" customWidth="1"/>
    <col min="6" max="8" width="16.59765625" style="3" customWidth="1"/>
    <col min="9" max="14" width="15.09765625" style="3" customWidth="1"/>
    <col min="15" max="16384" width="9" style="2" customWidth="1"/>
  </cols>
  <sheetData>
    <row r="1" spans="1:14" ht="24.75" customHeight="1">
      <c r="A1" s="19"/>
      <c r="M1" s="133" t="s">
        <v>60</v>
      </c>
      <c r="N1" s="134"/>
    </row>
    <row r="2" spans="13:14" ht="13.5" customHeight="1" thickBot="1">
      <c r="M2" s="135"/>
      <c r="N2" s="135"/>
    </row>
    <row r="3" spans="1:14" s="4" customFormat="1" ht="24.75" customHeight="1">
      <c r="A3" s="136" t="s">
        <v>3</v>
      </c>
      <c r="B3" s="137"/>
      <c r="C3" s="137"/>
      <c r="D3" s="137"/>
      <c r="E3" s="138"/>
      <c r="F3" s="46" t="s">
        <v>5</v>
      </c>
      <c r="G3" s="46" t="s">
        <v>7</v>
      </c>
      <c r="H3" s="46" t="s">
        <v>55</v>
      </c>
      <c r="I3" s="46" t="s">
        <v>56</v>
      </c>
      <c r="J3" s="46" t="s">
        <v>51</v>
      </c>
      <c r="K3" s="46" t="s">
        <v>57</v>
      </c>
      <c r="L3" s="46" t="s">
        <v>52</v>
      </c>
      <c r="M3" s="46" t="s">
        <v>58</v>
      </c>
      <c r="N3" s="47" t="s">
        <v>59</v>
      </c>
    </row>
    <row r="4" spans="1:14" ht="24.75" customHeight="1">
      <c r="A4" s="139" t="s">
        <v>8</v>
      </c>
      <c r="B4" s="38" t="s">
        <v>9</v>
      </c>
      <c r="C4" s="75"/>
      <c r="D4" s="26"/>
      <c r="E4" s="73" t="s">
        <v>63</v>
      </c>
      <c r="F4" s="82">
        <f>SUM(G4:N4)</f>
        <v>63841073</v>
      </c>
      <c r="G4" s="65">
        <v>58437000</v>
      </c>
      <c r="H4" s="65">
        <v>1960078</v>
      </c>
      <c r="I4" s="65">
        <v>136116</v>
      </c>
      <c r="J4" s="65">
        <v>758280</v>
      </c>
      <c r="K4" s="65">
        <v>222796</v>
      </c>
      <c r="L4" s="65">
        <v>100938</v>
      </c>
      <c r="M4" s="112">
        <v>2169238</v>
      </c>
      <c r="N4" s="106">
        <v>56627</v>
      </c>
    </row>
    <row r="5" spans="1:14" ht="24.75" customHeight="1">
      <c r="A5" s="139"/>
      <c r="B5" s="24"/>
      <c r="C5" s="25"/>
      <c r="D5" s="26"/>
      <c r="E5" s="74" t="s">
        <v>62</v>
      </c>
      <c r="F5" s="82">
        <f>SUM(G5:N5)</f>
        <v>68840407</v>
      </c>
      <c r="G5" s="65">
        <v>63304296</v>
      </c>
      <c r="H5" s="65">
        <v>1843792</v>
      </c>
      <c r="I5" s="65">
        <v>137676</v>
      </c>
      <c r="J5" s="65">
        <v>716697</v>
      </c>
      <c r="K5" s="65">
        <v>216090</v>
      </c>
      <c r="L5" s="65">
        <v>109205</v>
      </c>
      <c r="M5" s="113">
        <v>2420643</v>
      </c>
      <c r="N5" s="106">
        <v>92008</v>
      </c>
    </row>
    <row r="6" spans="1:14" ht="24.75" customHeight="1">
      <c r="A6" s="139"/>
      <c r="B6" s="24"/>
      <c r="C6" s="25"/>
      <c r="D6" s="26"/>
      <c r="E6" s="8" t="s">
        <v>10</v>
      </c>
      <c r="F6" s="91">
        <f>F4-F5</f>
        <v>-4999334</v>
      </c>
      <c r="G6" s="91">
        <f aca="true" t="shared" si="0" ref="G6:N6">G4-G5</f>
        <v>-4867296</v>
      </c>
      <c r="H6" s="91">
        <f t="shared" si="0"/>
        <v>116286</v>
      </c>
      <c r="I6" s="91">
        <f t="shared" si="0"/>
        <v>-1560</v>
      </c>
      <c r="J6" s="91">
        <f t="shared" si="0"/>
        <v>41583</v>
      </c>
      <c r="K6" s="91">
        <f t="shared" si="0"/>
        <v>6706</v>
      </c>
      <c r="L6" s="91">
        <f t="shared" si="0"/>
        <v>-8267</v>
      </c>
      <c r="M6" s="91">
        <f t="shared" si="0"/>
        <v>-251405</v>
      </c>
      <c r="N6" s="107">
        <f t="shared" si="0"/>
        <v>-35381</v>
      </c>
    </row>
    <row r="7" spans="1:14" ht="24.75" customHeight="1">
      <c r="A7" s="139"/>
      <c r="B7" s="27"/>
      <c r="C7" s="22" t="s">
        <v>11</v>
      </c>
      <c r="D7" s="23"/>
      <c r="E7" s="73" t="s">
        <v>63</v>
      </c>
      <c r="F7" s="82">
        <f>SUM(G7:N7)</f>
        <v>38890696</v>
      </c>
      <c r="G7" s="65">
        <v>35332978</v>
      </c>
      <c r="H7" s="65">
        <v>1506665</v>
      </c>
      <c r="I7" s="65">
        <v>109253</v>
      </c>
      <c r="J7" s="65">
        <v>617720</v>
      </c>
      <c r="K7" s="65">
        <v>126936</v>
      </c>
      <c r="L7" s="65">
        <v>27689</v>
      </c>
      <c r="M7" s="112">
        <v>1158060</v>
      </c>
      <c r="N7" s="106">
        <v>11395</v>
      </c>
    </row>
    <row r="8" spans="1:14" ht="24.75" customHeight="1">
      <c r="A8" s="139"/>
      <c r="B8" s="27"/>
      <c r="C8" s="24" t="s">
        <v>12</v>
      </c>
      <c r="D8" s="26"/>
      <c r="E8" s="74" t="s">
        <v>62</v>
      </c>
      <c r="F8" s="82">
        <f>SUM(G8:N8)</f>
        <v>42481055</v>
      </c>
      <c r="G8" s="65">
        <v>39224204</v>
      </c>
      <c r="H8" s="65">
        <v>1223188</v>
      </c>
      <c r="I8" s="65">
        <v>109300</v>
      </c>
      <c r="J8" s="65">
        <v>572603</v>
      </c>
      <c r="K8" s="65">
        <v>117502</v>
      </c>
      <c r="L8" s="65">
        <v>24077</v>
      </c>
      <c r="M8" s="113">
        <v>1167202</v>
      </c>
      <c r="N8" s="106">
        <v>42979</v>
      </c>
    </row>
    <row r="9" spans="1:14" ht="24.75" customHeight="1">
      <c r="A9" s="139"/>
      <c r="B9" s="27"/>
      <c r="C9" s="28"/>
      <c r="D9" s="29"/>
      <c r="E9" s="8" t="s">
        <v>10</v>
      </c>
      <c r="F9" s="91">
        <f>F7-F8</f>
        <v>-3590359</v>
      </c>
      <c r="G9" s="91">
        <f aca="true" t="shared" si="1" ref="G9:N9">G7-G8</f>
        <v>-3891226</v>
      </c>
      <c r="H9" s="91">
        <f t="shared" si="1"/>
        <v>283477</v>
      </c>
      <c r="I9" s="91">
        <f t="shared" si="1"/>
        <v>-47</v>
      </c>
      <c r="J9" s="91">
        <f t="shared" si="1"/>
        <v>45117</v>
      </c>
      <c r="K9" s="91">
        <f t="shared" si="1"/>
        <v>9434</v>
      </c>
      <c r="L9" s="91">
        <f t="shared" si="1"/>
        <v>3612</v>
      </c>
      <c r="M9" s="91">
        <f t="shared" si="1"/>
        <v>-9142</v>
      </c>
      <c r="N9" s="107">
        <f t="shared" si="1"/>
        <v>-31584</v>
      </c>
    </row>
    <row r="10" spans="1:14" ht="24.75" customHeight="1">
      <c r="A10" s="139"/>
      <c r="B10" s="27"/>
      <c r="C10" s="22" t="s">
        <v>14</v>
      </c>
      <c r="D10" s="23"/>
      <c r="E10" s="73" t="s">
        <v>63</v>
      </c>
      <c r="F10" s="82">
        <f>SUM(G10:N10)</f>
        <v>23070810</v>
      </c>
      <c r="G10" s="65">
        <v>21426379</v>
      </c>
      <c r="H10" s="65">
        <v>427832</v>
      </c>
      <c r="I10" s="65">
        <v>18206</v>
      </c>
      <c r="J10" s="65">
        <v>40689</v>
      </c>
      <c r="K10" s="65">
        <v>87464</v>
      </c>
      <c r="L10" s="65">
        <v>36990</v>
      </c>
      <c r="M10" s="112">
        <v>988598</v>
      </c>
      <c r="N10" s="106">
        <v>44652</v>
      </c>
    </row>
    <row r="11" spans="1:14" ht="24.75" customHeight="1">
      <c r="A11" s="139"/>
      <c r="B11" s="27"/>
      <c r="C11" s="24" t="s">
        <v>15</v>
      </c>
      <c r="D11" s="26"/>
      <c r="E11" s="74" t="s">
        <v>62</v>
      </c>
      <c r="F11" s="82">
        <f>SUM(G11:N11)</f>
        <v>25099617</v>
      </c>
      <c r="G11" s="65">
        <v>23057130</v>
      </c>
      <c r="H11" s="65">
        <v>534465</v>
      </c>
      <c r="I11" s="65">
        <v>19189</v>
      </c>
      <c r="J11" s="65">
        <v>75099</v>
      </c>
      <c r="K11" s="65">
        <v>89939</v>
      </c>
      <c r="L11" s="65">
        <v>47272</v>
      </c>
      <c r="M11" s="113">
        <v>1228619</v>
      </c>
      <c r="N11" s="106">
        <v>47904</v>
      </c>
    </row>
    <row r="12" spans="1:14" ht="24.75" customHeight="1">
      <c r="A12" s="139"/>
      <c r="B12" s="30"/>
      <c r="C12" s="28"/>
      <c r="D12" s="29"/>
      <c r="E12" s="8" t="s">
        <v>10</v>
      </c>
      <c r="F12" s="91">
        <f>F10-F11</f>
        <v>-2028807</v>
      </c>
      <c r="G12" s="91">
        <f aca="true" t="shared" si="2" ref="G12:N12">G10-G11</f>
        <v>-1630751</v>
      </c>
      <c r="H12" s="91">
        <f t="shared" si="2"/>
        <v>-106633</v>
      </c>
      <c r="I12" s="91">
        <f t="shared" si="2"/>
        <v>-983</v>
      </c>
      <c r="J12" s="91">
        <f t="shared" si="2"/>
        <v>-34410</v>
      </c>
      <c r="K12" s="91">
        <f t="shared" si="2"/>
        <v>-2475</v>
      </c>
      <c r="L12" s="91">
        <f t="shared" si="2"/>
        <v>-10282</v>
      </c>
      <c r="M12" s="91">
        <f t="shared" si="2"/>
        <v>-240021</v>
      </c>
      <c r="N12" s="107">
        <f t="shared" si="2"/>
        <v>-3252</v>
      </c>
    </row>
    <row r="13" spans="1:14" ht="24.75" customHeight="1">
      <c r="A13" s="139"/>
      <c r="B13" s="38" t="s">
        <v>16</v>
      </c>
      <c r="C13" s="75"/>
      <c r="D13" s="23"/>
      <c r="E13" s="73" t="s">
        <v>63</v>
      </c>
      <c r="F13" s="82">
        <f>SUM(G13:N13)</f>
        <v>42927898</v>
      </c>
      <c r="G13" s="65">
        <v>39263232</v>
      </c>
      <c r="H13" s="65">
        <v>537100</v>
      </c>
      <c r="I13" s="65">
        <v>111618</v>
      </c>
      <c r="J13" s="65">
        <v>590188</v>
      </c>
      <c r="K13" s="65">
        <v>222796</v>
      </c>
      <c r="L13" s="65">
        <v>102122</v>
      </c>
      <c r="M13" s="112">
        <v>2049189</v>
      </c>
      <c r="N13" s="106">
        <v>51653</v>
      </c>
    </row>
    <row r="14" spans="1:14" ht="24.75" customHeight="1">
      <c r="A14" s="139"/>
      <c r="B14" s="27"/>
      <c r="C14" s="25"/>
      <c r="D14" s="26"/>
      <c r="E14" s="74" t="s">
        <v>62</v>
      </c>
      <c r="F14" s="82">
        <f>SUM(G14:N14)</f>
        <v>48571938</v>
      </c>
      <c r="G14" s="65">
        <v>44742810</v>
      </c>
      <c r="H14" s="65">
        <v>496086</v>
      </c>
      <c r="I14" s="65">
        <v>110400</v>
      </c>
      <c r="J14" s="65">
        <v>563931</v>
      </c>
      <c r="K14" s="65">
        <v>216090</v>
      </c>
      <c r="L14" s="65">
        <v>109818</v>
      </c>
      <c r="M14" s="113">
        <v>2266211</v>
      </c>
      <c r="N14" s="106">
        <v>66592</v>
      </c>
    </row>
    <row r="15" spans="1:14" ht="24.75" customHeight="1">
      <c r="A15" s="139"/>
      <c r="B15" s="27"/>
      <c r="C15" s="25"/>
      <c r="D15" s="26"/>
      <c r="E15" s="8" t="s">
        <v>10</v>
      </c>
      <c r="F15" s="91">
        <f>F13-F14</f>
        <v>-5644040</v>
      </c>
      <c r="G15" s="91">
        <f aca="true" t="shared" si="3" ref="G15:N15">G13-G14</f>
        <v>-5479578</v>
      </c>
      <c r="H15" s="91">
        <f t="shared" si="3"/>
        <v>41014</v>
      </c>
      <c r="I15" s="91">
        <f t="shared" si="3"/>
        <v>1218</v>
      </c>
      <c r="J15" s="91">
        <f t="shared" si="3"/>
        <v>26257</v>
      </c>
      <c r="K15" s="91">
        <f t="shared" si="3"/>
        <v>6706</v>
      </c>
      <c r="L15" s="91">
        <f t="shared" si="3"/>
        <v>-7696</v>
      </c>
      <c r="M15" s="91">
        <f t="shared" si="3"/>
        <v>-217022</v>
      </c>
      <c r="N15" s="107">
        <f t="shared" si="3"/>
        <v>-14939</v>
      </c>
    </row>
    <row r="16" spans="1:14" ht="24.75" customHeight="1">
      <c r="A16" s="139"/>
      <c r="B16" s="27"/>
      <c r="C16" s="22" t="s">
        <v>18</v>
      </c>
      <c r="D16" s="23"/>
      <c r="E16" s="73" t="s">
        <v>63</v>
      </c>
      <c r="F16" s="82">
        <f>SUM(G16:N16)</f>
        <v>12475487</v>
      </c>
      <c r="G16" s="65">
        <v>12084267</v>
      </c>
      <c r="H16" s="65">
        <v>166481</v>
      </c>
      <c r="I16" s="65">
        <v>34062</v>
      </c>
      <c r="J16" s="65">
        <v>46163</v>
      </c>
      <c r="K16" s="65">
        <v>86</v>
      </c>
      <c r="L16" s="65">
        <v>53</v>
      </c>
      <c r="M16" s="112">
        <v>143494</v>
      </c>
      <c r="N16" s="106">
        <v>881</v>
      </c>
    </row>
    <row r="17" spans="1:14" ht="24.75" customHeight="1">
      <c r="A17" s="139"/>
      <c r="B17" s="27"/>
      <c r="C17" s="24" t="s">
        <v>53</v>
      </c>
      <c r="D17" s="26"/>
      <c r="E17" s="74" t="s">
        <v>62</v>
      </c>
      <c r="F17" s="82">
        <f>SUM(G17:N17)</f>
        <v>15139322</v>
      </c>
      <c r="G17" s="65">
        <v>14754929</v>
      </c>
      <c r="H17" s="65">
        <v>179042</v>
      </c>
      <c r="I17" s="65">
        <v>36010</v>
      </c>
      <c r="J17" s="65">
        <v>53196</v>
      </c>
      <c r="K17" s="65">
        <v>204</v>
      </c>
      <c r="L17" s="65">
        <v>126</v>
      </c>
      <c r="M17" s="113">
        <v>114620</v>
      </c>
      <c r="N17" s="106">
        <v>1195</v>
      </c>
    </row>
    <row r="18" spans="1:14" ht="24.75" customHeight="1">
      <c r="A18" s="139"/>
      <c r="B18" s="30"/>
      <c r="C18" s="28"/>
      <c r="D18" s="29"/>
      <c r="E18" s="8" t="s">
        <v>10</v>
      </c>
      <c r="F18" s="91">
        <f>F16-F17</f>
        <v>-2663835</v>
      </c>
      <c r="G18" s="91">
        <f aca="true" t="shared" si="4" ref="G18:N18">G16-G17</f>
        <v>-2670662</v>
      </c>
      <c r="H18" s="91">
        <f t="shared" si="4"/>
        <v>-12561</v>
      </c>
      <c r="I18" s="91">
        <f t="shared" si="4"/>
        <v>-1948</v>
      </c>
      <c r="J18" s="91">
        <f t="shared" si="4"/>
        <v>-7033</v>
      </c>
      <c r="K18" s="91">
        <f t="shared" si="4"/>
        <v>-118</v>
      </c>
      <c r="L18" s="91">
        <f t="shared" si="4"/>
        <v>-73</v>
      </c>
      <c r="M18" s="91">
        <f t="shared" si="4"/>
        <v>28874</v>
      </c>
      <c r="N18" s="107">
        <f t="shared" si="4"/>
        <v>-314</v>
      </c>
    </row>
    <row r="19" spans="1:14" ht="24.75" customHeight="1">
      <c r="A19" s="139"/>
      <c r="B19" s="141" t="s">
        <v>20</v>
      </c>
      <c r="C19" s="142"/>
      <c r="D19" s="31"/>
      <c r="E19" s="73" t="s">
        <v>63</v>
      </c>
      <c r="F19" s="82">
        <f>SUM(G19:N19)</f>
        <v>20913175</v>
      </c>
      <c r="G19" s="66">
        <v>19173768</v>
      </c>
      <c r="H19" s="66">
        <v>1422978</v>
      </c>
      <c r="I19" s="66">
        <v>24498</v>
      </c>
      <c r="J19" s="66">
        <v>168092</v>
      </c>
      <c r="K19" s="66">
        <v>0</v>
      </c>
      <c r="L19" s="66">
        <v>-1184</v>
      </c>
      <c r="M19" s="66">
        <v>120049</v>
      </c>
      <c r="N19" s="103">
        <v>4974</v>
      </c>
    </row>
    <row r="20" spans="1:14" ht="24.75" customHeight="1">
      <c r="A20" s="139"/>
      <c r="B20" s="32"/>
      <c r="C20" s="25"/>
      <c r="D20" s="26"/>
      <c r="E20" s="74" t="s">
        <v>62</v>
      </c>
      <c r="F20" s="82">
        <f>SUM(G20:N20)</f>
        <v>20268469</v>
      </c>
      <c r="G20" s="66">
        <v>18561486</v>
      </c>
      <c r="H20" s="66">
        <v>1347706</v>
      </c>
      <c r="I20" s="66">
        <v>27276</v>
      </c>
      <c r="J20" s="66">
        <v>152766</v>
      </c>
      <c r="K20" s="66">
        <v>0</v>
      </c>
      <c r="L20" s="66">
        <v>-613</v>
      </c>
      <c r="M20" s="66">
        <v>154432</v>
      </c>
      <c r="N20" s="103">
        <v>25416</v>
      </c>
    </row>
    <row r="21" spans="1:14" ht="24.75" customHeight="1">
      <c r="A21" s="140"/>
      <c r="B21" s="33"/>
      <c r="C21" s="34"/>
      <c r="D21" s="29"/>
      <c r="E21" s="8" t="s">
        <v>10</v>
      </c>
      <c r="F21" s="91">
        <f>F19-F20</f>
        <v>644706</v>
      </c>
      <c r="G21" s="91">
        <f aca="true" t="shared" si="5" ref="G21:N21">G19-G20</f>
        <v>612282</v>
      </c>
      <c r="H21" s="91">
        <f t="shared" si="5"/>
        <v>75272</v>
      </c>
      <c r="I21" s="91">
        <f t="shared" si="5"/>
        <v>-2778</v>
      </c>
      <c r="J21" s="91">
        <f t="shared" si="5"/>
        <v>15326</v>
      </c>
      <c r="K21" s="91">
        <f t="shared" si="5"/>
        <v>0</v>
      </c>
      <c r="L21" s="91">
        <f t="shared" si="5"/>
        <v>-571</v>
      </c>
      <c r="M21" s="91">
        <f t="shared" si="5"/>
        <v>-34383</v>
      </c>
      <c r="N21" s="107">
        <f t="shared" si="5"/>
        <v>-20442</v>
      </c>
    </row>
    <row r="22" spans="1:14" ht="24.75" customHeight="1">
      <c r="A22" s="147" t="s">
        <v>22</v>
      </c>
      <c r="B22" s="154" t="s">
        <v>23</v>
      </c>
      <c r="C22" s="141"/>
      <c r="D22" s="144"/>
      <c r="E22" s="73" t="s">
        <v>63</v>
      </c>
      <c r="F22" s="82">
        <f>SUM(G22:N22)</f>
        <v>50867614</v>
      </c>
      <c r="G22" s="65">
        <v>42516901</v>
      </c>
      <c r="H22" s="65">
        <v>7176942</v>
      </c>
      <c r="I22" s="65">
        <v>118810</v>
      </c>
      <c r="J22" s="65">
        <v>352420</v>
      </c>
      <c r="K22" s="65">
        <v>2311</v>
      </c>
      <c r="L22" s="65">
        <v>21119</v>
      </c>
      <c r="M22" s="112">
        <v>679111</v>
      </c>
      <c r="N22" s="106">
        <v>0</v>
      </c>
    </row>
    <row r="23" spans="1:14" ht="24.75" customHeight="1">
      <c r="A23" s="139"/>
      <c r="B23" s="27"/>
      <c r="C23" s="25"/>
      <c r="D23" s="26"/>
      <c r="E23" s="74" t="s">
        <v>62</v>
      </c>
      <c r="F23" s="82">
        <f>SUM(G23:N23)</f>
        <v>65302911</v>
      </c>
      <c r="G23" s="65">
        <v>56457566</v>
      </c>
      <c r="H23" s="65">
        <v>8067723</v>
      </c>
      <c r="I23" s="65">
        <v>71592</v>
      </c>
      <c r="J23" s="65">
        <v>346160</v>
      </c>
      <c r="K23" s="65">
        <v>2433</v>
      </c>
      <c r="L23" s="65">
        <v>31487</v>
      </c>
      <c r="M23" s="113">
        <v>297484</v>
      </c>
      <c r="N23" s="106">
        <v>28466</v>
      </c>
    </row>
    <row r="24" spans="1:14" ht="24.75" customHeight="1">
      <c r="A24" s="139"/>
      <c r="B24" s="27"/>
      <c r="C24" s="25"/>
      <c r="D24" s="26"/>
      <c r="E24" s="8" t="s">
        <v>10</v>
      </c>
      <c r="F24" s="91">
        <f>F22-F23</f>
        <v>-14435297</v>
      </c>
      <c r="G24" s="91">
        <f aca="true" t="shared" si="6" ref="G24:N24">G22-G23</f>
        <v>-13940665</v>
      </c>
      <c r="H24" s="91">
        <f t="shared" si="6"/>
        <v>-890781</v>
      </c>
      <c r="I24" s="91">
        <f t="shared" si="6"/>
        <v>47218</v>
      </c>
      <c r="J24" s="91">
        <f t="shared" si="6"/>
        <v>6260</v>
      </c>
      <c r="K24" s="91">
        <f t="shared" si="6"/>
        <v>-122</v>
      </c>
      <c r="L24" s="91">
        <f t="shared" si="6"/>
        <v>-10368</v>
      </c>
      <c r="M24" s="91">
        <f t="shared" si="6"/>
        <v>381627</v>
      </c>
      <c r="N24" s="107">
        <f t="shared" si="6"/>
        <v>-28466</v>
      </c>
    </row>
    <row r="25" spans="1:14" ht="24.75" customHeight="1">
      <c r="A25" s="139"/>
      <c r="B25" s="27"/>
      <c r="C25" s="22" t="s">
        <v>25</v>
      </c>
      <c r="D25" s="23"/>
      <c r="E25" s="73" t="s">
        <v>63</v>
      </c>
      <c r="F25" s="82">
        <f>SUM(G25:N25)</f>
        <v>19384700</v>
      </c>
      <c r="G25" s="65">
        <v>17957300</v>
      </c>
      <c r="H25" s="65">
        <v>1427400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106">
        <v>0</v>
      </c>
    </row>
    <row r="26" spans="1:14" ht="24.75" customHeight="1">
      <c r="A26" s="139"/>
      <c r="B26" s="27"/>
      <c r="C26" s="24"/>
      <c r="D26" s="26"/>
      <c r="E26" s="74" t="s">
        <v>62</v>
      </c>
      <c r="F26" s="82">
        <f>SUM(G26:N26)</f>
        <v>29286000</v>
      </c>
      <c r="G26" s="65">
        <v>26783300</v>
      </c>
      <c r="H26" s="65">
        <v>2502700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106">
        <v>0</v>
      </c>
    </row>
    <row r="27" spans="1:14" ht="24.75" customHeight="1">
      <c r="A27" s="139"/>
      <c r="B27" s="27"/>
      <c r="C27" s="28"/>
      <c r="D27" s="29"/>
      <c r="E27" s="8" t="s">
        <v>10</v>
      </c>
      <c r="F27" s="91">
        <f>F25-F26</f>
        <v>-9901300</v>
      </c>
      <c r="G27" s="91">
        <f aca="true" t="shared" si="7" ref="G27:N27">G25-G26</f>
        <v>-8826000</v>
      </c>
      <c r="H27" s="91">
        <f t="shared" si="7"/>
        <v>-1075300</v>
      </c>
      <c r="I27" s="91">
        <f t="shared" si="7"/>
        <v>0</v>
      </c>
      <c r="J27" s="91">
        <f t="shared" si="7"/>
        <v>0</v>
      </c>
      <c r="K27" s="91">
        <f t="shared" si="7"/>
        <v>0</v>
      </c>
      <c r="L27" s="91">
        <f t="shared" si="7"/>
        <v>0</v>
      </c>
      <c r="M27" s="91">
        <f t="shared" si="7"/>
        <v>0</v>
      </c>
      <c r="N27" s="107">
        <f t="shared" si="7"/>
        <v>0</v>
      </c>
    </row>
    <row r="28" spans="1:14" ht="24.75" customHeight="1">
      <c r="A28" s="139"/>
      <c r="B28" s="27"/>
      <c r="C28" s="22" t="s">
        <v>14</v>
      </c>
      <c r="D28" s="23"/>
      <c r="E28" s="73" t="s">
        <v>63</v>
      </c>
      <c r="F28" s="82">
        <f>SUM(G28:N28)</f>
        <v>22160438</v>
      </c>
      <c r="G28" s="65">
        <v>15430402</v>
      </c>
      <c r="H28" s="65">
        <v>5640690</v>
      </c>
      <c r="I28" s="65">
        <v>64310</v>
      </c>
      <c r="J28" s="65">
        <v>352420</v>
      </c>
      <c r="K28" s="65">
        <v>2311</v>
      </c>
      <c r="L28" s="65">
        <v>21119</v>
      </c>
      <c r="M28" s="112">
        <v>649186</v>
      </c>
      <c r="N28" s="106">
        <v>0</v>
      </c>
    </row>
    <row r="29" spans="1:14" ht="24.75" customHeight="1">
      <c r="A29" s="139"/>
      <c r="B29" s="27"/>
      <c r="C29" s="24" t="s">
        <v>27</v>
      </c>
      <c r="D29" s="26"/>
      <c r="E29" s="74" t="s">
        <v>62</v>
      </c>
      <c r="F29" s="82">
        <f>SUM(G29:N29)</f>
        <v>25521221</v>
      </c>
      <c r="G29" s="65">
        <v>19296894</v>
      </c>
      <c r="H29" s="65">
        <v>5468180</v>
      </c>
      <c r="I29" s="65">
        <v>59592</v>
      </c>
      <c r="J29" s="65">
        <v>336685</v>
      </c>
      <c r="K29" s="65">
        <v>2433</v>
      </c>
      <c r="L29" s="65">
        <v>31487</v>
      </c>
      <c r="M29" s="113">
        <v>297484</v>
      </c>
      <c r="N29" s="106">
        <v>28466</v>
      </c>
    </row>
    <row r="30" spans="1:14" ht="24.75" customHeight="1">
      <c r="A30" s="139"/>
      <c r="B30" s="30"/>
      <c r="C30" s="28"/>
      <c r="D30" s="29"/>
      <c r="E30" s="8" t="s">
        <v>10</v>
      </c>
      <c r="F30" s="91">
        <f>F28-F29</f>
        <v>-3360783</v>
      </c>
      <c r="G30" s="91">
        <f aca="true" t="shared" si="8" ref="G30:N30">G28-G29</f>
        <v>-3866492</v>
      </c>
      <c r="H30" s="91">
        <f t="shared" si="8"/>
        <v>172510</v>
      </c>
      <c r="I30" s="91">
        <f t="shared" si="8"/>
        <v>4718</v>
      </c>
      <c r="J30" s="91">
        <f t="shared" si="8"/>
        <v>15735</v>
      </c>
      <c r="K30" s="91">
        <f t="shared" si="8"/>
        <v>-122</v>
      </c>
      <c r="L30" s="91">
        <f t="shared" si="8"/>
        <v>-10368</v>
      </c>
      <c r="M30" s="91">
        <f t="shared" si="8"/>
        <v>351702</v>
      </c>
      <c r="N30" s="107">
        <f t="shared" si="8"/>
        <v>-28466</v>
      </c>
    </row>
    <row r="31" spans="1:14" ht="24.75" customHeight="1">
      <c r="A31" s="139"/>
      <c r="B31" s="154" t="s">
        <v>28</v>
      </c>
      <c r="C31" s="141"/>
      <c r="D31" s="144"/>
      <c r="E31" s="73" t="s">
        <v>63</v>
      </c>
      <c r="F31" s="82">
        <f>SUM(G31:N31)</f>
        <v>70972339</v>
      </c>
      <c r="G31" s="65">
        <v>60932694</v>
      </c>
      <c r="H31" s="65">
        <v>8534955</v>
      </c>
      <c r="I31" s="65">
        <v>145995</v>
      </c>
      <c r="J31" s="65">
        <v>492820</v>
      </c>
      <c r="K31" s="65">
        <v>2311</v>
      </c>
      <c r="L31" s="65">
        <v>21119</v>
      </c>
      <c r="M31" s="112">
        <v>813665</v>
      </c>
      <c r="N31" s="106">
        <v>28780</v>
      </c>
    </row>
    <row r="32" spans="1:14" ht="24.75" customHeight="1">
      <c r="A32" s="139"/>
      <c r="B32" s="27"/>
      <c r="C32" s="25"/>
      <c r="D32" s="26"/>
      <c r="E32" s="74" t="s">
        <v>62</v>
      </c>
      <c r="F32" s="82">
        <f>SUM(G32:N32)</f>
        <v>84722378</v>
      </c>
      <c r="G32" s="65">
        <v>73810726</v>
      </c>
      <c r="H32" s="65">
        <v>9865668</v>
      </c>
      <c r="I32" s="65">
        <v>93533</v>
      </c>
      <c r="J32" s="65">
        <v>471217</v>
      </c>
      <c r="K32" s="65">
        <v>2433</v>
      </c>
      <c r="L32" s="65">
        <v>31487</v>
      </c>
      <c r="M32" s="113">
        <v>418848</v>
      </c>
      <c r="N32" s="106">
        <v>28466</v>
      </c>
    </row>
    <row r="33" spans="1:14" ht="24.75" customHeight="1">
      <c r="A33" s="139"/>
      <c r="B33" s="27"/>
      <c r="C33" s="25"/>
      <c r="D33" s="26"/>
      <c r="E33" s="8" t="s">
        <v>10</v>
      </c>
      <c r="F33" s="91">
        <f>F31-F32</f>
        <v>-13750039</v>
      </c>
      <c r="G33" s="91">
        <f aca="true" t="shared" si="9" ref="G33:N33">G31-G32</f>
        <v>-12878032</v>
      </c>
      <c r="H33" s="91">
        <f t="shared" si="9"/>
        <v>-1330713</v>
      </c>
      <c r="I33" s="91">
        <f t="shared" si="9"/>
        <v>52462</v>
      </c>
      <c r="J33" s="91">
        <f t="shared" si="9"/>
        <v>21603</v>
      </c>
      <c r="K33" s="91">
        <f t="shared" si="9"/>
        <v>-122</v>
      </c>
      <c r="L33" s="91">
        <f t="shared" si="9"/>
        <v>-10368</v>
      </c>
      <c r="M33" s="91">
        <f t="shared" si="9"/>
        <v>394817</v>
      </c>
      <c r="N33" s="107">
        <f t="shared" si="9"/>
        <v>314</v>
      </c>
    </row>
    <row r="34" spans="1:14" ht="24.75" customHeight="1">
      <c r="A34" s="139"/>
      <c r="B34" s="24"/>
      <c r="C34" s="22" t="s">
        <v>30</v>
      </c>
      <c r="D34" s="23"/>
      <c r="E34" s="73" t="s">
        <v>63</v>
      </c>
      <c r="F34" s="82">
        <f>SUM(G34:N34)</f>
        <v>31429822</v>
      </c>
      <c r="G34" s="65">
        <v>25265615</v>
      </c>
      <c r="H34" s="65">
        <v>5954303</v>
      </c>
      <c r="I34" s="65">
        <v>72400</v>
      </c>
      <c r="J34" s="65">
        <v>21195</v>
      </c>
      <c r="K34" s="65">
        <v>0</v>
      </c>
      <c r="L34" s="65">
        <v>19635</v>
      </c>
      <c r="M34" s="112">
        <v>96674</v>
      </c>
      <c r="N34" s="106">
        <v>0</v>
      </c>
    </row>
    <row r="35" spans="1:14" ht="24.75" customHeight="1">
      <c r="A35" s="139"/>
      <c r="B35" s="27"/>
      <c r="C35" s="24" t="s">
        <v>54</v>
      </c>
      <c r="D35" s="26"/>
      <c r="E35" s="74" t="s">
        <v>62</v>
      </c>
      <c r="F35" s="82">
        <f>SUM(G35:N35)</f>
        <v>35340818</v>
      </c>
      <c r="G35" s="65">
        <v>27741339</v>
      </c>
      <c r="H35" s="65">
        <v>7490174</v>
      </c>
      <c r="I35" s="65">
        <v>21887</v>
      </c>
      <c r="J35" s="65">
        <v>21305</v>
      </c>
      <c r="K35" s="65">
        <v>0</v>
      </c>
      <c r="L35" s="65">
        <v>29925</v>
      </c>
      <c r="M35" s="113">
        <v>36188</v>
      </c>
      <c r="N35" s="106">
        <v>0</v>
      </c>
    </row>
    <row r="36" spans="1:14" ht="24.75" customHeight="1">
      <c r="A36" s="139"/>
      <c r="B36" s="27"/>
      <c r="C36" s="28"/>
      <c r="D36" s="29"/>
      <c r="E36" s="8" t="s">
        <v>10</v>
      </c>
      <c r="F36" s="91">
        <f>F34-F35</f>
        <v>-3910996</v>
      </c>
      <c r="G36" s="91">
        <f aca="true" t="shared" si="10" ref="G36:N36">G34-G35</f>
        <v>-2475724</v>
      </c>
      <c r="H36" s="91">
        <f t="shared" si="10"/>
        <v>-1535871</v>
      </c>
      <c r="I36" s="91">
        <f t="shared" si="10"/>
        <v>50513</v>
      </c>
      <c r="J36" s="91">
        <f t="shared" si="10"/>
        <v>-110</v>
      </c>
      <c r="K36" s="91">
        <f t="shared" si="10"/>
        <v>0</v>
      </c>
      <c r="L36" s="91">
        <f t="shared" si="10"/>
        <v>-10290</v>
      </c>
      <c r="M36" s="91">
        <f t="shared" si="10"/>
        <v>60486</v>
      </c>
      <c r="N36" s="107">
        <f t="shared" si="10"/>
        <v>0</v>
      </c>
    </row>
    <row r="37" spans="1:14" ht="24.75" customHeight="1">
      <c r="A37" s="139"/>
      <c r="B37" s="24"/>
      <c r="C37" s="22" t="s">
        <v>31</v>
      </c>
      <c r="D37" s="23"/>
      <c r="E37" s="73" t="s">
        <v>63</v>
      </c>
      <c r="F37" s="82">
        <f>SUM(G37:N37)</f>
        <v>38851140</v>
      </c>
      <c r="G37" s="65">
        <v>35100742</v>
      </c>
      <c r="H37" s="65">
        <v>2541437</v>
      </c>
      <c r="I37" s="65">
        <v>73595</v>
      </c>
      <c r="J37" s="65">
        <v>385882</v>
      </c>
      <c r="K37" s="65">
        <v>2311</v>
      </c>
      <c r="L37" s="65">
        <v>1484</v>
      </c>
      <c r="M37" s="112">
        <v>716909</v>
      </c>
      <c r="N37" s="106">
        <v>28780</v>
      </c>
    </row>
    <row r="38" spans="1:14" ht="24.75" customHeight="1">
      <c r="A38" s="139"/>
      <c r="B38" s="27"/>
      <c r="C38" s="24" t="s">
        <v>32</v>
      </c>
      <c r="D38" s="26"/>
      <c r="E38" s="74" t="s">
        <v>62</v>
      </c>
      <c r="F38" s="82">
        <f>SUM(G38:N38)</f>
        <v>48804865</v>
      </c>
      <c r="G38" s="65">
        <v>45605865</v>
      </c>
      <c r="H38" s="65">
        <v>2339621</v>
      </c>
      <c r="I38" s="65">
        <v>71646</v>
      </c>
      <c r="J38" s="65">
        <v>372697</v>
      </c>
      <c r="K38" s="65">
        <v>2433</v>
      </c>
      <c r="L38" s="65">
        <v>1562</v>
      </c>
      <c r="M38" s="113">
        <v>382575</v>
      </c>
      <c r="N38" s="106">
        <v>28466</v>
      </c>
    </row>
    <row r="39" spans="1:14" ht="24.75" customHeight="1">
      <c r="A39" s="139"/>
      <c r="B39" s="27"/>
      <c r="C39" s="24"/>
      <c r="D39" s="29"/>
      <c r="E39" s="8" t="s">
        <v>10</v>
      </c>
      <c r="F39" s="91">
        <f>F37-F38</f>
        <v>-9953725</v>
      </c>
      <c r="G39" s="91">
        <f aca="true" t="shared" si="11" ref="G39:N39">G37-G38</f>
        <v>-10505123</v>
      </c>
      <c r="H39" s="91">
        <f t="shared" si="11"/>
        <v>201816</v>
      </c>
      <c r="I39" s="91">
        <f t="shared" si="11"/>
        <v>1949</v>
      </c>
      <c r="J39" s="91">
        <f t="shared" si="11"/>
        <v>13185</v>
      </c>
      <c r="K39" s="91">
        <f t="shared" si="11"/>
        <v>-122</v>
      </c>
      <c r="L39" s="91">
        <f t="shared" si="11"/>
        <v>-78</v>
      </c>
      <c r="M39" s="91">
        <f t="shared" si="11"/>
        <v>334334</v>
      </c>
      <c r="N39" s="107">
        <f t="shared" si="11"/>
        <v>314</v>
      </c>
    </row>
    <row r="40" spans="1:14" ht="24.75" customHeight="1">
      <c r="A40" s="139"/>
      <c r="B40" s="35"/>
      <c r="C40" s="35"/>
      <c r="D40" s="20" t="s">
        <v>34</v>
      </c>
      <c r="E40" s="73" t="s">
        <v>63</v>
      </c>
      <c r="F40" s="82">
        <f>SUM(G40:N40)</f>
        <v>865786</v>
      </c>
      <c r="G40" s="65">
        <v>865786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106">
        <v>0</v>
      </c>
    </row>
    <row r="41" spans="1:14" ht="24.75" customHeight="1">
      <c r="A41" s="139"/>
      <c r="B41" s="27"/>
      <c r="C41" s="35"/>
      <c r="D41" s="21" t="s">
        <v>36</v>
      </c>
      <c r="E41" s="74" t="s">
        <v>62</v>
      </c>
      <c r="F41" s="82">
        <f>SUM(G41:N41)</f>
        <v>8395752</v>
      </c>
      <c r="G41" s="65">
        <v>8395752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106">
        <v>0</v>
      </c>
    </row>
    <row r="42" spans="1:14" ht="24.75" customHeight="1">
      <c r="A42" s="139"/>
      <c r="B42" s="30"/>
      <c r="C42" s="36"/>
      <c r="D42" s="29"/>
      <c r="E42" s="8" t="s">
        <v>10</v>
      </c>
      <c r="F42" s="91">
        <f>F40-F41</f>
        <v>-7529966</v>
      </c>
      <c r="G42" s="91">
        <f aca="true" t="shared" si="12" ref="G42:N42">G40-G41</f>
        <v>-7529966</v>
      </c>
      <c r="H42" s="91">
        <f t="shared" si="12"/>
        <v>0</v>
      </c>
      <c r="I42" s="91">
        <f t="shared" si="12"/>
        <v>0</v>
      </c>
      <c r="J42" s="91">
        <f t="shared" si="12"/>
        <v>0</v>
      </c>
      <c r="K42" s="91">
        <f t="shared" si="12"/>
        <v>0</v>
      </c>
      <c r="L42" s="91">
        <f t="shared" si="12"/>
        <v>0</v>
      </c>
      <c r="M42" s="91">
        <f t="shared" si="12"/>
        <v>0</v>
      </c>
      <c r="N42" s="107">
        <f t="shared" si="12"/>
        <v>0</v>
      </c>
    </row>
    <row r="43" spans="1:14" ht="24.75" customHeight="1">
      <c r="A43" s="139"/>
      <c r="B43" s="154" t="s">
        <v>20</v>
      </c>
      <c r="C43" s="141"/>
      <c r="D43" s="23"/>
      <c r="E43" s="73" t="s">
        <v>63</v>
      </c>
      <c r="F43" s="82">
        <f>SUM(G43:N43)</f>
        <v>-20104725</v>
      </c>
      <c r="G43" s="89">
        <v>-18415793</v>
      </c>
      <c r="H43" s="89">
        <v>-1358013</v>
      </c>
      <c r="I43" s="89">
        <v>-27185</v>
      </c>
      <c r="J43" s="89">
        <v>-140400</v>
      </c>
      <c r="K43" s="89">
        <v>0</v>
      </c>
      <c r="L43" s="89">
        <v>0</v>
      </c>
      <c r="M43" s="89">
        <v>-134554</v>
      </c>
      <c r="N43" s="102">
        <v>-28780</v>
      </c>
    </row>
    <row r="44" spans="1:14" ht="24.75" customHeight="1">
      <c r="A44" s="139"/>
      <c r="B44" s="27"/>
      <c r="C44" s="25"/>
      <c r="D44" s="26"/>
      <c r="E44" s="74" t="s">
        <v>62</v>
      </c>
      <c r="F44" s="82">
        <f>SUM(G44:N44)</f>
        <v>-19419467</v>
      </c>
      <c r="G44" s="66">
        <v>-17353160</v>
      </c>
      <c r="H44" s="66">
        <v>-1797945</v>
      </c>
      <c r="I44" s="66">
        <v>-21941</v>
      </c>
      <c r="J44" s="66">
        <v>-125057</v>
      </c>
      <c r="K44" s="66">
        <v>0</v>
      </c>
      <c r="L44" s="66">
        <v>0</v>
      </c>
      <c r="M44" s="66">
        <v>-121364</v>
      </c>
      <c r="N44" s="103">
        <v>0</v>
      </c>
    </row>
    <row r="45" spans="1:14" ht="24.75" customHeight="1">
      <c r="A45" s="140"/>
      <c r="B45" s="30"/>
      <c r="C45" s="34"/>
      <c r="D45" s="29"/>
      <c r="E45" s="8" t="s">
        <v>10</v>
      </c>
      <c r="F45" s="91">
        <f>F43-F44</f>
        <v>-685258</v>
      </c>
      <c r="G45" s="91">
        <f aca="true" t="shared" si="13" ref="G45:N45">G43-G44</f>
        <v>-1062633</v>
      </c>
      <c r="H45" s="91">
        <f t="shared" si="13"/>
        <v>439932</v>
      </c>
      <c r="I45" s="91">
        <f t="shared" si="13"/>
        <v>-5244</v>
      </c>
      <c r="J45" s="91">
        <f t="shared" si="13"/>
        <v>-15343</v>
      </c>
      <c r="K45" s="91">
        <f t="shared" si="13"/>
        <v>0</v>
      </c>
      <c r="L45" s="91">
        <f t="shared" si="13"/>
        <v>0</v>
      </c>
      <c r="M45" s="91">
        <f t="shared" si="13"/>
        <v>-13190</v>
      </c>
      <c r="N45" s="107">
        <f t="shared" si="13"/>
        <v>-28780</v>
      </c>
    </row>
    <row r="46" spans="1:14" ht="24.75" customHeight="1">
      <c r="A46" s="143" t="s">
        <v>38</v>
      </c>
      <c r="B46" s="141"/>
      <c r="C46" s="141"/>
      <c r="D46" s="23"/>
      <c r="E46" s="73" t="s">
        <v>63</v>
      </c>
      <c r="F46" s="82">
        <f>SUM(G46:N46)</f>
        <v>808450</v>
      </c>
      <c r="G46" s="89">
        <v>757975</v>
      </c>
      <c r="H46" s="89">
        <v>64965</v>
      </c>
      <c r="I46" s="89">
        <v>-2687</v>
      </c>
      <c r="J46" s="89">
        <v>27692</v>
      </c>
      <c r="K46" s="89">
        <v>0</v>
      </c>
      <c r="L46" s="89">
        <v>-1184</v>
      </c>
      <c r="M46" s="89">
        <v>-14505</v>
      </c>
      <c r="N46" s="102">
        <v>-23806</v>
      </c>
    </row>
    <row r="47" spans="1:14" ht="24.75" customHeight="1">
      <c r="A47" s="48"/>
      <c r="B47" s="32"/>
      <c r="C47" s="25"/>
      <c r="D47" s="26"/>
      <c r="E47" s="74" t="s">
        <v>62</v>
      </c>
      <c r="F47" s="82">
        <f>SUM(G47:N47)</f>
        <v>849002</v>
      </c>
      <c r="G47" s="66">
        <v>1208326</v>
      </c>
      <c r="H47" s="66">
        <v>-450239</v>
      </c>
      <c r="I47" s="66">
        <v>5335</v>
      </c>
      <c r="J47" s="66">
        <v>27709</v>
      </c>
      <c r="K47" s="66">
        <v>0</v>
      </c>
      <c r="L47" s="66">
        <v>-613</v>
      </c>
      <c r="M47" s="66">
        <v>33068</v>
      </c>
      <c r="N47" s="103">
        <v>25416</v>
      </c>
    </row>
    <row r="48" spans="1:14" ht="24.75" customHeight="1">
      <c r="A48" s="49"/>
      <c r="B48" s="33"/>
      <c r="C48" s="34"/>
      <c r="D48" s="29"/>
      <c r="E48" s="8" t="s">
        <v>10</v>
      </c>
      <c r="F48" s="91">
        <f>F46-F47</f>
        <v>-40552</v>
      </c>
      <c r="G48" s="91">
        <f aca="true" t="shared" si="14" ref="G48:N48">G46-G47</f>
        <v>-450351</v>
      </c>
      <c r="H48" s="91">
        <f t="shared" si="14"/>
        <v>515204</v>
      </c>
      <c r="I48" s="91">
        <f t="shared" si="14"/>
        <v>-8022</v>
      </c>
      <c r="J48" s="91">
        <f t="shared" si="14"/>
        <v>-17</v>
      </c>
      <c r="K48" s="91">
        <f t="shared" si="14"/>
        <v>0</v>
      </c>
      <c r="L48" s="91">
        <f t="shared" si="14"/>
        <v>-571</v>
      </c>
      <c r="M48" s="91">
        <f t="shared" si="14"/>
        <v>-47573</v>
      </c>
      <c r="N48" s="107">
        <f t="shared" si="14"/>
        <v>-49222</v>
      </c>
    </row>
    <row r="49" spans="1:14" ht="24.75" customHeight="1">
      <c r="A49" s="143" t="s">
        <v>39</v>
      </c>
      <c r="B49" s="141"/>
      <c r="C49" s="141"/>
      <c r="D49" s="23"/>
      <c r="E49" s="73" t="s">
        <v>63</v>
      </c>
      <c r="F49" s="82">
        <f>SUM(G49:N49)</f>
        <v>467224</v>
      </c>
      <c r="G49" s="65">
        <v>431829</v>
      </c>
      <c r="H49" s="65">
        <v>15875</v>
      </c>
      <c r="I49" s="65">
        <v>66</v>
      </c>
      <c r="J49" s="65">
        <v>19435</v>
      </c>
      <c r="K49" s="65">
        <v>0</v>
      </c>
      <c r="L49" s="65">
        <v>0</v>
      </c>
      <c r="M49" s="65">
        <v>19</v>
      </c>
      <c r="N49" s="106">
        <v>0</v>
      </c>
    </row>
    <row r="50" spans="1:14" ht="24.75" customHeight="1">
      <c r="A50" s="48"/>
      <c r="B50" s="32"/>
      <c r="C50" s="25"/>
      <c r="D50" s="26"/>
      <c r="E50" s="74" t="s">
        <v>62</v>
      </c>
      <c r="F50" s="82">
        <f>SUM(G50:N50)</f>
        <v>345803</v>
      </c>
      <c r="G50" s="65">
        <v>335902</v>
      </c>
      <c r="H50" s="65">
        <v>9610</v>
      </c>
      <c r="I50" s="65">
        <v>147</v>
      </c>
      <c r="J50" s="65">
        <v>102</v>
      </c>
      <c r="K50" s="65">
        <v>0</v>
      </c>
      <c r="L50" s="65">
        <v>0</v>
      </c>
      <c r="M50" s="65">
        <v>42</v>
      </c>
      <c r="N50" s="106">
        <v>0</v>
      </c>
    </row>
    <row r="51" spans="1:14" ht="24.75" customHeight="1">
      <c r="A51" s="49"/>
      <c r="B51" s="33"/>
      <c r="C51" s="34"/>
      <c r="D51" s="29"/>
      <c r="E51" s="8" t="s">
        <v>10</v>
      </c>
      <c r="F51" s="91">
        <f>F49-F50</f>
        <v>121421</v>
      </c>
      <c r="G51" s="91">
        <f aca="true" t="shared" si="15" ref="G51:N51">G49-G50</f>
        <v>95927</v>
      </c>
      <c r="H51" s="91">
        <f t="shared" si="15"/>
        <v>6265</v>
      </c>
      <c r="I51" s="91">
        <f t="shared" si="15"/>
        <v>-81</v>
      </c>
      <c r="J51" s="91">
        <f t="shared" si="15"/>
        <v>19333</v>
      </c>
      <c r="K51" s="91">
        <f t="shared" si="15"/>
        <v>0</v>
      </c>
      <c r="L51" s="91">
        <f t="shared" si="15"/>
        <v>0</v>
      </c>
      <c r="M51" s="91">
        <f t="shared" si="15"/>
        <v>-23</v>
      </c>
      <c r="N51" s="107">
        <f t="shared" si="15"/>
        <v>0</v>
      </c>
    </row>
    <row r="52" spans="1:14" ht="24.75" customHeight="1">
      <c r="A52" s="143" t="s">
        <v>41</v>
      </c>
      <c r="B52" s="141"/>
      <c r="C52" s="141"/>
      <c r="D52" s="144"/>
      <c r="E52" s="73" t="s">
        <v>63</v>
      </c>
      <c r="F52" s="82">
        <f>SUM(G52:N52)</f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106">
        <v>0</v>
      </c>
    </row>
    <row r="53" spans="1:14" ht="24.75" customHeight="1">
      <c r="A53" s="145"/>
      <c r="B53" s="146"/>
      <c r="C53" s="146"/>
      <c r="D53" s="37"/>
      <c r="E53" s="74" t="s">
        <v>62</v>
      </c>
      <c r="F53" s="82">
        <f>SUM(G53:N53)</f>
        <v>45334</v>
      </c>
      <c r="G53" s="65">
        <v>45334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106">
        <v>0</v>
      </c>
    </row>
    <row r="54" spans="1:14" ht="24.75" customHeight="1">
      <c r="A54" s="49"/>
      <c r="B54" s="33"/>
      <c r="C54" s="34"/>
      <c r="D54" s="29"/>
      <c r="E54" s="8" t="s">
        <v>10</v>
      </c>
      <c r="F54" s="91">
        <f>F52-F53</f>
        <v>-45334</v>
      </c>
      <c r="G54" s="91">
        <f aca="true" t="shared" si="16" ref="G54:N54">G52-G53</f>
        <v>-45334</v>
      </c>
      <c r="H54" s="91">
        <f t="shared" si="16"/>
        <v>0</v>
      </c>
      <c r="I54" s="91">
        <f t="shared" si="16"/>
        <v>0</v>
      </c>
      <c r="J54" s="91">
        <f t="shared" si="16"/>
        <v>0</v>
      </c>
      <c r="K54" s="91">
        <f t="shared" si="16"/>
        <v>0</v>
      </c>
      <c r="L54" s="91">
        <f t="shared" si="16"/>
        <v>0</v>
      </c>
      <c r="M54" s="91">
        <f t="shared" si="16"/>
        <v>0</v>
      </c>
      <c r="N54" s="107">
        <f t="shared" si="16"/>
        <v>0</v>
      </c>
    </row>
    <row r="55" spans="1:14" ht="24.75" customHeight="1">
      <c r="A55" s="147" t="s">
        <v>43</v>
      </c>
      <c r="B55" s="148" t="s">
        <v>44</v>
      </c>
      <c r="C55" s="38" t="s">
        <v>45</v>
      </c>
      <c r="D55" s="39"/>
      <c r="E55" s="73" t="s">
        <v>63</v>
      </c>
      <c r="F55" s="82">
        <f>SUM(G55:N55)</f>
        <v>6448793</v>
      </c>
      <c r="G55" s="65">
        <v>4858514</v>
      </c>
      <c r="H55" s="65">
        <v>1309141</v>
      </c>
      <c r="I55" s="65">
        <v>9441</v>
      </c>
      <c r="J55" s="65">
        <v>135774</v>
      </c>
      <c r="K55" s="65">
        <v>0</v>
      </c>
      <c r="L55" s="65">
        <v>25064</v>
      </c>
      <c r="M55" s="112">
        <v>106774</v>
      </c>
      <c r="N55" s="106">
        <v>4085</v>
      </c>
    </row>
    <row r="56" spans="1:14" ht="24.75" customHeight="1">
      <c r="A56" s="139"/>
      <c r="B56" s="149"/>
      <c r="C56" s="24"/>
      <c r="D56" s="26"/>
      <c r="E56" s="74" t="s">
        <v>62</v>
      </c>
      <c r="F56" s="82">
        <f>SUM(G56:N56)</f>
        <v>7088083</v>
      </c>
      <c r="G56" s="65">
        <v>5312676</v>
      </c>
      <c r="H56" s="65">
        <v>1512366</v>
      </c>
      <c r="I56" s="65">
        <v>12194</v>
      </c>
      <c r="J56" s="65">
        <v>117803</v>
      </c>
      <c r="K56" s="65">
        <v>0</v>
      </c>
      <c r="L56" s="65">
        <v>26248</v>
      </c>
      <c r="M56" s="113">
        <v>106176</v>
      </c>
      <c r="N56" s="106">
        <v>620</v>
      </c>
    </row>
    <row r="57" spans="1:14" ht="24.75" customHeight="1">
      <c r="A57" s="139"/>
      <c r="B57" s="149"/>
      <c r="C57" s="28"/>
      <c r="D57" s="29"/>
      <c r="E57" s="8" t="s">
        <v>10</v>
      </c>
      <c r="F57" s="91">
        <f>F55-F56</f>
        <v>-639290</v>
      </c>
      <c r="G57" s="91">
        <f aca="true" t="shared" si="17" ref="G57:N57">G55-G56</f>
        <v>-454162</v>
      </c>
      <c r="H57" s="91">
        <f t="shared" si="17"/>
        <v>-203225</v>
      </c>
      <c r="I57" s="91">
        <f t="shared" si="17"/>
        <v>-2753</v>
      </c>
      <c r="J57" s="91">
        <f t="shared" si="17"/>
        <v>17971</v>
      </c>
      <c r="K57" s="91">
        <f t="shared" si="17"/>
        <v>0</v>
      </c>
      <c r="L57" s="91">
        <f t="shared" si="17"/>
        <v>-1184</v>
      </c>
      <c r="M57" s="91">
        <f t="shared" si="17"/>
        <v>598</v>
      </c>
      <c r="N57" s="107">
        <f t="shared" si="17"/>
        <v>3465</v>
      </c>
    </row>
    <row r="58" spans="1:14" ht="24.75" customHeight="1">
      <c r="A58" s="139"/>
      <c r="B58" s="149"/>
      <c r="C58" s="38" t="s">
        <v>24</v>
      </c>
      <c r="D58" s="39"/>
      <c r="E58" s="73" t="s">
        <v>63</v>
      </c>
      <c r="F58" s="82">
        <f>SUM(G58:N58)</f>
        <v>142</v>
      </c>
      <c r="G58" s="65">
        <v>85</v>
      </c>
      <c r="H58" s="65">
        <v>19</v>
      </c>
      <c r="I58" s="65">
        <v>2</v>
      </c>
      <c r="J58" s="65">
        <v>8</v>
      </c>
      <c r="K58" s="65">
        <v>1</v>
      </c>
      <c r="L58" s="65">
        <v>2</v>
      </c>
      <c r="M58" s="65">
        <v>24</v>
      </c>
      <c r="N58" s="106">
        <v>1</v>
      </c>
    </row>
    <row r="59" spans="1:14" ht="24.75" customHeight="1">
      <c r="A59" s="139"/>
      <c r="B59" s="149"/>
      <c r="C59" s="24"/>
      <c r="D59" s="26"/>
      <c r="E59" s="74" t="s">
        <v>62</v>
      </c>
      <c r="F59" s="82">
        <f>SUM(G59:N59)</f>
        <v>145</v>
      </c>
      <c r="G59" s="65">
        <v>86</v>
      </c>
      <c r="H59" s="65">
        <v>20</v>
      </c>
      <c r="I59" s="65">
        <v>2</v>
      </c>
      <c r="J59" s="65">
        <v>8</v>
      </c>
      <c r="K59" s="65">
        <v>1</v>
      </c>
      <c r="L59" s="65">
        <v>2</v>
      </c>
      <c r="M59" s="65">
        <v>25</v>
      </c>
      <c r="N59" s="106">
        <v>1</v>
      </c>
    </row>
    <row r="60" spans="1:14" ht="24.75" customHeight="1">
      <c r="A60" s="139"/>
      <c r="B60" s="150"/>
      <c r="C60" s="28"/>
      <c r="D60" s="29"/>
      <c r="E60" s="8" t="s">
        <v>10</v>
      </c>
      <c r="F60" s="91">
        <f>F58-F59</f>
        <v>-3</v>
      </c>
      <c r="G60" s="91">
        <f aca="true" t="shared" si="18" ref="G60:N60">G58-G59</f>
        <v>-1</v>
      </c>
      <c r="H60" s="91">
        <f t="shared" si="18"/>
        <v>-1</v>
      </c>
      <c r="I60" s="91">
        <f t="shared" si="18"/>
        <v>0</v>
      </c>
      <c r="J60" s="91">
        <f t="shared" si="18"/>
        <v>0</v>
      </c>
      <c r="K60" s="91">
        <f t="shared" si="18"/>
        <v>0</v>
      </c>
      <c r="L60" s="91">
        <f t="shared" si="18"/>
        <v>0</v>
      </c>
      <c r="M60" s="91">
        <f t="shared" si="18"/>
        <v>-1</v>
      </c>
      <c r="N60" s="107">
        <f t="shared" si="18"/>
        <v>0</v>
      </c>
    </row>
    <row r="61" spans="1:14" ht="24.75" customHeight="1">
      <c r="A61" s="139"/>
      <c r="B61" s="151" t="s">
        <v>47</v>
      </c>
      <c r="C61" s="38" t="s">
        <v>45</v>
      </c>
      <c r="D61" s="39"/>
      <c r="E61" s="73" t="s">
        <v>63</v>
      </c>
      <c r="F61" s="82">
        <f>SUM(G61:N61)</f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106">
        <v>0</v>
      </c>
    </row>
    <row r="62" spans="1:14" ht="24.75" customHeight="1">
      <c r="A62" s="139"/>
      <c r="B62" s="152"/>
      <c r="C62" s="24"/>
      <c r="D62" s="26"/>
      <c r="E62" s="74" t="s">
        <v>62</v>
      </c>
      <c r="F62" s="82">
        <f>SUM(G62:N62)</f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106">
        <v>0</v>
      </c>
    </row>
    <row r="63" spans="1:14" ht="24.75" customHeight="1">
      <c r="A63" s="139"/>
      <c r="B63" s="152"/>
      <c r="C63" s="28"/>
      <c r="D63" s="29"/>
      <c r="E63" s="8" t="s">
        <v>10</v>
      </c>
      <c r="F63" s="91">
        <f>F61-F62</f>
        <v>0</v>
      </c>
      <c r="G63" s="91">
        <f aca="true" t="shared" si="19" ref="G63:N63">G61-G62</f>
        <v>0</v>
      </c>
      <c r="H63" s="91">
        <f t="shared" si="19"/>
        <v>0</v>
      </c>
      <c r="I63" s="91">
        <f t="shared" si="19"/>
        <v>0</v>
      </c>
      <c r="J63" s="91">
        <f t="shared" si="19"/>
        <v>0</v>
      </c>
      <c r="K63" s="91">
        <f t="shared" si="19"/>
        <v>0</v>
      </c>
      <c r="L63" s="91">
        <f t="shared" si="19"/>
        <v>0</v>
      </c>
      <c r="M63" s="91">
        <f t="shared" si="19"/>
        <v>0</v>
      </c>
      <c r="N63" s="107">
        <f t="shared" si="19"/>
        <v>0</v>
      </c>
    </row>
    <row r="64" spans="1:14" ht="24.75" customHeight="1">
      <c r="A64" s="139"/>
      <c r="B64" s="152"/>
      <c r="C64" s="38" t="s">
        <v>24</v>
      </c>
      <c r="D64" s="39"/>
      <c r="E64" s="73" t="s">
        <v>63</v>
      </c>
      <c r="F64" s="82">
        <f>SUM(G64:N64)</f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106">
        <v>0</v>
      </c>
    </row>
    <row r="65" spans="1:14" ht="24.75" customHeight="1">
      <c r="A65" s="139"/>
      <c r="B65" s="152"/>
      <c r="C65" s="27"/>
      <c r="D65" s="40"/>
      <c r="E65" s="74" t="s">
        <v>62</v>
      </c>
      <c r="F65" s="82">
        <f>SUM(G65:N65)</f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106">
        <v>0</v>
      </c>
    </row>
    <row r="66" spans="1:14" ht="24.75" customHeight="1">
      <c r="A66" s="140"/>
      <c r="B66" s="153"/>
      <c r="C66" s="30"/>
      <c r="D66" s="41"/>
      <c r="E66" s="8" t="s">
        <v>10</v>
      </c>
      <c r="F66" s="91">
        <f>F64-F65</f>
        <v>0</v>
      </c>
      <c r="G66" s="91">
        <f aca="true" t="shared" si="20" ref="G66:N66">G64-G65</f>
        <v>0</v>
      </c>
      <c r="H66" s="91">
        <f t="shared" si="20"/>
        <v>0</v>
      </c>
      <c r="I66" s="91">
        <f t="shared" si="20"/>
        <v>0</v>
      </c>
      <c r="J66" s="91">
        <f t="shared" si="20"/>
        <v>0</v>
      </c>
      <c r="K66" s="91">
        <f t="shared" si="20"/>
        <v>0</v>
      </c>
      <c r="L66" s="91">
        <f t="shared" si="20"/>
        <v>0</v>
      </c>
      <c r="M66" s="91">
        <f t="shared" si="20"/>
        <v>0</v>
      </c>
      <c r="N66" s="107">
        <f t="shared" si="20"/>
        <v>0</v>
      </c>
    </row>
    <row r="67" spans="1:14" ht="24.75" customHeight="1">
      <c r="A67" s="50" t="s">
        <v>49</v>
      </c>
      <c r="B67" s="42"/>
      <c r="C67" s="42"/>
      <c r="D67" s="43"/>
      <c r="E67" s="73" t="s">
        <v>63</v>
      </c>
      <c r="F67" s="82">
        <f>SUM(G67:N67)</f>
        <v>114367461</v>
      </c>
      <c r="G67" s="92">
        <v>100627755</v>
      </c>
      <c r="H67" s="92">
        <v>9087930</v>
      </c>
      <c r="I67" s="92">
        <v>257679</v>
      </c>
      <c r="J67" s="92">
        <v>1102443</v>
      </c>
      <c r="K67" s="92">
        <v>225107</v>
      </c>
      <c r="L67" s="92">
        <v>123241</v>
      </c>
      <c r="M67" s="92">
        <v>2862873</v>
      </c>
      <c r="N67" s="108">
        <v>80433</v>
      </c>
    </row>
    <row r="68" spans="1:14" ht="24.75" customHeight="1">
      <c r="A68" s="51"/>
      <c r="B68" s="44"/>
      <c r="C68" s="44"/>
      <c r="D68" s="45"/>
      <c r="E68" s="74" t="s">
        <v>62</v>
      </c>
      <c r="F68" s="82">
        <f>SUM(G68:N68)</f>
        <v>133685453</v>
      </c>
      <c r="G68" s="83">
        <v>118934772</v>
      </c>
      <c r="H68" s="83">
        <v>10371364</v>
      </c>
      <c r="I68" s="83">
        <v>204080</v>
      </c>
      <c r="J68" s="83">
        <v>1035250</v>
      </c>
      <c r="K68" s="83">
        <v>218523</v>
      </c>
      <c r="L68" s="83">
        <v>141305</v>
      </c>
      <c r="M68" s="83">
        <v>2685101</v>
      </c>
      <c r="N68" s="109">
        <v>95058</v>
      </c>
    </row>
    <row r="69" spans="1:14" ht="24.75" customHeight="1" thickBot="1">
      <c r="A69" s="52"/>
      <c r="B69" s="53"/>
      <c r="C69" s="53"/>
      <c r="D69" s="54"/>
      <c r="E69" s="64" t="s">
        <v>10</v>
      </c>
      <c r="F69" s="93">
        <f>F67-F68</f>
        <v>-19317992</v>
      </c>
      <c r="G69" s="93">
        <f aca="true" t="shared" si="21" ref="G69:N69">G67-G68</f>
        <v>-18307017</v>
      </c>
      <c r="H69" s="93">
        <f t="shared" si="21"/>
        <v>-1283434</v>
      </c>
      <c r="I69" s="93">
        <f t="shared" si="21"/>
        <v>53599</v>
      </c>
      <c r="J69" s="93">
        <f t="shared" si="21"/>
        <v>67193</v>
      </c>
      <c r="K69" s="93">
        <f t="shared" si="21"/>
        <v>6584</v>
      </c>
      <c r="L69" s="93">
        <f t="shared" si="21"/>
        <v>-18064</v>
      </c>
      <c r="M69" s="93">
        <f t="shared" si="21"/>
        <v>177772</v>
      </c>
      <c r="N69" s="110">
        <f t="shared" si="21"/>
        <v>-14625</v>
      </c>
    </row>
  </sheetData>
  <sheetProtection/>
  <mergeCells count="15">
    <mergeCell ref="A55:A66"/>
    <mergeCell ref="B55:B60"/>
    <mergeCell ref="B61:B66"/>
    <mergeCell ref="A22:A45"/>
    <mergeCell ref="B22:D22"/>
    <mergeCell ref="B31:D31"/>
    <mergeCell ref="B43:C43"/>
    <mergeCell ref="A46:C46"/>
    <mergeCell ref="A49:C49"/>
    <mergeCell ref="M1:N2"/>
    <mergeCell ref="A3:E3"/>
    <mergeCell ref="A4:A21"/>
    <mergeCell ref="B19:C19"/>
    <mergeCell ref="A52:D52"/>
    <mergeCell ref="A53:C53"/>
  </mergeCells>
  <printOptions/>
  <pageMargins left="0.5905511811023623" right="0.5905511811023623" top="0.35433070866141736" bottom="0.31496062992125984" header="0.31496062992125984" footer="0.35433070866141736"/>
  <pageSetup firstPageNumber="37" useFirstPageNumber="1" fitToHeight="0" horizontalDpi="600" verticalDpi="600" orientation="portrait" paperSize="9" scale="49" r:id="rId1"/>
  <headerFooter alignWithMargins="0">
    <oddHeader>&amp;L&amp;"ＭＳ ゴシック,標準"&amp;18Ⅲ　事業別決算一覧表
　２　法非適用事業</oddHeader>
    <oddFooter>&amp;C&amp;"ＭＳ ゴシック,標準"&amp;18 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埼玉県</cp:lastModifiedBy>
  <cp:lastPrinted>2015-01-07T02:35:18Z</cp:lastPrinted>
  <dcterms:created xsi:type="dcterms:W3CDTF">2009-09-11T11:49:46Z</dcterms:created>
  <dcterms:modified xsi:type="dcterms:W3CDTF">2015-01-08T05:56:25Z</dcterms:modified>
  <cp:category/>
  <cp:version/>
  <cp:contentType/>
  <cp:contentStatus/>
</cp:coreProperties>
</file>