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55表" sheetId="1" r:id="rId1"/>
    <sheet name="Sheet1" sheetId="2" r:id="rId2"/>
  </sheets>
  <definedNames>
    <definedName name="_xlnm.Print_Area" localSheetId="0">'第55表'!$A$1:$AR$102</definedName>
  </definedNames>
  <calcPr fullCalcOnLoad="1"/>
</workbook>
</file>

<file path=xl/sharedStrings.xml><?xml version="1.0" encoding="utf-8"?>
<sst xmlns="http://schemas.openxmlformats.org/spreadsheetml/2006/main" count="301" uniqueCount="155">
  <si>
    <t>高等学校</t>
  </si>
  <si>
    <t>Ａ</t>
  </si>
  <si>
    <t>短期大学</t>
  </si>
  <si>
    <t>（専門課程）</t>
  </si>
  <si>
    <t>Ｅ</t>
  </si>
  <si>
    <t>就職している者（再掲）</t>
  </si>
  <si>
    <t>の</t>
  </si>
  <si>
    <t>通信教</t>
  </si>
  <si>
    <t>区　　分</t>
  </si>
  <si>
    <t xml:space="preserve"> 進　学　者</t>
  </si>
  <si>
    <t>進</t>
  </si>
  <si>
    <t>育部を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</si>
  <si>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</si>
  <si>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</si>
  <si>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</si>
  <si>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</si>
  <si>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</si>
  <si>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</si>
  <si>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</si>
  <si>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</si>
  <si>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</si>
  <si>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</si>
  <si>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</si>
  <si>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</si>
  <si>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</si>
  <si>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</si>
  <si>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</si>
  <si>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</si>
  <si>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</si>
  <si>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</si>
  <si>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</si>
  <si>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</si>
  <si>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</si>
  <si>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</si>
  <si>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</si>
  <si>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</si>
  <si>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</si>
  <si>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</si>
  <si>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</si>
  <si>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</si>
  <si>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</si>
  <si>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</si>
  <si>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</si>
  <si>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</si>
  <si>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</si>
  <si>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</si>
  <si>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</si>
  <si>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</si>
  <si>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</si>
  <si>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</si>
  <si>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</si>
  <si>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</si>
  <si>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</si>
  <si>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</si>
  <si>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</si>
  <si>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</si>
  <si>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</si>
  <si>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</si>
  <si>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</si>
  <si>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</si>
  <si>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死亡・</t>
  </si>
  <si>
    <t>　不詳</t>
  </si>
  <si>
    <t>左記以外</t>
  </si>
  <si>
    <t>の者</t>
  </si>
  <si>
    <t>仕 事 に</t>
  </si>
  <si>
    <t>就いた者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</si>
  <si>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</si>
  <si>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</si>
  <si>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</si>
  <si>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</si>
  <si>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</si>
  <si>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</si>
  <si>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</si>
  <si>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</si>
  <si>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</si>
  <si>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</si>
  <si>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</si>
  <si>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</si>
  <si>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</si>
  <si>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</si>
  <si>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</si>
  <si>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</si>
  <si>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</si>
  <si>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</si>
  <si>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</si>
  <si>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</si>
  <si>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</si>
  <si>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</si>
  <si>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</si>
  <si>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</si>
  <si>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</si>
  <si>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</si>
  <si>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</si>
  <si>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</si>
  <si>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</si>
  <si>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</si>
  <si>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</si>
  <si>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</si>
  <si>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</si>
  <si>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</si>
  <si>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</si>
  <si>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</si>
  <si>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</si>
  <si>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</si>
  <si>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</si>
  <si>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</si>
  <si>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</si>
  <si>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</si>
  <si>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</si>
  <si>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</si>
  <si>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</si>
  <si>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</si>
  <si>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</si>
  <si>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</si>
  <si>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</si>
  <si>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</si>
  <si>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</si>
  <si>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</si>
  <si>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</si>
  <si>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</si>
  <si>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</si>
  <si>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</si>
  <si>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</si>
  <si>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</si>
  <si>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</si>
  <si>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</si>
  <si>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</si>
  <si>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</si>
  <si>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</si>
  <si>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</si>
  <si>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</si>
  <si>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</si>
  <si>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</si>
  <si>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</si>
  <si>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</si>
  <si>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</si>
  <si>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</si>
  <si>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</si>
  <si>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</si>
  <si>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</si>
  <si>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</si>
  <si>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</si>
  <si>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</si>
  <si>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</si>
  <si>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</si>
  <si>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(本 科)</t>
  </si>
  <si>
    <t>特別支援</t>
  </si>
  <si>
    <t>学　校</t>
  </si>
  <si>
    <t>不詳・</t>
  </si>
  <si>
    <t>　死亡</t>
  </si>
  <si>
    <t>白岡市</t>
  </si>
  <si>
    <t>平成25年３月</t>
  </si>
  <si>
    <t>平成26年３月</t>
  </si>
  <si>
    <t>卒業者
に
占める
就職者
の割合</t>
  </si>
  <si>
    <t>　第５５表　　市　　町　　村　　別　　進　　路　　別　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</si>
</sst>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  <numFmt numFmtId="188" formatCode="#,##0.0_);[Red]\(#,##0.0\)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0" fontId="8" fillId="0" borderId="11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distributed" vertical="top"/>
    </xf>
    <xf numFmtId="178" fontId="4" fillId="0" borderId="10" xfId="0" applyNumberFormat="1" applyFont="1" applyFill="1" applyBorder="1" applyAlignment="1">
      <alignment vertical="top"/>
    </xf>
    <xf numFmtId="182" fontId="4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Continuous" vertical="top"/>
    </xf>
    <xf numFmtId="0" fontId="4" fillId="0" borderId="13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Continuous"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178" fontId="8" fillId="0" borderId="0" xfId="60" applyNumberFormat="1" applyFont="1" applyFill="1" applyBorder="1" applyAlignment="1">
      <alignment horizontal="distributed"/>
      <protection/>
    </xf>
    <xf numFmtId="178" fontId="0" fillId="0" borderId="0" xfId="6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0" fontId="4" fillId="0" borderId="18" xfId="0" applyFont="1" applyFill="1" applyBorder="1" applyAlignment="1">
      <alignment horizontal="center" vertical="center" shrinkToFit="1"/>
    </xf>
    <xf numFmtId="178" fontId="8" fillId="0" borderId="0" xfId="61" applyNumberFormat="1" applyFont="1" applyFill="1" applyBorder="1" applyAlignment="1">
      <alignment/>
      <protection/>
    </xf>
    <xf numFmtId="0" fontId="0" fillId="0" borderId="0" xfId="0" applyBorder="1" applyAlignment="1">
      <alignment horizontal="distributed"/>
    </xf>
    <xf numFmtId="182" fontId="4" fillId="0" borderId="0" xfId="0" applyNumberFormat="1" applyFont="1" applyFill="1" applyAlignment="1">
      <alignment shrinkToFit="1"/>
    </xf>
    <xf numFmtId="184" fontId="4" fillId="0" borderId="0" xfId="0" applyNumberFormat="1" applyFont="1" applyFill="1" applyAlignment="1">
      <alignment shrinkToFit="1"/>
    </xf>
    <xf numFmtId="182" fontId="8" fillId="0" borderId="0" xfId="0" applyNumberFormat="1" applyFont="1" applyFill="1" applyAlignment="1">
      <alignment shrinkToFit="1"/>
    </xf>
    <xf numFmtId="184" fontId="8" fillId="0" borderId="0" xfId="0" applyNumberFormat="1" applyFont="1" applyFill="1" applyAlignment="1">
      <alignment shrinkToFit="1"/>
    </xf>
    <xf numFmtId="188" fontId="4" fillId="0" borderId="0" xfId="0" applyNumberFormat="1" applyFont="1" applyFill="1" applyAlignment="1">
      <alignment horizontal="right" shrinkToFit="1"/>
    </xf>
    <xf numFmtId="188" fontId="4" fillId="0" borderId="0" xfId="0" applyNumberFormat="1" applyFont="1" applyFill="1" applyAlignment="1" applyProtection="1">
      <alignment horizontal="right" shrinkToFit="1"/>
      <protection locked="0"/>
    </xf>
    <xf numFmtId="188" fontId="4" fillId="0" borderId="0" xfId="0" applyNumberFormat="1" applyFont="1" applyFill="1" applyBorder="1" applyAlignment="1">
      <alignment horizontal="right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Alignment="1">
      <alignment/>
    </xf>
    <xf numFmtId="178" fontId="4" fillId="0" borderId="0" xfId="61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distributed"/>
    </xf>
    <xf numFmtId="185" fontId="5" fillId="0" borderId="0" xfId="0" applyNumberFormat="1" applyFont="1" applyFill="1" applyAlignment="1">
      <alignment shrinkToFit="1"/>
    </xf>
    <xf numFmtId="178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8" fontId="4" fillId="0" borderId="0" xfId="0" applyNumberFormat="1" applyFont="1" applyBorder="1" applyAlignment="1" applyProtection="1">
      <alignment horizontal="right"/>
      <protection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9"/>
  <sheetViews>
    <sheetView tabSelected="1" zoomScaleSheetLayoutView="11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4.25"/>
  <cols>
    <col min="1" max="1" width="11.8984375" style="33" customWidth="1"/>
    <col min="2" max="2" width="0.8984375" style="33" customWidth="1"/>
    <col min="3" max="5" width="6.59765625" style="10" customWidth="1"/>
    <col min="6" max="7" width="6.3984375" style="10" customWidth="1"/>
    <col min="8" max="8" width="4.398437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8" width="5.59765625" style="10" customWidth="1"/>
    <col min="19" max="19" width="5.8984375" style="10" customWidth="1"/>
    <col min="20" max="20" width="6" style="10" customWidth="1"/>
    <col min="21" max="23" width="5.19921875" style="10" customWidth="1"/>
    <col min="24" max="25" width="4" style="10" customWidth="1"/>
    <col min="26" max="27" width="5.3984375" style="10" customWidth="1"/>
    <col min="28" max="29" width="5.09765625" style="10" customWidth="1"/>
    <col min="30" max="30" width="5.5" style="10" customWidth="1"/>
    <col min="31" max="31" width="5.3984375" style="10" customWidth="1"/>
    <col min="32" max="33" width="3.09765625" style="10" customWidth="1"/>
    <col min="34" max="41" width="3" style="10" customWidth="1"/>
    <col min="42" max="42" width="5.3984375" style="10" customWidth="1"/>
    <col min="43" max="43" width="6" style="10" customWidth="1"/>
    <col min="44" max="44" width="5" style="10" customWidth="1"/>
    <col min="45" max="45" width="7" style="10" customWidth="1"/>
    <col min="46" max="48" width="1.69921875" style="10" customWidth="1"/>
    <col min="49" max="16384" width="9" style="10" customWidth="1"/>
  </cols>
  <sheetData>
    <row r="1" spans="1:44" s="1" customFormat="1" ht="13.5">
      <c r="A1" s="13" t="s">
        <v>0</v>
      </c>
      <c r="AR1" s="14" t="s">
        <v>0</v>
      </c>
    </row>
    <row r="2" spans="1:44" s="1" customFormat="1" ht="30" customHeight="1">
      <c r="A2" s="32"/>
      <c r="B2" s="32"/>
      <c r="C2" s="8"/>
      <c r="D2" s="8"/>
      <c r="E2" s="8"/>
      <c r="F2" s="8"/>
      <c r="G2" s="8"/>
      <c r="H2" s="8"/>
      <c r="I2" s="8"/>
      <c r="J2" s="8"/>
      <c r="K2" s="8"/>
      <c r="L2" s="36"/>
      <c r="M2" s="8"/>
      <c r="N2" s="8"/>
      <c r="O2" s="8"/>
      <c r="P2" s="8"/>
      <c r="Q2" s="8"/>
      <c r="R2" s="8"/>
      <c r="S2" s="71" t="s">
        <v>154</v>
      </c>
      <c r="T2" s="36" t="s">
        <v>46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110" t="s">
        <v>8</v>
      </c>
      <c r="B3" s="108"/>
      <c r="C3" s="107" t="s">
        <v>41</v>
      </c>
      <c r="D3" s="109"/>
      <c r="E3" s="108"/>
      <c r="F3" s="117" t="s">
        <v>48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  <c r="R3" s="52" t="s">
        <v>44</v>
      </c>
      <c r="S3" s="53"/>
      <c r="T3" s="49" t="s">
        <v>33</v>
      </c>
      <c r="U3" s="49"/>
      <c r="V3" s="49"/>
      <c r="W3" s="49"/>
      <c r="X3" s="58" t="s">
        <v>28</v>
      </c>
      <c r="Y3" s="11"/>
      <c r="Z3" s="107" t="s">
        <v>4</v>
      </c>
      <c r="AA3" s="109"/>
      <c r="AB3" s="107" t="s">
        <v>57</v>
      </c>
      <c r="AC3" s="108"/>
      <c r="AD3" s="110" t="s">
        <v>32</v>
      </c>
      <c r="AE3" s="108"/>
      <c r="AF3" s="107" t="s">
        <v>58</v>
      </c>
      <c r="AG3" s="108"/>
      <c r="AH3" s="62" t="s">
        <v>50</v>
      </c>
      <c r="AI3" s="62"/>
      <c r="AJ3" s="62"/>
      <c r="AK3" s="62"/>
      <c r="AL3" s="62"/>
      <c r="AM3" s="62"/>
      <c r="AN3" s="62"/>
      <c r="AO3" s="46"/>
      <c r="AP3" s="65" t="s">
        <v>1</v>
      </c>
      <c r="AQ3" s="100"/>
      <c r="AR3" s="125" t="s">
        <v>153</v>
      </c>
    </row>
    <row r="4" spans="1:44" ht="15" customHeight="1">
      <c r="A4" s="128"/>
      <c r="B4" s="112"/>
      <c r="C4" s="130"/>
      <c r="D4" s="128"/>
      <c r="E4" s="112"/>
      <c r="F4" s="3"/>
      <c r="G4" s="11"/>
      <c r="I4" s="11"/>
      <c r="J4" s="45" t="s">
        <v>36</v>
      </c>
      <c r="K4" s="46"/>
      <c r="L4" s="120" t="s">
        <v>45</v>
      </c>
      <c r="M4" s="121"/>
      <c r="O4" s="11"/>
      <c r="P4" s="51" t="s">
        <v>146</v>
      </c>
      <c r="Q4" s="46"/>
      <c r="R4" s="52" t="s">
        <v>3</v>
      </c>
      <c r="S4" s="53"/>
      <c r="T4" s="49" t="s">
        <v>55</v>
      </c>
      <c r="U4" s="49"/>
      <c r="V4" s="49"/>
      <c r="W4" s="49"/>
      <c r="X4" s="59" t="s">
        <v>27</v>
      </c>
      <c r="Y4" s="46"/>
      <c r="AA4" s="3"/>
      <c r="AB4" s="102" t="s">
        <v>59</v>
      </c>
      <c r="AC4" s="112"/>
      <c r="AE4" s="11"/>
      <c r="AG4" s="11"/>
      <c r="AH4" s="50" t="s">
        <v>51</v>
      </c>
      <c r="AI4" s="50"/>
      <c r="AJ4" s="50"/>
      <c r="AK4" s="50"/>
      <c r="AL4" s="50"/>
      <c r="AM4" s="50"/>
      <c r="AN4" s="50"/>
      <c r="AO4" s="48"/>
      <c r="AP4" s="66" t="s">
        <v>6</v>
      </c>
      <c r="AQ4" s="67" t="s">
        <v>7</v>
      </c>
      <c r="AR4" s="126"/>
    </row>
    <row r="5" spans="1:44" ht="15" customHeight="1">
      <c r="A5" s="128"/>
      <c r="B5" s="112"/>
      <c r="C5" s="130"/>
      <c r="D5" s="128"/>
      <c r="E5" s="112"/>
      <c r="F5" s="104" t="s">
        <v>40</v>
      </c>
      <c r="G5" s="124"/>
      <c r="H5" s="104" t="s">
        <v>2</v>
      </c>
      <c r="I5" s="124"/>
      <c r="J5" s="45" t="s">
        <v>37</v>
      </c>
      <c r="K5" s="46"/>
      <c r="L5" s="122"/>
      <c r="M5" s="123"/>
      <c r="N5" s="102" t="s">
        <v>0</v>
      </c>
      <c r="O5" s="112"/>
      <c r="P5" s="51" t="s">
        <v>147</v>
      </c>
      <c r="Q5" s="46"/>
      <c r="R5" s="52" t="s">
        <v>9</v>
      </c>
      <c r="S5" s="53"/>
      <c r="T5" s="45" t="s">
        <v>34</v>
      </c>
      <c r="U5" s="50"/>
      <c r="V5" s="50"/>
      <c r="W5" s="48"/>
      <c r="X5" s="49" t="s">
        <v>29</v>
      </c>
      <c r="Y5" s="46"/>
      <c r="Z5" s="102" t="s">
        <v>15</v>
      </c>
      <c r="AA5" s="111"/>
      <c r="AB5" s="102" t="s">
        <v>64</v>
      </c>
      <c r="AC5" s="112"/>
      <c r="AD5" s="49" t="s">
        <v>62</v>
      </c>
      <c r="AE5" s="46"/>
      <c r="AF5" s="102" t="s">
        <v>148</v>
      </c>
      <c r="AG5" s="103"/>
      <c r="AH5" s="19"/>
      <c r="AI5" s="12"/>
      <c r="AK5" s="12"/>
      <c r="AL5" s="4"/>
      <c r="AM5" s="4"/>
      <c r="AN5" s="19"/>
      <c r="AO5" s="12"/>
      <c r="AP5" s="66" t="s">
        <v>10</v>
      </c>
      <c r="AQ5" s="67" t="s">
        <v>11</v>
      </c>
      <c r="AR5" s="126"/>
    </row>
    <row r="6" spans="1:48" ht="15" customHeight="1">
      <c r="A6" s="128"/>
      <c r="B6" s="112"/>
      <c r="C6" s="130"/>
      <c r="D6" s="128"/>
      <c r="E6" s="112"/>
      <c r="F6" s="5"/>
      <c r="G6" s="17"/>
      <c r="H6" s="5"/>
      <c r="I6" s="17"/>
      <c r="J6" s="45" t="s">
        <v>38</v>
      </c>
      <c r="K6" s="46"/>
      <c r="L6" s="122"/>
      <c r="M6" s="123"/>
      <c r="N6" s="4"/>
      <c r="O6" s="12"/>
      <c r="P6" s="51" t="s">
        <v>12</v>
      </c>
      <c r="Q6" s="46"/>
      <c r="R6" s="54" t="s">
        <v>52</v>
      </c>
      <c r="S6" s="53"/>
      <c r="T6" s="57" t="s">
        <v>13</v>
      </c>
      <c r="U6" s="46"/>
      <c r="V6" s="107" t="s">
        <v>14</v>
      </c>
      <c r="W6" s="108"/>
      <c r="X6" s="49" t="s">
        <v>30</v>
      </c>
      <c r="Y6" s="46"/>
      <c r="AB6" s="104" t="s">
        <v>65</v>
      </c>
      <c r="AC6" s="115"/>
      <c r="AD6" s="104" t="s">
        <v>63</v>
      </c>
      <c r="AE6" s="105"/>
      <c r="AF6" s="106" t="s">
        <v>149</v>
      </c>
      <c r="AG6" s="105"/>
      <c r="AH6" s="63" t="s">
        <v>16</v>
      </c>
      <c r="AI6" s="64"/>
      <c r="AJ6" s="60" t="s">
        <v>17</v>
      </c>
      <c r="AK6" s="64"/>
      <c r="AL6" s="60" t="s">
        <v>18</v>
      </c>
      <c r="AM6" s="61"/>
      <c r="AN6" s="63" t="s">
        <v>35</v>
      </c>
      <c r="AO6" s="64"/>
      <c r="AP6" s="66" t="s">
        <v>19</v>
      </c>
      <c r="AQ6" s="67" t="s">
        <v>20</v>
      </c>
      <c r="AR6" s="126"/>
      <c r="AU6" s="4"/>
      <c r="AV6" s="4"/>
    </row>
    <row r="7" spans="1:47" s="18" customFormat="1" ht="15" customHeight="1">
      <c r="A7" s="128"/>
      <c r="B7" s="112"/>
      <c r="C7" s="116"/>
      <c r="D7" s="129"/>
      <c r="E7" s="114"/>
      <c r="F7" s="43" t="s">
        <v>21</v>
      </c>
      <c r="G7" s="44"/>
      <c r="H7" s="43" t="s">
        <v>145</v>
      </c>
      <c r="I7" s="44"/>
      <c r="J7" s="47" t="s">
        <v>39</v>
      </c>
      <c r="K7" s="48"/>
      <c r="L7" s="47" t="s">
        <v>56</v>
      </c>
      <c r="M7" s="48"/>
      <c r="N7" s="47" t="s">
        <v>22</v>
      </c>
      <c r="O7" s="48"/>
      <c r="P7" s="113" t="s">
        <v>22</v>
      </c>
      <c r="Q7" s="114"/>
      <c r="R7" s="72" t="s">
        <v>53</v>
      </c>
      <c r="S7" s="55"/>
      <c r="T7" s="56" t="s">
        <v>49</v>
      </c>
      <c r="U7" s="48"/>
      <c r="V7" s="116"/>
      <c r="W7" s="114"/>
      <c r="X7" s="50" t="s">
        <v>31</v>
      </c>
      <c r="Y7" s="48"/>
      <c r="Z7" s="20"/>
      <c r="AA7" s="2"/>
      <c r="AB7" s="22"/>
      <c r="AC7" s="74"/>
      <c r="AD7" s="20"/>
      <c r="AE7" s="20"/>
      <c r="AF7" s="22"/>
      <c r="AG7" s="21"/>
      <c r="AH7" s="22"/>
      <c r="AI7" s="21"/>
      <c r="AJ7" s="20"/>
      <c r="AK7" s="21"/>
      <c r="AL7" s="20"/>
      <c r="AM7" s="20"/>
      <c r="AN7" s="22"/>
      <c r="AO7" s="21"/>
      <c r="AP7" s="37" t="s">
        <v>23</v>
      </c>
      <c r="AQ7" s="68" t="s">
        <v>24</v>
      </c>
      <c r="AR7" s="127"/>
      <c r="AU7" s="5"/>
    </row>
    <row r="8" spans="1:44" ht="18" customHeight="1">
      <c r="A8" s="129"/>
      <c r="B8" s="114"/>
      <c r="C8" s="37" t="s">
        <v>43</v>
      </c>
      <c r="D8" s="37" t="s">
        <v>25</v>
      </c>
      <c r="E8" s="37" t="s">
        <v>26</v>
      </c>
      <c r="F8" s="37" t="s">
        <v>25</v>
      </c>
      <c r="G8" s="37" t="s">
        <v>26</v>
      </c>
      <c r="H8" s="37" t="s">
        <v>25</v>
      </c>
      <c r="I8" s="37" t="s">
        <v>26</v>
      </c>
      <c r="J8" s="37" t="s">
        <v>25</v>
      </c>
      <c r="K8" s="37" t="s">
        <v>26</v>
      </c>
      <c r="L8" s="37" t="s">
        <v>25</v>
      </c>
      <c r="M8" s="37" t="s">
        <v>26</v>
      </c>
      <c r="N8" s="37" t="s">
        <v>25</v>
      </c>
      <c r="O8" s="37" t="s">
        <v>26</v>
      </c>
      <c r="P8" s="37" t="s">
        <v>25</v>
      </c>
      <c r="Q8" s="37" t="s">
        <v>26</v>
      </c>
      <c r="R8" s="37" t="s">
        <v>25</v>
      </c>
      <c r="S8" s="38" t="s">
        <v>26</v>
      </c>
      <c r="T8" s="37" t="s">
        <v>25</v>
      </c>
      <c r="U8" s="37" t="s">
        <v>26</v>
      </c>
      <c r="V8" s="37" t="s">
        <v>25</v>
      </c>
      <c r="W8" s="37" t="s">
        <v>26</v>
      </c>
      <c r="X8" s="37" t="s">
        <v>25</v>
      </c>
      <c r="Y8" s="37" t="s">
        <v>26</v>
      </c>
      <c r="Z8" s="37" t="s">
        <v>25</v>
      </c>
      <c r="AA8" s="37" t="s">
        <v>26</v>
      </c>
      <c r="AB8" s="37" t="s">
        <v>25</v>
      </c>
      <c r="AC8" s="37" t="s">
        <v>26</v>
      </c>
      <c r="AD8" s="37" t="s">
        <v>25</v>
      </c>
      <c r="AE8" s="37" t="s">
        <v>26</v>
      </c>
      <c r="AF8" s="37" t="s">
        <v>25</v>
      </c>
      <c r="AG8" s="38" t="s">
        <v>26</v>
      </c>
      <c r="AH8" s="39" t="s">
        <v>25</v>
      </c>
      <c r="AI8" s="37" t="s">
        <v>26</v>
      </c>
      <c r="AJ8" s="37" t="s">
        <v>25</v>
      </c>
      <c r="AK8" s="37" t="s">
        <v>26</v>
      </c>
      <c r="AL8" s="37" t="s">
        <v>25</v>
      </c>
      <c r="AM8" s="37" t="s">
        <v>26</v>
      </c>
      <c r="AN8" s="37" t="s">
        <v>25</v>
      </c>
      <c r="AO8" s="37" t="s">
        <v>26</v>
      </c>
      <c r="AP8" s="73" t="s">
        <v>54</v>
      </c>
      <c r="AQ8" s="73" t="s">
        <v>54</v>
      </c>
      <c r="AR8" s="82" t="s">
        <v>54</v>
      </c>
    </row>
    <row r="9" spans="1:44" ht="24" customHeight="1">
      <c r="A9" s="40" t="s">
        <v>151</v>
      </c>
      <c r="B9" s="23"/>
      <c r="C9" s="24">
        <f>SUM(D9:E9)</f>
        <v>57520</v>
      </c>
      <c r="D9" s="94">
        <f>SUM(F9,H9,J9,L9,N9,P9,R9,T9,V9,X9,Z9,AB9,AD9,AF9)</f>
        <v>29631</v>
      </c>
      <c r="E9" s="94">
        <f>SUM(G9,I9,K9,M9,O9,Q9,S9,U9,W9,,AA9,Y9,AC9,AE9,AG9,)</f>
        <v>27889</v>
      </c>
      <c r="F9" s="6">
        <v>16395</v>
      </c>
      <c r="G9" s="6">
        <v>13110</v>
      </c>
      <c r="H9" s="6">
        <v>162</v>
      </c>
      <c r="I9" s="6">
        <v>2697</v>
      </c>
      <c r="J9" s="6">
        <v>10</v>
      </c>
      <c r="K9" s="6">
        <v>10</v>
      </c>
      <c r="L9" s="83">
        <f aca="true" t="shared" si="0" ref="F9:AO10">SUM(L11:L50,L61:L100)</f>
        <v>0</v>
      </c>
      <c r="M9" s="6">
        <v>0</v>
      </c>
      <c r="N9" s="7">
        <v>15</v>
      </c>
      <c r="O9" s="7">
        <v>85</v>
      </c>
      <c r="P9" s="83">
        <f t="shared" si="0"/>
        <v>0</v>
      </c>
      <c r="Q9" s="7">
        <v>0</v>
      </c>
      <c r="R9" s="7">
        <v>4151</v>
      </c>
      <c r="S9" s="7">
        <v>6003</v>
      </c>
      <c r="T9" s="6">
        <v>2623</v>
      </c>
      <c r="U9" s="6">
        <v>783</v>
      </c>
      <c r="V9" s="6">
        <v>177</v>
      </c>
      <c r="W9" s="6">
        <v>135</v>
      </c>
      <c r="X9" s="6">
        <v>200</v>
      </c>
      <c r="Y9" s="6">
        <v>31</v>
      </c>
      <c r="Z9" s="6">
        <v>4224</v>
      </c>
      <c r="AA9" s="6">
        <v>3326</v>
      </c>
      <c r="AB9" s="99">
        <v>305</v>
      </c>
      <c r="AC9" s="99">
        <v>585</v>
      </c>
      <c r="AD9" s="6">
        <v>1367</v>
      </c>
      <c r="AE9" s="7">
        <v>1124</v>
      </c>
      <c r="AF9" s="7">
        <v>2</v>
      </c>
      <c r="AG9" s="83">
        <f t="shared" si="0"/>
        <v>0</v>
      </c>
      <c r="AH9" s="94">
        <f t="shared" si="0"/>
        <v>1</v>
      </c>
      <c r="AI9" s="7">
        <v>1</v>
      </c>
      <c r="AJ9" s="7">
        <v>1</v>
      </c>
      <c r="AK9" s="7">
        <v>10</v>
      </c>
      <c r="AL9" s="7">
        <v>3</v>
      </c>
      <c r="AM9" s="7">
        <v>26</v>
      </c>
      <c r="AN9" s="70">
        <v>13</v>
      </c>
      <c r="AO9" s="70">
        <v>1</v>
      </c>
      <c r="AP9" s="85">
        <v>56.5</v>
      </c>
      <c r="AQ9" s="85">
        <v>56.4</v>
      </c>
      <c r="AR9" s="86">
        <v>13.2</v>
      </c>
    </row>
    <row r="10" spans="1:44" s="26" customFormat="1" ht="24" customHeight="1">
      <c r="A10" s="41" t="s">
        <v>152</v>
      </c>
      <c r="B10" s="25"/>
      <c r="C10" s="83">
        <f>SUM(C12:C51,C62:C101)</f>
        <v>55057</v>
      </c>
      <c r="D10" s="83">
        <f>SUM(F10,H10,J10,L10,N10,P10,R10,T10,V10,X10,Z10,AB10,AD10,AF10)</f>
        <v>28308</v>
      </c>
      <c r="E10" s="83">
        <f>SUM(G10,I10,K10,M10,O10,Q10,S10,U10,W10,,AA10,Y10,AC10,AE10,AG10,)</f>
        <v>26749</v>
      </c>
      <c r="F10" s="83">
        <f t="shared" si="0"/>
        <v>15717</v>
      </c>
      <c r="G10" s="83">
        <f t="shared" si="0"/>
        <v>12708</v>
      </c>
      <c r="H10" s="83">
        <f t="shared" si="0"/>
        <v>144</v>
      </c>
      <c r="I10" s="83">
        <f t="shared" si="0"/>
        <v>2495</v>
      </c>
      <c r="J10" s="83">
        <f t="shared" si="0"/>
        <v>6</v>
      </c>
      <c r="K10" s="83">
        <f t="shared" si="0"/>
        <v>14</v>
      </c>
      <c r="L10" s="83">
        <f t="shared" si="0"/>
        <v>0</v>
      </c>
      <c r="M10" s="83">
        <f t="shared" si="0"/>
        <v>0</v>
      </c>
      <c r="N10" s="83">
        <f t="shared" si="0"/>
        <v>14</v>
      </c>
      <c r="O10" s="83">
        <f t="shared" si="0"/>
        <v>94</v>
      </c>
      <c r="P10" s="83">
        <f t="shared" si="0"/>
        <v>0</v>
      </c>
      <c r="Q10" s="83">
        <f t="shared" si="0"/>
        <v>0</v>
      </c>
      <c r="R10" s="83">
        <f t="shared" si="0"/>
        <v>3903</v>
      </c>
      <c r="S10" s="83">
        <f t="shared" si="0"/>
        <v>5784</v>
      </c>
      <c r="T10" s="83">
        <f t="shared" si="0"/>
        <v>2266</v>
      </c>
      <c r="U10" s="83">
        <f t="shared" si="0"/>
        <v>651</v>
      </c>
      <c r="V10" s="83">
        <f t="shared" si="0"/>
        <v>139</v>
      </c>
      <c r="W10" s="83">
        <f t="shared" si="0"/>
        <v>136</v>
      </c>
      <c r="X10" s="83">
        <f t="shared" si="0"/>
        <v>201</v>
      </c>
      <c r="Y10" s="83">
        <f t="shared" si="0"/>
        <v>35</v>
      </c>
      <c r="Z10" s="83">
        <f t="shared" si="0"/>
        <v>4334</v>
      </c>
      <c r="AA10" s="83">
        <f t="shared" si="0"/>
        <v>3318</v>
      </c>
      <c r="AB10" s="83">
        <f t="shared" si="0"/>
        <v>279</v>
      </c>
      <c r="AC10" s="83">
        <f t="shared" si="0"/>
        <v>515</v>
      </c>
      <c r="AD10" s="83">
        <f t="shared" si="0"/>
        <v>1304</v>
      </c>
      <c r="AE10" s="83">
        <f t="shared" si="0"/>
        <v>999</v>
      </c>
      <c r="AF10" s="83">
        <f t="shared" si="0"/>
        <v>1</v>
      </c>
      <c r="AG10" s="83">
        <f t="shared" si="0"/>
        <v>0</v>
      </c>
      <c r="AH10" s="83">
        <f t="shared" si="0"/>
        <v>1</v>
      </c>
      <c r="AI10" s="83">
        <f t="shared" si="0"/>
        <v>0</v>
      </c>
      <c r="AJ10" s="83">
        <f t="shared" si="0"/>
        <v>3</v>
      </c>
      <c r="AK10" s="83">
        <f t="shared" si="0"/>
        <v>7</v>
      </c>
      <c r="AL10" s="83">
        <f t="shared" si="0"/>
        <v>1</v>
      </c>
      <c r="AM10" s="83">
        <f t="shared" si="0"/>
        <v>22</v>
      </c>
      <c r="AN10" s="83">
        <f t="shared" si="0"/>
        <v>0</v>
      </c>
      <c r="AO10" s="83">
        <f t="shared" si="0"/>
        <v>0</v>
      </c>
      <c r="AP10" s="87">
        <f>(+F10+G10+H10+I10+J10+K10+L10+M10+N10+O10+P10+Q10)/C10*100</f>
        <v>56.65401311368219</v>
      </c>
      <c r="AQ10" s="87">
        <f>(+F10+G10+H10+I10+L10+M10+N10+O10+P10+Q10)/C10*100</f>
        <v>56.617687124253045</v>
      </c>
      <c r="AR10" s="88">
        <f>(Z10+AA10+AH10+AI10+AJ10+AK10+AL10+AM10+AN10+AO10)/C10*100</f>
        <v>13.960077737617379</v>
      </c>
    </row>
    <row r="11" spans="1:44" ht="24" customHeight="1">
      <c r="A11" s="75" t="s">
        <v>42</v>
      </c>
      <c r="B11" s="16"/>
      <c r="C11" s="24">
        <f>SUM(C12:C21)</f>
        <v>11772</v>
      </c>
      <c r="D11" s="27">
        <f>SUM(D12:D21)</f>
        <v>5886</v>
      </c>
      <c r="E11" s="27">
        <f>SUM(E12:E21)</f>
        <v>5886</v>
      </c>
      <c r="F11" s="24">
        <f>SUM(F12:F21)</f>
        <v>3484</v>
      </c>
      <c r="G11" s="24">
        <f aca="true" t="shared" si="1" ref="G11:W11">SUM(G12:G21)</f>
        <v>3412</v>
      </c>
      <c r="H11" s="24">
        <f t="shared" si="1"/>
        <v>26</v>
      </c>
      <c r="I11" s="24">
        <f t="shared" si="1"/>
        <v>386</v>
      </c>
      <c r="J11" s="24">
        <f t="shared" si="1"/>
        <v>1</v>
      </c>
      <c r="K11" s="24">
        <f t="shared" si="1"/>
        <v>2</v>
      </c>
      <c r="L11" s="24">
        <f t="shared" si="1"/>
        <v>0</v>
      </c>
      <c r="M11" s="24">
        <f t="shared" si="1"/>
        <v>0</v>
      </c>
      <c r="N11" s="24">
        <f t="shared" si="1"/>
        <v>3</v>
      </c>
      <c r="O11" s="24">
        <f t="shared" si="1"/>
        <v>81</v>
      </c>
      <c r="P11" s="24">
        <f t="shared" si="1"/>
        <v>0</v>
      </c>
      <c r="Q11" s="24">
        <f t="shared" si="1"/>
        <v>0</v>
      </c>
      <c r="R11" s="24">
        <f t="shared" si="1"/>
        <v>659</v>
      </c>
      <c r="S11" s="24">
        <f t="shared" si="1"/>
        <v>854</v>
      </c>
      <c r="T11" s="24">
        <f t="shared" si="1"/>
        <v>586</v>
      </c>
      <c r="U11" s="24">
        <f t="shared" si="1"/>
        <v>270</v>
      </c>
      <c r="V11" s="24">
        <f t="shared" si="1"/>
        <v>74</v>
      </c>
      <c r="W11" s="24">
        <f t="shared" si="1"/>
        <v>32</v>
      </c>
      <c r="X11" s="24">
        <f aca="true" t="shared" si="2" ref="X11:AG11">SUM(X12:X21)</f>
        <v>23</v>
      </c>
      <c r="Y11" s="24">
        <f t="shared" si="2"/>
        <v>8</v>
      </c>
      <c r="Z11" s="24">
        <f t="shared" si="2"/>
        <v>686</v>
      </c>
      <c r="AA11" s="24">
        <f t="shared" si="2"/>
        <v>549</v>
      </c>
      <c r="AB11" s="24">
        <f t="shared" si="2"/>
        <v>38</v>
      </c>
      <c r="AC11" s="24">
        <f t="shared" si="2"/>
        <v>69</v>
      </c>
      <c r="AD11" s="24">
        <f t="shared" si="2"/>
        <v>306</v>
      </c>
      <c r="AE11" s="24">
        <f t="shared" si="2"/>
        <v>223</v>
      </c>
      <c r="AF11" s="24">
        <f t="shared" si="2"/>
        <v>0</v>
      </c>
      <c r="AG11" s="24">
        <f t="shared" si="2"/>
        <v>0</v>
      </c>
      <c r="AH11" s="24">
        <f>SUM(AH12:AH21)</f>
        <v>0</v>
      </c>
      <c r="AI11" s="24">
        <v>0</v>
      </c>
      <c r="AJ11" s="24">
        <v>0</v>
      </c>
      <c r="AK11" s="24">
        <f>SUM(AK12:AK21)</f>
        <v>2</v>
      </c>
      <c r="AL11" s="24">
        <f>SUM(AL12:AL21)</f>
        <v>0</v>
      </c>
      <c r="AM11" s="24">
        <f>SUM(AM12:AM21)</f>
        <v>2</v>
      </c>
      <c r="AN11" s="24">
        <f>SUM(AN12:AN21)</f>
        <v>0</v>
      </c>
      <c r="AO11" s="24">
        <v>0</v>
      </c>
      <c r="AP11" s="85">
        <f>(+F11+G11+H11+I11+J11+K11+L11+M11+N11+O11+P11+Q11)/C11*100</f>
        <v>62.818552497451584</v>
      </c>
      <c r="AQ11" s="85">
        <f aca="true" t="shared" si="3" ref="AQ11:AQ51">(+F11+G11+H11+I11+L11+M11+N11+O11+P11+Q11)/C11*100</f>
        <v>62.79306829765545</v>
      </c>
      <c r="AR11" s="85">
        <f>(Z11+AA11+AH11+AI11+AJ11+AK11+AL11+AM11+AN11+AO11)/C11*100</f>
        <v>10.524974515800203</v>
      </c>
    </row>
    <row r="12" spans="1:44" ht="22.5" customHeight="1">
      <c r="A12" s="76" t="s">
        <v>66</v>
      </c>
      <c r="B12" s="16"/>
      <c r="C12" s="24">
        <f>SUM(D12:E12)</f>
        <v>1533</v>
      </c>
      <c r="D12" s="94">
        <f>SUM(F12,H12,J12,L12,N12,P12,R12,T12,V12,X12,Z12,AB12,AD12,AF12)</f>
        <v>700</v>
      </c>
      <c r="E12" s="94">
        <f aca="true" t="shared" si="4" ref="E12:E20">SUM(G12,I12,K12,M12,O12,Q12,S12,U12,W12,,AA12,Y12,AC12,AE12,AG12,)</f>
        <v>833</v>
      </c>
      <c r="F12" s="24">
        <v>505</v>
      </c>
      <c r="G12" s="24">
        <v>464</v>
      </c>
      <c r="H12" s="24">
        <v>0</v>
      </c>
      <c r="I12" s="24">
        <v>82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102</v>
      </c>
      <c r="S12" s="24">
        <v>167</v>
      </c>
      <c r="T12" s="24">
        <v>41</v>
      </c>
      <c r="U12" s="24">
        <v>40</v>
      </c>
      <c r="V12" s="24">
        <v>2</v>
      </c>
      <c r="W12" s="24">
        <v>4</v>
      </c>
      <c r="X12" s="24">
        <v>1</v>
      </c>
      <c r="Y12" s="24">
        <v>2</v>
      </c>
      <c r="Z12" s="24">
        <v>31</v>
      </c>
      <c r="AA12" s="24">
        <v>41</v>
      </c>
      <c r="AB12" s="24">
        <v>2</v>
      </c>
      <c r="AC12" s="24">
        <v>7</v>
      </c>
      <c r="AD12" s="24">
        <v>16</v>
      </c>
      <c r="AE12" s="24">
        <v>26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85">
        <f>(+F12+G12+H12+I12+J12+K12+L12+M12+N12+O12+P12+Q12)/C12*100</f>
        <v>68.5583822570124</v>
      </c>
      <c r="AQ12" s="85">
        <f>(+F12+G12+H12+I12+L12+M12+N12+O12+P12+Q12)/C12*100</f>
        <v>68.5583822570124</v>
      </c>
      <c r="AR12" s="86">
        <f aca="true" t="shared" si="5" ref="AR12:AR51">(Z12+AA12+AH12+AI12+AJ12+AK12+AL12+AM12+AN12+AO12)/C12*100</f>
        <v>4.6966731898238745</v>
      </c>
    </row>
    <row r="13" spans="1:44" ht="16.5" customHeight="1">
      <c r="A13" s="76" t="s">
        <v>67</v>
      </c>
      <c r="B13" s="16"/>
      <c r="C13" s="24">
        <f aca="true" t="shared" si="6" ref="C13:C51">SUM(D13:E13)</f>
        <v>719</v>
      </c>
      <c r="D13" s="94">
        <f aca="true" t="shared" si="7" ref="D13:D49">SUM(F13,H13,J13,L13,N13,P13,R13,T13,V13,X13,Z13,AB13,AD13,AF13)</f>
        <v>493</v>
      </c>
      <c r="E13" s="94">
        <f t="shared" si="4"/>
        <v>226</v>
      </c>
      <c r="F13" s="24">
        <v>217</v>
      </c>
      <c r="G13" s="24">
        <v>137</v>
      </c>
      <c r="H13" s="24">
        <v>0</v>
      </c>
      <c r="I13" s="24">
        <v>9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50</v>
      </c>
      <c r="S13" s="24">
        <v>26</v>
      </c>
      <c r="T13" s="24">
        <v>0</v>
      </c>
      <c r="U13" s="24">
        <v>1</v>
      </c>
      <c r="V13" s="24">
        <v>21</v>
      </c>
      <c r="W13" s="24">
        <v>6</v>
      </c>
      <c r="X13" s="24">
        <v>10</v>
      </c>
      <c r="Y13" s="24">
        <v>0</v>
      </c>
      <c r="Z13" s="24">
        <v>157</v>
      </c>
      <c r="AA13" s="24">
        <v>15</v>
      </c>
      <c r="AB13" s="24">
        <v>13</v>
      </c>
      <c r="AC13" s="24">
        <v>2</v>
      </c>
      <c r="AD13" s="24">
        <v>25</v>
      </c>
      <c r="AE13" s="24">
        <v>30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1</v>
      </c>
      <c r="AL13" s="24">
        <v>0</v>
      </c>
      <c r="AM13" s="24">
        <v>1</v>
      </c>
      <c r="AN13" s="24">
        <v>0</v>
      </c>
      <c r="AO13" s="24">
        <v>0</v>
      </c>
      <c r="AP13" s="85">
        <f aca="true" t="shared" si="8" ref="AP13:AP51">(+F13+G13+H13+I13+J13+K13+L13+M13+N13+O13+P13+Q13)/C13*100</f>
        <v>50.48678720445062</v>
      </c>
      <c r="AQ13" s="85">
        <f t="shared" si="3"/>
        <v>50.48678720445062</v>
      </c>
      <c r="AR13" s="86">
        <f t="shared" si="5"/>
        <v>24.200278164116828</v>
      </c>
    </row>
    <row r="14" spans="1:44" ht="16.5" customHeight="1">
      <c r="A14" s="76" t="s">
        <v>68</v>
      </c>
      <c r="B14" s="16"/>
      <c r="C14" s="24">
        <f t="shared" si="6"/>
        <v>1273</v>
      </c>
      <c r="D14" s="94">
        <f t="shared" si="7"/>
        <v>677</v>
      </c>
      <c r="E14" s="94">
        <f t="shared" si="4"/>
        <v>596</v>
      </c>
      <c r="F14" s="24">
        <v>524</v>
      </c>
      <c r="G14" s="24">
        <v>449</v>
      </c>
      <c r="H14" s="24">
        <v>2</v>
      </c>
      <c r="I14" s="24">
        <v>41</v>
      </c>
      <c r="J14" s="24">
        <v>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14</v>
      </c>
      <c r="S14" s="24">
        <v>44</v>
      </c>
      <c r="T14" s="24">
        <v>85</v>
      </c>
      <c r="U14" s="24">
        <v>33</v>
      </c>
      <c r="V14" s="24">
        <v>8</v>
      </c>
      <c r="W14" s="24">
        <v>3</v>
      </c>
      <c r="X14" s="24">
        <v>0</v>
      </c>
      <c r="Y14" s="24">
        <v>0</v>
      </c>
      <c r="Z14" s="24">
        <v>4</v>
      </c>
      <c r="AA14" s="24">
        <v>4</v>
      </c>
      <c r="AB14" s="24">
        <v>2</v>
      </c>
      <c r="AC14" s="24">
        <v>0</v>
      </c>
      <c r="AD14" s="24">
        <v>37</v>
      </c>
      <c r="AE14" s="24">
        <v>22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85">
        <f t="shared" si="8"/>
        <v>79.89002356637863</v>
      </c>
      <c r="AQ14" s="85">
        <f t="shared" si="3"/>
        <v>79.8114689709348</v>
      </c>
      <c r="AR14" s="86">
        <f t="shared" si="5"/>
        <v>0.6284367635506678</v>
      </c>
    </row>
    <row r="15" spans="1:44" ht="16.5" customHeight="1">
      <c r="A15" s="76" t="s">
        <v>69</v>
      </c>
      <c r="B15" s="16"/>
      <c r="C15" s="24">
        <f t="shared" si="6"/>
        <v>902</v>
      </c>
      <c r="D15" s="94">
        <f t="shared" si="7"/>
        <v>453</v>
      </c>
      <c r="E15" s="94">
        <f t="shared" si="4"/>
        <v>449</v>
      </c>
      <c r="F15" s="24">
        <v>242</v>
      </c>
      <c r="G15" s="24">
        <v>114</v>
      </c>
      <c r="H15" s="24">
        <v>2</v>
      </c>
      <c r="I15" s="24">
        <v>33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69</v>
      </c>
      <c r="S15" s="24">
        <v>102</v>
      </c>
      <c r="T15" s="24">
        <v>39</v>
      </c>
      <c r="U15" s="24">
        <v>13</v>
      </c>
      <c r="V15" s="24">
        <v>7</v>
      </c>
      <c r="W15" s="24">
        <v>0</v>
      </c>
      <c r="X15" s="24">
        <v>1</v>
      </c>
      <c r="Y15" s="24">
        <v>1</v>
      </c>
      <c r="Z15" s="24">
        <v>58</v>
      </c>
      <c r="AA15" s="24">
        <v>146</v>
      </c>
      <c r="AB15" s="24">
        <v>6</v>
      </c>
      <c r="AC15" s="24">
        <v>14</v>
      </c>
      <c r="AD15" s="24">
        <v>29</v>
      </c>
      <c r="AE15" s="24">
        <v>26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85">
        <f t="shared" si="8"/>
        <v>43.34811529933481</v>
      </c>
      <c r="AQ15" s="85">
        <f t="shared" si="3"/>
        <v>43.34811529933481</v>
      </c>
      <c r="AR15" s="86">
        <f t="shared" si="5"/>
        <v>22.61640798226164</v>
      </c>
    </row>
    <row r="16" spans="1:44" ht="16.5" customHeight="1">
      <c r="A16" s="76" t="s">
        <v>70</v>
      </c>
      <c r="B16" s="16"/>
      <c r="C16" s="24">
        <f t="shared" si="6"/>
        <v>879</v>
      </c>
      <c r="D16" s="94">
        <f t="shared" si="7"/>
        <v>287</v>
      </c>
      <c r="E16" s="94">
        <f t="shared" si="4"/>
        <v>592</v>
      </c>
      <c r="F16" s="24">
        <v>151</v>
      </c>
      <c r="G16" s="24">
        <v>441</v>
      </c>
      <c r="H16" s="24">
        <v>2</v>
      </c>
      <c r="I16" s="24">
        <v>20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40</v>
      </c>
      <c r="S16" s="24">
        <v>54</v>
      </c>
      <c r="T16" s="24">
        <v>3</v>
      </c>
      <c r="U16" s="24">
        <v>26</v>
      </c>
      <c r="V16" s="24">
        <v>3</v>
      </c>
      <c r="W16" s="24">
        <v>0</v>
      </c>
      <c r="X16" s="24">
        <v>2</v>
      </c>
      <c r="Y16" s="24">
        <v>1</v>
      </c>
      <c r="Z16" s="24">
        <v>53</v>
      </c>
      <c r="AA16" s="24">
        <v>29</v>
      </c>
      <c r="AB16" s="24">
        <v>1</v>
      </c>
      <c r="AC16" s="24">
        <v>0</v>
      </c>
      <c r="AD16" s="24">
        <v>32</v>
      </c>
      <c r="AE16" s="24">
        <v>21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85">
        <f t="shared" si="8"/>
        <v>69.85210466439136</v>
      </c>
      <c r="AQ16" s="85">
        <f t="shared" si="3"/>
        <v>69.85210466439136</v>
      </c>
      <c r="AR16" s="86">
        <f t="shared" si="5"/>
        <v>9.328782707622297</v>
      </c>
    </row>
    <row r="17" spans="1:44" ht="22.5" customHeight="1">
      <c r="A17" s="76" t="s">
        <v>71</v>
      </c>
      <c r="B17" s="16"/>
      <c r="C17" s="24">
        <f t="shared" si="6"/>
        <v>608</v>
      </c>
      <c r="D17" s="94">
        <f t="shared" si="7"/>
        <v>350</v>
      </c>
      <c r="E17" s="94">
        <f t="shared" si="4"/>
        <v>258</v>
      </c>
      <c r="F17" s="24">
        <v>135</v>
      </c>
      <c r="G17" s="24">
        <v>123</v>
      </c>
      <c r="H17" s="24">
        <v>1</v>
      </c>
      <c r="I17" s="24">
        <v>11</v>
      </c>
      <c r="J17" s="24">
        <v>0</v>
      </c>
      <c r="K17" s="24">
        <v>0</v>
      </c>
      <c r="L17" s="24">
        <v>0</v>
      </c>
      <c r="M17" s="24">
        <v>0</v>
      </c>
      <c r="N17" s="24">
        <v>3</v>
      </c>
      <c r="O17" s="24">
        <v>81</v>
      </c>
      <c r="P17" s="24">
        <v>0</v>
      </c>
      <c r="Q17" s="24">
        <v>0</v>
      </c>
      <c r="R17" s="24">
        <v>24</v>
      </c>
      <c r="S17" s="24">
        <v>31</v>
      </c>
      <c r="T17" s="24">
        <v>4</v>
      </c>
      <c r="U17" s="24">
        <v>3</v>
      </c>
      <c r="V17" s="24">
        <v>13</v>
      </c>
      <c r="W17" s="24">
        <v>0</v>
      </c>
      <c r="X17" s="24">
        <v>0</v>
      </c>
      <c r="Y17" s="24">
        <v>0</v>
      </c>
      <c r="Z17" s="24">
        <v>144</v>
      </c>
      <c r="AA17" s="24">
        <v>3</v>
      </c>
      <c r="AB17" s="24">
        <v>2</v>
      </c>
      <c r="AC17" s="24">
        <v>0</v>
      </c>
      <c r="AD17" s="24">
        <v>24</v>
      </c>
      <c r="AE17" s="24">
        <v>6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85">
        <f t="shared" si="8"/>
        <v>58.223684210526315</v>
      </c>
      <c r="AQ17" s="85">
        <f t="shared" si="3"/>
        <v>58.223684210526315</v>
      </c>
      <c r="AR17" s="86">
        <f t="shared" si="5"/>
        <v>24.177631578947366</v>
      </c>
    </row>
    <row r="18" spans="1:44" ht="16.5" customHeight="1">
      <c r="A18" s="76" t="s">
        <v>72</v>
      </c>
      <c r="B18" s="16"/>
      <c r="C18" s="24">
        <f t="shared" si="6"/>
        <v>1815</v>
      </c>
      <c r="D18" s="94">
        <f t="shared" si="7"/>
        <v>697</v>
      </c>
      <c r="E18" s="94">
        <f t="shared" si="4"/>
        <v>1118</v>
      </c>
      <c r="F18" s="24">
        <v>328</v>
      </c>
      <c r="G18" s="24">
        <v>685</v>
      </c>
      <c r="H18" s="24">
        <v>1</v>
      </c>
      <c r="I18" s="24">
        <v>39</v>
      </c>
      <c r="J18" s="24">
        <v>0</v>
      </c>
      <c r="K18" s="24">
        <v>1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9</v>
      </c>
      <c r="S18" s="24">
        <v>163</v>
      </c>
      <c r="T18" s="24">
        <v>310</v>
      </c>
      <c r="U18" s="24">
        <v>113</v>
      </c>
      <c r="V18" s="24">
        <v>14</v>
      </c>
      <c r="W18" s="24">
        <v>4</v>
      </c>
      <c r="X18" s="24">
        <v>0</v>
      </c>
      <c r="Y18" s="24">
        <v>1</v>
      </c>
      <c r="Z18" s="24">
        <v>8</v>
      </c>
      <c r="AA18" s="24">
        <v>65</v>
      </c>
      <c r="AB18" s="24">
        <v>2</v>
      </c>
      <c r="AC18" s="24">
        <v>11</v>
      </c>
      <c r="AD18" s="24">
        <v>25</v>
      </c>
      <c r="AE18" s="24">
        <v>36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1</v>
      </c>
      <c r="AL18" s="24">
        <v>0</v>
      </c>
      <c r="AM18" s="24">
        <v>0</v>
      </c>
      <c r="AN18" s="24">
        <v>0</v>
      </c>
      <c r="AO18" s="24">
        <v>0</v>
      </c>
      <c r="AP18" s="85">
        <f t="shared" si="8"/>
        <v>58.07162534435262</v>
      </c>
      <c r="AQ18" s="85">
        <f t="shared" si="3"/>
        <v>58.01652892561984</v>
      </c>
      <c r="AR18" s="86">
        <f t="shared" si="5"/>
        <v>4.077134986225895</v>
      </c>
    </row>
    <row r="19" spans="1:44" ht="16.5" customHeight="1">
      <c r="A19" s="76" t="s">
        <v>73</v>
      </c>
      <c r="B19" s="16"/>
      <c r="C19" s="24">
        <f t="shared" si="6"/>
        <v>1683</v>
      </c>
      <c r="D19" s="94">
        <f t="shared" si="7"/>
        <v>1081</v>
      </c>
      <c r="E19" s="94">
        <f t="shared" si="4"/>
        <v>602</v>
      </c>
      <c r="F19" s="24">
        <v>588</v>
      </c>
      <c r="G19" s="24">
        <v>294</v>
      </c>
      <c r="H19" s="24">
        <v>10</v>
      </c>
      <c r="I19" s="24">
        <v>45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234</v>
      </c>
      <c r="S19" s="24">
        <v>93</v>
      </c>
      <c r="T19" s="24">
        <v>48</v>
      </c>
      <c r="U19" s="24">
        <v>9</v>
      </c>
      <c r="V19" s="24">
        <v>0</v>
      </c>
      <c r="W19" s="24">
        <v>0</v>
      </c>
      <c r="X19" s="24">
        <v>0</v>
      </c>
      <c r="Y19" s="24">
        <v>0</v>
      </c>
      <c r="Z19" s="24">
        <v>139</v>
      </c>
      <c r="AA19" s="24">
        <v>140</v>
      </c>
      <c r="AB19" s="24">
        <v>0</v>
      </c>
      <c r="AC19" s="24">
        <v>0</v>
      </c>
      <c r="AD19" s="24">
        <v>62</v>
      </c>
      <c r="AE19" s="24">
        <v>21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85">
        <f t="shared" si="8"/>
        <v>55.67439096850861</v>
      </c>
      <c r="AQ19" s="85">
        <f t="shared" si="3"/>
        <v>55.67439096850861</v>
      </c>
      <c r="AR19" s="86">
        <f t="shared" si="5"/>
        <v>16.577540106951872</v>
      </c>
    </row>
    <row r="20" spans="1:44" ht="16.5" customHeight="1">
      <c r="A20" s="98" t="s">
        <v>74</v>
      </c>
      <c r="B20" s="16"/>
      <c r="C20" s="24">
        <f t="shared" si="6"/>
        <v>1256</v>
      </c>
      <c r="D20" s="94">
        <f t="shared" si="7"/>
        <v>579</v>
      </c>
      <c r="E20" s="94">
        <f t="shared" si="4"/>
        <v>677</v>
      </c>
      <c r="F20" s="24">
        <v>472</v>
      </c>
      <c r="G20" s="24">
        <v>477</v>
      </c>
      <c r="H20" s="24">
        <v>7</v>
      </c>
      <c r="I20" s="24">
        <v>55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47</v>
      </c>
      <c r="S20" s="24">
        <v>96</v>
      </c>
      <c r="T20" s="24">
        <v>11</v>
      </c>
      <c r="U20" s="24">
        <v>22</v>
      </c>
      <c r="V20" s="24">
        <v>0</v>
      </c>
      <c r="W20" s="24">
        <v>3</v>
      </c>
      <c r="X20" s="24">
        <v>5</v>
      </c>
      <c r="Y20" s="24">
        <v>2</v>
      </c>
      <c r="Z20" s="24">
        <v>19</v>
      </c>
      <c r="AA20" s="24">
        <v>6</v>
      </c>
      <c r="AB20" s="24">
        <v>2</v>
      </c>
      <c r="AC20" s="24">
        <v>1</v>
      </c>
      <c r="AD20" s="24">
        <v>16</v>
      </c>
      <c r="AE20" s="24">
        <v>15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85">
        <f t="shared" si="8"/>
        <v>80.49363057324841</v>
      </c>
      <c r="AQ20" s="85">
        <f t="shared" si="3"/>
        <v>80.49363057324841</v>
      </c>
      <c r="AR20" s="86">
        <f t="shared" si="5"/>
        <v>1.9904458598726114</v>
      </c>
    </row>
    <row r="21" spans="1:44" ht="16.5" customHeight="1">
      <c r="A21" s="76" t="s">
        <v>75</v>
      </c>
      <c r="B21" s="16"/>
      <c r="C21" s="24">
        <f t="shared" si="6"/>
        <v>1104</v>
      </c>
      <c r="D21" s="94">
        <f t="shared" si="7"/>
        <v>569</v>
      </c>
      <c r="E21" s="94">
        <f>SUM(G21,I21,K21,M21,O21,Q21,S21,U21,W21,,AA21,Y21,AC21,AE21,AG21,)</f>
        <v>535</v>
      </c>
      <c r="F21" s="24">
        <v>322</v>
      </c>
      <c r="G21" s="24">
        <v>228</v>
      </c>
      <c r="H21" s="24">
        <v>1</v>
      </c>
      <c r="I21" s="24">
        <v>51</v>
      </c>
      <c r="J21" s="24">
        <v>0</v>
      </c>
      <c r="K21" s="24">
        <v>1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70</v>
      </c>
      <c r="S21" s="24">
        <v>78</v>
      </c>
      <c r="T21" s="24">
        <v>45</v>
      </c>
      <c r="U21" s="24">
        <v>10</v>
      </c>
      <c r="V21" s="24">
        <v>6</v>
      </c>
      <c r="W21" s="24">
        <v>12</v>
      </c>
      <c r="X21" s="24">
        <v>4</v>
      </c>
      <c r="Y21" s="24">
        <v>1</v>
      </c>
      <c r="Z21" s="24">
        <v>73</v>
      </c>
      <c r="AA21" s="24">
        <v>100</v>
      </c>
      <c r="AB21" s="24">
        <v>8</v>
      </c>
      <c r="AC21" s="24">
        <v>34</v>
      </c>
      <c r="AD21" s="24">
        <v>40</v>
      </c>
      <c r="AE21" s="24">
        <v>20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1</v>
      </c>
      <c r="AN21" s="24">
        <v>0</v>
      </c>
      <c r="AO21" s="24">
        <v>0</v>
      </c>
      <c r="AP21" s="85">
        <f t="shared" si="8"/>
        <v>54.61956521739131</v>
      </c>
      <c r="AQ21" s="85">
        <f t="shared" si="3"/>
        <v>54.528985507246375</v>
      </c>
      <c r="AR21" s="86">
        <f t="shared" si="5"/>
        <v>15.760869565217392</v>
      </c>
    </row>
    <row r="22" spans="1:44" ht="22.5" customHeight="1">
      <c r="A22" s="75" t="s">
        <v>76</v>
      </c>
      <c r="B22" s="16"/>
      <c r="C22" s="24">
        <f t="shared" si="6"/>
        <v>4412</v>
      </c>
      <c r="D22" s="94">
        <f t="shared" si="7"/>
        <v>2295</v>
      </c>
      <c r="E22" s="94">
        <f aca="true" t="shared" si="9" ref="E22:E51">SUM(G22,I22,K22,M22,O22,Q22,S22,U22,W22,,AA22,Y22,AC22,AE22,AG22,)</f>
        <v>2117</v>
      </c>
      <c r="F22" s="24">
        <v>1314</v>
      </c>
      <c r="G22" s="24">
        <v>1343</v>
      </c>
      <c r="H22" s="24">
        <v>12</v>
      </c>
      <c r="I22" s="24">
        <v>155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2</v>
      </c>
      <c r="P22" s="24">
        <v>0</v>
      </c>
      <c r="Q22" s="24">
        <v>0</v>
      </c>
      <c r="R22" s="24">
        <v>167</v>
      </c>
      <c r="S22" s="24">
        <v>293</v>
      </c>
      <c r="T22" s="24">
        <v>410</v>
      </c>
      <c r="U22" s="24">
        <v>57</v>
      </c>
      <c r="V22" s="24">
        <v>4</v>
      </c>
      <c r="W22" s="24">
        <v>11</v>
      </c>
      <c r="X22" s="24">
        <v>8</v>
      </c>
      <c r="Y22" s="24">
        <v>0</v>
      </c>
      <c r="Z22" s="24">
        <v>269</v>
      </c>
      <c r="AA22" s="24">
        <v>172</v>
      </c>
      <c r="AB22" s="24">
        <v>5</v>
      </c>
      <c r="AC22" s="24">
        <v>26</v>
      </c>
      <c r="AD22" s="24">
        <v>106</v>
      </c>
      <c r="AE22" s="24">
        <v>58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85">
        <f t="shared" si="8"/>
        <v>64.05258386219401</v>
      </c>
      <c r="AQ22" s="85">
        <f t="shared" si="3"/>
        <v>64.05258386219401</v>
      </c>
      <c r="AR22" s="86">
        <f t="shared" si="5"/>
        <v>9.99546690843155</v>
      </c>
    </row>
    <row r="23" spans="1:44" ht="16.5" customHeight="1">
      <c r="A23" s="75" t="s">
        <v>77</v>
      </c>
      <c r="B23" s="16"/>
      <c r="C23" s="24">
        <f t="shared" si="6"/>
        <v>1860</v>
      </c>
      <c r="D23" s="94">
        <f t="shared" si="7"/>
        <v>1014</v>
      </c>
      <c r="E23" s="94">
        <f t="shared" si="9"/>
        <v>846</v>
      </c>
      <c r="F23" s="24">
        <v>420</v>
      </c>
      <c r="G23" s="24">
        <v>435</v>
      </c>
      <c r="H23" s="24">
        <v>2</v>
      </c>
      <c r="I23" s="24">
        <v>21</v>
      </c>
      <c r="J23" s="24">
        <v>0</v>
      </c>
      <c r="K23" s="24">
        <v>0</v>
      </c>
      <c r="L23" s="24">
        <v>0</v>
      </c>
      <c r="M23" s="24">
        <v>0</v>
      </c>
      <c r="N23" s="24">
        <v>1</v>
      </c>
      <c r="O23" s="24">
        <v>0</v>
      </c>
      <c r="P23" s="24">
        <v>0</v>
      </c>
      <c r="Q23" s="24">
        <v>0</v>
      </c>
      <c r="R23" s="24">
        <v>100</v>
      </c>
      <c r="S23" s="24">
        <v>114</v>
      </c>
      <c r="T23" s="24">
        <v>178</v>
      </c>
      <c r="U23" s="24">
        <v>53</v>
      </c>
      <c r="V23" s="24">
        <v>0</v>
      </c>
      <c r="W23" s="24">
        <v>4</v>
      </c>
      <c r="X23" s="24">
        <v>9</v>
      </c>
      <c r="Y23" s="24">
        <v>1</v>
      </c>
      <c r="Z23" s="24">
        <v>277</v>
      </c>
      <c r="AA23" s="24">
        <v>183</v>
      </c>
      <c r="AB23" s="24">
        <v>0</v>
      </c>
      <c r="AC23" s="24">
        <v>0</v>
      </c>
      <c r="AD23" s="24">
        <v>27</v>
      </c>
      <c r="AE23" s="24">
        <v>35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85">
        <f t="shared" si="8"/>
        <v>47.25806451612903</v>
      </c>
      <c r="AQ23" s="85">
        <f t="shared" si="3"/>
        <v>47.25806451612903</v>
      </c>
      <c r="AR23" s="86">
        <f t="shared" si="5"/>
        <v>24.731182795698924</v>
      </c>
    </row>
    <row r="24" spans="1:44" ht="16.5" customHeight="1">
      <c r="A24" s="75" t="s">
        <v>78</v>
      </c>
      <c r="B24" s="16"/>
      <c r="C24" s="24">
        <f t="shared" si="6"/>
        <v>2414</v>
      </c>
      <c r="D24" s="94">
        <f t="shared" si="7"/>
        <v>1198</v>
      </c>
      <c r="E24" s="94">
        <f t="shared" si="9"/>
        <v>1216</v>
      </c>
      <c r="F24" s="24">
        <v>600</v>
      </c>
      <c r="G24" s="24">
        <v>478</v>
      </c>
      <c r="H24" s="24">
        <v>8</v>
      </c>
      <c r="I24" s="24">
        <v>142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204</v>
      </c>
      <c r="S24" s="24">
        <v>348</v>
      </c>
      <c r="T24" s="24">
        <v>5</v>
      </c>
      <c r="U24" s="24">
        <v>1</v>
      </c>
      <c r="V24" s="24">
        <v>2</v>
      </c>
      <c r="W24" s="24">
        <v>1</v>
      </c>
      <c r="X24" s="24">
        <v>22</v>
      </c>
      <c r="Y24" s="24">
        <v>2</v>
      </c>
      <c r="Z24" s="24">
        <v>236</v>
      </c>
      <c r="AA24" s="24">
        <v>150</v>
      </c>
      <c r="AB24" s="24">
        <v>44</v>
      </c>
      <c r="AC24" s="24">
        <v>45</v>
      </c>
      <c r="AD24" s="24">
        <v>77</v>
      </c>
      <c r="AE24" s="24">
        <v>49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85">
        <f t="shared" si="8"/>
        <v>50.86992543496272</v>
      </c>
      <c r="AQ24" s="85">
        <f t="shared" si="3"/>
        <v>50.86992543496272</v>
      </c>
      <c r="AR24" s="86">
        <f t="shared" si="5"/>
        <v>15.990057995028998</v>
      </c>
    </row>
    <row r="25" spans="1:44" ht="16.5" customHeight="1">
      <c r="A25" s="75" t="s">
        <v>79</v>
      </c>
      <c r="B25" s="16"/>
      <c r="C25" s="24">
        <f t="shared" si="6"/>
        <v>309</v>
      </c>
      <c r="D25" s="94">
        <f t="shared" si="7"/>
        <v>153</v>
      </c>
      <c r="E25" s="94">
        <f t="shared" si="9"/>
        <v>156</v>
      </c>
      <c r="F25" s="24">
        <v>29</v>
      </c>
      <c r="G25" s="24">
        <v>21</v>
      </c>
      <c r="H25" s="24">
        <v>1</v>
      </c>
      <c r="I25" s="24">
        <v>12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0</v>
      </c>
      <c r="Q25" s="24">
        <v>0</v>
      </c>
      <c r="R25" s="24">
        <v>40</v>
      </c>
      <c r="S25" s="24">
        <v>77</v>
      </c>
      <c r="T25" s="24">
        <v>0</v>
      </c>
      <c r="U25" s="24">
        <v>0</v>
      </c>
      <c r="V25" s="24">
        <v>0</v>
      </c>
      <c r="W25" s="24">
        <v>0</v>
      </c>
      <c r="X25" s="24">
        <v>3</v>
      </c>
      <c r="Y25" s="24">
        <v>0</v>
      </c>
      <c r="Z25" s="24">
        <v>72</v>
      </c>
      <c r="AA25" s="24">
        <v>29</v>
      </c>
      <c r="AB25" s="24">
        <v>0</v>
      </c>
      <c r="AC25" s="24">
        <v>0</v>
      </c>
      <c r="AD25" s="24">
        <v>8</v>
      </c>
      <c r="AE25" s="24">
        <v>16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85">
        <f t="shared" si="8"/>
        <v>20.711974110032365</v>
      </c>
      <c r="AQ25" s="85">
        <f t="shared" si="3"/>
        <v>20.711974110032365</v>
      </c>
      <c r="AR25" s="86">
        <f t="shared" si="5"/>
        <v>32.68608414239482</v>
      </c>
    </row>
    <row r="26" spans="1:44" ht="16.5" customHeight="1">
      <c r="A26" s="75" t="s">
        <v>80</v>
      </c>
      <c r="B26" s="16"/>
      <c r="C26" s="24">
        <f t="shared" si="6"/>
        <v>549</v>
      </c>
      <c r="D26" s="94">
        <f t="shared" si="7"/>
        <v>312</v>
      </c>
      <c r="E26" s="94">
        <f t="shared" si="9"/>
        <v>237</v>
      </c>
      <c r="F26" s="24">
        <v>102</v>
      </c>
      <c r="G26" s="24">
        <v>60</v>
      </c>
      <c r="H26" s="24">
        <v>1</v>
      </c>
      <c r="I26" s="24">
        <v>19</v>
      </c>
      <c r="J26" s="24">
        <v>0</v>
      </c>
      <c r="K26" s="24">
        <v>0</v>
      </c>
      <c r="L26" s="24">
        <v>0</v>
      </c>
      <c r="M26" s="24">
        <v>0</v>
      </c>
      <c r="N26" s="24">
        <v>3</v>
      </c>
      <c r="O26" s="24">
        <v>0</v>
      </c>
      <c r="P26" s="24">
        <v>0</v>
      </c>
      <c r="Q26" s="24">
        <v>0</v>
      </c>
      <c r="R26" s="24">
        <v>49</v>
      </c>
      <c r="S26" s="24">
        <v>78</v>
      </c>
      <c r="T26" s="24">
        <v>5</v>
      </c>
      <c r="U26" s="24">
        <v>3</v>
      </c>
      <c r="V26" s="24">
        <v>1</v>
      </c>
      <c r="W26" s="24">
        <v>0</v>
      </c>
      <c r="X26" s="24">
        <v>5</v>
      </c>
      <c r="Y26" s="24">
        <v>0</v>
      </c>
      <c r="Z26" s="24">
        <v>133</v>
      </c>
      <c r="AA26" s="24">
        <v>67</v>
      </c>
      <c r="AB26" s="24">
        <v>2</v>
      </c>
      <c r="AC26" s="24">
        <v>4</v>
      </c>
      <c r="AD26" s="24">
        <v>11</v>
      </c>
      <c r="AE26" s="24">
        <v>6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85">
        <f t="shared" si="8"/>
        <v>33.697632058287795</v>
      </c>
      <c r="AQ26" s="85">
        <f t="shared" si="3"/>
        <v>33.697632058287795</v>
      </c>
      <c r="AR26" s="86">
        <f t="shared" si="5"/>
        <v>36.42987249544626</v>
      </c>
    </row>
    <row r="27" spans="1:44" ht="22.5" customHeight="1">
      <c r="A27" s="75" t="s">
        <v>81</v>
      </c>
      <c r="B27" s="16"/>
      <c r="C27" s="24">
        <f t="shared" si="6"/>
        <v>1725</v>
      </c>
      <c r="D27" s="94">
        <f t="shared" si="7"/>
        <v>817</v>
      </c>
      <c r="E27" s="94">
        <f t="shared" si="9"/>
        <v>908</v>
      </c>
      <c r="F27" s="24">
        <v>537</v>
      </c>
      <c r="G27" s="24">
        <v>476</v>
      </c>
      <c r="H27" s="24">
        <v>0</v>
      </c>
      <c r="I27" s="24">
        <v>79</v>
      </c>
      <c r="J27" s="24">
        <v>0</v>
      </c>
      <c r="K27" s="24">
        <v>1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105</v>
      </c>
      <c r="S27" s="24">
        <v>198</v>
      </c>
      <c r="T27" s="24">
        <v>66</v>
      </c>
      <c r="U27" s="24">
        <v>20</v>
      </c>
      <c r="V27" s="24">
        <v>0</v>
      </c>
      <c r="W27" s="24">
        <v>2</v>
      </c>
      <c r="X27" s="24">
        <v>3</v>
      </c>
      <c r="Y27" s="24">
        <v>1</v>
      </c>
      <c r="Z27" s="24">
        <v>77</v>
      </c>
      <c r="AA27" s="24">
        <v>96</v>
      </c>
      <c r="AB27" s="24">
        <v>2</v>
      </c>
      <c r="AC27" s="24">
        <v>12</v>
      </c>
      <c r="AD27" s="24">
        <v>27</v>
      </c>
      <c r="AE27" s="24">
        <v>23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1</v>
      </c>
      <c r="AL27" s="24">
        <v>0</v>
      </c>
      <c r="AM27" s="24">
        <v>1</v>
      </c>
      <c r="AN27" s="24">
        <v>0</v>
      </c>
      <c r="AO27" s="24">
        <v>0</v>
      </c>
      <c r="AP27" s="85">
        <f t="shared" si="8"/>
        <v>63.36231884057971</v>
      </c>
      <c r="AQ27" s="85">
        <f t="shared" si="3"/>
        <v>63.30434782608696</v>
      </c>
      <c r="AR27" s="86">
        <f t="shared" si="5"/>
        <v>10.144927536231885</v>
      </c>
    </row>
    <row r="28" spans="1:44" ht="16.5" customHeight="1">
      <c r="A28" s="75" t="s">
        <v>82</v>
      </c>
      <c r="B28" s="16"/>
      <c r="C28" s="24">
        <f t="shared" si="6"/>
        <v>989</v>
      </c>
      <c r="D28" s="94">
        <f t="shared" si="7"/>
        <v>545</v>
      </c>
      <c r="E28" s="94">
        <f t="shared" si="9"/>
        <v>444</v>
      </c>
      <c r="F28" s="24">
        <v>277</v>
      </c>
      <c r="G28" s="24">
        <v>179</v>
      </c>
      <c r="H28" s="24">
        <v>3</v>
      </c>
      <c r="I28" s="24">
        <v>48</v>
      </c>
      <c r="J28" s="24">
        <v>1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94</v>
      </c>
      <c r="S28" s="24">
        <v>76</v>
      </c>
      <c r="T28" s="24">
        <v>25</v>
      </c>
      <c r="U28" s="24">
        <v>4</v>
      </c>
      <c r="V28" s="24">
        <v>0</v>
      </c>
      <c r="W28" s="24">
        <v>2</v>
      </c>
      <c r="X28" s="24">
        <v>2</v>
      </c>
      <c r="Y28" s="24">
        <v>0</v>
      </c>
      <c r="Z28" s="24">
        <v>91</v>
      </c>
      <c r="AA28" s="24">
        <v>74</v>
      </c>
      <c r="AB28" s="24">
        <v>14</v>
      </c>
      <c r="AC28" s="24">
        <v>26</v>
      </c>
      <c r="AD28" s="24">
        <v>38</v>
      </c>
      <c r="AE28" s="24">
        <v>34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85">
        <f t="shared" si="8"/>
        <v>51.46612740141558</v>
      </c>
      <c r="AQ28" s="85">
        <f t="shared" si="3"/>
        <v>51.2639029322548</v>
      </c>
      <c r="AR28" s="86">
        <f t="shared" si="5"/>
        <v>16.683518705763397</v>
      </c>
    </row>
    <row r="29" spans="1:44" ht="16.5" customHeight="1">
      <c r="A29" s="75" t="s">
        <v>83</v>
      </c>
      <c r="B29" s="16"/>
      <c r="C29" s="24">
        <f t="shared" si="6"/>
        <v>1084</v>
      </c>
      <c r="D29" s="94">
        <f t="shared" si="7"/>
        <v>566</v>
      </c>
      <c r="E29" s="94">
        <f t="shared" si="9"/>
        <v>518</v>
      </c>
      <c r="F29" s="24">
        <v>395</v>
      </c>
      <c r="G29" s="24">
        <v>361</v>
      </c>
      <c r="H29" s="24">
        <v>2</v>
      </c>
      <c r="I29" s="24">
        <v>28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58</v>
      </c>
      <c r="S29" s="24">
        <v>68</v>
      </c>
      <c r="T29" s="24">
        <v>70</v>
      </c>
      <c r="U29" s="24">
        <v>23</v>
      </c>
      <c r="V29" s="24">
        <v>2</v>
      </c>
      <c r="W29" s="24">
        <v>2</v>
      </c>
      <c r="X29" s="24">
        <v>0</v>
      </c>
      <c r="Y29" s="24">
        <v>1</v>
      </c>
      <c r="Z29" s="24">
        <v>25</v>
      </c>
      <c r="AA29" s="24">
        <v>25</v>
      </c>
      <c r="AB29" s="24">
        <v>0</v>
      </c>
      <c r="AC29" s="24">
        <v>0</v>
      </c>
      <c r="AD29" s="24">
        <v>14</v>
      </c>
      <c r="AE29" s="24">
        <v>10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85">
        <f t="shared" si="8"/>
        <v>72.50922509225092</v>
      </c>
      <c r="AQ29" s="85">
        <f t="shared" si="3"/>
        <v>72.50922509225092</v>
      </c>
      <c r="AR29" s="86">
        <f t="shared" si="5"/>
        <v>4.612546125461255</v>
      </c>
    </row>
    <row r="30" spans="1:44" ht="16.5" customHeight="1">
      <c r="A30" s="75" t="s">
        <v>84</v>
      </c>
      <c r="B30" s="16"/>
      <c r="C30" s="24">
        <f t="shared" si="6"/>
        <v>1891</v>
      </c>
      <c r="D30" s="94">
        <f t="shared" si="7"/>
        <v>1054</v>
      </c>
      <c r="E30" s="94">
        <f t="shared" si="9"/>
        <v>837</v>
      </c>
      <c r="F30" s="24">
        <v>678</v>
      </c>
      <c r="G30" s="24">
        <v>496</v>
      </c>
      <c r="H30" s="24">
        <v>6</v>
      </c>
      <c r="I30" s="24">
        <v>49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109</v>
      </c>
      <c r="S30" s="24">
        <v>141</v>
      </c>
      <c r="T30" s="24">
        <v>35</v>
      </c>
      <c r="U30" s="24">
        <v>12</v>
      </c>
      <c r="V30" s="24">
        <v>0</v>
      </c>
      <c r="W30" s="24">
        <v>5</v>
      </c>
      <c r="X30" s="24">
        <v>16</v>
      </c>
      <c r="Y30" s="24">
        <v>2</v>
      </c>
      <c r="Z30" s="24">
        <v>137</v>
      </c>
      <c r="AA30" s="24">
        <v>86</v>
      </c>
      <c r="AB30" s="24">
        <v>13</v>
      </c>
      <c r="AC30" s="24">
        <v>22</v>
      </c>
      <c r="AD30" s="24">
        <v>60</v>
      </c>
      <c r="AE30" s="24">
        <v>24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4</v>
      </c>
      <c r="AN30" s="24">
        <v>0</v>
      </c>
      <c r="AO30" s="24">
        <v>0</v>
      </c>
      <c r="AP30" s="85">
        <f t="shared" si="8"/>
        <v>64.99206768905341</v>
      </c>
      <c r="AQ30" s="85">
        <f t="shared" si="3"/>
        <v>64.99206768905341</v>
      </c>
      <c r="AR30" s="86">
        <f t="shared" si="5"/>
        <v>12.004230565838181</v>
      </c>
    </row>
    <row r="31" spans="1:44" ht="16.5" customHeight="1">
      <c r="A31" s="75" t="s">
        <v>85</v>
      </c>
      <c r="B31" s="16"/>
      <c r="C31" s="24">
        <f t="shared" si="6"/>
        <v>1081</v>
      </c>
      <c r="D31" s="94">
        <f t="shared" si="7"/>
        <v>626</v>
      </c>
      <c r="E31" s="94">
        <f t="shared" si="9"/>
        <v>455</v>
      </c>
      <c r="F31" s="24">
        <v>466</v>
      </c>
      <c r="G31" s="24">
        <v>333</v>
      </c>
      <c r="H31" s="24">
        <v>6</v>
      </c>
      <c r="I31" s="24">
        <v>30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21</v>
      </c>
      <c r="S31" s="24">
        <v>72</v>
      </c>
      <c r="T31" s="24">
        <v>116</v>
      </c>
      <c r="U31" s="24">
        <v>5</v>
      </c>
      <c r="V31" s="24">
        <v>0</v>
      </c>
      <c r="W31" s="24">
        <v>0</v>
      </c>
      <c r="X31" s="24">
        <v>0</v>
      </c>
      <c r="Y31" s="24">
        <v>0</v>
      </c>
      <c r="Z31" s="24">
        <v>11</v>
      </c>
      <c r="AA31" s="24">
        <v>6</v>
      </c>
      <c r="AB31" s="24">
        <v>0</v>
      </c>
      <c r="AC31" s="24">
        <v>0</v>
      </c>
      <c r="AD31" s="24">
        <v>6</v>
      </c>
      <c r="AE31" s="24">
        <v>9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85">
        <f t="shared" si="8"/>
        <v>77.24329324699353</v>
      </c>
      <c r="AQ31" s="85">
        <f t="shared" si="3"/>
        <v>77.24329324699353</v>
      </c>
      <c r="AR31" s="86">
        <f t="shared" si="5"/>
        <v>1.572617946345976</v>
      </c>
    </row>
    <row r="32" spans="1:44" ht="22.5" customHeight="1">
      <c r="A32" s="75" t="s">
        <v>86</v>
      </c>
      <c r="B32" s="16"/>
      <c r="C32" s="24">
        <f t="shared" si="6"/>
        <v>2003</v>
      </c>
      <c r="D32" s="94">
        <f t="shared" si="7"/>
        <v>1202</v>
      </c>
      <c r="E32" s="94">
        <f t="shared" si="9"/>
        <v>801</v>
      </c>
      <c r="F32" s="24">
        <v>622</v>
      </c>
      <c r="G32" s="24">
        <v>545</v>
      </c>
      <c r="H32" s="24">
        <v>3</v>
      </c>
      <c r="I32" s="24">
        <v>51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70</v>
      </c>
      <c r="S32" s="24">
        <v>106</v>
      </c>
      <c r="T32" s="24">
        <v>279</v>
      </c>
      <c r="U32" s="24">
        <v>24</v>
      </c>
      <c r="V32" s="24">
        <v>1</v>
      </c>
      <c r="W32" s="24">
        <v>0</v>
      </c>
      <c r="X32" s="24">
        <v>3</v>
      </c>
      <c r="Y32" s="24">
        <v>0</v>
      </c>
      <c r="Z32" s="24">
        <v>175</v>
      </c>
      <c r="AA32" s="24">
        <v>32</v>
      </c>
      <c r="AB32" s="24">
        <v>10</v>
      </c>
      <c r="AC32" s="24">
        <v>16</v>
      </c>
      <c r="AD32" s="24">
        <v>39</v>
      </c>
      <c r="AE32" s="24">
        <v>27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85">
        <f t="shared" si="8"/>
        <v>60.95856215676485</v>
      </c>
      <c r="AQ32" s="85">
        <f t="shared" si="3"/>
        <v>60.95856215676485</v>
      </c>
      <c r="AR32" s="86">
        <f t="shared" si="5"/>
        <v>10.334498252621069</v>
      </c>
    </row>
    <row r="33" spans="1:44" ht="16.5" customHeight="1">
      <c r="A33" s="75" t="s">
        <v>87</v>
      </c>
      <c r="B33" s="16"/>
      <c r="C33" s="24">
        <f t="shared" si="6"/>
        <v>1495</v>
      </c>
      <c r="D33" s="94">
        <f t="shared" si="7"/>
        <v>728</v>
      </c>
      <c r="E33" s="94">
        <f t="shared" si="9"/>
        <v>767</v>
      </c>
      <c r="F33" s="24">
        <v>279</v>
      </c>
      <c r="G33" s="24">
        <v>264</v>
      </c>
      <c r="H33" s="24">
        <v>5</v>
      </c>
      <c r="I33" s="24">
        <v>151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108</v>
      </c>
      <c r="S33" s="24">
        <v>138</v>
      </c>
      <c r="T33" s="24">
        <v>85</v>
      </c>
      <c r="U33" s="24">
        <v>19</v>
      </c>
      <c r="V33" s="24">
        <v>5</v>
      </c>
      <c r="W33" s="24">
        <v>9</v>
      </c>
      <c r="X33" s="24">
        <v>4</v>
      </c>
      <c r="Y33" s="24">
        <v>1</v>
      </c>
      <c r="Z33" s="24">
        <v>207</v>
      </c>
      <c r="AA33" s="24">
        <v>135</v>
      </c>
      <c r="AB33" s="24">
        <v>5</v>
      </c>
      <c r="AC33" s="24">
        <v>17</v>
      </c>
      <c r="AD33" s="24">
        <v>30</v>
      </c>
      <c r="AE33" s="24">
        <v>33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1</v>
      </c>
      <c r="AN33" s="24">
        <v>0</v>
      </c>
      <c r="AO33" s="24">
        <v>0</v>
      </c>
      <c r="AP33" s="85">
        <f t="shared" si="8"/>
        <v>46.75585284280936</v>
      </c>
      <c r="AQ33" s="85">
        <f t="shared" si="3"/>
        <v>46.75585284280936</v>
      </c>
      <c r="AR33" s="86">
        <f t="shared" si="5"/>
        <v>22.943143812709028</v>
      </c>
    </row>
    <row r="34" spans="1:44" ht="16.5" customHeight="1">
      <c r="A34" s="75" t="s">
        <v>88</v>
      </c>
      <c r="B34" s="16"/>
      <c r="C34" s="24">
        <f t="shared" si="6"/>
        <v>667</v>
      </c>
      <c r="D34" s="94">
        <f t="shared" si="7"/>
        <v>270</v>
      </c>
      <c r="E34" s="94">
        <f t="shared" si="9"/>
        <v>397</v>
      </c>
      <c r="F34" s="24">
        <v>98</v>
      </c>
      <c r="G34" s="24">
        <v>84</v>
      </c>
      <c r="H34" s="24">
        <v>1</v>
      </c>
      <c r="I34" s="24">
        <v>43</v>
      </c>
      <c r="J34" s="24">
        <v>0</v>
      </c>
      <c r="K34" s="24">
        <v>0</v>
      </c>
      <c r="L34" s="24">
        <v>0</v>
      </c>
      <c r="M34" s="24">
        <v>0</v>
      </c>
      <c r="N34" s="24">
        <v>1</v>
      </c>
      <c r="O34" s="24">
        <v>0</v>
      </c>
      <c r="P34" s="24">
        <v>0</v>
      </c>
      <c r="Q34" s="24">
        <v>0</v>
      </c>
      <c r="R34" s="24">
        <v>55</v>
      </c>
      <c r="S34" s="24">
        <v>115</v>
      </c>
      <c r="T34" s="24">
        <v>5</v>
      </c>
      <c r="U34" s="24">
        <v>2</v>
      </c>
      <c r="V34" s="24">
        <v>1</v>
      </c>
      <c r="W34" s="24">
        <v>3</v>
      </c>
      <c r="X34" s="24">
        <v>0</v>
      </c>
      <c r="Y34" s="24">
        <v>0</v>
      </c>
      <c r="Z34" s="24">
        <v>84</v>
      </c>
      <c r="AA34" s="24">
        <v>105</v>
      </c>
      <c r="AB34" s="24">
        <v>16</v>
      </c>
      <c r="AC34" s="24">
        <v>28</v>
      </c>
      <c r="AD34" s="24">
        <v>9</v>
      </c>
      <c r="AE34" s="24">
        <v>17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85">
        <f t="shared" si="8"/>
        <v>34.03298350824588</v>
      </c>
      <c r="AQ34" s="85">
        <f t="shared" si="3"/>
        <v>34.03298350824588</v>
      </c>
      <c r="AR34" s="86">
        <f t="shared" si="5"/>
        <v>28.335832083958024</v>
      </c>
    </row>
    <row r="35" spans="1:44" ht="16.5" customHeight="1">
      <c r="A35" s="75" t="s">
        <v>89</v>
      </c>
      <c r="B35" s="16"/>
      <c r="C35" s="24">
        <f t="shared" si="6"/>
        <v>619</v>
      </c>
      <c r="D35" s="94">
        <f t="shared" si="7"/>
        <v>209</v>
      </c>
      <c r="E35" s="94">
        <f t="shared" si="9"/>
        <v>410</v>
      </c>
      <c r="F35" s="24">
        <v>85</v>
      </c>
      <c r="G35" s="24">
        <v>61</v>
      </c>
      <c r="H35" s="24">
        <v>1</v>
      </c>
      <c r="I35" s="24">
        <v>66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63</v>
      </c>
      <c r="S35" s="24">
        <v>177</v>
      </c>
      <c r="T35" s="24">
        <v>2</v>
      </c>
      <c r="U35" s="24">
        <v>0</v>
      </c>
      <c r="V35" s="24">
        <v>1</v>
      </c>
      <c r="W35" s="24">
        <v>2</v>
      </c>
      <c r="X35" s="24">
        <v>8</v>
      </c>
      <c r="Y35" s="24">
        <v>4</v>
      </c>
      <c r="Z35" s="24">
        <v>30</v>
      </c>
      <c r="AA35" s="24">
        <v>65</v>
      </c>
      <c r="AB35" s="24">
        <v>7</v>
      </c>
      <c r="AC35" s="24">
        <v>15</v>
      </c>
      <c r="AD35" s="24">
        <v>11</v>
      </c>
      <c r="AE35" s="24">
        <v>20</v>
      </c>
      <c r="AF35" s="24">
        <v>1</v>
      </c>
      <c r="AG35" s="24">
        <v>0</v>
      </c>
      <c r="AH35" s="24">
        <v>0</v>
      </c>
      <c r="AI35" s="24">
        <v>0</v>
      </c>
      <c r="AJ35" s="24">
        <v>2</v>
      </c>
      <c r="AK35" s="24">
        <v>0</v>
      </c>
      <c r="AL35" s="24">
        <v>0</v>
      </c>
      <c r="AM35" s="24">
        <v>1</v>
      </c>
      <c r="AN35" s="24">
        <v>0</v>
      </c>
      <c r="AO35" s="24">
        <v>0</v>
      </c>
      <c r="AP35" s="85">
        <f t="shared" si="8"/>
        <v>34.41033925686591</v>
      </c>
      <c r="AQ35" s="85">
        <f t="shared" si="3"/>
        <v>34.41033925686591</v>
      </c>
      <c r="AR35" s="86">
        <f t="shared" si="5"/>
        <v>15.831987075928918</v>
      </c>
    </row>
    <row r="36" spans="1:44" ht="16.5" customHeight="1">
      <c r="A36" s="75" t="s">
        <v>90</v>
      </c>
      <c r="B36" s="16"/>
      <c r="C36" s="24">
        <f t="shared" si="6"/>
        <v>1461</v>
      </c>
      <c r="D36" s="94">
        <f t="shared" si="7"/>
        <v>726</v>
      </c>
      <c r="E36" s="94">
        <f t="shared" si="9"/>
        <v>735</v>
      </c>
      <c r="F36" s="24">
        <v>452</v>
      </c>
      <c r="G36" s="24">
        <v>242</v>
      </c>
      <c r="H36" s="24">
        <v>1</v>
      </c>
      <c r="I36" s="24">
        <v>88</v>
      </c>
      <c r="J36" s="24">
        <v>0</v>
      </c>
      <c r="K36" s="24">
        <v>0</v>
      </c>
      <c r="L36" s="24">
        <v>0</v>
      </c>
      <c r="M36" s="24">
        <v>0</v>
      </c>
      <c r="N36" s="24">
        <v>2</v>
      </c>
      <c r="O36" s="24">
        <v>0</v>
      </c>
      <c r="P36" s="24">
        <v>0</v>
      </c>
      <c r="Q36" s="24">
        <v>0</v>
      </c>
      <c r="R36" s="24">
        <v>141</v>
      </c>
      <c r="S36" s="24">
        <v>273</v>
      </c>
      <c r="T36" s="24">
        <v>10</v>
      </c>
      <c r="U36" s="24">
        <v>3</v>
      </c>
      <c r="V36" s="24">
        <v>2</v>
      </c>
      <c r="W36" s="24">
        <v>8</v>
      </c>
      <c r="X36" s="24">
        <v>6</v>
      </c>
      <c r="Y36" s="24">
        <v>0</v>
      </c>
      <c r="Z36" s="24">
        <v>79</v>
      </c>
      <c r="AA36" s="24">
        <v>108</v>
      </c>
      <c r="AB36" s="24">
        <v>3</v>
      </c>
      <c r="AC36" s="24">
        <v>1</v>
      </c>
      <c r="AD36" s="24">
        <v>30</v>
      </c>
      <c r="AE36" s="24">
        <v>12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3</v>
      </c>
      <c r="AN36" s="24">
        <v>0</v>
      </c>
      <c r="AO36" s="24">
        <v>0</v>
      </c>
      <c r="AP36" s="85">
        <f t="shared" si="8"/>
        <v>53.73032169746749</v>
      </c>
      <c r="AQ36" s="85">
        <f t="shared" si="3"/>
        <v>53.73032169746749</v>
      </c>
      <c r="AR36" s="86">
        <f t="shared" si="5"/>
        <v>13.00479123887748</v>
      </c>
    </row>
    <row r="37" spans="1:44" ht="22.5" customHeight="1">
      <c r="A37" s="75" t="s">
        <v>91</v>
      </c>
      <c r="B37" s="16"/>
      <c r="C37" s="24">
        <f t="shared" si="6"/>
        <v>1440</v>
      </c>
      <c r="D37" s="94">
        <f t="shared" si="7"/>
        <v>774</v>
      </c>
      <c r="E37" s="94">
        <f t="shared" si="9"/>
        <v>666</v>
      </c>
      <c r="F37" s="24">
        <v>375</v>
      </c>
      <c r="G37" s="24">
        <v>200</v>
      </c>
      <c r="H37" s="24">
        <v>11</v>
      </c>
      <c r="I37" s="24">
        <v>70</v>
      </c>
      <c r="J37" s="24">
        <v>1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190</v>
      </c>
      <c r="S37" s="24">
        <v>238</v>
      </c>
      <c r="T37" s="24">
        <v>10</v>
      </c>
      <c r="U37" s="24">
        <v>1</v>
      </c>
      <c r="V37" s="24">
        <v>8</v>
      </c>
      <c r="W37" s="24">
        <v>5</v>
      </c>
      <c r="X37" s="24">
        <v>19</v>
      </c>
      <c r="Y37" s="24">
        <v>1</v>
      </c>
      <c r="Z37" s="24">
        <v>120</v>
      </c>
      <c r="AA37" s="24">
        <v>101</v>
      </c>
      <c r="AB37" s="24">
        <v>6</v>
      </c>
      <c r="AC37" s="24">
        <v>14</v>
      </c>
      <c r="AD37" s="24">
        <v>34</v>
      </c>
      <c r="AE37" s="24">
        <v>36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85">
        <f t="shared" si="8"/>
        <v>45.625</v>
      </c>
      <c r="AQ37" s="85">
        <f t="shared" si="3"/>
        <v>45.55555555555556</v>
      </c>
      <c r="AR37" s="86">
        <f t="shared" si="5"/>
        <v>15.347222222222223</v>
      </c>
    </row>
    <row r="38" spans="1:44" ht="16.5" customHeight="1">
      <c r="A38" s="75" t="s">
        <v>92</v>
      </c>
      <c r="B38" s="16"/>
      <c r="C38" s="24">
        <f t="shared" si="6"/>
        <v>1063</v>
      </c>
      <c r="D38" s="94">
        <f t="shared" si="7"/>
        <v>491</v>
      </c>
      <c r="E38" s="94">
        <f t="shared" si="9"/>
        <v>572</v>
      </c>
      <c r="F38" s="24">
        <v>264</v>
      </c>
      <c r="G38" s="24">
        <v>189</v>
      </c>
      <c r="H38" s="24">
        <v>1</v>
      </c>
      <c r="I38" s="24">
        <v>52</v>
      </c>
      <c r="J38" s="24">
        <v>0</v>
      </c>
      <c r="K38" s="24">
        <v>1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102</v>
      </c>
      <c r="S38" s="24">
        <v>231</v>
      </c>
      <c r="T38" s="24">
        <v>4</v>
      </c>
      <c r="U38" s="24">
        <v>0</v>
      </c>
      <c r="V38" s="24">
        <v>4</v>
      </c>
      <c r="W38" s="24">
        <v>3</v>
      </c>
      <c r="X38" s="24">
        <v>8</v>
      </c>
      <c r="Y38" s="24">
        <v>0</v>
      </c>
      <c r="Z38" s="24">
        <v>77</v>
      </c>
      <c r="AA38" s="24">
        <v>65</v>
      </c>
      <c r="AB38" s="24">
        <v>4</v>
      </c>
      <c r="AC38" s="24">
        <v>15</v>
      </c>
      <c r="AD38" s="24">
        <v>27</v>
      </c>
      <c r="AE38" s="24">
        <v>16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1</v>
      </c>
      <c r="AN38" s="24">
        <v>0</v>
      </c>
      <c r="AO38" s="24">
        <v>0</v>
      </c>
      <c r="AP38" s="85">
        <f t="shared" si="8"/>
        <v>47.69520225776105</v>
      </c>
      <c r="AQ38" s="85">
        <f t="shared" si="3"/>
        <v>47.60112888052681</v>
      </c>
      <c r="AR38" s="86">
        <f t="shared" si="5"/>
        <v>13.452492944496708</v>
      </c>
    </row>
    <row r="39" spans="1:44" ht="16.5" customHeight="1">
      <c r="A39" s="75" t="s">
        <v>93</v>
      </c>
      <c r="B39" s="16"/>
      <c r="C39" s="24">
        <f t="shared" si="6"/>
        <v>2259</v>
      </c>
      <c r="D39" s="94">
        <f t="shared" si="7"/>
        <v>1216</v>
      </c>
      <c r="E39" s="94">
        <f t="shared" si="9"/>
        <v>1043</v>
      </c>
      <c r="F39" s="24">
        <v>812</v>
      </c>
      <c r="G39" s="24">
        <v>640</v>
      </c>
      <c r="H39" s="24">
        <v>4</v>
      </c>
      <c r="I39" s="24">
        <v>73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104</v>
      </c>
      <c r="S39" s="24">
        <v>170</v>
      </c>
      <c r="T39" s="24">
        <v>83</v>
      </c>
      <c r="U39" s="24">
        <v>31</v>
      </c>
      <c r="V39" s="24">
        <v>2</v>
      </c>
      <c r="W39" s="24">
        <v>3</v>
      </c>
      <c r="X39" s="24">
        <v>5</v>
      </c>
      <c r="Y39" s="24">
        <v>0</v>
      </c>
      <c r="Z39" s="24">
        <v>113</v>
      </c>
      <c r="AA39" s="24">
        <v>89</v>
      </c>
      <c r="AB39" s="24">
        <v>30</v>
      </c>
      <c r="AC39" s="24">
        <v>11</v>
      </c>
      <c r="AD39" s="24">
        <v>63</v>
      </c>
      <c r="AE39" s="24">
        <v>26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85">
        <f t="shared" si="8"/>
        <v>67.68481629039398</v>
      </c>
      <c r="AQ39" s="85">
        <f t="shared" si="3"/>
        <v>67.68481629039398</v>
      </c>
      <c r="AR39" s="86">
        <f t="shared" si="5"/>
        <v>8.942009738822488</v>
      </c>
    </row>
    <row r="40" spans="1:44" ht="16.5" customHeight="1">
      <c r="A40" s="75" t="s">
        <v>94</v>
      </c>
      <c r="B40" s="16"/>
      <c r="C40" s="24">
        <f t="shared" si="6"/>
        <v>724</v>
      </c>
      <c r="D40" s="94">
        <f t="shared" si="7"/>
        <v>357</v>
      </c>
      <c r="E40" s="94">
        <f t="shared" si="9"/>
        <v>367</v>
      </c>
      <c r="F40" s="24">
        <v>265</v>
      </c>
      <c r="G40" s="24">
        <v>284</v>
      </c>
      <c r="H40" s="24">
        <v>0</v>
      </c>
      <c r="I40" s="24">
        <v>12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17</v>
      </c>
      <c r="S40" s="24">
        <v>18</v>
      </c>
      <c r="T40" s="24">
        <v>62</v>
      </c>
      <c r="U40" s="24">
        <v>39</v>
      </c>
      <c r="V40" s="24">
        <v>10</v>
      </c>
      <c r="W40" s="24">
        <v>6</v>
      </c>
      <c r="X40" s="24">
        <v>0</v>
      </c>
      <c r="Y40" s="24">
        <v>0</v>
      </c>
      <c r="Z40" s="24">
        <v>1</v>
      </c>
      <c r="AA40" s="24">
        <v>2</v>
      </c>
      <c r="AB40" s="24">
        <v>0</v>
      </c>
      <c r="AC40" s="24">
        <v>0</v>
      </c>
      <c r="AD40" s="24">
        <v>2</v>
      </c>
      <c r="AE40" s="24">
        <v>6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85">
        <f t="shared" si="8"/>
        <v>77.48618784530386</v>
      </c>
      <c r="AQ40" s="85">
        <f t="shared" si="3"/>
        <v>77.48618784530386</v>
      </c>
      <c r="AR40" s="86">
        <f t="shared" si="5"/>
        <v>0.4143646408839779</v>
      </c>
    </row>
    <row r="41" spans="1:44" ht="16.5" customHeight="1">
      <c r="A41" s="75" t="s">
        <v>95</v>
      </c>
      <c r="B41" s="16"/>
      <c r="C41" s="24">
        <f t="shared" si="6"/>
        <v>482</v>
      </c>
      <c r="D41" s="94">
        <f t="shared" si="7"/>
        <v>175</v>
      </c>
      <c r="E41" s="94">
        <f t="shared" si="9"/>
        <v>307</v>
      </c>
      <c r="F41" s="24">
        <v>86</v>
      </c>
      <c r="G41" s="24">
        <v>110</v>
      </c>
      <c r="H41" s="24">
        <v>1</v>
      </c>
      <c r="I41" s="24">
        <v>31</v>
      </c>
      <c r="J41" s="24">
        <v>0</v>
      </c>
      <c r="K41" s="24">
        <v>1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35</v>
      </c>
      <c r="S41" s="24">
        <v>83</v>
      </c>
      <c r="T41" s="24">
        <v>2</v>
      </c>
      <c r="U41" s="24">
        <v>3</v>
      </c>
      <c r="V41" s="24">
        <v>0</v>
      </c>
      <c r="W41" s="24">
        <v>0</v>
      </c>
      <c r="X41" s="24">
        <v>1</v>
      </c>
      <c r="Y41" s="24">
        <v>1</v>
      </c>
      <c r="Z41" s="24">
        <v>19</v>
      </c>
      <c r="AA41" s="24">
        <v>18</v>
      </c>
      <c r="AB41" s="24">
        <v>11</v>
      </c>
      <c r="AC41" s="24">
        <v>35</v>
      </c>
      <c r="AD41" s="24">
        <v>20</v>
      </c>
      <c r="AE41" s="24">
        <v>25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85">
        <f t="shared" si="8"/>
        <v>47.5103734439834</v>
      </c>
      <c r="AQ41" s="85">
        <f t="shared" si="3"/>
        <v>47.30290456431535</v>
      </c>
      <c r="AR41" s="86">
        <f t="shared" si="5"/>
        <v>7.676348547717843</v>
      </c>
    </row>
    <row r="42" spans="1:44" ht="22.5" customHeight="1">
      <c r="A42" s="75" t="s">
        <v>96</v>
      </c>
      <c r="B42" s="16"/>
      <c r="C42" s="24">
        <f t="shared" si="6"/>
        <v>1247</v>
      </c>
      <c r="D42" s="94">
        <f t="shared" si="7"/>
        <v>712</v>
      </c>
      <c r="E42" s="94">
        <f t="shared" si="9"/>
        <v>535</v>
      </c>
      <c r="F42" s="24">
        <v>448</v>
      </c>
      <c r="G42" s="24">
        <v>237</v>
      </c>
      <c r="H42" s="24">
        <v>4</v>
      </c>
      <c r="I42" s="24">
        <v>79</v>
      </c>
      <c r="J42" s="24">
        <v>2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136</v>
      </c>
      <c r="S42" s="24">
        <v>159</v>
      </c>
      <c r="T42" s="24">
        <v>51</v>
      </c>
      <c r="U42" s="24">
        <v>17</v>
      </c>
      <c r="V42" s="24">
        <v>6</v>
      </c>
      <c r="W42" s="24">
        <v>1</v>
      </c>
      <c r="X42" s="24">
        <v>1</v>
      </c>
      <c r="Y42" s="24">
        <v>2</v>
      </c>
      <c r="Z42" s="24">
        <v>30</v>
      </c>
      <c r="AA42" s="24">
        <v>20</v>
      </c>
      <c r="AB42" s="24">
        <v>7</v>
      </c>
      <c r="AC42" s="24">
        <v>7</v>
      </c>
      <c r="AD42" s="24">
        <v>27</v>
      </c>
      <c r="AE42" s="24">
        <v>13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85">
        <f t="shared" si="8"/>
        <v>61.74819566960706</v>
      </c>
      <c r="AQ42" s="85">
        <f t="shared" si="3"/>
        <v>61.587810745789895</v>
      </c>
      <c r="AR42" s="86">
        <f t="shared" si="5"/>
        <v>4.0096230954290295</v>
      </c>
    </row>
    <row r="43" spans="1:44" ht="16.5" customHeight="1">
      <c r="A43" s="75" t="s">
        <v>97</v>
      </c>
      <c r="B43" s="16"/>
      <c r="C43" s="24">
        <f t="shared" si="6"/>
        <v>685</v>
      </c>
      <c r="D43" s="94">
        <f t="shared" si="7"/>
        <v>355</v>
      </c>
      <c r="E43" s="94">
        <f t="shared" si="9"/>
        <v>330</v>
      </c>
      <c r="F43" s="24">
        <v>223</v>
      </c>
      <c r="G43" s="24">
        <v>153</v>
      </c>
      <c r="H43" s="24">
        <v>0</v>
      </c>
      <c r="I43" s="24">
        <v>60</v>
      </c>
      <c r="J43" s="24">
        <v>1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52</v>
      </c>
      <c r="S43" s="24">
        <v>84</v>
      </c>
      <c r="T43" s="24">
        <v>0</v>
      </c>
      <c r="U43" s="24">
        <v>0</v>
      </c>
      <c r="V43" s="24">
        <v>4</v>
      </c>
      <c r="W43" s="24">
        <v>1</v>
      </c>
      <c r="X43" s="24">
        <v>6</v>
      </c>
      <c r="Y43" s="24">
        <v>0</v>
      </c>
      <c r="Z43" s="24">
        <v>21</v>
      </c>
      <c r="AA43" s="24">
        <v>13</v>
      </c>
      <c r="AB43" s="24">
        <v>12</v>
      </c>
      <c r="AC43" s="24">
        <v>4</v>
      </c>
      <c r="AD43" s="24">
        <v>36</v>
      </c>
      <c r="AE43" s="24">
        <v>15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85">
        <f t="shared" si="8"/>
        <v>63.7956204379562</v>
      </c>
      <c r="AQ43" s="85">
        <f t="shared" si="3"/>
        <v>63.649635036496356</v>
      </c>
      <c r="AR43" s="86">
        <f t="shared" si="5"/>
        <v>4.963503649635037</v>
      </c>
    </row>
    <row r="44" spans="1:44" ht="16.5" customHeight="1">
      <c r="A44" s="75" t="s">
        <v>98</v>
      </c>
      <c r="B44" s="16"/>
      <c r="C44" s="24">
        <f t="shared" si="6"/>
        <v>758</v>
      </c>
      <c r="D44" s="94">
        <f t="shared" si="7"/>
        <v>474</v>
      </c>
      <c r="E44" s="94">
        <f t="shared" si="9"/>
        <v>284</v>
      </c>
      <c r="F44" s="24">
        <v>385</v>
      </c>
      <c r="G44" s="24">
        <v>92</v>
      </c>
      <c r="H44" s="24">
        <v>3</v>
      </c>
      <c r="I44" s="24">
        <v>46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41</v>
      </c>
      <c r="S44" s="24">
        <v>108</v>
      </c>
      <c r="T44" s="24">
        <v>0</v>
      </c>
      <c r="U44" s="24">
        <v>0</v>
      </c>
      <c r="V44" s="24">
        <v>1</v>
      </c>
      <c r="W44" s="24">
        <v>0</v>
      </c>
      <c r="X44" s="24">
        <v>3</v>
      </c>
      <c r="Y44" s="24">
        <v>0</v>
      </c>
      <c r="Z44" s="24">
        <v>14</v>
      </c>
      <c r="AA44" s="24">
        <v>27</v>
      </c>
      <c r="AB44" s="24">
        <v>0</v>
      </c>
      <c r="AC44" s="24">
        <v>0</v>
      </c>
      <c r="AD44" s="24">
        <v>27</v>
      </c>
      <c r="AE44" s="24">
        <v>11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85">
        <f t="shared" si="8"/>
        <v>69.39313984168865</v>
      </c>
      <c r="AQ44" s="85">
        <f t="shared" si="3"/>
        <v>69.39313984168865</v>
      </c>
      <c r="AR44" s="86">
        <f t="shared" si="5"/>
        <v>5.408970976253298</v>
      </c>
    </row>
    <row r="45" spans="1:44" ht="16.5" customHeight="1">
      <c r="A45" s="75" t="s">
        <v>99</v>
      </c>
      <c r="B45" s="16"/>
      <c r="C45" s="24">
        <f t="shared" si="6"/>
        <v>466</v>
      </c>
      <c r="D45" s="94">
        <f t="shared" si="7"/>
        <v>182</v>
      </c>
      <c r="E45" s="94">
        <f t="shared" si="9"/>
        <v>284</v>
      </c>
      <c r="F45" s="24">
        <v>102</v>
      </c>
      <c r="G45" s="24">
        <v>181</v>
      </c>
      <c r="H45" s="24">
        <v>0</v>
      </c>
      <c r="I45" s="24">
        <v>12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14</v>
      </c>
      <c r="S45" s="24">
        <v>25</v>
      </c>
      <c r="T45" s="24">
        <v>0</v>
      </c>
      <c r="U45" s="24">
        <v>0</v>
      </c>
      <c r="V45" s="24">
        <v>0</v>
      </c>
      <c r="W45" s="24">
        <v>0</v>
      </c>
      <c r="X45" s="24">
        <v>1</v>
      </c>
      <c r="Y45" s="24">
        <v>0</v>
      </c>
      <c r="Z45" s="24">
        <v>36</v>
      </c>
      <c r="AA45" s="24">
        <v>34</v>
      </c>
      <c r="AB45" s="24">
        <v>0</v>
      </c>
      <c r="AC45" s="24">
        <v>0</v>
      </c>
      <c r="AD45" s="24">
        <v>29</v>
      </c>
      <c r="AE45" s="24">
        <v>32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85">
        <f t="shared" si="8"/>
        <v>63.30472103004292</v>
      </c>
      <c r="AQ45" s="85">
        <f t="shared" si="3"/>
        <v>63.30472103004292</v>
      </c>
      <c r="AR45" s="86">
        <f t="shared" si="5"/>
        <v>15.021459227467812</v>
      </c>
    </row>
    <row r="46" spans="1:44" ht="16.5" customHeight="1">
      <c r="A46" s="75" t="s">
        <v>100</v>
      </c>
      <c r="B46" s="16"/>
      <c r="C46" s="24">
        <f t="shared" si="6"/>
        <v>1423</v>
      </c>
      <c r="D46" s="94">
        <f t="shared" si="7"/>
        <v>862</v>
      </c>
      <c r="E46" s="94">
        <f t="shared" si="9"/>
        <v>561</v>
      </c>
      <c r="F46" s="24">
        <v>572</v>
      </c>
      <c r="G46" s="24">
        <v>148</v>
      </c>
      <c r="H46" s="24">
        <v>4</v>
      </c>
      <c r="I46" s="24">
        <v>74</v>
      </c>
      <c r="J46" s="24">
        <v>0</v>
      </c>
      <c r="K46" s="24">
        <v>2</v>
      </c>
      <c r="L46" s="24">
        <v>0</v>
      </c>
      <c r="M46" s="24">
        <v>0</v>
      </c>
      <c r="N46" s="24">
        <v>1</v>
      </c>
      <c r="O46" s="24">
        <v>8</v>
      </c>
      <c r="P46" s="24">
        <v>0</v>
      </c>
      <c r="Q46" s="24">
        <v>0</v>
      </c>
      <c r="R46" s="24">
        <v>129</v>
      </c>
      <c r="S46" s="24">
        <v>184</v>
      </c>
      <c r="T46" s="24">
        <v>19</v>
      </c>
      <c r="U46" s="24">
        <v>5</v>
      </c>
      <c r="V46" s="24">
        <v>8</v>
      </c>
      <c r="W46" s="24">
        <v>13</v>
      </c>
      <c r="X46" s="24">
        <v>7</v>
      </c>
      <c r="Y46" s="24">
        <v>3</v>
      </c>
      <c r="Z46" s="24">
        <v>97</v>
      </c>
      <c r="AA46" s="24">
        <v>87</v>
      </c>
      <c r="AB46" s="24">
        <v>5</v>
      </c>
      <c r="AC46" s="24">
        <v>18</v>
      </c>
      <c r="AD46" s="24">
        <v>20</v>
      </c>
      <c r="AE46" s="24">
        <v>19</v>
      </c>
      <c r="AF46" s="24">
        <v>0</v>
      </c>
      <c r="AG46" s="24">
        <v>0</v>
      </c>
      <c r="AH46" s="24">
        <v>0</v>
      </c>
      <c r="AI46" s="24">
        <v>0</v>
      </c>
      <c r="AJ46" s="24">
        <v>1</v>
      </c>
      <c r="AK46" s="24">
        <v>3</v>
      </c>
      <c r="AL46" s="24">
        <v>1</v>
      </c>
      <c r="AM46" s="24">
        <v>2</v>
      </c>
      <c r="AN46" s="24">
        <v>0</v>
      </c>
      <c r="AO46" s="24">
        <v>0</v>
      </c>
      <c r="AP46" s="85">
        <f t="shared" si="8"/>
        <v>56.85172171468727</v>
      </c>
      <c r="AQ46" s="85">
        <f t="shared" si="3"/>
        <v>56.7111735769501</v>
      </c>
      <c r="AR46" s="86">
        <f t="shared" si="5"/>
        <v>13.42234715390021</v>
      </c>
    </row>
    <row r="47" spans="1:44" ht="22.5" customHeight="1">
      <c r="A47" s="75" t="s">
        <v>101</v>
      </c>
      <c r="B47" s="16"/>
      <c r="C47" s="24">
        <f t="shared" si="6"/>
        <v>496</v>
      </c>
      <c r="D47" s="94">
        <f t="shared" si="7"/>
        <v>247</v>
      </c>
      <c r="E47" s="94">
        <f t="shared" si="9"/>
        <v>249</v>
      </c>
      <c r="F47" s="24">
        <v>128</v>
      </c>
      <c r="G47" s="24">
        <v>54</v>
      </c>
      <c r="H47" s="24">
        <v>3</v>
      </c>
      <c r="I47" s="24">
        <v>36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60</v>
      </c>
      <c r="S47" s="24">
        <v>98</v>
      </c>
      <c r="T47" s="24">
        <v>6</v>
      </c>
      <c r="U47" s="24">
        <v>0</v>
      </c>
      <c r="V47" s="24">
        <v>0</v>
      </c>
      <c r="W47" s="24">
        <v>3</v>
      </c>
      <c r="X47" s="24">
        <v>3</v>
      </c>
      <c r="Y47" s="24">
        <v>1</v>
      </c>
      <c r="Z47" s="24">
        <v>37</v>
      </c>
      <c r="AA47" s="24">
        <v>32</v>
      </c>
      <c r="AB47" s="24">
        <v>1</v>
      </c>
      <c r="AC47" s="24">
        <v>14</v>
      </c>
      <c r="AD47" s="24">
        <v>9</v>
      </c>
      <c r="AE47" s="24">
        <v>11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85">
        <f t="shared" si="8"/>
        <v>44.556451612903224</v>
      </c>
      <c r="AQ47" s="85">
        <f t="shared" si="3"/>
        <v>44.556451612903224</v>
      </c>
      <c r="AR47" s="86">
        <f t="shared" si="5"/>
        <v>13.911290322580644</v>
      </c>
    </row>
    <row r="48" spans="1:44" ht="16.5" customHeight="1">
      <c r="A48" s="75" t="s">
        <v>102</v>
      </c>
      <c r="B48" s="16"/>
      <c r="C48" s="24">
        <f t="shared" si="6"/>
        <v>1298</v>
      </c>
      <c r="D48" s="94">
        <f t="shared" si="7"/>
        <v>592</v>
      </c>
      <c r="E48" s="94">
        <f t="shared" si="9"/>
        <v>706</v>
      </c>
      <c r="F48" s="24">
        <v>188</v>
      </c>
      <c r="G48" s="24">
        <v>246</v>
      </c>
      <c r="H48" s="24">
        <v>1</v>
      </c>
      <c r="I48" s="24">
        <v>128</v>
      </c>
      <c r="J48" s="24">
        <v>0</v>
      </c>
      <c r="K48" s="24">
        <v>1</v>
      </c>
      <c r="L48" s="24">
        <v>0</v>
      </c>
      <c r="M48" s="24">
        <v>0</v>
      </c>
      <c r="N48" s="24">
        <v>0</v>
      </c>
      <c r="O48" s="24">
        <v>1</v>
      </c>
      <c r="P48" s="24">
        <v>0</v>
      </c>
      <c r="Q48" s="24">
        <v>0</v>
      </c>
      <c r="R48" s="24">
        <v>163</v>
      </c>
      <c r="S48" s="24">
        <v>225</v>
      </c>
      <c r="T48" s="24">
        <v>16</v>
      </c>
      <c r="U48" s="24">
        <v>5</v>
      </c>
      <c r="V48" s="24">
        <v>0</v>
      </c>
      <c r="W48" s="24">
        <v>0</v>
      </c>
      <c r="X48" s="24">
        <v>3</v>
      </c>
      <c r="Y48" s="24">
        <v>0</v>
      </c>
      <c r="Z48" s="24">
        <v>206</v>
      </c>
      <c r="AA48" s="24">
        <v>78</v>
      </c>
      <c r="AB48" s="24">
        <v>5</v>
      </c>
      <c r="AC48" s="24">
        <v>8</v>
      </c>
      <c r="AD48" s="24">
        <v>10</v>
      </c>
      <c r="AE48" s="24">
        <v>14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85">
        <f t="shared" si="8"/>
        <v>43.52850539291217</v>
      </c>
      <c r="AQ48" s="85">
        <f t="shared" si="3"/>
        <v>43.451463790446844</v>
      </c>
      <c r="AR48" s="86">
        <f t="shared" si="5"/>
        <v>21.879815100154083</v>
      </c>
    </row>
    <row r="49" spans="1:44" ht="16.5" customHeight="1">
      <c r="A49" s="75" t="s">
        <v>103</v>
      </c>
      <c r="B49" s="16"/>
      <c r="C49" s="24">
        <f t="shared" si="6"/>
        <v>200</v>
      </c>
      <c r="D49" s="94">
        <f t="shared" si="7"/>
        <v>107</v>
      </c>
      <c r="E49" s="94">
        <f t="shared" si="9"/>
        <v>93</v>
      </c>
      <c r="F49" s="24">
        <v>42</v>
      </c>
      <c r="G49" s="24">
        <v>6</v>
      </c>
      <c r="H49" s="24">
        <v>0</v>
      </c>
      <c r="I49" s="24">
        <v>12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23</v>
      </c>
      <c r="S49" s="24">
        <v>27</v>
      </c>
      <c r="T49" s="24">
        <v>0</v>
      </c>
      <c r="U49" s="24">
        <v>0</v>
      </c>
      <c r="V49" s="24">
        <v>0</v>
      </c>
      <c r="W49" s="24">
        <v>1</v>
      </c>
      <c r="X49" s="24">
        <v>10</v>
      </c>
      <c r="Y49" s="24">
        <v>1</v>
      </c>
      <c r="Z49" s="24">
        <v>21</v>
      </c>
      <c r="AA49" s="24">
        <v>35</v>
      </c>
      <c r="AB49" s="24">
        <v>5</v>
      </c>
      <c r="AC49" s="24">
        <v>9</v>
      </c>
      <c r="AD49" s="24">
        <v>6</v>
      </c>
      <c r="AE49" s="24">
        <v>2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85">
        <f t="shared" si="8"/>
        <v>30</v>
      </c>
      <c r="AQ49" s="85">
        <f t="shared" si="3"/>
        <v>30</v>
      </c>
      <c r="AR49" s="86">
        <f t="shared" si="5"/>
        <v>28.000000000000004</v>
      </c>
    </row>
    <row r="50" spans="1:44" ht="16.5" customHeight="1">
      <c r="A50" s="75" t="s">
        <v>104</v>
      </c>
      <c r="B50" s="16"/>
      <c r="C50" s="24">
        <f t="shared" si="6"/>
        <v>358</v>
      </c>
      <c r="D50" s="94">
        <f>SUM(F50,H50,J50,L50,N50,P50,R50,T50,V50,X50,Z50,AB50,AD50,AF50)</f>
        <v>182</v>
      </c>
      <c r="E50" s="94">
        <f t="shared" si="9"/>
        <v>176</v>
      </c>
      <c r="F50" s="24">
        <v>35</v>
      </c>
      <c r="G50" s="24">
        <v>14</v>
      </c>
      <c r="H50" s="24">
        <v>0</v>
      </c>
      <c r="I50" s="24">
        <v>11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61</v>
      </c>
      <c r="S50" s="24">
        <v>52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2</v>
      </c>
      <c r="Z50" s="24">
        <v>81</v>
      </c>
      <c r="AA50" s="24">
        <v>86</v>
      </c>
      <c r="AB50" s="24">
        <v>4</v>
      </c>
      <c r="AC50" s="24">
        <v>9</v>
      </c>
      <c r="AD50" s="24">
        <v>1</v>
      </c>
      <c r="AE50" s="24">
        <v>2</v>
      </c>
      <c r="AF50" s="24">
        <v>0</v>
      </c>
      <c r="AG50" s="24">
        <v>0</v>
      </c>
      <c r="AH50" s="24">
        <v>1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85">
        <f t="shared" si="8"/>
        <v>16.75977653631285</v>
      </c>
      <c r="AQ50" s="85">
        <f t="shared" si="3"/>
        <v>16.75977653631285</v>
      </c>
      <c r="AR50" s="86">
        <f t="shared" si="5"/>
        <v>46.927374301675975</v>
      </c>
    </row>
    <row r="51" spans="1:44" ht="16.5" customHeight="1">
      <c r="A51" s="75" t="s">
        <v>105</v>
      </c>
      <c r="B51" s="16"/>
      <c r="C51" s="27">
        <f t="shared" si="6"/>
        <v>177</v>
      </c>
      <c r="D51" s="94">
        <f>SUM(F51,H51,J51,L51,N51,P51,R51,T51,V51,X51,Z51,AB51,AD51,AF51)</f>
        <v>106</v>
      </c>
      <c r="E51" s="94">
        <f t="shared" si="9"/>
        <v>71</v>
      </c>
      <c r="F51" s="27">
        <v>24</v>
      </c>
      <c r="G51" s="27">
        <v>4</v>
      </c>
      <c r="H51" s="27">
        <v>0</v>
      </c>
      <c r="I51" s="27">
        <v>11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32</v>
      </c>
      <c r="S51" s="27">
        <v>21</v>
      </c>
      <c r="T51" s="27">
        <v>2</v>
      </c>
      <c r="U51" s="27">
        <v>0</v>
      </c>
      <c r="V51" s="27">
        <v>0</v>
      </c>
      <c r="W51" s="27">
        <v>0</v>
      </c>
      <c r="X51" s="27">
        <v>2</v>
      </c>
      <c r="Y51" s="27">
        <v>0</v>
      </c>
      <c r="Z51" s="27">
        <v>44</v>
      </c>
      <c r="AA51" s="27">
        <v>29</v>
      </c>
      <c r="AB51" s="27">
        <v>1</v>
      </c>
      <c r="AC51" s="27">
        <v>4</v>
      </c>
      <c r="AD51" s="27">
        <v>1</v>
      </c>
      <c r="AE51" s="27">
        <v>2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97">
        <v>0</v>
      </c>
      <c r="AP51" s="85">
        <f t="shared" si="8"/>
        <v>22.033898305084744</v>
      </c>
      <c r="AQ51" s="85">
        <f t="shared" si="3"/>
        <v>22.033898305084744</v>
      </c>
      <c r="AR51" s="86">
        <f t="shared" si="5"/>
        <v>41.24293785310734</v>
      </c>
    </row>
    <row r="52" spans="1:44" s="31" customFormat="1" ht="6.75" customHeight="1">
      <c r="A52" s="77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/>
      <c r="AQ52" s="30"/>
      <c r="AR52" s="42"/>
    </row>
    <row r="53" spans="1:44" s="1" customFormat="1" ht="13.5">
      <c r="A53" s="13" t="s">
        <v>0</v>
      </c>
      <c r="AR53" s="14" t="s">
        <v>0</v>
      </c>
    </row>
    <row r="54" spans="1:44" s="1" customFormat="1" ht="30" customHeight="1">
      <c r="A54" s="32"/>
      <c r="B54" s="32"/>
      <c r="C54" s="8"/>
      <c r="D54" s="8"/>
      <c r="E54" s="8"/>
      <c r="F54" s="8"/>
      <c r="G54" s="8"/>
      <c r="H54" s="8"/>
      <c r="I54" s="8"/>
      <c r="J54" s="8"/>
      <c r="K54" s="8"/>
      <c r="L54" s="36"/>
      <c r="M54" s="8"/>
      <c r="N54" s="8"/>
      <c r="O54" s="8"/>
      <c r="P54" s="8"/>
      <c r="Q54" s="8"/>
      <c r="R54" s="8"/>
      <c r="S54" s="71" t="s">
        <v>154</v>
      </c>
      <c r="T54" s="36" t="s">
        <v>47</v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8" customHeight="1">
      <c r="A55" s="110" t="s">
        <v>8</v>
      </c>
      <c r="B55" s="108"/>
      <c r="C55" s="107" t="s">
        <v>41</v>
      </c>
      <c r="D55" s="109"/>
      <c r="E55" s="108"/>
      <c r="F55" s="117" t="s">
        <v>48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9"/>
      <c r="R55" s="52" t="s">
        <v>44</v>
      </c>
      <c r="S55" s="53"/>
      <c r="T55" s="49" t="s">
        <v>33</v>
      </c>
      <c r="U55" s="49"/>
      <c r="V55" s="49"/>
      <c r="W55" s="49"/>
      <c r="X55" s="58" t="s">
        <v>28</v>
      </c>
      <c r="Y55" s="11"/>
      <c r="Z55" s="107" t="s">
        <v>4</v>
      </c>
      <c r="AA55" s="109"/>
      <c r="AB55" s="107" t="s">
        <v>57</v>
      </c>
      <c r="AC55" s="108"/>
      <c r="AD55" s="110" t="s">
        <v>32</v>
      </c>
      <c r="AE55" s="108"/>
      <c r="AF55" s="107" t="s">
        <v>58</v>
      </c>
      <c r="AG55" s="108"/>
      <c r="AH55" s="62" t="s">
        <v>50</v>
      </c>
      <c r="AI55" s="62"/>
      <c r="AJ55" s="62"/>
      <c r="AK55" s="62"/>
      <c r="AL55" s="62"/>
      <c r="AM55" s="62"/>
      <c r="AN55" s="62"/>
      <c r="AO55" s="46"/>
      <c r="AP55" s="65" t="s">
        <v>1</v>
      </c>
      <c r="AQ55" s="100"/>
      <c r="AR55" s="125" t="s">
        <v>153</v>
      </c>
    </row>
    <row r="56" spans="1:44" ht="15" customHeight="1">
      <c r="A56" s="128"/>
      <c r="B56" s="112"/>
      <c r="C56" s="130"/>
      <c r="D56" s="128"/>
      <c r="E56" s="112"/>
      <c r="F56" s="3"/>
      <c r="G56" s="11"/>
      <c r="I56" s="11"/>
      <c r="J56" s="45" t="s">
        <v>36</v>
      </c>
      <c r="K56" s="46"/>
      <c r="L56" s="120" t="s">
        <v>45</v>
      </c>
      <c r="M56" s="121"/>
      <c r="O56" s="11"/>
      <c r="P56" s="51" t="s">
        <v>146</v>
      </c>
      <c r="Q56" s="46"/>
      <c r="R56" s="52" t="s">
        <v>3</v>
      </c>
      <c r="S56" s="53"/>
      <c r="T56" s="49" t="s">
        <v>55</v>
      </c>
      <c r="U56" s="49"/>
      <c r="V56" s="49"/>
      <c r="W56" s="49"/>
      <c r="X56" s="59" t="s">
        <v>27</v>
      </c>
      <c r="Y56" s="46"/>
      <c r="AA56" s="3"/>
      <c r="AB56" s="102" t="s">
        <v>59</v>
      </c>
      <c r="AC56" s="112"/>
      <c r="AE56" s="11"/>
      <c r="AG56" s="11"/>
      <c r="AH56" s="50" t="s">
        <v>5</v>
      </c>
      <c r="AI56" s="50"/>
      <c r="AJ56" s="50"/>
      <c r="AK56" s="50"/>
      <c r="AL56" s="50"/>
      <c r="AM56" s="50"/>
      <c r="AN56" s="50"/>
      <c r="AO56" s="48"/>
      <c r="AP56" s="66" t="s">
        <v>6</v>
      </c>
      <c r="AQ56" s="67" t="s">
        <v>7</v>
      </c>
      <c r="AR56" s="126"/>
    </row>
    <row r="57" spans="1:44" ht="15" customHeight="1">
      <c r="A57" s="128"/>
      <c r="B57" s="112"/>
      <c r="C57" s="130"/>
      <c r="D57" s="128"/>
      <c r="E57" s="112"/>
      <c r="F57" s="104" t="s">
        <v>40</v>
      </c>
      <c r="G57" s="124"/>
      <c r="H57" s="104" t="s">
        <v>2</v>
      </c>
      <c r="I57" s="124"/>
      <c r="J57" s="45" t="s">
        <v>37</v>
      </c>
      <c r="K57" s="46"/>
      <c r="L57" s="122"/>
      <c r="M57" s="123"/>
      <c r="N57" s="102" t="s">
        <v>0</v>
      </c>
      <c r="O57" s="112"/>
      <c r="P57" s="51" t="s">
        <v>147</v>
      </c>
      <c r="Q57" s="46"/>
      <c r="R57" s="52" t="s">
        <v>9</v>
      </c>
      <c r="S57" s="53"/>
      <c r="T57" s="45" t="s">
        <v>34</v>
      </c>
      <c r="U57" s="50"/>
      <c r="V57" s="50"/>
      <c r="W57" s="48"/>
      <c r="X57" s="49" t="s">
        <v>29</v>
      </c>
      <c r="Y57" s="46"/>
      <c r="Z57" s="102" t="s">
        <v>15</v>
      </c>
      <c r="AA57" s="111"/>
      <c r="AB57" s="102" t="s">
        <v>64</v>
      </c>
      <c r="AC57" s="112"/>
      <c r="AD57" s="49" t="s">
        <v>62</v>
      </c>
      <c r="AE57" s="46"/>
      <c r="AF57" s="102" t="s">
        <v>60</v>
      </c>
      <c r="AG57" s="103"/>
      <c r="AH57" s="19"/>
      <c r="AI57" s="12"/>
      <c r="AK57" s="12"/>
      <c r="AL57" s="4"/>
      <c r="AM57" s="4"/>
      <c r="AN57" s="19"/>
      <c r="AO57" s="12"/>
      <c r="AP57" s="66" t="s">
        <v>10</v>
      </c>
      <c r="AQ57" s="67" t="s">
        <v>11</v>
      </c>
      <c r="AR57" s="126"/>
    </row>
    <row r="58" spans="1:44" ht="15" customHeight="1">
      <c r="A58" s="128"/>
      <c r="B58" s="112"/>
      <c r="C58" s="130"/>
      <c r="D58" s="128"/>
      <c r="E58" s="112"/>
      <c r="F58" s="5"/>
      <c r="G58" s="17"/>
      <c r="H58" s="5"/>
      <c r="I58" s="17"/>
      <c r="J58" s="45" t="s">
        <v>38</v>
      </c>
      <c r="K58" s="46"/>
      <c r="L58" s="122"/>
      <c r="M58" s="123"/>
      <c r="N58" s="4"/>
      <c r="O58" s="12"/>
      <c r="P58" s="51" t="s">
        <v>12</v>
      </c>
      <c r="Q58" s="46"/>
      <c r="R58" s="54" t="s">
        <v>52</v>
      </c>
      <c r="S58" s="53"/>
      <c r="T58" s="57" t="s">
        <v>13</v>
      </c>
      <c r="U58" s="46"/>
      <c r="V58" s="107" t="s">
        <v>14</v>
      </c>
      <c r="W58" s="108"/>
      <c r="X58" s="49" t="s">
        <v>30</v>
      </c>
      <c r="Y58" s="46"/>
      <c r="AB58" s="104" t="s">
        <v>65</v>
      </c>
      <c r="AC58" s="115"/>
      <c r="AD58" s="104" t="s">
        <v>63</v>
      </c>
      <c r="AE58" s="105"/>
      <c r="AF58" s="106" t="s">
        <v>61</v>
      </c>
      <c r="AG58" s="105"/>
      <c r="AH58" s="63" t="s">
        <v>16</v>
      </c>
      <c r="AI58" s="64"/>
      <c r="AJ58" s="60" t="s">
        <v>17</v>
      </c>
      <c r="AK58" s="64"/>
      <c r="AL58" s="60" t="s">
        <v>18</v>
      </c>
      <c r="AM58" s="61"/>
      <c r="AN58" s="63" t="s">
        <v>35</v>
      </c>
      <c r="AO58" s="64"/>
      <c r="AP58" s="66" t="s">
        <v>19</v>
      </c>
      <c r="AQ58" s="67" t="s">
        <v>20</v>
      </c>
      <c r="AR58" s="126"/>
    </row>
    <row r="59" spans="1:44" s="18" customFormat="1" ht="15" customHeight="1">
      <c r="A59" s="128"/>
      <c r="B59" s="112"/>
      <c r="C59" s="116"/>
      <c r="D59" s="129"/>
      <c r="E59" s="114"/>
      <c r="F59" s="43" t="s">
        <v>21</v>
      </c>
      <c r="G59" s="44"/>
      <c r="H59" s="43" t="s">
        <v>145</v>
      </c>
      <c r="I59" s="44"/>
      <c r="J59" s="47" t="s">
        <v>39</v>
      </c>
      <c r="K59" s="48"/>
      <c r="L59" s="47" t="s">
        <v>56</v>
      </c>
      <c r="M59" s="48"/>
      <c r="N59" s="47" t="s">
        <v>22</v>
      </c>
      <c r="O59" s="48"/>
      <c r="P59" s="113" t="s">
        <v>22</v>
      </c>
      <c r="Q59" s="114"/>
      <c r="R59" s="72" t="s">
        <v>53</v>
      </c>
      <c r="S59" s="55"/>
      <c r="T59" s="56" t="s">
        <v>49</v>
      </c>
      <c r="U59" s="48"/>
      <c r="V59" s="116"/>
      <c r="W59" s="114"/>
      <c r="X59" s="50" t="s">
        <v>31</v>
      </c>
      <c r="Y59" s="48"/>
      <c r="Z59" s="20"/>
      <c r="AA59" s="2"/>
      <c r="AB59" s="22"/>
      <c r="AC59" s="74"/>
      <c r="AD59" s="22"/>
      <c r="AE59" s="20"/>
      <c r="AF59" s="22"/>
      <c r="AG59" s="21"/>
      <c r="AH59" s="22"/>
      <c r="AI59" s="21"/>
      <c r="AJ59" s="20"/>
      <c r="AK59" s="21"/>
      <c r="AL59" s="20"/>
      <c r="AM59" s="20"/>
      <c r="AN59" s="22"/>
      <c r="AO59" s="21"/>
      <c r="AP59" s="37" t="s">
        <v>23</v>
      </c>
      <c r="AQ59" s="68" t="s">
        <v>24</v>
      </c>
      <c r="AR59" s="127"/>
    </row>
    <row r="60" spans="1:44" ht="18" customHeight="1">
      <c r="A60" s="129"/>
      <c r="B60" s="114"/>
      <c r="C60" s="37" t="s">
        <v>43</v>
      </c>
      <c r="D60" s="37" t="s">
        <v>25</v>
      </c>
      <c r="E60" s="37" t="s">
        <v>26</v>
      </c>
      <c r="F60" s="37" t="s">
        <v>25</v>
      </c>
      <c r="G60" s="37" t="s">
        <v>26</v>
      </c>
      <c r="H60" s="37" t="s">
        <v>25</v>
      </c>
      <c r="I60" s="37" t="s">
        <v>26</v>
      </c>
      <c r="J60" s="37" t="s">
        <v>25</v>
      </c>
      <c r="K60" s="37" t="s">
        <v>26</v>
      </c>
      <c r="L60" s="37" t="s">
        <v>25</v>
      </c>
      <c r="M60" s="37" t="s">
        <v>26</v>
      </c>
      <c r="N60" s="37" t="s">
        <v>25</v>
      </c>
      <c r="O60" s="37" t="s">
        <v>26</v>
      </c>
      <c r="P60" s="37" t="s">
        <v>25</v>
      </c>
      <c r="Q60" s="37" t="s">
        <v>26</v>
      </c>
      <c r="R60" s="37" t="s">
        <v>25</v>
      </c>
      <c r="S60" s="38" t="s">
        <v>26</v>
      </c>
      <c r="T60" s="37" t="s">
        <v>25</v>
      </c>
      <c r="U60" s="37" t="s">
        <v>26</v>
      </c>
      <c r="V60" s="37" t="s">
        <v>25</v>
      </c>
      <c r="W60" s="37" t="s">
        <v>26</v>
      </c>
      <c r="X60" s="37" t="s">
        <v>25</v>
      </c>
      <c r="Y60" s="37" t="s">
        <v>26</v>
      </c>
      <c r="Z60" s="37" t="s">
        <v>25</v>
      </c>
      <c r="AA60" s="37" t="s">
        <v>26</v>
      </c>
      <c r="AB60" s="37" t="s">
        <v>25</v>
      </c>
      <c r="AC60" s="37" t="s">
        <v>26</v>
      </c>
      <c r="AD60" s="37" t="s">
        <v>25</v>
      </c>
      <c r="AE60" s="37" t="s">
        <v>26</v>
      </c>
      <c r="AF60" s="37" t="s">
        <v>25</v>
      </c>
      <c r="AG60" s="38" t="s">
        <v>26</v>
      </c>
      <c r="AH60" s="39" t="s">
        <v>25</v>
      </c>
      <c r="AI60" s="37" t="s">
        <v>26</v>
      </c>
      <c r="AJ60" s="37" t="s">
        <v>25</v>
      </c>
      <c r="AK60" s="37" t="s">
        <v>26</v>
      </c>
      <c r="AL60" s="37" t="s">
        <v>25</v>
      </c>
      <c r="AM60" s="37" t="s">
        <v>26</v>
      </c>
      <c r="AN60" s="37" t="s">
        <v>25</v>
      </c>
      <c r="AO60" s="37" t="s">
        <v>26</v>
      </c>
      <c r="AP60" s="73" t="s">
        <v>54</v>
      </c>
      <c r="AQ60" s="73" t="s">
        <v>54</v>
      </c>
      <c r="AR60" s="101" t="s">
        <v>54</v>
      </c>
    </row>
    <row r="61" spans="1:44" ht="9.75" customHeight="1">
      <c r="A61" s="78"/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8" customHeight="1">
      <c r="A62" s="84" t="s">
        <v>106</v>
      </c>
      <c r="B62" s="16"/>
      <c r="C62" s="24">
        <f aca="true" t="shared" si="10" ref="C62:C101">SUM(D62:E62)</f>
        <v>653</v>
      </c>
      <c r="D62" s="94">
        <f aca="true" t="shared" si="11" ref="D62:D101">SUM(F62,H62,J62,L62,N62,P62,R62,T62,V62,X62,Z62,AB62,AD62,AF62)</f>
        <v>370</v>
      </c>
      <c r="E62" s="94">
        <f aca="true" t="shared" si="12" ref="E62:E101">SUM(G62,I62,K62,M62,O62,Q62,S62,U62,W62,,AA62,Y62,AC62,AE62,AG62,)</f>
        <v>283</v>
      </c>
      <c r="F62" s="27">
        <v>75</v>
      </c>
      <c r="G62" s="27">
        <v>44</v>
      </c>
      <c r="H62" s="27">
        <v>3</v>
      </c>
      <c r="I62" s="27">
        <v>35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27">
        <v>80</v>
      </c>
      <c r="S62" s="27">
        <v>91</v>
      </c>
      <c r="T62" s="27">
        <v>0</v>
      </c>
      <c r="U62" s="27">
        <v>0</v>
      </c>
      <c r="V62" s="27">
        <v>1</v>
      </c>
      <c r="W62" s="27">
        <v>4</v>
      </c>
      <c r="X62" s="27">
        <v>0</v>
      </c>
      <c r="Y62" s="27">
        <v>1</v>
      </c>
      <c r="Z62" s="27">
        <v>197</v>
      </c>
      <c r="AA62" s="27">
        <v>72</v>
      </c>
      <c r="AB62" s="27">
        <v>5</v>
      </c>
      <c r="AC62" s="27">
        <v>15</v>
      </c>
      <c r="AD62" s="27">
        <v>9</v>
      </c>
      <c r="AE62" s="27">
        <v>21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5">
        <v>0</v>
      </c>
      <c r="AP62" s="89">
        <f aca="true" t="shared" si="13" ref="AP62:AP70">(+F62+G62+H62+I62+J62+K62+L62+M62+N62+O62+P62+Q62)/C62*100</f>
        <v>24.042879019908117</v>
      </c>
      <c r="AQ62" s="89">
        <f aca="true" t="shared" si="14" ref="AQ62:AQ70">(+F62+G62+H62+I62+L62+M62+N62+O62+P62+Q62)/C62*100</f>
        <v>24.042879019908117</v>
      </c>
      <c r="AR62" s="89">
        <f aca="true" t="shared" si="15" ref="AR62:AR70">(Z62+AA62+AH62+AI62+AJ62+AK62+AL62+AM62+AN62+AO62)/C62*100</f>
        <v>41.19448698315467</v>
      </c>
    </row>
    <row r="63" spans="1:44" ht="16.5" customHeight="1">
      <c r="A63" s="79" t="s">
        <v>107</v>
      </c>
      <c r="B63" s="16"/>
      <c r="C63" s="24">
        <f t="shared" si="10"/>
        <v>197</v>
      </c>
      <c r="D63" s="94">
        <f t="shared" si="11"/>
        <v>105</v>
      </c>
      <c r="E63" s="94">
        <f t="shared" si="12"/>
        <v>92</v>
      </c>
      <c r="F63" s="34">
        <v>16</v>
      </c>
      <c r="G63" s="34">
        <v>3</v>
      </c>
      <c r="H63" s="34">
        <v>0</v>
      </c>
      <c r="I63" s="34">
        <v>4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27">
        <v>34</v>
      </c>
      <c r="S63" s="27">
        <v>27</v>
      </c>
      <c r="T63" s="27">
        <v>0</v>
      </c>
      <c r="U63" s="27">
        <v>0</v>
      </c>
      <c r="V63" s="27">
        <v>0</v>
      </c>
      <c r="W63" s="27">
        <v>0</v>
      </c>
      <c r="X63" s="27">
        <v>2</v>
      </c>
      <c r="Y63" s="27">
        <v>0</v>
      </c>
      <c r="Z63" s="27">
        <v>45</v>
      </c>
      <c r="AA63" s="27">
        <v>35</v>
      </c>
      <c r="AB63" s="27">
        <v>4</v>
      </c>
      <c r="AC63" s="27">
        <v>12</v>
      </c>
      <c r="AD63" s="27">
        <v>4</v>
      </c>
      <c r="AE63" s="27">
        <v>11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5">
        <v>0</v>
      </c>
      <c r="AP63" s="89">
        <f t="shared" si="13"/>
        <v>11.6751269035533</v>
      </c>
      <c r="AQ63" s="89">
        <f t="shared" si="14"/>
        <v>11.6751269035533</v>
      </c>
      <c r="AR63" s="89">
        <f t="shared" si="15"/>
        <v>40.609137055837564</v>
      </c>
    </row>
    <row r="64" spans="1:44" ht="16.5" customHeight="1">
      <c r="A64" s="80" t="s">
        <v>108</v>
      </c>
      <c r="B64" s="16"/>
      <c r="C64" s="24">
        <f t="shared" si="10"/>
        <v>1048</v>
      </c>
      <c r="D64" s="94">
        <f t="shared" si="11"/>
        <v>517</v>
      </c>
      <c r="E64" s="94">
        <f t="shared" si="12"/>
        <v>531</v>
      </c>
      <c r="F64" s="34">
        <v>330</v>
      </c>
      <c r="G64" s="34">
        <v>246</v>
      </c>
      <c r="H64" s="34">
        <v>8</v>
      </c>
      <c r="I64" s="34">
        <v>82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27">
        <v>92</v>
      </c>
      <c r="S64" s="27">
        <v>150</v>
      </c>
      <c r="T64" s="27">
        <v>16</v>
      </c>
      <c r="U64" s="27">
        <v>14</v>
      </c>
      <c r="V64" s="27">
        <v>0</v>
      </c>
      <c r="W64" s="27">
        <v>0</v>
      </c>
      <c r="X64" s="27">
        <v>0</v>
      </c>
      <c r="Y64" s="27">
        <v>0</v>
      </c>
      <c r="Z64" s="27">
        <v>33</v>
      </c>
      <c r="AA64" s="27">
        <v>17</v>
      </c>
      <c r="AB64" s="27">
        <v>0</v>
      </c>
      <c r="AC64" s="27">
        <v>5</v>
      </c>
      <c r="AD64" s="27">
        <v>38</v>
      </c>
      <c r="AE64" s="27">
        <v>17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5">
        <v>0</v>
      </c>
      <c r="AP64" s="89">
        <f t="shared" si="13"/>
        <v>63.54961832061069</v>
      </c>
      <c r="AQ64" s="89">
        <f t="shared" si="14"/>
        <v>63.54961832061069</v>
      </c>
      <c r="AR64" s="89">
        <f t="shared" si="15"/>
        <v>4.770992366412214</v>
      </c>
    </row>
    <row r="65" spans="1:44" ht="16.5" customHeight="1">
      <c r="A65" s="80" t="s">
        <v>109</v>
      </c>
      <c r="B65" s="16"/>
      <c r="C65" s="24">
        <f t="shared" si="10"/>
        <v>150</v>
      </c>
      <c r="D65" s="94">
        <f t="shared" si="11"/>
        <v>37</v>
      </c>
      <c r="E65" s="94">
        <f t="shared" si="12"/>
        <v>113</v>
      </c>
      <c r="F65" s="34">
        <v>2</v>
      </c>
      <c r="G65" s="34">
        <v>3</v>
      </c>
      <c r="H65" s="34">
        <v>0</v>
      </c>
      <c r="I65" s="34">
        <v>1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27">
        <v>1</v>
      </c>
      <c r="S65" s="27">
        <v>15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28</v>
      </c>
      <c r="AA65" s="27">
        <v>79</v>
      </c>
      <c r="AB65" s="27">
        <v>0</v>
      </c>
      <c r="AC65" s="27">
        <v>10</v>
      </c>
      <c r="AD65" s="27">
        <v>6</v>
      </c>
      <c r="AE65" s="27">
        <v>5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5">
        <v>0</v>
      </c>
      <c r="AP65" s="89">
        <f t="shared" si="13"/>
        <v>4</v>
      </c>
      <c r="AQ65" s="89">
        <f t="shared" si="14"/>
        <v>4</v>
      </c>
      <c r="AR65" s="89">
        <f t="shared" si="15"/>
        <v>71.33333333333334</v>
      </c>
    </row>
    <row r="66" spans="1:44" s="18" customFormat="1" ht="16.5" customHeight="1">
      <c r="A66" s="75" t="s">
        <v>110</v>
      </c>
      <c r="B66" s="16"/>
      <c r="C66" s="27">
        <f t="shared" si="10"/>
        <v>204</v>
      </c>
      <c r="D66" s="94">
        <f t="shared" si="11"/>
        <v>88</v>
      </c>
      <c r="E66" s="94">
        <f t="shared" si="12"/>
        <v>116</v>
      </c>
      <c r="F66" s="27">
        <v>22</v>
      </c>
      <c r="G66" s="27">
        <v>7</v>
      </c>
      <c r="H66" s="27">
        <v>2</v>
      </c>
      <c r="I66" s="27">
        <v>25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21</v>
      </c>
      <c r="S66" s="27">
        <v>29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35</v>
      </c>
      <c r="AA66" s="27">
        <v>39</v>
      </c>
      <c r="AB66" s="27">
        <v>2</v>
      </c>
      <c r="AC66" s="27">
        <v>6</v>
      </c>
      <c r="AD66" s="27">
        <v>6</v>
      </c>
      <c r="AE66" s="27">
        <v>10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97">
        <v>0</v>
      </c>
      <c r="AP66" s="91">
        <f t="shared" si="13"/>
        <v>27.450980392156865</v>
      </c>
      <c r="AQ66" s="91">
        <f t="shared" si="14"/>
        <v>27.450980392156865</v>
      </c>
      <c r="AR66" s="91">
        <f t="shared" si="15"/>
        <v>36.27450980392157</v>
      </c>
    </row>
    <row r="67" spans="1:44" s="18" customFormat="1" ht="22.5" customHeight="1">
      <c r="A67" s="75" t="s">
        <v>111</v>
      </c>
      <c r="B67" s="16"/>
      <c r="C67" s="27">
        <f t="shared" si="10"/>
        <v>122</v>
      </c>
      <c r="D67" s="94">
        <f t="shared" si="11"/>
        <v>60</v>
      </c>
      <c r="E67" s="94">
        <f t="shared" si="12"/>
        <v>62</v>
      </c>
      <c r="F67" s="27">
        <v>8</v>
      </c>
      <c r="G67" s="27">
        <v>3</v>
      </c>
      <c r="H67" s="27">
        <v>1</v>
      </c>
      <c r="I67" s="27">
        <v>3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13</v>
      </c>
      <c r="S67" s="27">
        <v>11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35</v>
      </c>
      <c r="AA67" s="27">
        <v>32</v>
      </c>
      <c r="AB67" s="27">
        <v>3</v>
      </c>
      <c r="AC67" s="27">
        <v>12</v>
      </c>
      <c r="AD67" s="27">
        <v>0</v>
      </c>
      <c r="AE67" s="27">
        <v>1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97">
        <v>0</v>
      </c>
      <c r="AP67" s="89">
        <f t="shared" si="13"/>
        <v>12.295081967213115</v>
      </c>
      <c r="AQ67" s="89">
        <f t="shared" si="14"/>
        <v>12.295081967213115</v>
      </c>
      <c r="AR67" s="89">
        <f t="shared" si="15"/>
        <v>54.91803278688525</v>
      </c>
    </row>
    <row r="68" spans="1:44" ht="16.5" customHeight="1">
      <c r="A68" s="75" t="s">
        <v>112</v>
      </c>
      <c r="B68" s="16"/>
      <c r="C68" s="24">
        <f t="shared" si="10"/>
        <v>189</v>
      </c>
      <c r="D68" s="94">
        <f t="shared" si="11"/>
        <v>91</v>
      </c>
      <c r="E68" s="94">
        <f t="shared" si="12"/>
        <v>98</v>
      </c>
      <c r="F68" s="34">
        <v>10</v>
      </c>
      <c r="G68" s="34">
        <v>2</v>
      </c>
      <c r="H68" s="34">
        <v>0</v>
      </c>
      <c r="I68" s="34">
        <v>4</v>
      </c>
      <c r="J68" s="34">
        <v>0</v>
      </c>
      <c r="K68" s="34">
        <v>1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27">
        <v>18</v>
      </c>
      <c r="S68" s="27">
        <v>20</v>
      </c>
      <c r="T68" s="27">
        <v>0</v>
      </c>
      <c r="U68" s="27">
        <v>0</v>
      </c>
      <c r="V68" s="27">
        <v>0</v>
      </c>
      <c r="W68" s="27">
        <v>0</v>
      </c>
      <c r="X68" s="27">
        <v>6</v>
      </c>
      <c r="Y68" s="27">
        <v>0</v>
      </c>
      <c r="Z68" s="27">
        <v>48</v>
      </c>
      <c r="AA68" s="27">
        <v>51</v>
      </c>
      <c r="AB68" s="27">
        <v>4</v>
      </c>
      <c r="AC68" s="27">
        <v>2</v>
      </c>
      <c r="AD68" s="27">
        <v>5</v>
      </c>
      <c r="AE68" s="27">
        <v>18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5">
        <v>0</v>
      </c>
      <c r="AP68" s="89">
        <f t="shared" si="13"/>
        <v>8.994708994708994</v>
      </c>
      <c r="AQ68" s="89">
        <f t="shared" si="14"/>
        <v>8.465608465608465</v>
      </c>
      <c r="AR68" s="89">
        <f t="shared" si="15"/>
        <v>52.38095238095239</v>
      </c>
    </row>
    <row r="69" spans="1:44" ht="16.5" customHeight="1">
      <c r="A69" s="75" t="s">
        <v>113</v>
      </c>
      <c r="B69" s="16"/>
      <c r="C69" s="24">
        <f t="shared" si="10"/>
        <v>208</v>
      </c>
      <c r="D69" s="94">
        <f t="shared" si="11"/>
        <v>115</v>
      </c>
      <c r="E69" s="94">
        <f t="shared" si="12"/>
        <v>93</v>
      </c>
      <c r="F69" s="34">
        <v>44</v>
      </c>
      <c r="G69" s="34">
        <v>13</v>
      </c>
      <c r="H69" s="34">
        <v>1</v>
      </c>
      <c r="I69" s="34">
        <v>17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27">
        <v>27</v>
      </c>
      <c r="S69" s="27">
        <v>35</v>
      </c>
      <c r="T69" s="27">
        <v>0</v>
      </c>
      <c r="U69" s="27">
        <v>0</v>
      </c>
      <c r="V69" s="27">
        <v>0</v>
      </c>
      <c r="W69" s="27">
        <v>3</v>
      </c>
      <c r="X69" s="27">
        <v>0</v>
      </c>
      <c r="Y69" s="27">
        <v>0</v>
      </c>
      <c r="Z69" s="27">
        <v>42</v>
      </c>
      <c r="AA69" s="27">
        <v>20</v>
      </c>
      <c r="AB69" s="27">
        <v>1</v>
      </c>
      <c r="AC69" s="27">
        <v>5</v>
      </c>
      <c r="AD69" s="27">
        <v>0</v>
      </c>
      <c r="AE69" s="27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24">
        <v>0</v>
      </c>
      <c r="AM69" s="34">
        <v>3</v>
      </c>
      <c r="AN69" s="34">
        <v>0</v>
      </c>
      <c r="AO69" s="35">
        <v>0</v>
      </c>
      <c r="AP69" s="89">
        <f t="shared" si="13"/>
        <v>36.05769230769231</v>
      </c>
      <c r="AQ69" s="89">
        <f t="shared" si="14"/>
        <v>36.05769230769231</v>
      </c>
      <c r="AR69" s="89">
        <f t="shared" si="15"/>
        <v>31.25</v>
      </c>
    </row>
    <row r="70" spans="1:44" ht="16.5" customHeight="1">
      <c r="A70" s="84" t="s">
        <v>150</v>
      </c>
      <c r="B70" s="16"/>
      <c r="C70" s="24">
        <f>SUM(D70:E70)</f>
        <v>222</v>
      </c>
      <c r="D70" s="94">
        <f>SUM(F70,H70,J70,L70,N70,P70,R70,T70,V70,X70,Z70,AB70,AD70,AF70)</f>
        <v>115</v>
      </c>
      <c r="E70" s="94">
        <f>SUM(G70,I70,K70,M70,O70,Q70,S70,U70,W70,,AA70,Y70,AC70,AE70,AG70,)</f>
        <v>107</v>
      </c>
      <c r="F70" s="34">
        <v>53</v>
      </c>
      <c r="G70" s="34">
        <v>15</v>
      </c>
      <c r="H70" s="34">
        <v>2</v>
      </c>
      <c r="I70" s="34">
        <v>31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27">
        <v>33</v>
      </c>
      <c r="S70" s="27">
        <v>48</v>
      </c>
      <c r="T70" s="27">
        <v>0</v>
      </c>
      <c r="U70" s="27">
        <v>0</v>
      </c>
      <c r="V70" s="27">
        <v>0</v>
      </c>
      <c r="W70" s="27">
        <v>0</v>
      </c>
      <c r="X70" s="27">
        <v>1</v>
      </c>
      <c r="Y70" s="27">
        <v>0</v>
      </c>
      <c r="Z70" s="27">
        <v>18</v>
      </c>
      <c r="AA70" s="27">
        <v>11</v>
      </c>
      <c r="AB70" s="27">
        <v>0</v>
      </c>
      <c r="AC70" s="27">
        <v>0</v>
      </c>
      <c r="AD70" s="27">
        <v>8</v>
      </c>
      <c r="AE70" s="27">
        <v>2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5">
        <v>0</v>
      </c>
      <c r="AP70" s="89">
        <f t="shared" si="13"/>
        <v>45.4954954954955</v>
      </c>
      <c r="AQ70" s="91">
        <f t="shared" si="14"/>
        <v>45.4954954954955</v>
      </c>
      <c r="AR70" s="89">
        <f t="shared" si="15"/>
        <v>13.063063063063062</v>
      </c>
    </row>
    <row r="71" spans="1:44" ht="29.25" customHeight="1">
      <c r="A71" s="81" t="s">
        <v>114</v>
      </c>
      <c r="B71" s="16"/>
      <c r="C71" s="24"/>
      <c r="D71" s="94"/>
      <c r="E71" s="94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P71" s="89"/>
      <c r="AQ71" s="89"/>
      <c r="AR71" s="89"/>
    </row>
    <row r="72" spans="1:44" ht="16.5" customHeight="1">
      <c r="A72" s="75" t="s">
        <v>115</v>
      </c>
      <c r="B72" s="16"/>
      <c r="C72" s="24">
        <f t="shared" si="10"/>
        <v>1241</v>
      </c>
      <c r="D72" s="94">
        <f t="shared" si="11"/>
        <v>623</v>
      </c>
      <c r="E72" s="94">
        <f t="shared" si="12"/>
        <v>618</v>
      </c>
      <c r="F72" s="34">
        <v>484</v>
      </c>
      <c r="G72" s="34">
        <v>409</v>
      </c>
      <c r="H72" s="34">
        <v>8</v>
      </c>
      <c r="I72" s="34">
        <v>61</v>
      </c>
      <c r="J72" s="34">
        <v>0</v>
      </c>
      <c r="K72" s="34">
        <v>2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27">
        <v>64</v>
      </c>
      <c r="S72" s="27">
        <v>103</v>
      </c>
      <c r="T72" s="27">
        <v>34</v>
      </c>
      <c r="U72" s="27">
        <v>26</v>
      </c>
      <c r="V72" s="27">
        <v>0</v>
      </c>
      <c r="W72" s="27">
        <v>0</v>
      </c>
      <c r="X72" s="27">
        <v>0</v>
      </c>
      <c r="Y72" s="27">
        <v>0</v>
      </c>
      <c r="Z72" s="27">
        <v>11</v>
      </c>
      <c r="AA72" s="27">
        <v>7</v>
      </c>
      <c r="AB72" s="27">
        <v>0</v>
      </c>
      <c r="AC72" s="27">
        <v>0</v>
      </c>
      <c r="AD72" s="27">
        <v>22</v>
      </c>
      <c r="AE72" s="27">
        <v>10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5">
        <v>0</v>
      </c>
      <c r="AP72" s="89">
        <f>(+F72+G72+H72+I72+J72+K72+L72+M72+N72+O72+P72+Q72)/C72*100</f>
        <v>77.67929089443997</v>
      </c>
      <c r="AQ72" s="89">
        <f>(+F72+G72+H72+I72+L72+M72+N72+O72+P72+Q72)/C72*100</f>
        <v>77.51813053988718</v>
      </c>
      <c r="AR72" s="89">
        <f>(Z72+AA72+AH72+AI72+AJ72+AK72+AL72+AM72+AN72+AO72)/C72*100</f>
        <v>1.4504431909750202</v>
      </c>
    </row>
    <row r="73" spans="1:44" ht="22.5" customHeight="1">
      <c r="A73" s="81" t="s">
        <v>116</v>
      </c>
      <c r="B73" s="16"/>
      <c r="C73" s="24"/>
      <c r="D73" s="94"/>
      <c r="E73" s="94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P73" s="89"/>
      <c r="AQ73" s="89"/>
      <c r="AR73" s="89"/>
    </row>
    <row r="74" spans="1:44" ht="16.5" customHeight="1">
      <c r="A74" s="75" t="s">
        <v>117</v>
      </c>
      <c r="B74" s="16"/>
      <c r="C74" s="24">
        <f t="shared" si="10"/>
        <v>0</v>
      </c>
      <c r="D74" s="94">
        <f t="shared" si="11"/>
        <v>0</v>
      </c>
      <c r="E74" s="94">
        <f t="shared" si="12"/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5">
        <v>0</v>
      </c>
      <c r="AP74" s="92">
        <v>0</v>
      </c>
      <c r="AQ74" s="92">
        <v>0</v>
      </c>
      <c r="AR74" s="92">
        <v>0</v>
      </c>
    </row>
    <row r="75" spans="1:44" ht="16.5" customHeight="1">
      <c r="A75" s="75" t="s">
        <v>118</v>
      </c>
      <c r="B75" s="16"/>
      <c r="C75" s="24">
        <f t="shared" si="10"/>
        <v>272</v>
      </c>
      <c r="D75" s="94">
        <f t="shared" si="11"/>
        <v>167</v>
      </c>
      <c r="E75" s="94">
        <f t="shared" si="12"/>
        <v>105</v>
      </c>
      <c r="F75" s="34">
        <v>90</v>
      </c>
      <c r="G75" s="34">
        <v>56</v>
      </c>
      <c r="H75" s="34">
        <v>0</v>
      </c>
      <c r="I75" s="34">
        <v>11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27">
        <v>43</v>
      </c>
      <c r="S75" s="27">
        <v>27</v>
      </c>
      <c r="T75" s="27">
        <v>16</v>
      </c>
      <c r="U75" s="27">
        <v>1</v>
      </c>
      <c r="V75" s="27">
        <v>0</v>
      </c>
      <c r="W75" s="27">
        <v>1</v>
      </c>
      <c r="X75" s="27">
        <v>0</v>
      </c>
      <c r="Y75" s="27">
        <v>0</v>
      </c>
      <c r="Z75" s="27">
        <v>2</v>
      </c>
      <c r="AA75" s="27">
        <v>8</v>
      </c>
      <c r="AB75" s="27">
        <v>0</v>
      </c>
      <c r="AC75" s="27">
        <v>1</v>
      </c>
      <c r="AD75" s="27">
        <v>16</v>
      </c>
      <c r="AE75" s="27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5">
        <v>0</v>
      </c>
      <c r="AP75" s="89">
        <f>(+F75+G75+H75+I75+J75+K75+L75+M75+N75+O75+P75+Q75)/C75*100</f>
        <v>57.720588235294116</v>
      </c>
      <c r="AQ75" s="89">
        <f>(+F75+G75+H75+I75+L75+M75+N75+O75+P75+Q75)/C75*100</f>
        <v>57.720588235294116</v>
      </c>
      <c r="AR75" s="89">
        <f>(Z75+AA75+AH75+AI75+AJ75+AK75+AL75+AM75+AN75+AO75)/C75*100</f>
        <v>3.6764705882352944</v>
      </c>
    </row>
    <row r="76" spans="1:44" ht="16.5" customHeight="1">
      <c r="A76" s="75" t="s">
        <v>119</v>
      </c>
      <c r="B76" s="16"/>
      <c r="C76" s="24">
        <f t="shared" si="10"/>
        <v>476</v>
      </c>
      <c r="D76" s="94">
        <f t="shared" si="11"/>
        <v>285</v>
      </c>
      <c r="E76" s="94">
        <f t="shared" si="12"/>
        <v>191</v>
      </c>
      <c r="F76" s="34">
        <v>170</v>
      </c>
      <c r="G76" s="34">
        <v>68</v>
      </c>
      <c r="H76" s="34">
        <v>4</v>
      </c>
      <c r="I76" s="34">
        <v>22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1</v>
      </c>
      <c r="P76" s="34">
        <v>0</v>
      </c>
      <c r="Q76" s="34">
        <v>0</v>
      </c>
      <c r="R76" s="27">
        <v>44</v>
      </c>
      <c r="S76" s="27">
        <v>56</v>
      </c>
      <c r="T76" s="27">
        <v>0</v>
      </c>
      <c r="U76" s="27">
        <v>0</v>
      </c>
      <c r="V76" s="27">
        <v>0</v>
      </c>
      <c r="W76" s="27">
        <v>1</v>
      </c>
      <c r="X76" s="27">
        <v>2</v>
      </c>
      <c r="Y76" s="27">
        <v>0</v>
      </c>
      <c r="Z76" s="27">
        <v>34</v>
      </c>
      <c r="AA76" s="27">
        <v>23</v>
      </c>
      <c r="AB76" s="27">
        <v>3</v>
      </c>
      <c r="AC76" s="27">
        <v>2</v>
      </c>
      <c r="AD76" s="27">
        <v>28</v>
      </c>
      <c r="AE76" s="27">
        <v>18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1</v>
      </c>
      <c r="AN76" s="34">
        <v>0</v>
      </c>
      <c r="AO76" s="35">
        <v>0</v>
      </c>
      <c r="AP76" s="89">
        <f>(+F76+G76+H76+I76+J76+K76+L76+M76+N76+O76+P76+Q76)/C76*100</f>
        <v>55.67226890756303</v>
      </c>
      <c r="AQ76" s="89">
        <f>(+F76+G76+H76+I76+L76+M76+N76+O76+P76+Q76)/C76*100</f>
        <v>55.67226890756303</v>
      </c>
      <c r="AR76" s="89">
        <f>(Z76+AA76+AH76+AI76+AJ76+AK76+AL76+AM76+AN76+AO76)/C76*100</f>
        <v>12.184873949579831</v>
      </c>
    </row>
    <row r="77" spans="1:44" ht="22.5" customHeight="1">
      <c r="A77" s="81" t="s">
        <v>120</v>
      </c>
      <c r="B77" s="16"/>
      <c r="C77" s="24"/>
      <c r="D77" s="94"/>
      <c r="E77" s="94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P77" s="89"/>
      <c r="AQ77" s="89"/>
      <c r="AR77" s="89"/>
    </row>
    <row r="78" spans="1:44" ht="16.5" customHeight="1">
      <c r="A78" s="75" t="s">
        <v>121</v>
      </c>
      <c r="B78" s="16"/>
      <c r="C78" s="24">
        <f t="shared" si="10"/>
        <v>274</v>
      </c>
      <c r="D78" s="94">
        <f t="shared" si="11"/>
        <v>103</v>
      </c>
      <c r="E78" s="94">
        <f t="shared" si="12"/>
        <v>171</v>
      </c>
      <c r="F78" s="34">
        <v>39</v>
      </c>
      <c r="G78" s="34">
        <v>34</v>
      </c>
      <c r="H78" s="34">
        <v>0</v>
      </c>
      <c r="I78" s="34">
        <v>28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27">
        <v>33</v>
      </c>
      <c r="S78" s="27">
        <v>55</v>
      </c>
      <c r="T78" s="27">
        <v>0</v>
      </c>
      <c r="U78" s="27">
        <v>0</v>
      </c>
      <c r="V78" s="27">
        <v>0</v>
      </c>
      <c r="W78" s="27">
        <v>1</v>
      </c>
      <c r="X78" s="27">
        <v>0</v>
      </c>
      <c r="Y78" s="27">
        <v>0</v>
      </c>
      <c r="Z78" s="27">
        <v>26</v>
      </c>
      <c r="AA78" s="27">
        <v>48</v>
      </c>
      <c r="AB78" s="27">
        <v>0</v>
      </c>
      <c r="AC78" s="27">
        <v>0</v>
      </c>
      <c r="AD78" s="27">
        <v>5</v>
      </c>
      <c r="AE78" s="27">
        <v>5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5">
        <v>0</v>
      </c>
      <c r="AP78" s="89">
        <f>(+F78+G78+H78+I78+J78+K78+L78+M78+N78+O78+P78+Q78)/C78*100</f>
        <v>36.86131386861314</v>
      </c>
      <c r="AQ78" s="89">
        <f>(+F78+G78+H78+I78+L78+M78+N78+O78+P78+Q78)/C78*100</f>
        <v>36.86131386861314</v>
      </c>
      <c r="AR78" s="89">
        <f>(Z78+AA78+AH78+AI78+AJ78+AK78+AL78+AM78+AN78+AO78)/C78*100</f>
        <v>27.00729927007299</v>
      </c>
    </row>
    <row r="79" spans="1:44" ht="16.5" customHeight="1">
      <c r="A79" s="75" t="s">
        <v>122</v>
      </c>
      <c r="B79" s="16"/>
      <c r="C79" s="24">
        <f t="shared" si="10"/>
        <v>187</v>
      </c>
      <c r="D79" s="94">
        <f t="shared" si="11"/>
        <v>0</v>
      </c>
      <c r="E79" s="94">
        <f t="shared" si="12"/>
        <v>187</v>
      </c>
      <c r="F79" s="34">
        <v>0</v>
      </c>
      <c r="G79" s="34">
        <v>172</v>
      </c>
      <c r="H79" s="34">
        <v>0</v>
      </c>
      <c r="I79" s="34">
        <v>4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27">
        <v>0</v>
      </c>
      <c r="S79" s="27">
        <v>0</v>
      </c>
      <c r="T79" s="27">
        <v>0</v>
      </c>
      <c r="U79" s="27">
        <v>2</v>
      </c>
      <c r="V79" s="27">
        <v>0</v>
      </c>
      <c r="W79" s="27">
        <v>4</v>
      </c>
      <c r="X79" s="27">
        <v>0</v>
      </c>
      <c r="Y79" s="27">
        <v>0</v>
      </c>
      <c r="Z79" s="27">
        <v>0</v>
      </c>
      <c r="AA79" s="27">
        <v>1</v>
      </c>
      <c r="AB79" s="27">
        <v>0</v>
      </c>
      <c r="AC79" s="27">
        <v>0</v>
      </c>
      <c r="AD79" s="27">
        <v>0</v>
      </c>
      <c r="AE79" s="27">
        <v>4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5">
        <v>0</v>
      </c>
      <c r="AP79" s="89">
        <f>(+F79+G79+H79+I79+J79+K79+L79+M79+N79+O79+P79+Q79)/C79*100</f>
        <v>94.11764705882352</v>
      </c>
      <c r="AQ79" s="89">
        <f>(+F79+G79+H79+I79+L79+M79+N79+O79+P79+Q79)/C79*100</f>
        <v>94.11764705882352</v>
      </c>
      <c r="AR79" s="89">
        <f>(Z79+AA79+AH79+AI79+AJ79+AK79+AL79+AM79+AN79+AO79)/C79*100</f>
        <v>0.53475935828877</v>
      </c>
    </row>
    <row r="80" spans="1:44" ht="16.5" customHeight="1">
      <c r="A80" s="75" t="s">
        <v>123</v>
      </c>
      <c r="B80" s="16"/>
      <c r="C80" s="24">
        <f t="shared" si="10"/>
        <v>243</v>
      </c>
      <c r="D80" s="94">
        <f t="shared" si="11"/>
        <v>131</v>
      </c>
      <c r="E80" s="94">
        <f t="shared" si="12"/>
        <v>112</v>
      </c>
      <c r="F80" s="34">
        <v>63</v>
      </c>
      <c r="G80" s="34">
        <v>32</v>
      </c>
      <c r="H80" s="34">
        <v>0</v>
      </c>
      <c r="I80" s="34">
        <v>16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27">
        <v>40</v>
      </c>
      <c r="S80" s="27">
        <v>42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19</v>
      </c>
      <c r="AA80" s="27">
        <v>12</v>
      </c>
      <c r="AB80" s="27">
        <v>2</v>
      </c>
      <c r="AC80" s="27">
        <v>5</v>
      </c>
      <c r="AD80" s="27">
        <v>7</v>
      </c>
      <c r="AE80" s="27">
        <v>5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5">
        <v>0</v>
      </c>
      <c r="AP80" s="89">
        <f>(+F80+G80+H80+I80+J80+K80+L80+M80+N80+O80+P80+Q80)/C80*100</f>
        <v>45.67901234567901</v>
      </c>
      <c r="AQ80" s="89">
        <f>(+F80+G80+H80+I80+L80+M80+N80+O80+P80+Q80)/C80*100</f>
        <v>45.67901234567901</v>
      </c>
      <c r="AR80" s="89">
        <f>(Z80+AA80+AH80+AI80+AJ80+AK80+AL80+AM80+AN80+AO80)/C80*100</f>
        <v>12.757201646090536</v>
      </c>
    </row>
    <row r="81" spans="1:44" ht="16.5" customHeight="1">
      <c r="A81" s="75" t="s">
        <v>124</v>
      </c>
      <c r="B81" s="16"/>
      <c r="C81" s="24">
        <f t="shared" si="10"/>
        <v>0</v>
      </c>
      <c r="D81" s="94">
        <f t="shared" si="11"/>
        <v>0</v>
      </c>
      <c r="E81" s="94">
        <f t="shared" si="12"/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5">
        <v>0</v>
      </c>
      <c r="AP81" s="92">
        <v>0</v>
      </c>
      <c r="AQ81" s="92">
        <v>0</v>
      </c>
      <c r="AR81" s="92">
        <v>0</v>
      </c>
    </row>
    <row r="82" spans="1:44" ht="16.5" customHeight="1">
      <c r="A82" s="75" t="s">
        <v>125</v>
      </c>
      <c r="B82" s="16"/>
      <c r="C82" s="24">
        <f t="shared" si="10"/>
        <v>0</v>
      </c>
      <c r="D82" s="94">
        <f t="shared" si="11"/>
        <v>0</v>
      </c>
      <c r="E82" s="94">
        <f t="shared" si="12"/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5">
        <v>0</v>
      </c>
      <c r="AP82" s="92">
        <v>0</v>
      </c>
      <c r="AQ82" s="92">
        <v>0</v>
      </c>
      <c r="AR82" s="92">
        <v>0</v>
      </c>
    </row>
    <row r="83" spans="1:44" ht="16.5" customHeight="1">
      <c r="A83" s="75" t="s">
        <v>126</v>
      </c>
      <c r="B83" s="16"/>
      <c r="C83" s="24">
        <f t="shared" si="10"/>
        <v>152</v>
      </c>
      <c r="D83" s="94">
        <f t="shared" si="11"/>
        <v>113</v>
      </c>
      <c r="E83" s="94">
        <f t="shared" si="12"/>
        <v>39</v>
      </c>
      <c r="F83" s="34">
        <v>22</v>
      </c>
      <c r="G83" s="34">
        <v>3</v>
      </c>
      <c r="H83" s="34">
        <v>2</v>
      </c>
      <c r="I83" s="34">
        <v>4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27">
        <v>29</v>
      </c>
      <c r="S83" s="27">
        <v>10</v>
      </c>
      <c r="T83" s="27">
        <v>0</v>
      </c>
      <c r="U83" s="27">
        <v>0</v>
      </c>
      <c r="V83" s="27">
        <v>0</v>
      </c>
      <c r="W83" s="27">
        <v>1</v>
      </c>
      <c r="X83" s="27">
        <v>4</v>
      </c>
      <c r="Y83" s="27">
        <v>0</v>
      </c>
      <c r="Z83" s="27">
        <v>52</v>
      </c>
      <c r="AA83" s="27">
        <v>16</v>
      </c>
      <c r="AB83" s="27">
        <v>2</v>
      </c>
      <c r="AC83" s="27">
        <v>2</v>
      </c>
      <c r="AD83" s="27">
        <v>2</v>
      </c>
      <c r="AE83" s="27">
        <v>3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1</v>
      </c>
      <c r="AL83" s="34">
        <v>0</v>
      </c>
      <c r="AM83" s="34">
        <v>1</v>
      </c>
      <c r="AN83" s="34">
        <v>0</v>
      </c>
      <c r="AO83" s="35">
        <v>0</v>
      </c>
      <c r="AP83" s="89">
        <f>(+F83+G83+H83+I83+J83+K83+L83+M83+N83+O83+P83+Q83)/C83*100</f>
        <v>20.394736842105264</v>
      </c>
      <c r="AQ83" s="89">
        <f>(+F83+G83+H83+I83+L83+M83+N83+O83+P83+Q83)/C83*100</f>
        <v>20.394736842105264</v>
      </c>
      <c r="AR83" s="89">
        <f>(Z83+AA83+AH83+AI83+AJ83+AK83+AL83+AM83+AN83+AO83)/C83*100</f>
        <v>46.05263157894737</v>
      </c>
    </row>
    <row r="84" spans="1:44" ht="16.5" customHeight="1">
      <c r="A84" s="75" t="s">
        <v>127</v>
      </c>
      <c r="B84" s="16"/>
      <c r="C84" s="24">
        <f t="shared" si="10"/>
        <v>0</v>
      </c>
      <c r="D84" s="94">
        <f t="shared" si="11"/>
        <v>0</v>
      </c>
      <c r="E84" s="94">
        <f t="shared" si="12"/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5">
        <v>0</v>
      </c>
      <c r="AP84" s="92">
        <v>0</v>
      </c>
      <c r="AQ84" s="92">
        <v>0</v>
      </c>
      <c r="AR84" s="92">
        <v>0</v>
      </c>
    </row>
    <row r="85" spans="1:44" ht="22.5" customHeight="1">
      <c r="A85" s="81" t="s">
        <v>128</v>
      </c>
      <c r="B85" s="16"/>
      <c r="C85" s="24"/>
      <c r="D85" s="94"/>
      <c r="E85" s="9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34"/>
      <c r="AG85" s="34"/>
      <c r="AH85" s="34"/>
      <c r="AI85" s="34"/>
      <c r="AJ85" s="34"/>
      <c r="AK85" s="34"/>
      <c r="AL85" s="34"/>
      <c r="AM85" s="34"/>
      <c r="AN85" s="34"/>
      <c r="AO85" s="35"/>
      <c r="AP85" s="90"/>
      <c r="AQ85" s="90"/>
      <c r="AR85" s="90"/>
    </row>
    <row r="86" spans="1:44" ht="16.5" customHeight="1">
      <c r="A86" s="75" t="s">
        <v>129</v>
      </c>
      <c r="B86" s="16"/>
      <c r="C86" s="24">
        <f t="shared" si="10"/>
        <v>0</v>
      </c>
      <c r="D86" s="94">
        <f t="shared" si="11"/>
        <v>0</v>
      </c>
      <c r="E86" s="94">
        <f t="shared" si="12"/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5">
        <v>0</v>
      </c>
      <c r="AP86" s="92">
        <v>0</v>
      </c>
      <c r="AQ86" s="92">
        <v>0</v>
      </c>
      <c r="AR86" s="92">
        <v>0</v>
      </c>
    </row>
    <row r="87" spans="1:44" ht="16.5" customHeight="1">
      <c r="A87" s="75" t="s">
        <v>130</v>
      </c>
      <c r="B87" s="16"/>
      <c r="C87" s="24">
        <f t="shared" si="10"/>
        <v>101</v>
      </c>
      <c r="D87" s="94">
        <f t="shared" si="11"/>
        <v>52</v>
      </c>
      <c r="E87" s="94">
        <f t="shared" si="12"/>
        <v>49</v>
      </c>
      <c r="F87" s="34">
        <v>2</v>
      </c>
      <c r="G87" s="34">
        <v>1</v>
      </c>
      <c r="H87" s="34">
        <v>0</v>
      </c>
      <c r="I87" s="34">
        <v>1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27">
        <v>5</v>
      </c>
      <c r="S87" s="27">
        <v>12</v>
      </c>
      <c r="T87" s="27">
        <v>1</v>
      </c>
      <c r="U87" s="27">
        <v>0</v>
      </c>
      <c r="V87" s="27">
        <v>0</v>
      </c>
      <c r="W87" s="27">
        <v>0</v>
      </c>
      <c r="X87" s="27">
        <v>0</v>
      </c>
      <c r="Y87" s="27">
        <v>2</v>
      </c>
      <c r="Z87" s="27">
        <v>34</v>
      </c>
      <c r="AA87" s="27">
        <v>28</v>
      </c>
      <c r="AB87" s="27">
        <v>1</v>
      </c>
      <c r="AC87" s="27">
        <v>0</v>
      </c>
      <c r="AD87" s="27">
        <v>9</v>
      </c>
      <c r="AE87" s="27">
        <v>5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5">
        <v>0</v>
      </c>
      <c r="AP87" s="89">
        <f>(+F87+G87+H87+I87+J87+K87+L87+M87+N87+O87+P87+Q87)/C87*100</f>
        <v>3.9603960396039604</v>
      </c>
      <c r="AQ87" s="89">
        <f>(+F87+G87+H87+I87+L87+M87+N87+O87+P87+Q87)/C87*100</f>
        <v>3.9603960396039604</v>
      </c>
      <c r="AR87" s="89">
        <f>(Z87+AA87+AH87+AI87+AJ87+AK87+AL87+AM87+AN87+AO87)/C87*100</f>
        <v>61.386138613861384</v>
      </c>
    </row>
    <row r="88" spans="1:44" ht="16.5" customHeight="1">
      <c r="A88" s="75" t="s">
        <v>131</v>
      </c>
      <c r="B88" s="16"/>
      <c r="C88" s="24">
        <f t="shared" si="10"/>
        <v>0</v>
      </c>
      <c r="D88" s="94">
        <f t="shared" si="11"/>
        <v>0</v>
      </c>
      <c r="E88" s="94">
        <f t="shared" si="12"/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5">
        <v>0</v>
      </c>
      <c r="AP88" s="92">
        <v>0</v>
      </c>
      <c r="AQ88" s="92">
        <v>0</v>
      </c>
      <c r="AR88" s="92">
        <v>0</v>
      </c>
    </row>
    <row r="89" spans="1:44" ht="16.5" customHeight="1">
      <c r="A89" s="75" t="s">
        <v>132</v>
      </c>
      <c r="B89" s="16"/>
      <c r="C89" s="24">
        <f t="shared" si="10"/>
        <v>54</v>
      </c>
      <c r="D89" s="94">
        <f t="shared" si="11"/>
        <v>27</v>
      </c>
      <c r="E89" s="94">
        <f t="shared" si="12"/>
        <v>27</v>
      </c>
      <c r="F89" s="34">
        <v>1</v>
      </c>
      <c r="G89" s="34">
        <v>1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2</v>
      </c>
      <c r="O89" s="34">
        <v>0</v>
      </c>
      <c r="P89" s="34">
        <v>0</v>
      </c>
      <c r="Q89" s="34">
        <v>0</v>
      </c>
      <c r="R89" s="27">
        <v>5</v>
      </c>
      <c r="S89" s="27">
        <v>8</v>
      </c>
      <c r="T89" s="27">
        <v>1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16</v>
      </c>
      <c r="AA89" s="27">
        <v>15</v>
      </c>
      <c r="AB89" s="27">
        <v>0</v>
      </c>
      <c r="AC89" s="27">
        <v>0</v>
      </c>
      <c r="AD89" s="27">
        <v>2</v>
      </c>
      <c r="AE89" s="27">
        <v>3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5">
        <v>0</v>
      </c>
      <c r="AP89" s="89">
        <f>(+F89+G89+H89+I89+J89+K89+L89+M89+N89+O89+P89+Q89)/C89*100</f>
        <v>7.4074074074074066</v>
      </c>
      <c r="AQ89" s="89">
        <f>(+F89+G89+H89+I89+L89+M89+N89+O89+P89+Q89)/C89*100</f>
        <v>7.4074074074074066</v>
      </c>
      <c r="AR89" s="89">
        <f>(Z89+AA89+AH89+AI89+AJ89+AK89+AL89+AM89+AN89+AO89)/C89*100</f>
        <v>57.407407407407405</v>
      </c>
    </row>
    <row r="90" spans="1:44" ht="16.5" customHeight="1">
      <c r="A90" s="75" t="s">
        <v>133</v>
      </c>
      <c r="B90" s="16"/>
      <c r="C90" s="24">
        <f t="shared" si="10"/>
        <v>0</v>
      </c>
      <c r="D90" s="94">
        <f t="shared" si="11"/>
        <v>0</v>
      </c>
      <c r="E90" s="94">
        <f t="shared" si="12"/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5">
        <v>0</v>
      </c>
      <c r="AP90" s="92">
        <v>0</v>
      </c>
      <c r="AQ90" s="92">
        <v>0</v>
      </c>
      <c r="AR90" s="92">
        <v>0</v>
      </c>
    </row>
    <row r="91" spans="1:44" ht="22.5" customHeight="1">
      <c r="A91" s="81" t="s">
        <v>134</v>
      </c>
      <c r="B91" s="16"/>
      <c r="C91" s="24"/>
      <c r="D91" s="94"/>
      <c r="E91" s="94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P91" s="89"/>
      <c r="AQ91" s="89"/>
      <c r="AR91" s="89"/>
    </row>
    <row r="92" spans="1:44" ht="16.5" customHeight="1">
      <c r="A92" s="75" t="s">
        <v>135</v>
      </c>
      <c r="B92" s="16"/>
      <c r="C92" s="24">
        <f t="shared" si="10"/>
        <v>0</v>
      </c>
      <c r="D92" s="94">
        <f t="shared" si="11"/>
        <v>0</v>
      </c>
      <c r="E92" s="94">
        <f t="shared" si="12"/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5">
        <v>0</v>
      </c>
      <c r="AP92" s="92">
        <v>0</v>
      </c>
      <c r="AQ92" s="92">
        <v>0</v>
      </c>
      <c r="AR92" s="92">
        <v>0</v>
      </c>
    </row>
    <row r="93" spans="1:44" ht="16.5" customHeight="1">
      <c r="A93" s="75" t="s">
        <v>136</v>
      </c>
      <c r="B93" s="16"/>
      <c r="C93" s="24">
        <f t="shared" si="10"/>
        <v>0</v>
      </c>
      <c r="D93" s="94">
        <f t="shared" si="11"/>
        <v>0</v>
      </c>
      <c r="E93" s="94">
        <f t="shared" si="12"/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5">
        <v>0</v>
      </c>
      <c r="AP93" s="92">
        <v>0</v>
      </c>
      <c r="AQ93" s="92">
        <v>0</v>
      </c>
      <c r="AR93" s="92">
        <v>0</v>
      </c>
    </row>
    <row r="94" spans="1:44" ht="16.5" customHeight="1">
      <c r="A94" s="75" t="s">
        <v>137</v>
      </c>
      <c r="B94" s="16"/>
      <c r="C94" s="24">
        <f t="shared" si="10"/>
        <v>0</v>
      </c>
      <c r="D94" s="94">
        <f t="shared" si="11"/>
        <v>0</v>
      </c>
      <c r="E94" s="94">
        <f t="shared" si="12"/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5">
        <v>0</v>
      </c>
      <c r="AP94" s="92">
        <v>0</v>
      </c>
      <c r="AQ94" s="92">
        <v>0</v>
      </c>
      <c r="AR94" s="92">
        <v>0</v>
      </c>
    </row>
    <row r="95" spans="1:44" ht="22.5" customHeight="1">
      <c r="A95" s="81" t="s">
        <v>138</v>
      </c>
      <c r="B95" s="16"/>
      <c r="C95" s="24"/>
      <c r="D95" s="94"/>
      <c r="E95" s="9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34"/>
      <c r="AG95" s="34"/>
      <c r="AH95" s="34"/>
      <c r="AI95" s="34"/>
      <c r="AJ95" s="34"/>
      <c r="AK95" s="34"/>
      <c r="AL95" s="34"/>
      <c r="AM95" s="34"/>
      <c r="AN95" s="34"/>
      <c r="AO95" s="35"/>
      <c r="AP95" s="89"/>
      <c r="AQ95" s="89"/>
      <c r="AR95" s="89"/>
    </row>
    <row r="96" spans="1:44" ht="16.5" customHeight="1">
      <c r="A96" s="95" t="s">
        <v>139</v>
      </c>
      <c r="B96" s="16"/>
      <c r="C96" s="24">
        <f t="shared" si="10"/>
        <v>214</v>
      </c>
      <c r="D96" s="94">
        <f t="shared" si="11"/>
        <v>78</v>
      </c>
      <c r="E96" s="94">
        <f t="shared" si="12"/>
        <v>136</v>
      </c>
      <c r="F96" s="34">
        <v>20</v>
      </c>
      <c r="G96" s="34">
        <v>9</v>
      </c>
      <c r="H96" s="34">
        <v>0</v>
      </c>
      <c r="I96" s="34">
        <v>12</v>
      </c>
      <c r="J96" s="34">
        <v>0</v>
      </c>
      <c r="K96" s="34">
        <v>0</v>
      </c>
      <c r="L96" s="34">
        <v>0</v>
      </c>
      <c r="M96" s="34">
        <v>0</v>
      </c>
      <c r="N96" s="34">
        <v>1</v>
      </c>
      <c r="O96" s="34">
        <v>0</v>
      </c>
      <c r="P96" s="34">
        <v>0</v>
      </c>
      <c r="Q96" s="34">
        <v>0</v>
      </c>
      <c r="R96" s="27">
        <v>20</v>
      </c>
      <c r="S96" s="27">
        <v>48</v>
      </c>
      <c r="T96" s="27">
        <v>0</v>
      </c>
      <c r="U96" s="27">
        <v>0</v>
      </c>
      <c r="V96" s="27">
        <v>0</v>
      </c>
      <c r="W96" s="27">
        <v>2</v>
      </c>
      <c r="X96" s="27">
        <v>0</v>
      </c>
      <c r="Y96" s="27">
        <v>0</v>
      </c>
      <c r="Z96" s="27">
        <v>34</v>
      </c>
      <c r="AA96" s="27">
        <v>55</v>
      </c>
      <c r="AB96" s="27">
        <v>0</v>
      </c>
      <c r="AC96" s="27">
        <v>0</v>
      </c>
      <c r="AD96" s="27">
        <v>3</v>
      </c>
      <c r="AE96" s="27">
        <v>10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2</v>
      </c>
      <c r="AN96" s="34">
        <v>0</v>
      </c>
      <c r="AO96" s="35">
        <v>0</v>
      </c>
      <c r="AP96" s="90">
        <f>(+F96+G96+H96+I96+J96+K96+L96+M96+N96+O96+P96+Q96)/C96*100</f>
        <v>19.626168224299064</v>
      </c>
      <c r="AQ96" s="90">
        <f>(+F96+G96+H96+I96+L96+M96+N96+O96+P96+Q96)/C96*100</f>
        <v>19.626168224299064</v>
      </c>
      <c r="AR96" s="96">
        <f>(Z96+AA96+AH96+AI96+AJ96+AK96+AL96+AM96+AN96+AO96)/C96*100</f>
        <v>42.523364485981304</v>
      </c>
    </row>
    <row r="97" spans="1:44" ht="22.5" customHeight="1">
      <c r="A97" s="81" t="s">
        <v>140</v>
      </c>
      <c r="B97" s="16"/>
      <c r="C97" s="24"/>
      <c r="D97" s="94"/>
      <c r="E97" s="9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34"/>
      <c r="AG97" s="34"/>
      <c r="AH97" s="34"/>
      <c r="AI97" s="34"/>
      <c r="AJ97" s="34"/>
      <c r="AK97" s="34"/>
      <c r="AL97" s="34"/>
      <c r="AM97" s="34"/>
      <c r="AN97" s="34"/>
      <c r="AO97" s="35"/>
      <c r="AP97" s="89"/>
      <c r="AQ97" s="89"/>
      <c r="AR97" s="89"/>
    </row>
    <row r="98" spans="1:44" ht="16.5" customHeight="1">
      <c r="A98" s="75" t="s">
        <v>141</v>
      </c>
      <c r="B98" s="16"/>
      <c r="C98" s="24">
        <f t="shared" si="10"/>
        <v>181</v>
      </c>
      <c r="D98" s="94">
        <f t="shared" si="11"/>
        <v>78</v>
      </c>
      <c r="E98" s="94">
        <f t="shared" si="12"/>
        <v>103</v>
      </c>
      <c r="F98" s="34">
        <v>16</v>
      </c>
      <c r="G98" s="34">
        <v>11</v>
      </c>
      <c r="H98" s="34">
        <v>0</v>
      </c>
      <c r="I98" s="34">
        <v>12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27">
        <v>32</v>
      </c>
      <c r="S98" s="27">
        <v>32</v>
      </c>
      <c r="T98" s="27">
        <v>0</v>
      </c>
      <c r="U98" s="27">
        <v>0</v>
      </c>
      <c r="V98" s="27">
        <v>0</v>
      </c>
      <c r="W98" s="27">
        <v>1</v>
      </c>
      <c r="X98" s="27">
        <v>3</v>
      </c>
      <c r="Y98" s="27">
        <v>1</v>
      </c>
      <c r="Z98" s="27">
        <v>20</v>
      </c>
      <c r="AA98" s="27">
        <v>27</v>
      </c>
      <c r="AB98" s="27">
        <v>2</v>
      </c>
      <c r="AC98" s="27">
        <v>9</v>
      </c>
      <c r="AD98" s="27">
        <v>5</v>
      </c>
      <c r="AE98" s="27">
        <v>10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0</v>
      </c>
      <c r="AL98" s="34">
        <v>0</v>
      </c>
      <c r="AM98" s="34">
        <v>0</v>
      </c>
      <c r="AN98" s="34">
        <v>0</v>
      </c>
      <c r="AO98" s="35">
        <v>0</v>
      </c>
      <c r="AP98" s="89">
        <f>(+F98+G98+H98+I98+J98+K98+L98+M98+N98+O98+P98+Q98)/C98*100</f>
        <v>21.54696132596685</v>
      </c>
      <c r="AQ98" s="89">
        <f>(+F98+G98+H98+I98+L98+M98+N98+O98+P98+Q98)/C98*100</f>
        <v>21.54696132596685</v>
      </c>
      <c r="AR98" s="89">
        <f>(Z98+AA98+AH98+AI98+AJ98+AK98+AL98+AM98+AN98+AO98)/C98*100</f>
        <v>25.96685082872928</v>
      </c>
    </row>
    <row r="99" spans="1:44" ht="22.5" customHeight="1">
      <c r="A99" s="81" t="s">
        <v>142</v>
      </c>
      <c r="B99" s="16"/>
      <c r="C99" s="24"/>
      <c r="D99" s="94"/>
      <c r="E99" s="9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34"/>
      <c r="AG99" s="34"/>
      <c r="AH99" s="34"/>
      <c r="AI99" s="34"/>
      <c r="AJ99" s="34"/>
      <c r="AK99" s="34"/>
      <c r="AL99" s="34"/>
      <c r="AM99" s="34"/>
      <c r="AN99" s="34"/>
      <c r="AO99" s="35"/>
      <c r="AP99" s="89"/>
      <c r="AQ99" s="89"/>
      <c r="AR99" s="89"/>
    </row>
    <row r="100" spans="1:44" ht="16.5" customHeight="1">
      <c r="A100" s="75" t="s">
        <v>143</v>
      </c>
      <c r="B100" s="16"/>
      <c r="C100" s="24">
        <f t="shared" si="10"/>
        <v>1036</v>
      </c>
      <c r="D100" s="94">
        <f t="shared" si="11"/>
        <v>639</v>
      </c>
      <c r="E100" s="94">
        <f t="shared" si="12"/>
        <v>397</v>
      </c>
      <c r="F100" s="34">
        <v>437</v>
      </c>
      <c r="G100" s="34">
        <v>203</v>
      </c>
      <c r="H100" s="34">
        <v>3</v>
      </c>
      <c r="I100" s="34">
        <v>32</v>
      </c>
      <c r="J100" s="34">
        <v>0</v>
      </c>
      <c r="K100" s="34">
        <v>1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27">
        <v>45</v>
      </c>
      <c r="S100" s="27">
        <v>75</v>
      </c>
      <c r="T100" s="27">
        <v>66</v>
      </c>
      <c r="U100" s="27">
        <v>11</v>
      </c>
      <c r="V100" s="27">
        <v>2</v>
      </c>
      <c r="W100" s="27">
        <v>1</v>
      </c>
      <c r="X100" s="27">
        <v>2</v>
      </c>
      <c r="Y100" s="27">
        <v>0</v>
      </c>
      <c r="Z100" s="27">
        <v>69</v>
      </c>
      <c r="AA100" s="27">
        <v>60</v>
      </c>
      <c r="AB100" s="27">
        <v>0</v>
      </c>
      <c r="AC100" s="27">
        <v>0</v>
      </c>
      <c r="AD100" s="27">
        <v>15</v>
      </c>
      <c r="AE100" s="27">
        <v>14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5">
        <v>0</v>
      </c>
      <c r="AP100" s="89">
        <f>(+F100+G100+H100+I100+J100+K100+L100+M100+N100+O100+P100+Q100)/C100*100</f>
        <v>65.25096525096525</v>
      </c>
      <c r="AQ100" s="91">
        <f>(+F100+G100+H100+I100+L100+M100+N100+O100+P100+Q100)/C100*100</f>
        <v>65.15444015444015</v>
      </c>
      <c r="AR100" s="89">
        <f>(Z100+AA100+AH100+AI100+AJ100+AK100+AL100+AM100+AN100+AO100)/C100*100</f>
        <v>12.451737451737452</v>
      </c>
    </row>
    <row r="101" spans="1:44" ht="16.5" customHeight="1">
      <c r="A101" s="75" t="s">
        <v>144</v>
      </c>
      <c r="B101" s="16"/>
      <c r="C101" s="24">
        <f t="shared" si="10"/>
        <v>226</v>
      </c>
      <c r="D101" s="94">
        <f t="shared" si="11"/>
        <v>81</v>
      </c>
      <c r="E101" s="94">
        <f t="shared" si="12"/>
        <v>145</v>
      </c>
      <c r="F101" s="34">
        <v>26</v>
      </c>
      <c r="G101" s="34">
        <v>25</v>
      </c>
      <c r="H101" s="34">
        <v>0</v>
      </c>
      <c r="I101" s="34">
        <v>15</v>
      </c>
      <c r="J101" s="34">
        <v>0</v>
      </c>
      <c r="K101" s="34">
        <v>1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27">
        <v>22</v>
      </c>
      <c r="S101" s="27">
        <v>39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30</v>
      </c>
      <c r="AA101" s="27">
        <v>64</v>
      </c>
      <c r="AB101" s="27">
        <v>0</v>
      </c>
      <c r="AC101" s="27">
        <v>0</v>
      </c>
      <c r="AD101" s="27">
        <v>3</v>
      </c>
      <c r="AE101" s="27">
        <v>1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5">
        <v>0</v>
      </c>
      <c r="AP101" s="89">
        <f>(+F101+G101+H101+I101+J101+K101+L101+M101+N101+O101+P101+Q101)/C101*100</f>
        <v>29.646017699115045</v>
      </c>
      <c r="AQ101" s="91">
        <f>(+F101+G101+H101+I101+L101+M101+N101+O101+P101+Q101)/C101*100</f>
        <v>29.20353982300885</v>
      </c>
      <c r="AR101" s="89">
        <f>(Z101+AA101+AH101+AI101+AJ101+AK101+AL101+AM101+AN101+AO101)/C101*100</f>
        <v>41.5929203539823</v>
      </c>
    </row>
    <row r="102" spans="1:44" s="31" customFormat="1" ht="9.75" customHeight="1">
      <c r="A102" s="77"/>
      <c r="B102" s="28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69"/>
      <c r="AP102" s="30"/>
      <c r="AQ102" s="30"/>
      <c r="AR102" s="42"/>
    </row>
    <row r="103" spans="1:30" ht="96" customHeight="1">
      <c r="A103" s="15"/>
      <c r="B103" s="15"/>
      <c r="C103" s="4"/>
      <c r="D103" s="27"/>
      <c r="E103" s="27"/>
      <c r="F103" s="4"/>
      <c r="G103" s="4"/>
      <c r="H103" s="4"/>
      <c r="I103" s="4"/>
      <c r="J103" s="4"/>
      <c r="K103" s="4"/>
      <c r="L103" s="4"/>
      <c r="M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">
      <c r="A104" s="15"/>
      <c r="B104" s="15"/>
      <c r="C104" s="24"/>
      <c r="D104" s="24"/>
      <c r="E104" s="24"/>
      <c r="F104" s="4"/>
      <c r="G104" s="4"/>
      <c r="H104" s="4"/>
      <c r="I104" s="4"/>
      <c r="J104" s="4"/>
      <c r="K104" s="4"/>
      <c r="L104" s="4"/>
      <c r="M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">
      <c r="A105" s="15"/>
      <c r="B105" s="1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9" ht="12">
      <c r="F109" s="93"/>
    </row>
  </sheetData>
  <sheetProtection sheet="1"/>
  <mergeCells count="42">
    <mergeCell ref="AR3:AR7"/>
    <mergeCell ref="AR55:AR59"/>
    <mergeCell ref="P59:Q59"/>
    <mergeCell ref="V58:W59"/>
    <mergeCell ref="A3:B8"/>
    <mergeCell ref="C3:E7"/>
    <mergeCell ref="H57:I57"/>
    <mergeCell ref="N57:O57"/>
    <mergeCell ref="A55:B60"/>
    <mergeCell ref="C55:E59"/>
    <mergeCell ref="F57:G57"/>
    <mergeCell ref="AF3:AG3"/>
    <mergeCell ref="H5:I5"/>
    <mergeCell ref="Z3:AA3"/>
    <mergeCell ref="AD3:AE3"/>
    <mergeCell ref="F3:Q3"/>
    <mergeCell ref="L4:M6"/>
    <mergeCell ref="F5:G5"/>
    <mergeCell ref="N5:O5"/>
    <mergeCell ref="P7:Q7"/>
    <mergeCell ref="Z57:AA57"/>
    <mergeCell ref="AB57:AC57"/>
    <mergeCell ref="AB58:AC58"/>
    <mergeCell ref="AB56:AC56"/>
    <mergeCell ref="V6:W7"/>
    <mergeCell ref="AB6:AC6"/>
    <mergeCell ref="F55:Q55"/>
    <mergeCell ref="L56:M58"/>
    <mergeCell ref="Z55:AA55"/>
    <mergeCell ref="AD55:AE55"/>
    <mergeCell ref="AB55:AC55"/>
    <mergeCell ref="Z5:AA5"/>
    <mergeCell ref="AB5:AC5"/>
    <mergeCell ref="AB3:AC3"/>
    <mergeCell ref="AB4:AC4"/>
    <mergeCell ref="AF57:AG57"/>
    <mergeCell ref="AD58:AE58"/>
    <mergeCell ref="AF58:AG58"/>
    <mergeCell ref="AF5:AG5"/>
    <mergeCell ref="AF6:AG6"/>
    <mergeCell ref="AD6:AE6"/>
    <mergeCell ref="AF55:AG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82" r:id="rId1"/>
  <headerFooter alignWithMargins="0">
    <oddFooter>&amp;C&amp;12- &amp;P+111 -</oddFooter>
  </headerFooter>
  <rowBreaks count="1" manualBreakCount="1">
    <brk id="52" max="255" man="1"/>
  </rowBreaks>
  <colBreaks count="1" manualBreakCount="1">
    <brk id="19" max="116" man="1"/>
  </colBreaks>
  <ignoredErrors>
    <ignoredError sqref="D11:E11" formula="1"/>
    <ignoredError sqref="F11:AN11" formula="1" formulaRange="1"/>
    <ignoredError sqref="L9:P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2014-10-07T07:57:48Z</cp:lastPrinted>
  <dcterms:created xsi:type="dcterms:W3CDTF">1999-10-07T06:51:32Z</dcterms:created>
  <dcterms:modified xsi:type="dcterms:W3CDTF">2014-11-27T04:38:49Z</dcterms:modified>
  <cp:category/>
  <cp:version/>
  <cp:contentType/>
  <cp:contentStatus/>
</cp:coreProperties>
</file>