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C:\Users\018680\Box\【02_課所共有】02_04_学事課\R08年度\06_検査指導担当\検06　検査調書\06_HP掲載用データ\02_検査調書\"/>
    </mc:Choice>
  </mc:AlternateContent>
  <xr:revisionPtr revIDLastSave="0" documentId="13_ncr:1_{D06526CD-4C04-4079-B4AD-B4F20E3F69FF}" xr6:coauthVersionLast="47" xr6:coauthVersionMax="47" xr10:uidLastSave="{00000000-0000-0000-0000-000000000000}"/>
  <bookViews>
    <workbookView xWindow="13230" yWindow="165" windowWidth="15540" windowHeight="14280" tabRatio="682" xr2:uid="{EFDC23CC-CA6C-4203-8089-110FA8DDB87E}"/>
  </bookViews>
  <sheets>
    <sheet name="調書" sheetId="22" r:id="rId1"/>
    <sheet name="備考欄" sheetId="35" r:id="rId2"/>
    <sheet name="入力例" sheetId="34" r:id="rId3"/>
    <sheet name="別紙１" sheetId="30" r:id="rId4"/>
    <sheet name="別紙１参考" sheetId="29" r:id="rId5"/>
    <sheet name="別紙2" sheetId="25" r:id="rId6"/>
    <sheet name="別紙3" sheetId="26" r:id="rId7"/>
    <sheet name="別紙4・5・6・7" sheetId="21" r:id="rId8"/>
    <sheet name="別紙8" sheetId="15" r:id="rId9"/>
    <sheet name="参考" sheetId="27" r:id="rId10"/>
  </sheets>
  <definedNames>
    <definedName name="_xlnm.Print_Area" localSheetId="0">調書!$A$1:$Y$1494</definedName>
    <definedName name="_xlnm.Print_Area" localSheetId="2">入力例!$A$1:$Z$1482</definedName>
    <definedName name="_xlnm.Print_Area" localSheetId="1">備考欄!$A$1:$Y$78</definedName>
    <definedName name="_xlnm.Print_Area" localSheetId="3">別紙１!$A$1:$AV$69</definedName>
    <definedName name="_xlnm.Print_Area" localSheetId="5">別紙2!$A$1:$E$45</definedName>
    <definedName name="_xlnm.Print_Titles" localSheetId="2">入力例!$1:$2</definedName>
    <definedName name="_xlnm.Print_Titles" localSheetId="1">備考欄!$1:$1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42" i="22" l="1"/>
  <c r="C253" i="22"/>
  <c r="S689" i="34"/>
  <c r="S743" i="22"/>
  <c r="T807" i="22"/>
  <c r="P807" i="22"/>
  <c r="L807" i="22"/>
  <c r="I807" i="22"/>
  <c r="L1195" i="22"/>
  <c r="L1161" i="22"/>
  <c r="L1160" i="22"/>
  <c r="D23" i="15"/>
  <c r="D20" i="15"/>
  <c r="D35" i="15"/>
  <c r="D32" i="15"/>
  <c r="D53" i="15"/>
  <c r="D50" i="15"/>
  <c r="D62" i="15"/>
  <c r="D61" i="15"/>
  <c r="D44" i="15"/>
  <c r="D43" i="15"/>
  <c r="D14" i="15"/>
  <c r="D13" i="15"/>
  <c r="C64" i="21"/>
  <c r="C62" i="21"/>
  <c r="C81" i="21"/>
  <c r="C79" i="21"/>
  <c r="C91" i="21"/>
  <c r="C89" i="21"/>
  <c r="C127" i="21"/>
  <c r="C126" i="21"/>
  <c r="C119" i="21"/>
  <c r="C118" i="21"/>
  <c r="C111" i="21"/>
  <c r="C110" i="21"/>
  <c r="C55" i="21"/>
  <c r="C54" i="21"/>
  <c r="C46" i="21"/>
  <c r="C45" i="21"/>
  <c r="C19" i="21"/>
  <c r="C18" i="21"/>
  <c r="C11" i="21"/>
  <c r="C10" i="21"/>
  <c r="O8" i="26"/>
  <c r="A3" i="25"/>
  <c r="D1421" i="22"/>
  <c r="D1418" i="22"/>
  <c r="R1351" i="22"/>
  <c r="M1351" i="22"/>
  <c r="M1328" i="22"/>
  <c r="I1328" i="22"/>
  <c r="J1273" i="22"/>
  <c r="G1273" i="22"/>
  <c r="M1293" i="22"/>
  <c r="G1293" i="22"/>
  <c r="M1286" i="22"/>
  <c r="G1286" i="22"/>
  <c r="M1264" i="22"/>
  <c r="G1264" i="22"/>
  <c r="M1258" i="22"/>
  <c r="G1258" i="22"/>
  <c r="M1251" i="22"/>
  <c r="G1251" i="22"/>
  <c r="C1226" i="22"/>
  <c r="Q1123" i="22"/>
  <c r="C1122" i="22"/>
  <c r="C1098" i="22"/>
  <c r="C1083" i="22"/>
  <c r="G1048" i="22"/>
  <c r="G1034" i="22"/>
  <c r="C992" i="22"/>
  <c r="O980" i="22"/>
  <c r="D978" i="22"/>
  <c r="C927" i="22"/>
  <c r="D800" i="22"/>
  <c r="D750" i="22"/>
  <c r="Q580" i="22"/>
  <c r="N580" i="22"/>
  <c r="C534" i="22"/>
  <c r="C525" i="22"/>
  <c r="C515" i="22"/>
  <c r="D512" i="22"/>
  <c r="D511" i="22"/>
  <c r="D510" i="22"/>
  <c r="D506" i="22"/>
  <c r="D505" i="22"/>
  <c r="D504" i="22"/>
  <c r="D451" i="22"/>
  <c r="D450" i="22"/>
  <c r="D449" i="22"/>
  <c r="J395" i="22"/>
  <c r="D386" i="22"/>
  <c r="C332" i="22"/>
  <c r="M333" i="22"/>
  <c r="D333" i="22"/>
  <c r="H326" i="22"/>
  <c r="C215" i="22"/>
  <c r="I89" i="22"/>
  <c r="E88" i="22"/>
  <c r="C6" i="22"/>
  <c r="U512" i="22"/>
  <c r="S512" i="22"/>
  <c r="U511" i="22"/>
  <c r="S511" i="22"/>
  <c r="U510" i="22"/>
  <c r="S510" i="22"/>
  <c r="D38" i="25"/>
  <c r="C38" i="25"/>
  <c r="E38" i="25" s="1"/>
  <c r="E37" i="25"/>
  <c r="E36" i="25"/>
  <c r="E35" i="25"/>
  <c r="E34" i="25"/>
  <c r="E33" i="25"/>
  <c r="C27" i="25"/>
  <c r="C41" i="25" s="1"/>
  <c r="E41" i="25" s="1"/>
  <c r="D25" i="25"/>
  <c r="D27" i="25" s="1"/>
  <c r="D41" i="25" s="1"/>
  <c r="C25" i="25"/>
  <c r="E24" i="25"/>
  <c r="E23" i="25"/>
  <c r="E22" i="25"/>
  <c r="E21" i="25"/>
  <c r="E20" i="25"/>
  <c r="E19" i="25"/>
  <c r="E18" i="25"/>
  <c r="E17" i="25"/>
  <c r="E16" i="25"/>
  <c r="E15" i="25"/>
  <c r="D11" i="25"/>
  <c r="E25" i="25" l="1"/>
  <c r="E27" i="25"/>
  <c r="J632" i="34" l="1"/>
  <c r="J633" i="34" s="1"/>
  <c r="G632" i="34"/>
  <c r="G633" i="34" s="1"/>
  <c r="P629" i="34"/>
  <c r="P630" i="34" s="1"/>
  <c r="M629" i="34"/>
  <c r="M630" i="34" s="1"/>
  <c r="J629" i="34"/>
  <c r="J630" i="34" s="1"/>
  <c r="G629" i="34"/>
  <c r="G630" i="34" s="1"/>
  <c r="J632" i="22"/>
  <c r="J633" i="22" s="1"/>
  <c r="G632" i="22"/>
  <c r="G633" i="22" s="1"/>
  <c r="P629" i="22"/>
  <c r="P630" i="22" s="1"/>
  <c r="M629" i="22"/>
  <c r="M630" i="22" s="1"/>
  <c r="J629" i="22"/>
  <c r="J630" i="22" s="1"/>
  <c r="G629" i="22"/>
  <c r="G630" i="22" s="1"/>
  <c r="S1034" i="34"/>
  <c r="S1030" i="22"/>
  <c r="S212" i="22"/>
  <c r="S188" i="22"/>
  <c r="S190" i="34"/>
  <c r="S575" i="34"/>
  <c r="S575" i="22"/>
  <c r="S508" i="34"/>
  <c r="U510" i="34"/>
  <c r="S510" i="34"/>
  <c r="U509" i="34"/>
  <c r="S509" i="34"/>
  <c r="U508" i="34"/>
  <c r="S250" i="34"/>
  <c r="S291" i="22"/>
  <c r="S1442" i="34"/>
  <c r="S1416" i="34"/>
  <c r="S1361" i="34"/>
  <c r="S1313" i="34"/>
  <c r="S1272" i="34"/>
  <c r="S1228" i="34"/>
  <c r="S1175" i="34"/>
  <c r="S1139" i="34"/>
  <c r="S1117" i="34"/>
  <c r="S1068" i="34"/>
  <c r="S994" i="34"/>
  <c r="S962" i="34"/>
  <c r="S909" i="34"/>
  <c r="O899" i="34"/>
  <c r="S869" i="34"/>
  <c r="S801" i="34"/>
  <c r="S745" i="34"/>
  <c r="S655" i="34"/>
  <c r="S623" i="34"/>
  <c r="S522" i="34"/>
  <c r="P529" i="34"/>
  <c r="P528" i="34"/>
  <c r="N527" i="34"/>
  <c r="L527" i="34"/>
  <c r="J527" i="34"/>
  <c r="H527" i="34"/>
  <c r="P519" i="34"/>
  <c r="P518" i="34"/>
  <c r="N517" i="34"/>
  <c r="L517" i="34"/>
  <c r="J517" i="34"/>
  <c r="H517" i="34"/>
  <c r="S472" i="34"/>
  <c r="P457" i="34"/>
  <c r="P463" i="34" s="1"/>
  <c r="S453" i="34"/>
  <c r="S397" i="34"/>
  <c r="S342" i="34"/>
  <c r="S291" i="34"/>
  <c r="N183" i="34"/>
  <c r="N184" i="34" s="1"/>
  <c r="P184" i="34" s="1"/>
  <c r="N179" i="34"/>
  <c r="N180" i="34" s="1"/>
  <c r="P180" i="34" s="1"/>
  <c r="S134" i="34"/>
  <c r="S81" i="34"/>
  <c r="S48" i="34"/>
  <c r="P520" i="22"/>
  <c r="P459" i="22"/>
  <c r="P465" i="22" s="1"/>
  <c r="P517" i="34" l="1"/>
  <c r="P527" i="34"/>
  <c r="X2" i="15" l="1"/>
  <c r="M99" i="21"/>
  <c r="M72" i="21"/>
  <c r="M26" i="21"/>
  <c r="M2" i="21"/>
  <c r="S47" i="22" l="1"/>
  <c r="N181" i="22" l="1"/>
  <c r="N182" i="22" s="1"/>
  <c r="P182" i="22" s="1"/>
  <c r="N177" i="22"/>
  <c r="N178" i="22" s="1"/>
  <c r="P178" i="22" s="1"/>
  <c r="AB2" i="30"/>
  <c r="AI38" i="30"/>
  <c r="AH38" i="30"/>
  <c r="AG38" i="30"/>
  <c r="AF38" i="30"/>
  <c r="AE38" i="30"/>
  <c r="AD38" i="30"/>
  <c r="AC38" i="30"/>
  <c r="AB38" i="30"/>
  <c r="AA38" i="30"/>
  <c r="Z38" i="30"/>
  <c r="Y38" i="30"/>
  <c r="X38" i="30"/>
  <c r="W38" i="30"/>
  <c r="V38" i="30"/>
  <c r="T38" i="30"/>
  <c r="S38" i="30"/>
  <c r="R38" i="30"/>
  <c r="P38" i="30"/>
  <c r="O38" i="30"/>
  <c r="N38" i="30"/>
  <c r="M38" i="30"/>
  <c r="L38" i="30"/>
  <c r="K38" i="30"/>
  <c r="J38" i="30"/>
  <c r="I38" i="30"/>
  <c r="H38" i="30"/>
  <c r="G38" i="30"/>
  <c r="AH37" i="30"/>
  <c r="AG37" i="30"/>
  <c r="AF37" i="30"/>
  <c r="AE37" i="30"/>
  <c r="AD37" i="30"/>
  <c r="AC37" i="30"/>
  <c r="AB37" i="30"/>
  <c r="AA37" i="30"/>
  <c r="Z37" i="30"/>
  <c r="Y37" i="30"/>
  <c r="X37" i="30"/>
  <c r="W37" i="30"/>
  <c r="V37" i="30"/>
  <c r="T37" i="30"/>
  <c r="S37" i="30"/>
  <c r="R37" i="30"/>
  <c r="P37" i="30"/>
  <c r="O37" i="30"/>
  <c r="N37" i="30"/>
  <c r="M37" i="30"/>
  <c r="L37" i="30"/>
  <c r="K37" i="30"/>
  <c r="J37" i="30"/>
  <c r="I37" i="30"/>
  <c r="H37" i="30"/>
  <c r="G37" i="30"/>
  <c r="AG36" i="30"/>
  <c r="AF36" i="30"/>
  <c r="AE36" i="30"/>
  <c r="AD36" i="30"/>
  <c r="AC36" i="30"/>
  <c r="AB36" i="30"/>
  <c r="AA36" i="30"/>
  <c r="Z36" i="30"/>
  <c r="Y36" i="30"/>
  <c r="X36" i="30"/>
  <c r="W36" i="30"/>
  <c r="V36" i="30"/>
  <c r="AP36" i="30" s="1"/>
  <c r="AQ36" i="30" s="1"/>
  <c r="T36" i="30"/>
  <c r="S36" i="30"/>
  <c r="R36" i="30"/>
  <c r="P36" i="30"/>
  <c r="O36" i="30"/>
  <c r="N36" i="30"/>
  <c r="M36" i="30"/>
  <c r="L36" i="30"/>
  <c r="K36" i="30"/>
  <c r="J36" i="30"/>
  <c r="I36" i="30"/>
  <c r="H36" i="30"/>
  <c r="G36" i="30"/>
  <c r="AF35" i="30"/>
  <c r="AE35" i="30"/>
  <c r="AD35" i="30"/>
  <c r="AC35" i="30"/>
  <c r="AB35" i="30"/>
  <c r="AA35" i="30"/>
  <c r="Z35" i="30"/>
  <c r="Y35" i="30"/>
  <c r="X35" i="30"/>
  <c r="W35" i="30"/>
  <c r="V35" i="30"/>
  <c r="AP35" i="30" s="1"/>
  <c r="AQ35" i="30" s="1"/>
  <c r="T35" i="30"/>
  <c r="S35" i="30"/>
  <c r="R35" i="30"/>
  <c r="P35" i="30"/>
  <c r="O35" i="30"/>
  <c r="N35" i="30"/>
  <c r="M35" i="30"/>
  <c r="L35" i="30"/>
  <c r="K35" i="30"/>
  <c r="J35" i="30"/>
  <c r="I35" i="30"/>
  <c r="H35" i="30"/>
  <c r="G35" i="30"/>
  <c r="AT34" i="30"/>
  <c r="AS34" i="30"/>
  <c r="AU34" i="30" s="1"/>
  <c r="AV34" i="30" s="1"/>
  <c r="AE34" i="30"/>
  <c r="AD34" i="30"/>
  <c r="AC34" i="30"/>
  <c r="AB34" i="30"/>
  <c r="AA34" i="30"/>
  <c r="Z34" i="30"/>
  <c r="Y34" i="30"/>
  <c r="X34" i="30"/>
  <c r="W34" i="30"/>
  <c r="V34" i="30"/>
  <c r="T34" i="30"/>
  <c r="S34" i="30"/>
  <c r="R34" i="30"/>
  <c r="P34" i="30"/>
  <c r="O34" i="30"/>
  <c r="N34" i="30"/>
  <c r="M34" i="30"/>
  <c r="L34" i="30"/>
  <c r="K34" i="30"/>
  <c r="J34" i="30"/>
  <c r="I34" i="30"/>
  <c r="H34" i="30"/>
  <c r="G34" i="30"/>
  <c r="AD33" i="30"/>
  <c r="AC33" i="30"/>
  <c r="AB33" i="30"/>
  <c r="AA33" i="30"/>
  <c r="Z33" i="30"/>
  <c r="Y33" i="30"/>
  <c r="X33" i="30"/>
  <c r="W33" i="30"/>
  <c r="V33" i="30"/>
  <c r="T33" i="30"/>
  <c r="S33" i="30"/>
  <c r="R33" i="30"/>
  <c r="P33" i="30"/>
  <c r="O33" i="30"/>
  <c r="N33" i="30"/>
  <c r="M33" i="30"/>
  <c r="L33" i="30"/>
  <c r="K33" i="30"/>
  <c r="J33" i="30"/>
  <c r="I33" i="30"/>
  <c r="H33" i="30"/>
  <c r="G33" i="30"/>
  <c r="AC32" i="30"/>
  <c r="AB32" i="30"/>
  <c r="AA32" i="30"/>
  <c r="Z32" i="30"/>
  <c r="Y32" i="30"/>
  <c r="X32" i="30"/>
  <c r="W32" i="30"/>
  <c r="V32" i="30"/>
  <c r="T32" i="30"/>
  <c r="S32" i="30"/>
  <c r="R32" i="30"/>
  <c r="P32" i="30"/>
  <c r="O32" i="30"/>
  <c r="N32" i="30"/>
  <c r="M32" i="30"/>
  <c r="L32" i="30"/>
  <c r="K32" i="30"/>
  <c r="J32" i="30"/>
  <c r="I32" i="30"/>
  <c r="H32" i="30"/>
  <c r="G32" i="30"/>
  <c r="AB31" i="30"/>
  <c r="AA31" i="30"/>
  <c r="Z31" i="30"/>
  <c r="Y31" i="30"/>
  <c r="X31" i="30"/>
  <c r="W31" i="30"/>
  <c r="V31" i="30"/>
  <c r="AP31" i="30" s="1"/>
  <c r="AQ31" i="30" s="1"/>
  <c r="T31" i="30"/>
  <c r="S31" i="30"/>
  <c r="R31" i="30"/>
  <c r="P31" i="30"/>
  <c r="O31" i="30"/>
  <c r="N31" i="30"/>
  <c r="M31" i="30"/>
  <c r="L31" i="30"/>
  <c r="K31" i="30"/>
  <c r="J31" i="30"/>
  <c r="I31" i="30"/>
  <c r="H31" i="30"/>
  <c r="G31" i="30"/>
  <c r="AT30" i="30"/>
  <c r="AS30" i="30"/>
  <c r="AU30" i="30" s="1"/>
  <c r="AV30" i="30" s="1"/>
  <c r="AA30" i="30"/>
  <c r="Z30" i="30"/>
  <c r="Y30" i="30"/>
  <c r="X30" i="30"/>
  <c r="W30" i="30"/>
  <c r="V30" i="30"/>
  <c r="T30" i="30"/>
  <c r="S30" i="30"/>
  <c r="R30" i="30"/>
  <c r="P30" i="30"/>
  <c r="O30" i="30"/>
  <c r="N30" i="30"/>
  <c r="M30" i="30"/>
  <c r="L30" i="30"/>
  <c r="K30" i="30"/>
  <c r="J30" i="30"/>
  <c r="I30" i="30"/>
  <c r="H30" i="30"/>
  <c r="G30" i="30"/>
  <c r="Z29" i="30"/>
  <c r="Y29" i="30"/>
  <c r="X29" i="30"/>
  <c r="W29" i="30"/>
  <c r="V29" i="30"/>
  <c r="AP29" i="30" s="1"/>
  <c r="AQ29" i="30" s="1"/>
  <c r="T29" i="30"/>
  <c r="S29" i="30"/>
  <c r="R29" i="30"/>
  <c r="P29" i="30"/>
  <c r="O29" i="30"/>
  <c r="N29" i="30"/>
  <c r="M29" i="30"/>
  <c r="L29" i="30"/>
  <c r="K29" i="30"/>
  <c r="J29" i="30"/>
  <c r="I29" i="30"/>
  <c r="H29" i="30"/>
  <c r="G29" i="30"/>
  <c r="Y28" i="30"/>
  <c r="X28" i="30"/>
  <c r="W28" i="30"/>
  <c r="V28" i="30"/>
  <c r="AP28" i="30" s="1"/>
  <c r="AQ28" i="30" s="1"/>
  <c r="T28" i="30"/>
  <c r="S28" i="30"/>
  <c r="R28" i="30"/>
  <c r="P28" i="30"/>
  <c r="O28" i="30"/>
  <c r="N28" i="30"/>
  <c r="M28" i="30"/>
  <c r="L28" i="30"/>
  <c r="K28" i="30"/>
  <c r="J28" i="30"/>
  <c r="I28" i="30"/>
  <c r="H28" i="30"/>
  <c r="G28" i="30"/>
  <c r="X27" i="30"/>
  <c r="W27" i="30"/>
  <c r="V27" i="30"/>
  <c r="AP27" i="30" s="1"/>
  <c r="AQ27" i="30" s="1"/>
  <c r="T27" i="30"/>
  <c r="S27" i="30"/>
  <c r="R27" i="30"/>
  <c r="P27" i="30"/>
  <c r="O27" i="30"/>
  <c r="N27" i="30"/>
  <c r="M27" i="30"/>
  <c r="L27" i="30"/>
  <c r="K27" i="30"/>
  <c r="J27" i="30"/>
  <c r="I27" i="30"/>
  <c r="H27" i="30"/>
  <c r="G27" i="30"/>
  <c r="AT26" i="30"/>
  <c r="W26" i="30"/>
  <c r="V26" i="30"/>
  <c r="AP26" i="30" s="1"/>
  <c r="AQ26" i="30" s="1"/>
  <c r="T26" i="30"/>
  <c r="S26" i="30"/>
  <c r="R26" i="30"/>
  <c r="P26" i="30"/>
  <c r="O26" i="30"/>
  <c r="N26" i="30"/>
  <c r="M26" i="30"/>
  <c r="L26" i="30"/>
  <c r="K26" i="30"/>
  <c r="J26" i="30"/>
  <c r="I26" i="30"/>
  <c r="H26" i="30"/>
  <c r="G26" i="30"/>
  <c r="AP25" i="30"/>
  <c r="AQ25" i="30" s="1"/>
  <c r="V25" i="30"/>
  <c r="T25" i="30"/>
  <c r="S25" i="30"/>
  <c r="R25" i="30"/>
  <c r="P25" i="30"/>
  <c r="O25" i="30"/>
  <c r="N25" i="30"/>
  <c r="M25" i="30"/>
  <c r="L25" i="30"/>
  <c r="K25" i="30"/>
  <c r="J25" i="30"/>
  <c r="I25" i="30"/>
  <c r="H25" i="30"/>
  <c r="G25" i="30"/>
  <c r="AP24" i="30"/>
  <c r="AQ24" i="30" s="1"/>
  <c r="T24" i="30"/>
  <c r="S24" i="30"/>
  <c r="R24" i="30"/>
  <c r="P24" i="30"/>
  <c r="O24" i="30"/>
  <c r="N24" i="30"/>
  <c r="M24" i="30"/>
  <c r="L24" i="30"/>
  <c r="K24" i="30"/>
  <c r="J24" i="30"/>
  <c r="I24" i="30"/>
  <c r="H24" i="30"/>
  <c r="G24" i="30"/>
  <c r="AP22" i="30"/>
  <c r="AQ22" i="30" s="1"/>
  <c r="AN22" i="30"/>
  <c r="AO22" i="30" s="1"/>
  <c r="S22" i="30"/>
  <c r="R22" i="30"/>
  <c r="P22" i="30"/>
  <c r="O22" i="30"/>
  <c r="N22" i="30"/>
  <c r="M22" i="30"/>
  <c r="L22" i="30"/>
  <c r="K22" i="30"/>
  <c r="J22" i="30"/>
  <c r="I22" i="30"/>
  <c r="H22" i="30"/>
  <c r="G22" i="30"/>
  <c r="AP21" i="30"/>
  <c r="AQ21" i="30" s="1"/>
  <c r="R21" i="30"/>
  <c r="AN21" i="30" s="1"/>
  <c r="AO21" i="30" s="1"/>
  <c r="P21" i="30"/>
  <c r="O21" i="30"/>
  <c r="N21" i="30"/>
  <c r="M21" i="30"/>
  <c r="L21" i="30"/>
  <c r="K21" i="30"/>
  <c r="J21" i="30"/>
  <c r="I21" i="30"/>
  <c r="H21" i="30"/>
  <c r="G21" i="30"/>
  <c r="AP20" i="30"/>
  <c r="AQ20" i="30" s="1"/>
  <c r="AO20" i="30"/>
  <c r="AN20" i="30"/>
  <c r="P20" i="30"/>
  <c r="O20" i="30"/>
  <c r="N20" i="30"/>
  <c r="M20" i="30"/>
  <c r="L20" i="30"/>
  <c r="K20" i="30"/>
  <c r="J20" i="30"/>
  <c r="I20" i="30"/>
  <c r="H20" i="30"/>
  <c r="G20" i="30"/>
  <c r="AP18" i="30"/>
  <c r="AQ18" i="30" s="1"/>
  <c r="AN18" i="30"/>
  <c r="AO18" i="30" s="1"/>
  <c r="O18" i="30"/>
  <c r="N18" i="30"/>
  <c r="M18" i="30"/>
  <c r="L18" i="30"/>
  <c r="K18" i="30"/>
  <c r="J18" i="30"/>
  <c r="I18" i="30"/>
  <c r="H18" i="30"/>
  <c r="G18" i="30"/>
  <c r="AP17" i="30"/>
  <c r="AQ17" i="30" s="1"/>
  <c r="AN17" i="30"/>
  <c r="AO17" i="30" s="1"/>
  <c r="N17" i="30"/>
  <c r="M17" i="30"/>
  <c r="L17" i="30"/>
  <c r="K17" i="30"/>
  <c r="J17" i="30"/>
  <c r="I17" i="30"/>
  <c r="H17" i="30"/>
  <c r="G17" i="30"/>
  <c r="AP16" i="30"/>
  <c r="AQ16" i="30" s="1"/>
  <c r="AN16" i="30"/>
  <c r="AO16" i="30" s="1"/>
  <c r="M16" i="30"/>
  <c r="L16" i="30"/>
  <c r="K16" i="30"/>
  <c r="J16" i="30"/>
  <c r="I16" i="30"/>
  <c r="H16" i="30"/>
  <c r="G16" i="30"/>
  <c r="AP15" i="30"/>
  <c r="AQ15" i="30" s="1"/>
  <c r="AN15" i="30"/>
  <c r="AO15" i="30" s="1"/>
  <c r="L15" i="30"/>
  <c r="K15" i="30"/>
  <c r="J15" i="30"/>
  <c r="I15" i="30"/>
  <c r="H15" i="30"/>
  <c r="G15" i="30"/>
  <c r="AP14" i="30"/>
  <c r="AQ14" i="30" s="1"/>
  <c r="AN14" i="30"/>
  <c r="AO14" i="30" s="1"/>
  <c r="K14" i="30"/>
  <c r="J14" i="30"/>
  <c r="I14" i="30"/>
  <c r="H14" i="30"/>
  <c r="G14" i="30"/>
  <c r="AL14" i="30" s="1"/>
  <c r="AM14" i="30" s="1"/>
  <c r="AP13" i="30"/>
  <c r="AQ13" i="30" s="1"/>
  <c r="AN13" i="30"/>
  <c r="AO13" i="30" s="1"/>
  <c r="J13" i="30"/>
  <c r="I13" i="30"/>
  <c r="H13" i="30"/>
  <c r="G13" i="30"/>
  <c r="AL13" i="30" s="1"/>
  <c r="AM13" i="30" s="1"/>
  <c r="AP12" i="30"/>
  <c r="AQ12" i="30" s="1"/>
  <c r="AN12" i="30"/>
  <c r="AO12" i="30" s="1"/>
  <c r="I12" i="30"/>
  <c r="H12" i="30"/>
  <c r="G12" i="30"/>
  <c r="AP11" i="30"/>
  <c r="AQ11" i="30" s="1"/>
  <c r="AN11" i="30"/>
  <c r="AO11" i="30" s="1"/>
  <c r="H11" i="30"/>
  <c r="AL11" i="30" s="1"/>
  <c r="AM11" i="30" s="1"/>
  <c r="G11" i="30"/>
  <c r="AT10" i="30"/>
  <c r="AP10" i="30"/>
  <c r="AQ10" i="30" s="1"/>
  <c r="AN10" i="30"/>
  <c r="AO10" i="30" s="1"/>
  <c r="G10" i="30"/>
  <c r="AL10" i="30" s="1"/>
  <c r="AM10" i="30" s="1"/>
  <c r="AP9" i="30"/>
  <c r="AQ9" i="30" s="1"/>
  <c r="AN9" i="30"/>
  <c r="AO9" i="30" s="1"/>
  <c r="AL9" i="30"/>
  <c r="AP34" i="30" l="1"/>
  <c r="AQ34" i="30" s="1"/>
  <c r="AP33" i="30"/>
  <c r="AQ33" i="30" s="1"/>
  <c r="AP38" i="30"/>
  <c r="AQ38" i="30" s="1"/>
  <c r="AP30" i="30"/>
  <c r="AQ30" i="30" s="1"/>
  <c r="AP37" i="30"/>
  <c r="AQ37" i="30" s="1"/>
  <c r="AP32" i="30"/>
  <c r="AQ32" i="30" s="1"/>
  <c r="AL34" i="30"/>
  <c r="AL35" i="30"/>
  <c r="AL31" i="30"/>
  <c r="AL29" i="30"/>
  <c r="AL25" i="30"/>
  <c r="AL21" i="30"/>
  <c r="AM21" i="30" s="1"/>
  <c r="AL36" i="30"/>
  <c r="AL33" i="30"/>
  <c r="AL15" i="30"/>
  <c r="AM15" i="30" s="1"/>
  <c r="AL37" i="30"/>
  <c r="AL24" i="30"/>
  <c r="AL20" i="30"/>
  <c r="AM20" i="30" s="1"/>
  <c r="AL16" i="30"/>
  <c r="AM16" i="30" s="1"/>
  <c r="AL32" i="30"/>
  <c r="AS31" i="30" s="1"/>
  <c r="AL22" i="30"/>
  <c r="AM22" i="30" s="1"/>
  <c r="AL17" i="30"/>
  <c r="AM17" i="30" s="1"/>
  <c r="AL38" i="30"/>
  <c r="AL30" i="30"/>
  <c r="AL18" i="30"/>
  <c r="AM18" i="30" s="1"/>
  <c r="AL12" i="30"/>
  <c r="AM12" i="30" s="1"/>
  <c r="AL28" i="30"/>
  <c r="AL27" i="30"/>
  <c r="AS27" i="30" s="1"/>
  <c r="AL26" i="30"/>
  <c r="AM9" i="30"/>
  <c r="AS10" i="30" l="1"/>
  <c r="AU10" i="30" s="1"/>
  <c r="AV10" i="30" s="1"/>
  <c r="AS26" i="30"/>
  <c r="AU26" i="30" s="1"/>
  <c r="AV26" i="30" s="1"/>
  <c r="S1454" i="22"/>
  <c r="S1428" i="22"/>
  <c r="S1373" i="22"/>
  <c r="S1325" i="22"/>
  <c r="S1284" i="22"/>
  <c r="S1240" i="22"/>
  <c r="S1187" i="22"/>
  <c r="S1152" i="22"/>
  <c r="S1081" i="22"/>
  <c r="S989" i="22"/>
  <c r="S904" i="22"/>
  <c r="S864" i="22"/>
  <c r="S798" i="22"/>
  <c r="S688" i="22"/>
  <c r="S654" i="22"/>
  <c r="S623" i="22"/>
  <c r="S524" i="22"/>
  <c r="S455" i="22"/>
  <c r="S399" i="22"/>
  <c r="S344" i="22"/>
  <c r="S251" i="22"/>
  <c r="S132" i="22"/>
  <c r="M5" i="26" l="1"/>
  <c r="M106" i="21"/>
  <c r="O894" i="22" l="1"/>
  <c r="P531" i="22" l="1"/>
  <c r="P530" i="22"/>
  <c r="N529" i="22"/>
  <c r="L529" i="22"/>
  <c r="J529" i="22"/>
  <c r="H529" i="22"/>
  <c r="P521" i="22"/>
  <c r="J519" i="22"/>
  <c r="L519" i="22"/>
  <c r="N519" i="22"/>
  <c r="H519" i="22"/>
  <c r="P519" i="22" l="1"/>
  <c r="P529" i="22"/>
  <c r="S1130" i="22" l="1"/>
  <c r="S957" i="22"/>
  <c r="S474" i="22" l="1"/>
  <c r="S79" i="22"/>
</calcChain>
</file>

<file path=xl/sharedStrings.xml><?xml version="1.0" encoding="utf-8"?>
<sst xmlns="http://schemas.openxmlformats.org/spreadsheetml/2006/main" count="5460" uniqueCount="1947">
  <si>
    <t>登記事由発生年月日</t>
  </si>
  <si>
    <t>登記年月日</t>
  </si>
  <si>
    <t>代表者の登記</t>
  </si>
  <si>
    <t>施行(変更)年月日</t>
  </si>
  <si>
    <t>県の認可(変更認可)年月日</t>
  </si>
  <si>
    <t>定数</t>
  </si>
  <si>
    <t>（５）現在の評議員の選任状況</t>
  </si>
  <si>
    <t>学識経験者評議員</t>
  </si>
  <si>
    <t>その他の評議員</t>
  </si>
  <si>
    <t>議事録記載内容</t>
  </si>
  <si>
    <t>開催した日時と場所</t>
  </si>
  <si>
    <t>議事の経過の要領及びその結果</t>
  </si>
  <si>
    <t>（３）理事選任機関</t>
  </si>
  <si>
    <t>１　管理運営一般</t>
  </si>
  <si>
    <t>イ　登記の状況</t>
  </si>
  <si>
    <t>会計年度終了後</t>
  </si>
  <si>
    <t>か月以内</t>
  </si>
  <si>
    <t>条</t>
  </si>
  <si>
    <t>条</t>
    <rPh sb="0" eb="1">
      <t>ジョウ</t>
    </rPh>
    <phoneticPr fontId="1"/>
  </si>
  <si>
    <t>令和</t>
    <rPh sb="0" eb="2">
      <t>レイワ</t>
    </rPh>
    <phoneticPr fontId="1"/>
  </si>
  <si>
    <t>年</t>
    <rPh sb="0" eb="1">
      <t>ネン</t>
    </rPh>
    <phoneticPr fontId="1"/>
  </si>
  <si>
    <t>月</t>
    <rPh sb="0" eb="1">
      <t>ガツ</t>
    </rPh>
    <phoneticPr fontId="1"/>
  </si>
  <si>
    <t>日</t>
    <rPh sb="0" eb="1">
      <t>ヒ</t>
    </rPh>
    <phoneticPr fontId="1"/>
  </si>
  <si>
    <t>寄附行為第</t>
  </si>
  <si>
    <t>寄附行為</t>
  </si>
  <si>
    <t>寄附行為</t>
    <phoneticPr fontId="1"/>
  </si>
  <si>
    <t>第</t>
  </si>
  <si>
    <t>役職名</t>
  </si>
  <si>
    <t>～</t>
  </si>
  <si>
    <t>（</t>
  </si>
  <si>
    <t>履歴書
の有無</t>
  </si>
  <si>
    <t>人</t>
    <rPh sb="0" eb="1">
      <t>ヒト</t>
    </rPh>
    <phoneticPr fontId="1"/>
  </si>
  <si>
    <t>学校法人名</t>
  </si>
  <si>
    <t>第１　学校法人の管理運営</t>
    <phoneticPr fontId="1"/>
  </si>
  <si>
    <t>年の定時評議員会終結まで)</t>
    <phoneticPr fontId="1"/>
  </si>
  <si>
    <t>理　　事</t>
    <phoneticPr fontId="1"/>
  </si>
  <si>
    <t>　理　事　長</t>
    <phoneticPr fontId="1"/>
  </si>
  <si>
    <t>　監　　　事</t>
    <phoneticPr fontId="1"/>
  </si>
  <si>
    <t>　(直近の届出</t>
    <phoneticPr fontId="1"/>
  </si>
  <si>
    <t>　　年月日を記入）</t>
    <rPh sb="2" eb="5">
      <t>ネンガッピ</t>
    </rPh>
    <rPh sb="6" eb="8">
      <t>キニュウ</t>
    </rPh>
    <phoneticPr fontId="1"/>
  </si>
  <si>
    <t>＊＊＊＊</t>
    <phoneticPr fontId="1"/>
  </si>
  <si>
    <t>ア　代表業務執行理事</t>
    <phoneticPr fontId="1"/>
  </si>
  <si>
    <t>イ　業務執行理事</t>
    <phoneticPr fontId="1"/>
  </si>
  <si>
    <t>実員</t>
    <rPh sb="0" eb="2">
      <t>ジツイン</t>
    </rPh>
    <phoneticPr fontId="1"/>
  </si>
  <si>
    <t>職員評議員</t>
    <phoneticPr fontId="1"/>
  </si>
  <si>
    <t>　※（保護者）</t>
    <phoneticPr fontId="1"/>
  </si>
  <si>
    <t>評　議　員</t>
    <phoneticPr fontId="1"/>
  </si>
  <si>
    <t>　評議員の種類</t>
    <phoneticPr fontId="1"/>
  </si>
  <si>
    <t>（１）役員及び評議員の任期に係る根拠規定</t>
    <phoneticPr fontId="1"/>
  </si>
  <si>
    <t>人</t>
    <rPh sb="0" eb="1">
      <t>ニン</t>
    </rPh>
    <phoneticPr fontId="1"/>
  </si>
  <si>
    <t>（７）理事、監事及び評議員における親族等の特別利害関係を有する者</t>
    <phoneticPr fontId="1"/>
  </si>
  <si>
    <t>親族等の特別利害関係</t>
  </si>
  <si>
    <t>理事１</t>
    <rPh sb="0" eb="2">
      <t>リジ</t>
    </rPh>
    <phoneticPr fontId="1"/>
  </si>
  <si>
    <t>理事２</t>
    <rPh sb="0" eb="2">
      <t>リジ</t>
    </rPh>
    <phoneticPr fontId="1"/>
  </si>
  <si>
    <t>理事３</t>
    <rPh sb="0" eb="2">
      <t>リジ</t>
    </rPh>
    <phoneticPr fontId="1"/>
  </si>
  <si>
    <t>理事４</t>
    <rPh sb="0" eb="2">
      <t>リジ</t>
    </rPh>
    <phoneticPr fontId="1"/>
  </si>
  <si>
    <t>理事５</t>
    <rPh sb="0" eb="2">
      <t>リジ</t>
    </rPh>
    <phoneticPr fontId="1"/>
  </si>
  <si>
    <t>理事６</t>
    <rPh sb="0" eb="2">
      <t>リジ</t>
    </rPh>
    <phoneticPr fontId="1"/>
  </si>
  <si>
    <t>理事７</t>
    <rPh sb="0" eb="2">
      <t>リジ</t>
    </rPh>
    <phoneticPr fontId="1"/>
  </si>
  <si>
    <t>理事８</t>
    <rPh sb="0" eb="2">
      <t>リジ</t>
    </rPh>
    <phoneticPr fontId="1"/>
  </si>
  <si>
    <t>監事１</t>
    <rPh sb="0" eb="2">
      <t>カンジ</t>
    </rPh>
    <phoneticPr fontId="1"/>
  </si>
  <si>
    <t>監事２</t>
    <rPh sb="0" eb="2">
      <t>カンジ</t>
    </rPh>
    <phoneticPr fontId="1"/>
  </si>
  <si>
    <t>監事３</t>
    <rPh sb="0" eb="2">
      <t>カンジ</t>
    </rPh>
    <phoneticPr fontId="1"/>
  </si>
  <si>
    <t>評議員１</t>
    <rPh sb="0" eb="3">
      <t>ヒョウギイン</t>
    </rPh>
    <phoneticPr fontId="1"/>
  </si>
  <si>
    <t>評議員２</t>
    <rPh sb="0" eb="3">
      <t>ヒョウギイン</t>
    </rPh>
    <phoneticPr fontId="1"/>
  </si>
  <si>
    <t>評議員３</t>
    <rPh sb="0" eb="3">
      <t>ヒョウギイン</t>
    </rPh>
    <phoneticPr fontId="1"/>
  </si>
  <si>
    <t>評議員４</t>
    <rPh sb="0" eb="3">
      <t>ヒョウギイン</t>
    </rPh>
    <phoneticPr fontId="1"/>
  </si>
  <si>
    <t>評議員５</t>
    <rPh sb="0" eb="3">
      <t>ヒョウギイン</t>
    </rPh>
    <phoneticPr fontId="1"/>
  </si>
  <si>
    <t>評議員６</t>
    <rPh sb="0" eb="3">
      <t>ヒョウギイン</t>
    </rPh>
    <phoneticPr fontId="1"/>
  </si>
  <si>
    <t>評議員７</t>
    <rPh sb="0" eb="3">
      <t>ヒョウギイン</t>
    </rPh>
    <phoneticPr fontId="1"/>
  </si>
  <si>
    <t>評議員８</t>
    <rPh sb="0" eb="3">
      <t>ヒョウギイン</t>
    </rPh>
    <phoneticPr fontId="1"/>
  </si>
  <si>
    <t>評議員９</t>
    <rPh sb="0" eb="3">
      <t>ヒョウギイン</t>
    </rPh>
    <phoneticPr fontId="1"/>
  </si>
  <si>
    <t>〇</t>
    <phoneticPr fontId="1"/>
  </si>
  <si>
    <t>氏名</t>
  </si>
  <si>
    <t>開催日</t>
    <rPh sb="0" eb="3">
      <t>カイサイビ</t>
    </rPh>
    <phoneticPr fontId="1"/>
  </si>
  <si>
    <t>出席者数</t>
    <rPh sb="0" eb="4">
      <t>シュッセキシャスウ</t>
    </rPh>
    <phoneticPr fontId="1"/>
  </si>
  <si>
    <t>監事１</t>
    <phoneticPr fontId="1"/>
  </si>
  <si>
    <t>監事２</t>
  </si>
  <si>
    <t>監事３</t>
  </si>
  <si>
    <t>評議員１</t>
    <phoneticPr fontId="1"/>
  </si>
  <si>
    <t>評議員２</t>
  </si>
  <si>
    <t>評議員３</t>
  </si>
  <si>
    <t>評議員４</t>
  </si>
  <si>
    <t>評議員５</t>
  </si>
  <si>
    <t>評議員６</t>
  </si>
  <si>
    <t>評議員７</t>
  </si>
  <si>
    <t>評議員８</t>
  </si>
  <si>
    <t>評議員９</t>
  </si>
  <si>
    <t>理事１ 氏名　さいたま　太郎</t>
    <rPh sb="0" eb="2">
      <t>リジ</t>
    </rPh>
    <rPh sb="4" eb="6">
      <t>シメイ</t>
    </rPh>
    <rPh sb="12" eb="14">
      <t>タロウ</t>
    </rPh>
    <phoneticPr fontId="1"/>
  </si>
  <si>
    <t>理事3 氏名　さいたま　花子</t>
    <rPh sb="0" eb="2">
      <t>リジ</t>
    </rPh>
    <rPh sb="4" eb="6">
      <t>シメイ</t>
    </rPh>
    <rPh sb="12" eb="14">
      <t>ハナコ</t>
    </rPh>
    <phoneticPr fontId="1"/>
  </si>
  <si>
    <t>監事監査報告書</t>
    <rPh sb="0" eb="2">
      <t>カンジ</t>
    </rPh>
    <rPh sb="2" eb="7">
      <t>カンサホウコクショ</t>
    </rPh>
    <phoneticPr fontId="1"/>
  </si>
  <si>
    <t>月</t>
    <rPh sb="0" eb="1">
      <t>ツキ</t>
    </rPh>
    <phoneticPr fontId="1"/>
  </si>
  <si>
    <t>　監　査　の　指　摘　事　項</t>
    <rPh sb="1" eb="2">
      <t>カン</t>
    </rPh>
    <rPh sb="3" eb="4">
      <t>サ</t>
    </rPh>
    <rPh sb="7" eb="8">
      <t>ユビ</t>
    </rPh>
    <rPh sb="9" eb="10">
      <t>テキ</t>
    </rPh>
    <rPh sb="11" eb="12">
      <t>コト</t>
    </rPh>
    <rPh sb="13" eb="14">
      <t>コウ</t>
    </rPh>
    <phoneticPr fontId="1"/>
  </si>
  <si>
    <t>(参考）：監事監査報告書、理事会及び評議員会の議事録</t>
  </si>
  <si>
    <t>回</t>
    <rPh sb="0" eb="1">
      <t>カイ</t>
    </rPh>
    <phoneticPr fontId="1"/>
  </si>
  <si>
    <t>回　数</t>
    <rPh sb="0" eb="1">
      <t>カイ</t>
    </rPh>
    <rPh sb="2" eb="3">
      <t>スウ</t>
    </rPh>
    <phoneticPr fontId="1"/>
  </si>
  <si>
    <t>開催日1</t>
    <rPh sb="0" eb="3">
      <t>カイサイビ</t>
    </rPh>
    <phoneticPr fontId="1"/>
  </si>
  <si>
    <t>開催日2</t>
    <rPh sb="0" eb="3">
      <t>カイサイビ</t>
    </rPh>
    <phoneticPr fontId="1"/>
  </si>
  <si>
    <t>開催日3</t>
    <rPh sb="0" eb="3">
      <t>カイサイビ</t>
    </rPh>
    <phoneticPr fontId="1"/>
  </si>
  <si>
    <t>開催日4</t>
    <rPh sb="0" eb="3">
      <t>カイサイビ</t>
    </rPh>
    <phoneticPr fontId="1"/>
  </si>
  <si>
    <t>現行経理規程</t>
  </si>
  <si>
    <t>月</t>
    <rPh sb="0" eb="1">
      <t>ゲツ</t>
    </rPh>
    <phoneticPr fontId="1"/>
  </si>
  <si>
    <t>勘定
科目表</t>
    <phoneticPr fontId="1"/>
  </si>
  <si>
    <t>耐用
年数表</t>
    <phoneticPr fontId="1"/>
  </si>
  <si>
    <t>契約に関する
規定</t>
    <phoneticPr fontId="1"/>
  </si>
  <si>
    <t xml:space="preserve"> (参考)：経理規程、勘定科目表、耐用年数表</t>
  </si>
  <si>
    <t>契約相手</t>
  </si>
  <si>
    <t>契　約　内　容</t>
    <phoneticPr fontId="1"/>
  </si>
  <si>
    <t>契約日</t>
    <rPh sb="0" eb="3">
      <t>ケイヤクビ</t>
    </rPh>
    <phoneticPr fontId="1"/>
  </si>
  <si>
    <t>金額・利率等</t>
    <rPh sb="0" eb="2">
      <t>キンガク</t>
    </rPh>
    <rPh sb="3" eb="6">
      <t>リリツトウ</t>
    </rPh>
    <phoneticPr fontId="1"/>
  </si>
  <si>
    <t>理事会承認年月日</t>
    <rPh sb="0" eb="5">
      <t>リジカイショウニン</t>
    </rPh>
    <rPh sb="5" eb="8">
      <t>ネンガッピ</t>
    </rPh>
    <phoneticPr fontId="1"/>
  </si>
  <si>
    <t>～</t>
    <phoneticPr fontId="1"/>
  </si>
  <si>
    <t>理事会</t>
    <rPh sb="0" eb="3">
      <t>リジカイ</t>
    </rPh>
    <phoneticPr fontId="1"/>
  </si>
  <si>
    <t>評議員会</t>
    <rPh sb="0" eb="3">
      <t>ヒョウギイン</t>
    </rPh>
    <rPh sb="3" eb="4">
      <t>カイ</t>
    </rPh>
    <phoneticPr fontId="1"/>
  </si>
  <si>
    <t>出席者</t>
    <rPh sb="0" eb="3">
      <t>シュッセキシャ</t>
    </rPh>
    <phoneticPr fontId="1"/>
  </si>
  <si>
    <t>延べ人数</t>
    <rPh sb="0" eb="1">
      <t>ノ</t>
    </rPh>
    <rPh sb="2" eb="4">
      <t>ニンズウ</t>
    </rPh>
    <phoneticPr fontId="1"/>
  </si>
  <si>
    <t>役員報酬</t>
    <rPh sb="0" eb="2">
      <t>ヤクイン</t>
    </rPh>
    <rPh sb="2" eb="4">
      <t>ホウシュウ</t>
    </rPh>
    <phoneticPr fontId="1"/>
  </si>
  <si>
    <t>報酬委託手数料</t>
    <rPh sb="0" eb="4">
      <t>ホウシュウイタク</t>
    </rPh>
    <rPh sb="4" eb="7">
      <t>テスウリョウ</t>
    </rPh>
    <phoneticPr fontId="1"/>
  </si>
  <si>
    <t>旅費・交通費</t>
    <rPh sb="0" eb="2">
      <t>リョヒ</t>
    </rPh>
    <rPh sb="3" eb="6">
      <t>コウツウヒ</t>
    </rPh>
    <phoneticPr fontId="1"/>
  </si>
  <si>
    <t>年　間　支　出　額</t>
    <rPh sb="0" eb="1">
      <t>ネン</t>
    </rPh>
    <rPh sb="2" eb="3">
      <t>アイダ</t>
    </rPh>
    <rPh sb="4" eb="5">
      <t>シ</t>
    </rPh>
    <rPh sb="6" eb="7">
      <t>デ</t>
    </rPh>
    <rPh sb="8" eb="9">
      <t>ガク</t>
    </rPh>
    <phoneticPr fontId="1"/>
  </si>
  <si>
    <t>円</t>
  </si>
  <si>
    <t>円</t>
    <rPh sb="0" eb="1">
      <t>エン</t>
    </rPh>
    <phoneticPr fontId="1"/>
  </si>
  <si>
    <t>固定資産台帳等</t>
  </si>
  <si>
    <t>台帳の
有無</t>
    <phoneticPr fontId="1"/>
  </si>
  <si>
    <t>減価償却明細表</t>
    <phoneticPr fontId="1"/>
  </si>
  <si>
    <t>償却費の算出</t>
    <phoneticPr fontId="1"/>
  </si>
  <si>
    <t>未利用資産の有無</t>
  </si>
  <si>
    <t>（６）現金・預金</t>
    <rPh sb="3" eb="5">
      <t>ゲンキン</t>
    </rPh>
    <rPh sb="6" eb="8">
      <t>ヨキン</t>
    </rPh>
    <phoneticPr fontId="1"/>
  </si>
  <si>
    <t>５　「預金出納簿の額」と「実際の保有額」とに差異が生じた理由</t>
    <rPh sb="3" eb="5">
      <t>ヨキン</t>
    </rPh>
    <rPh sb="5" eb="8">
      <t>スイトウボ</t>
    </rPh>
    <rPh sb="9" eb="10">
      <t>ガク</t>
    </rPh>
    <rPh sb="13" eb="15">
      <t>ジッサイ</t>
    </rPh>
    <rPh sb="16" eb="19">
      <t>ホユウガク</t>
    </rPh>
    <rPh sb="22" eb="24">
      <t>サイ</t>
    </rPh>
    <rPh sb="25" eb="26">
      <t>ショウ</t>
    </rPh>
    <rPh sb="28" eb="30">
      <t>リユウ</t>
    </rPh>
    <phoneticPr fontId="20"/>
  </si>
  <si>
    <t xml:space="preserve">小　計 </t>
    <phoneticPr fontId="20"/>
  </si>
  <si>
    <t>差　　異</t>
    <rPh sb="0" eb="1">
      <t>サ</t>
    </rPh>
    <rPh sb="3" eb="4">
      <t>イ</t>
    </rPh>
    <phoneticPr fontId="20"/>
  </si>
  <si>
    <t>実際の保有額</t>
    <rPh sb="0" eb="2">
      <t>ジッサイ</t>
    </rPh>
    <rPh sb="3" eb="6">
      <t>ホユウガク</t>
    </rPh>
    <phoneticPr fontId="20"/>
  </si>
  <si>
    <t>預金出納簿等の額</t>
    <rPh sb="0" eb="2">
      <t>ヨキン</t>
    </rPh>
    <rPh sb="2" eb="5">
      <t>スイトウボ</t>
    </rPh>
    <rPh sb="5" eb="6">
      <t>トウ</t>
    </rPh>
    <rPh sb="7" eb="8">
      <t>ガク</t>
    </rPh>
    <phoneticPr fontId="20"/>
  </si>
  <si>
    <t>口座名（口座番号等）</t>
    <rPh sb="0" eb="2">
      <t>コウザ</t>
    </rPh>
    <rPh sb="2" eb="3">
      <t>メイ</t>
    </rPh>
    <rPh sb="4" eb="6">
      <t>コウザ</t>
    </rPh>
    <rPh sb="6" eb="8">
      <t>バンゴウ</t>
    </rPh>
    <rPh sb="8" eb="9">
      <t>トウ</t>
    </rPh>
    <phoneticPr fontId="20"/>
  </si>
  <si>
    <t>当座預金等の修正</t>
    <phoneticPr fontId="20"/>
  </si>
  <si>
    <t>１　現　　金</t>
    <rPh sb="2" eb="3">
      <t>ゲン</t>
    </rPh>
    <rPh sb="5" eb="6">
      <t>キン</t>
    </rPh>
    <phoneticPr fontId="20"/>
  </si>
  <si>
    <t>資金収支計算書（支出の部）
「次年度繰越支払資金」の額</t>
    <phoneticPr fontId="1"/>
  </si>
  <si>
    <t>貸借対照表の本年度末
「現金預金」の額</t>
    <phoneticPr fontId="1"/>
  </si>
  <si>
    <t>(参考）：資金収支計算書、貸借対照表、財産目録、現金出納簿、預金残高証明書</t>
  </si>
  <si>
    <t>(参考）：貸借対照表、財産目録、元帳、理事会議事録</t>
    <phoneticPr fontId="1"/>
  </si>
  <si>
    <t>(注)外貨建て商品についても金額は円(財務計算書類計上額及び注記額)で記載してください。</t>
  </si>
  <si>
    <t>種類・銘柄</t>
  </si>
  <si>
    <t>取得年月日</t>
  </si>
  <si>
    <t>満期年月日</t>
  </si>
  <si>
    <t>取得価額</t>
  </si>
  <si>
    <t>資産運用規程作成の有無</t>
  </si>
  <si>
    <t>(参考）：有価証券に関する資産運用規程、理事会議事録</t>
  </si>
  <si>
    <t>借入先</t>
    <rPh sb="0" eb="3">
      <t>カリイレサキ</t>
    </rPh>
    <phoneticPr fontId="1"/>
  </si>
  <si>
    <t>借入金台帳の有無</t>
    <rPh sb="0" eb="3">
      <t>カリイレキン</t>
    </rPh>
    <rPh sb="3" eb="5">
      <t>ダイチョウ</t>
    </rPh>
    <rPh sb="6" eb="8">
      <t>ウム</t>
    </rPh>
    <phoneticPr fontId="1"/>
  </si>
  <si>
    <t>契約書の有無</t>
    <rPh sb="0" eb="3">
      <t>ケイヤクショ</t>
    </rPh>
    <rPh sb="4" eb="6">
      <t>ウム</t>
    </rPh>
    <phoneticPr fontId="1"/>
  </si>
  <si>
    <t>目的</t>
    <rPh sb="0" eb="2">
      <t>モクテキ</t>
    </rPh>
    <phoneticPr fontId="1"/>
  </si>
  <si>
    <t>金額</t>
    <rPh sb="0" eb="2">
      <t>キンガク</t>
    </rPh>
    <phoneticPr fontId="1"/>
  </si>
  <si>
    <t>　　　　</t>
    <phoneticPr fontId="1"/>
  </si>
  <si>
    <t>（４）会計監査人</t>
    <phoneticPr fontId="1"/>
  </si>
  <si>
    <t>（個人（理事長等の学校法人関係者も含む）からの一時的な借入も含め、年度末時点で残高のあるもの全てについて記載）</t>
    <phoneticPr fontId="1"/>
  </si>
  <si>
    <t>日　届出済み</t>
    <rPh sb="0" eb="1">
      <t>ヒ</t>
    </rPh>
    <rPh sb="2" eb="3">
      <t>トド</t>
    </rPh>
    <rPh sb="3" eb="5">
      <t>デズ</t>
    </rPh>
    <phoneticPr fontId="1"/>
  </si>
  <si>
    <t>自己評価</t>
    <rPh sb="0" eb="4">
      <t>ジコヒョウカ</t>
    </rPh>
    <phoneticPr fontId="1"/>
  </si>
  <si>
    <t>第三者評価</t>
    <rPh sb="0" eb="2">
      <t>ダイサン</t>
    </rPh>
    <rPh sb="2" eb="3">
      <t>シャ</t>
    </rPh>
    <rPh sb="3" eb="5">
      <t>ヒョウカ</t>
    </rPh>
    <phoneticPr fontId="1"/>
  </si>
  <si>
    <t>実施の有無</t>
    <rPh sb="0" eb="2">
      <t>ジッシ</t>
    </rPh>
    <rPh sb="3" eb="5">
      <t>ウム</t>
    </rPh>
    <phoneticPr fontId="1"/>
  </si>
  <si>
    <t>公表している場合、その方法</t>
    <rPh sb="0" eb="2">
      <t>コウヒョウ</t>
    </rPh>
    <rPh sb="6" eb="8">
      <t>バアイ</t>
    </rPh>
    <rPh sb="11" eb="13">
      <t>ホウホウ</t>
    </rPh>
    <phoneticPr fontId="1"/>
  </si>
  <si>
    <t>２　教職員</t>
  </si>
  <si>
    <t>教職員への周知方法</t>
  </si>
  <si>
    <t>労働基準監督署への届出有無</t>
    <rPh sb="11" eb="13">
      <t>ウム</t>
    </rPh>
    <phoneticPr fontId="1"/>
  </si>
  <si>
    <t>就業規則作成の有無</t>
    <rPh sb="7" eb="9">
      <t>ウム</t>
    </rPh>
    <phoneticPr fontId="1"/>
  </si>
  <si>
    <t>ア　産前産後休業、育児・介護休業に関する規程の作成状況</t>
  </si>
  <si>
    <t>産前産後休業、育児・介護休業に関する規程の作成</t>
    <phoneticPr fontId="1"/>
  </si>
  <si>
    <t>(参考）：産前産後休業、育児・介護休業について定めたもの(就業規則、育児・介護休業規程など）</t>
  </si>
  <si>
    <t>　　・ 男性の育児休業取得促進のため、子の出生後８週間以内に４週間まで取得することができる制度。</t>
  </si>
  <si>
    <t>　　　①休業の申出期限については、原則休業の２週間前までとする（現行の育児休業（１か月前）よりも短縮）。</t>
  </si>
  <si>
    <t>　　　②分割して取得できる回数は、２回とする。（初めにまとめて申し出ることが必要）</t>
  </si>
  <si>
    <t>　　　③労使協定を締結している場合に、労働者と事業主の個別合意により、事前に調整した上で休業中に就業可。</t>
  </si>
  <si>
    <t>　　・ 育児休業（産後パパ育休制度を除く。）について、分割して２回まで取得可。（取得の際にそれぞれ申し出）</t>
  </si>
  <si>
    <t>　　・ 育児休業の期間は原則として子が出生した日から子が１歳に達する日（誕生日の前日）までの間で労働者が申し出た期間</t>
    <phoneticPr fontId="1"/>
  </si>
  <si>
    <t>ア　給与規程の作成状況</t>
  </si>
  <si>
    <t>給与規程の作成</t>
  </si>
  <si>
    <t>給料表の作成</t>
    <rPh sb="0" eb="3">
      <t>キュウリョウヒョウ</t>
    </rPh>
    <phoneticPr fontId="1"/>
  </si>
  <si>
    <t>イ　給与支給状況（令和６年度分）</t>
    <phoneticPr fontId="1"/>
  </si>
  <si>
    <t>本棒</t>
    <rPh sb="0" eb="1">
      <t>ホン</t>
    </rPh>
    <rPh sb="1" eb="2">
      <t>ボウ</t>
    </rPh>
    <phoneticPr fontId="1"/>
  </si>
  <si>
    <t>手当</t>
    <rPh sb="0" eb="2">
      <t>テアテ</t>
    </rPh>
    <phoneticPr fontId="1"/>
  </si>
  <si>
    <t>総勘定元帳との一致</t>
    <rPh sb="0" eb="5">
      <t>ソウカンジョウモトチョウ</t>
    </rPh>
    <rPh sb="7" eb="9">
      <t>イッチ</t>
    </rPh>
    <phoneticPr fontId="1"/>
  </si>
  <si>
    <t>　　　　　・時間外労働　2割5分以上</t>
  </si>
  <si>
    <t>　　　　　・休日労働(法定休日に労働した場合)　3割5分以上</t>
  </si>
  <si>
    <t>　　　　　・深夜労働(午後10時～午前5時）　2割5分以上</t>
  </si>
  <si>
    <t>　　　　　・月60時間を超える時間外労働　5割以上</t>
  </si>
  <si>
    <t>　　　　　・時間外労働が深夜に及んだ場合　5割以上（＝時間外（2割5分以上）＋深夜（2割5分以上）)</t>
  </si>
  <si>
    <t>　　　　　・休日労働が深夜に及んだ場合　6割以上（＝休日（3割5分以上）＋深夜（2割5分以上))</t>
  </si>
  <si>
    <t>　　した場合には、次の割増賃金を支払わなくてはならないため、給与規程にも対応する規定を設ける必要がある。</t>
    <phoneticPr fontId="1"/>
  </si>
  <si>
    <t>ア　退職金規程の作成状況</t>
  </si>
  <si>
    <t>退職金規程の作成</t>
  </si>
  <si>
    <t>ア　書面の交付状況</t>
    <phoneticPr fontId="1"/>
  </si>
  <si>
    <t>書面の交付</t>
  </si>
  <si>
    <t>交付している書面の種類</t>
  </si>
  <si>
    <t>労働契約の期間</t>
  </si>
  <si>
    <t>就業場所・従事すべき業務</t>
  </si>
  <si>
    <t>始業・終業時刻、所定労働時間超えの労働の有無、休憩時間、休日、休暇等</t>
  </si>
  <si>
    <t>賃金の決定・計算・支払方法、賃⾦の締切・支払時期、昇給に関する事項</t>
  </si>
  <si>
    <t>退職（解雇を含む）に関する事項</t>
  </si>
  <si>
    <t>(※2)昇給の有無</t>
  </si>
  <si>
    <t>(※2)退職手当の有無</t>
  </si>
  <si>
    <t>(※2)賞与の有無</t>
  </si>
  <si>
    <t>(※2)相談窓口</t>
  </si>
  <si>
    <t>　項　目</t>
    <rPh sb="1" eb="2">
      <t>コウ</t>
    </rPh>
    <rPh sb="3" eb="4">
      <t>メ</t>
    </rPh>
    <phoneticPr fontId="1"/>
  </si>
  <si>
    <t xml:space="preserve"> (※2) パートタイム・有期雇用労働法適用対象となる労働者のみ</t>
  </si>
  <si>
    <t>加入者数</t>
    <rPh sb="0" eb="4">
      <t>カニュウシャスウ</t>
    </rPh>
    <phoneticPr fontId="1"/>
  </si>
  <si>
    <t>未加入者数</t>
    <rPh sb="0" eb="5">
      <t>ミカニュウシャスウ</t>
    </rPh>
    <phoneticPr fontId="1"/>
  </si>
  <si>
    <t>労災保険</t>
    <rPh sb="0" eb="4">
      <t>ロウサイホケン</t>
    </rPh>
    <phoneticPr fontId="1"/>
  </si>
  <si>
    <t>雇用保険</t>
    <rPh sb="0" eb="2">
      <t>コヨウ</t>
    </rPh>
    <rPh sb="2" eb="4">
      <t>ホケン</t>
    </rPh>
    <phoneticPr fontId="1"/>
  </si>
  <si>
    <t>私学共済</t>
    <rPh sb="0" eb="4">
      <t>シガクキョウサイ</t>
    </rPh>
    <phoneticPr fontId="1"/>
  </si>
  <si>
    <t>退職金財団</t>
    <rPh sb="0" eb="3">
      <t>タイショクキン</t>
    </rPh>
    <rPh sb="3" eb="5">
      <t>ザイダン</t>
    </rPh>
    <phoneticPr fontId="1"/>
  </si>
  <si>
    <t>人）</t>
    <rPh sb="0" eb="1">
      <t>ニン</t>
    </rPh>
    <phoneticPr fontId="1"/>
  </si>
  <si>
    <t xml:space="preserve"> うち特別加入</t>
    <rPh sb="3" eb="7">
      <t>トクベツカニュウ</t>
    </rPh>
    <phoneticPr fontId="1"/>
  </si>
  <si>
    <t>６５歳以上労働者の雇用保険（高年齢被保険者）</t>
    <phoneticPr fontId="1"/>
  </si>
  <si>
    <t>イ　６５歳以上労働者の雇用保険（高年齢被保険者）加入の有無</t>
    <phoneticPr fontId="1"/>
  </si>
  <si>
    <t>　　なお、令和4年1月1日以降、複数の事業所で勤務する65歳以上の労働者が、31日以上引き続き雇用されることが見込まれ、</t>
    <phoneticPr fontId="1"/>
  </si>
  <si>
    <t>　　かつ、そのうち２つの事業所（１つの事業所における１週間の所定労働時間が５時間以上20時間未満）での</t>
    <phoneticPr fontId="1"/>
  </si>
  <si>
    <t>　　労働時間を合計して１週間の所定労働時間が20時間以上である場合は、本人の申出により「マルチ高年齢</t>
    <phoneticPr fontId="1"/>
  </si>
  <si>
    <t>　　被保険者」として雇用保険に加入させることができる。（雇用保険マルチジョブホルダー制度）</t>
    <phoneticPr fontId="1"/>
  </si>
  <si>
    <t>寄附行為　　　　　第</t>
    <phoneticPr fontId="1"/>
  </si>
  <si>
    <t>登記年月日</t>
    <phoneticPr fontId="1"/>
  </si>
  <si>
    <t>過半数の監事の同意の有無</t>
  </si>
  <si>
    <t>ア　理事選任機関を定めている根拠規定</t>
    <phoneticPr fontId="1"/>
  </si>
  <si>
    <t>根拠規定</t>
  </si>
  <si>
    <t>評議員会の意見の聴取</t>
  </si>
  <si>
    <t>ア　会計監査人設置の有無</t>
    <rPh sb="2" eb="7">
      <t>カイケイカンサニン</t>
    </rPh>
    <rPh sb="7" eb="9">
      <t>セッチ</t>
    </rPh>
    <rPh sb="10" eb="12">
      <t>ウム</t>
    </rPh>
    <phoneticPr fontId="1"/>
  </si>
  <si>
    <t>会計監査人設置の有無</t>
  </si>
  <si>
    <t>イ　会計監査人設置の理由</t>
    <phoneticPr fontId="1"/>
  </si>
  <si>
    <t>会計監査人設置の理由</t>
    <rPh sb="8" eb="10">
      <t>リユウ</t>
    </rPh>
    <phoneticPr fontId="1"/>
  </si>
  <si>
    <t>該当する契約等の有無</t>
  </si>
  <si>
    <t>（４）固定資産台帳、減価償却明細表の作成状況</t>
    <phoneticPr fontId="1"/>
  </si>
  <si>
    <t>売却等処分の予定</t>
  </si>
  <si>
    <t>（１１）剰余金等の状況</t>
    <phoneticPr fontId="1"/>
  </si>
  <si>
    <t>借入金の有無</t>
  </si>
  <si>
    <t>長期預り金の有無</t>
  </si>
  <si>
    <t>ア　セクシュアルハラスメント対策</t>
  </si>
  <si>
    <t>相談に応じ、適切に対応するために必要な体制の整備
(相談窓口(担当者)の設置など)</t>
    <phoneticPr fontId="1"/>
  </si>
  <si>
    <t>具体的内容（実施していない場合はその理由）</t>
    <rPh sb="0" eb="5">
      <t>グタイテキナイヨウ</t>
    </rPh>
    <phoneticPr fontId="1"/>
  </si>
  <si>
    <t>イ　妊娠・出産・育児休業・介護休業等に関するハラスメント対策</t>
  </si>
  <si>
    <t>ウ　パワーハラスメント対策</t>
  </si>
  <si>
    <t>事業主の方針の明確化及び周知・
啓発　(就業規則に記載、対応ﾏﾆｭｱﾙ作成、防止研修など)</t>
    <phoneticPr fontId="1"/>
  </si>
  <si>
    <t>(参考）：ハラスメント対応マニュアル、ハラスメント防止研修資料など</t>
  </si>
  <si>
    <t>　メント対策は、事業主の義務</t>
  </si>
  <si>
    <t>　（パワーハラスメント対策は、中小事業主についても令和４年４月１日から義務となりました。）</t>
  </si>
  <si>
    <t>　　【事業主として行うべき措置】</t>
  </si>
  <si>
    <t>　　　・事業主の方針の明確化及び周知・啓発</t>
  </si>
  <si>
    <t>　　　・相談に応じ、適切に対応するために必要な体制の整備</t>
  </si>
  <si>
    <t>　　　・ハラスメントへの事後の迅速かつ適切な対応</t>
  </si>
  <si>
    <t>　　　・併せて講ずべき措置（プライバシー保護、不利益取扱いの禁止等）</t>
  </si>
  <si>
    <t>㎡</t>
    <phoneticPr fontId="1"/>
  </si>
  <si>
    <t>現状（A)</t>
    <rPh sb="0" eb="2">
      <t>ゲンジョウ</t>
    </rPh>
    <phoneticPr fontId="1"/>
  </si>
  <si>
    <t>設置基準（B)</t>
    <rPh sb="0" eb="4">
      <t>セッチキジュン</t>
    </rPh>
    <phoneticPr fontId="1"/>
  </si>
  <si>
    <t>差　（A－B)</t>
    <rPh sb="0" eb="1">
      <t>サ</t>
    </rPh>
    <phoneticPr fontId="1"/>
  </si>
  <si>
    <t>登記状況</t>
    <rPh sb="0" eb="4">
      <t>トウキジョウキョウ</t>
    </rPh>
    <phoneticPr fontId="1"/>
  </si>
  <si>
    <t>その他の施設
（土地・建物）</t>
    <rPh sb="2" eb="3">
      <t>タ</t>
    </rPh>
    <rPh sb="4" eb="6">
      <t>シセツ</t>
    </rPh>
    <rPh sb="8" eb="10">
      <t>トチ</t>
    </rPh>
    <rPh sb="11" eb="13">
      <t>タテモノ</t>
    </rPh>
    <phoneticPr fontId="1"/>
  </si>
  <si>
    <t>抵当権等の種類</t>
    <rPh sb="0" eb="3">
      <t>テイトウケン</t>
    </rPh>
    <rPh sb="3" eb="4">
      <t>トウ</t>
    </rPh>
    <rPh sb="5" eb="7">
      <t>シュルイ</t>
    </rPh>
    <phoneticPr fontId="1"/>
  </si>
  <si>
    <t>抵当権等の対象物</t>
    <rPh sb="0" eb="2">
      <t>テイトウ</t>
    </rPh>
    <rPh sb="3" eb="4">
      <t>トウ</t>
    </rPh>
    <rPh sb="5" eb="8">
      <t>タイショウブツ</t>
    </rPh>
    <phoneticPr fontId="1"/>
  </si>
  <si>
    <t>抵当権者等</t>
    <rPh sb="0" eb="4">
      <t>テイトウケンシャ</t>
    </rPh>
    <rPh sb="4" eb="5">
      <t>トウ</t>
    </rPh>
    <phoneticPr fontId="1"/>
  </si>
  <si>
    <t>設定額</t>
    <rPh sb="0" eb="3">
      <t>セッテイガク</t>
    </rPh>
    <phoneticPr fontId="1"/>
  </si>
  <si>
    <t>設定目的</t>
    <rPh sb="0" eb="4">
      <t>セッテイモクテキ</t>
    </rPh>
    <phoneticPr fontId="1"/>
  </si>
  <si>
    <t>前回実地検査</t>
    <rPh sb="0" eb="2">
      <t>ゼンカイ</t>
    </rPh>
    <rPh sb="2" eb="6">
      <t>ジッチケンサ</t>
    </rPh>
    <phoneticPr fontId="1"/>
  </si>
  <si>
    <t>変更年月日</t>
    <rPh sb="0" eb="5">
      <t>ヘンコウネンガッピ</t>
    </rPh>
    <phoneticPr fontId="1"/>
  </si>
  <si>
    <t>変更「有」の場合の詳細</t>
    <rPh sb="0" eb="2">
      <t>ヘンコウ</t>
    </rPh>
    <rPh sb="3" eb="4">
      <t>ユウ</t>
    </rPh>
    <rPh sb="6" eb="8">
      <t>バアイ</t>
    </rPh>
    <rPh sb="9" eb="11">
      <t>ショウサイ</t>
    </rPh>
    <phoneticPr fontId="1"/>
  </si>
  <si>
    <t>土地・建物の種類・用途</t>
    <rPh sb="0" eb="2">
      <t>トチ</t>
    </rPh>
    <rPh sb="3" eb="5">
      <t>タテモノ</t>
    </rPh>
    <rPh sb="6" eb="8">
      <t>シュルイ</t>
    </rPh>
    <rPh sb="9" eb="11">
      <t>ヨウト</t>
    </rPh>
    <phoneticPr fontId="1"/>
  </si>
  <si>
    <t>契約書
の有無</t>
    <rPh sb="0" eb="3">
      <t>ケイヤクショ</t>
    </rPh>
    <rPh sb="5" eb="7">
      <t>ウム</t>
    </rPh>
    <phoneticPr fontId="1"/>
  </si>
  <si>
    <t>財産目録の借用財産への記載</t>
    <rPh sb="0" eb="2">
      <t>ザイサン</t>
    </rPh>
    <rPh sb="2" eb="4">
      <t>モクロク</t>
    </rPh>
    <rPh sb="5" eb="7">
      <t>シャクヨウ</t>
    </rPh>
    <rPh sb="7" eb="9">
      <t>ザイサン</t>
    </rPh>
    <rPh sb="11" eb="13">
      <t>キサイ</t>
    </rPh>
    <phoneticPr fontId="1"/>
  </si>
  <si>
    <t>(参考）：使用貸借契約書、賃貸借契約書、財産目録、元帳</t>
  </si>
  <si>
    <t>学校法人会計への計上</t>
    <rPh sb="0" eb="6">
      <t>ガッコウホウジンカイケイ</t>
    </rPh>
    <rPh sb="8" eb="10">
      <t>ケイジョウ</t>
    </rPh>
    <phoneticPr fontId="1"/>
  </si>
  <si>
    <t>第３　会計事務の処理</t>
  </si>
  <si>
    <t>(参考）：経理規程</t>
  </si>
  <si>
    <t>概ねの作成頻度
（作成時期）</t>
    <phoneticPr fontId="1"/>
  </si>
  <si>
    <t>作成者
（職員・会計事務所）</t>
    <rPh sb="0" eb="3">
      <t>サクセイシャ</t>
    </rPh>
    <rPh sb="5" eb="7">
      <t>ショクイン</t>
    </rPh>
    <rPh sb="8" eb="13">
      <t>カイケイジムショ</t>
    </rPh>
    <phoneticPr fontId="1"/>
  </si>
  <si>
    <t>確認者
（事務長など）</t>
    <rPh sb="0" eb="3">
      <t>カクニンシャ</t>
    </rPh>
    <rPh sb="5" eb="8">
      <t>ジムチョウ</t>
    </rPh>
    <phoneticPr fontId="1"/>
  </si>
  <si>
    <t>例）　毎日入力、月１回打ち出し</t>
    <rPh sb="0" eb="1">
      <t>レイ</t>
    </rPh>
    <rPh sb="3" eb="5">
      <t>マイニチ</t>
    </rPh>
    <rPh sb="5" eb="7">
      <t>ニュウリョク</t>
    </rPh>
    <rPh sb="8" eb="9">
      <t>ツキ</t>
    </rPh>
    <rPh sb="10" eb="11">
      <t>カイ</t>
    </rPh>
    <rPh sb="11" eb="12">
      <t>ウ</t>
    </rPh>
    <rPh sb="13" eb="14">
      <t>ダ</t>
    </rPh>
    <phoneticPr fontId="1"/>
  </si>
  <si>
    <t>ア　現金出納簿の作成及び現金の取扱い</t>
  </si>
  <si>
    <t>現金出納簿の作成
（日々の出入金管理用）</t>
    <phoneticPr fontId="1"/>
  </si>
  <si>
    <t>手元現金有高と
現金出納簿の照合頻度</t>
    <phoneticPr fontId="1"/>
  </si>
  <si>
    <t>例）　毎日</t>
    <rPh sb="0" eb="1">
      <t>レイ</t>
    </rPh>
    <rPh sb="3" eb="5">
      <t>マイニチ</t>
    </rPh>
    <phoneticPr fontId="1"/>
  </si>
  <si>
    <t>(参考）：経理規程、現金出納簿(帳)、元帳、仕訳伝票</t>
  </si>
  <si>
    <t>主な用途</t>
    <rPh sb="0" eb="1">
      <t>オモ</t>
    </rPh>
    <rPh sb="2" eb="4">
      <t>ヨウト</t>
    </rPh>
    <phoneticPr fontId="1"/>
  </si>
  <si>
    <t>借入金台帳等
への記載の有無</t>
    <phoneticPr fontId="1"/>
  </si>
  <si>
    <t>個人による
一時的な現金
立て替えの有無</t>
    <phoneticPr fontId="1"/>
  </si>
  <si>
    <t>例）　修繕費の立て替え</t>
    <rPh sb="0" eb="1">
      <t>レイ</t>
    </rPh>
    <rPh sb="3" eb="6">
      <t>シュウゼンヒ</t>
    </rPh>
    <rPh sb="7" eb="8">
      <t>タ</t>
    </rPh>
    <rPh sb="9" eb="10">
      <t>カ</t>
    </rPh>
    <phoneticPr fontId="1"/>
  </si>
  <si>
    <t>(参考）：現金出納簿(帳)、元帳(短期借入金)、借入金台帳</t>
  </si>
  <si>
    <t>ウ　法人で所有するカード(クレジットカード)の有無及び管理の状況</t>
  </si>
  <si>
    <t>法人カード</t>
    <rPh sb="0" eb="2">
      <t>ホウジン</t>
    </rPh>
    <phoneticPr fontId="1"/>
  </si>
  <si>
    <t>法人カードの使途</t>
    <rPh sb="0" eb="2">
      <t>ホウジン</t>
    </rPh>
    <rPh sb="6" eb="8">
      <t>シト</t>
    </rPh>
    <phoneticPr fontId="1"/>
  </si>
  <si>
    <t>法人カードの管理者</t>
    <rPh sb="0" eb="2">
      <t>ホウジン</t>
    </rPh>
    <rPh sb="6" eb="9">
      <t>カンリシャ</t>
    </rPh>
    <phoneticPr fontId="1"/>
  </si>
  <si>
    <t>(参考）：領収証、元帳、仕訳伝票、クレジットカード利用明細書</t>
  </si>
  <si>
    <t>納付金の区分</t>
    <rPh sb="0" eb="3">
      <t>ノウフキン</t>
    </rPh>
    <rPh sb="4" eb="6">
      <t>クブン</t>
    </rPh>
    <phoneticPr fontId="1"/>
  </si>
  <si>
    <t>実際の領収額</t>
    <rPh sb="0" eb="2">
      <t>ジッサイ</t>
    </rPh>
    <rPh sb="3" eb="5">
      <t>リョウシュウ</t>
    </rPh>
    <rPh sb="5" eb="6">
      <t>ガク</t>
    </rPh>
    <phoneticPr fontId="1"/>
  </si>
  <si>
    <t>月</t>
  </si>
  <si>
    <t>その他の納付金</t>
    <rPh sb="2" eb="3">
      <t>タ</t>
    </rPh>
    <rPh sb="4" eb="7">
      <t>ノウフキン</t>
    </rPh>
    <phoneticPr fontId="1"/>
  </si>
  <si>
    <t>台帳の
作成</t>
    <rPh sb="0" eb="2">
      <t>ダイチョウ</t>
    </rPh>
    <rPh sb="4" eb="6">
      <t>サクセイ</t>
    </rPh>
    <phoneticPr fontId="1"/>
  </si>
  <si>
    <t>元帳との
一致</t>
    <rPh sb="0" eb="2">
      <t>モトチョウ</t>
    </rPh>
    <rPh sb="5" eb="7">
      <t>イッチ</t>
    </rPh>
    <phoneticPr fontId="1"/>
  </si>
  <si>
    <t>減免額記入</t>
    <rPh sb="0" eb="5">
      <t>ゲンメンガクキニュウ</t>
    </rPh>
    <phoneticPr fontId="1"/>
  </si>
  <si>
    <t>減免理由記入</t>
    <rPh sb="0" eb="4">
      <t>ゲンメンリユウ</t>
    </rPh>
    <rPh sb="4" eb="6">
      <t>キニュウ</t>
    </rPh>
    <phoneticPr fontId="1"/>
  </si>
  <si>
    <t>規定等との整合</t>
    <rPh sb="0" eb="2">
      <t>キテイ</t>
    </rPh>
    <rPh sb="2" eb="3">
      <t>トウ</t>
    </rPh>
    <rPh sb="5" eb="7">
      <t>セイゴウ</t>
    </rPh>
    <phoneticPr fontId="1"/>
  </si>
  <si>
    <t>３　寄付金</t>
  </si>
  <si>
    <t>（１）寄付金の状況</t>
  </si>
  <si>
    <t>一般寄付金</t>
    <rPh sb="0" eb="5">
      <t>イッパンキフキン</t>
    </rPh>
    <phoneticPr fontId="1"/>
  </si>
  <si>
    <t>特別寄付金</t>
    <rPh sb="0" eb="2">
      <t>トクベツ</t>
    </rPh>
    <rPh sb="2" eb="5">
      <t>キフキン</t>
    </rPh>
    <phoneticPr fontId="1"/>
  </si>
  <si>
    <t>現物寄付</t>
    <rPh sb="0" eb="4">
      <t>ゲンブツキフ</t>
    </rPh>
    <phoneticPr fontId="1"/>
  </si>
  <si>
    <t>寄付受入</t>
    <rPh sb="0" eb="4">
      <t>キフウケイレ</t>
    </rPh>
    <phoneticPr fontId="1"/>
  </si>
  <si>
    <t>寄付の内容又は寄付者（主なもの）</t>
    <rPh sb="0" eb="2">
      <t>キフ</t>
    </rPh>
    <rPh sb="3" eb="5">
      <t>ナイヨウ</t>
    </rPh>
    <rPh sb="5" eb="6">
      <t>マタ</t>
    </rPh>
    <rPh sb="7" eb="10">
      <t>キフシャ</t>
    </rPh>
    <rPh sb="11" eb="12">
      <t>オモ</t>
    </rPh>
    <phoneticPr fontId="1"/>
  </si>
  <si>
    <t>減　免</t>
    <rPh sb="0" eb="1">
      <t>ゲン</t>
    </rPh>
    <rPh sb="2" eb="3">
      <t>メン</t>
    </rPh>
    <phoneticPr fontId="1"/>
  </si>
  <si>
    <t>４　支出等の状況</t>
  </si>
  <si>
    <t>（１）支出の状況</t>
  </si>
  <si>
    <t>消耗品費</t>
    <rPh sb="0" eb="4">
      <t>ショウモウヒンヒ</t>
    </rPh>
    <phoneticPr fontId="1"/>
  </si>
  <si>
    <t>旅費交通費</t>
    <rPh sb="0" eb="2">
      <t>リョヒ</t>
    </rPh>
    <rPh sb="2" eb="5">
      <t>コウツウヒ</t>
    </rPh>
    <phoneticPr fontId="1"/>
  </si>
  <si>
    <t>福利費</t>
    <rPh sb="0" eb="3">
      <t>フクリヒ</t>
    </rPh>
    <phoneticPr fontId="1"/>
  </si>
  <si>
    <t>諸会費</t>
    <rPh sb="0" eb="3">
      <t>ショカイヒ</t>
    </rPh>
    <phoneticPr fontId="1"/>
  </si>
  <si>
    <t>報酬委託手数料</t>
    <rPh sb="0" eb="7">
      <t>ホウシュウイタクテスウリョウ</t>
    </rPh>
    <phoneticPr fontId="1"/>
  </si>
  <si>
    <t>渉外費</t>
    <rPh sb="0" eb="3">
      <t>ショウガイヒ</t>
    </rPh>
    <phoneticPr fontId="1"/>
  </si>
  <si>
    <t>雑費</t>
    <rPh sb="0" eb="2">
      <t>ザッピ</t>
    </rPh>
    <phoneticPr fontId="1"/>
  </si>
  <si>
    <t>主な執行内容</t>
    <rPh sb="0" eb="1">
      <t>オモ</t>
    </rPh>
    <rPh sb="2" eb="6">
      <t>シッコウナイヨウ</t>
    </rPh>
    <phoneticPr fontId="1"/>
  </si>
  <si>
    <t>（２）施設・設備関係支出の状況</t>
  </si>
  <si>
    <t>修繕費支出</t>
    <rPh sb="0" eb="5">
      <t>シュウゼンヒシシュツ</t>
    </rPh>
    <phoneticPr fontId="1"/>
  </si>
  <si>
    <t>建物支出</t>
    <rPh sb="0" eb="2">
      <t>タテモノ</t>
    </rPh>
    <rPh sb="2" eb="4">
      <t>シシュツ</t>
    </rPh>
    <phoneticPr fontId="1"/>
  </si>
  <si>
    <t>構築物支出</t>
    <rPh sb="0" eb="3">
      <t>コウチクブツ</t>
    </rPh>
    <rPh sb="3" eb="5">
      <t>シシュツ</t>
    </rPh>
    <phoneticPr fontId="1"/>
  </si>
  <si>
    <t>機器備品支出</t>
    <rPh sb="0" eb="4">
      <t>キキビヒン</t>
    </rPh>
    <rPh sb="4" eb="6">
      <t>シシュツ</t>
    </rPh>
    <phoneticPr fontId="1"/>
  </si>
  <si>
    <t>契約金額</t>
    <rPh sb="0" eb="2">
      <t>ケイヤク</t>
    </rPh>
    <rPh sb="2" eb="4">
      <t>キンガク</t>
    </rPh>
    <phoneticPr fontId="1"/>
  </si>
  <si>
    <t>契約書作成の有無</t>
    <rPh sb="0" eb="3">
      <t>ケイヤクショ</t>
    </rPh>
    <rPh sb="3" eb="5">
      <t>サクセイ</t>
    </rPh>
    <rPh sb="6" eb="8">
      <t>ウム</t>
    </rPh>
    <phoneticPr fontId="1"/>
  </si>
  <si>
    <t xml:space="preserve"> (参考）：資金収支計算書、元帳、領収証、契約書、経理規程</t>
  </si>
  <si>
    <t>　　当該額以上の支出を行う場合は、領収証を受け取るのみならず、契約書を作成し取り交わす必要がある。</t>
  </si>
  <si>
    <t>現在の状況</t>
    <rPh sb="0" eb="2">
      <t>ゲンザイ</t>
    </rPh>
    <rPh sb="3" eb="5">
      <t>ジョウキョウ</t>
    </rPh>
    <phoneticPr fontId="1"/>
  </si>
  <si>
    <t>収納済みの場合の収納月</t>
    <rPh sb="0" eb="2">
      <t>シュウノウ</t>
    </rPh>
    <rPh sb="2" eb="3">
      <t>ズ</t>
    </rPh>
    <rPh sb="5" eb="7">
      <t>バアイ</t>
    </rPh>
    <rPh sb="8" eb="11">
      <t>シュウノウツキ</t>
    </rPh>
    <phoneticPr fontId="1"/>
  </si>
  <si>
    <t>未払金の内容</t>
    <rPh sb="0" eb="3">
      <t>ミハライキン</t>
    </rPh>
    <rPh sb="4" eb="6">
      <t>ナイヨウ</t>
    </rPh>
    <phoneticPr fontId="1"/>
  </si>
  <si>
    <t>源泉税</t>
    <rPh sb="0" eb="3">
      <t>ゲンセンゼイ</t>
    </rPh>
    <phoneticPr fontId="1"/>
  </si>
  <si>
    <t>私学共済金</t>
    <rPh sb="0" eb="5">
      <t>シガクキョウサイキン</t>
    </rPh>
    <phoneticPr fontId="1"/>
  </si>
  <si>
    <t>有の場合、
滞納金の支払額</t>
    <rPh sb="0" eb="1">
      <t>ユウ</t>
    </rPh>
    <rPh sb="2" eb="4">
      <t>バアイ</t>
    </rPh>
    <rPh sb="6" eb="9">
      <t>タイノウキン</t>
    </rPh>
    <rPh sb="10" eb="13">
      <t>シハライガク</t>
    </rPh>
    <phoneticPr fontId="1"/>
  </si>
  <si>
    <t>左記の滞納金の
基となった滞納額</t>
    <rPh sb="0" eb="2">
      <t>サキ</t>
    </rPh>
    <rPh sb="3" eb="6">
      <t>タイノウキン</t>
    </rPh>
    <rPh sb="8" eb="9">
      <t>キ</t>
    </rPh>
    <rPh sb="13" eb="16">
      <t>タイノウガク</t>
    </rPh>
    <phoneticPr fontId="1"/>
  </si>
  <si>
    <t>滞納の
有無</t>
    <rPh sb="0" eb="2">
      <t>タイノウ</t>
    </rPh>
    <rPh sb="4" eb="6">
      <t>ウム</t>
    </rPh>
    <phoneticPr fontId="1"/>
  </si>
  <si>
    <t>(参考）：元帳(未払金、長期未払金)、借入金台帳</t>
  </si>
  <si>
    <t>第４　保健管理及び安全管理</t>
  </si>
  <si>
    <t>氏名</t>
    <rPh sb="0" eb="2">
      <t>シメイ</t>
    </rPh>
    <phoneticPr fontId="1"/>
  </si>
  <si>
    <t>２　学校保健計画、学校安全計画及び危険等発生時対処要領</t>
    <phoneticPr fontId="1"/>
  </si>
  <si>
    <t>学校保健計画</t>
    <rPh sb="0" eb="6">
      <t>ガッコウホケンケイカク</t>
    </rPh>
    <phoneticPr fontId="1"/>
  </si>
  <si>
    <t>学校安全計画</t>
    <rPh sb="0" eb="2">
      <t>ガッコウ</t>
    </rPh>
    <rPh sb="2" eb="6">
      <t>アンゼンケイカク</t>
    </rPh>
    <phoneticPr fontId="1"/>
  </si>
  <si>
    <t>危険等発生時対処要領</t>
    <rPh sb="0" eb="2">
      <t>キケン</t>
    </rPh>
    <rPh sb="2" eb="3">
      <t>トウ</t>
    </rPh>
    <rPh sb="3" eb="6">
      <t>ハッセイジ</t>
    </rPh>
    <rPh sb="6" eb="10">
      <t>タイショヨウリョウ</t>
    </rPh>
    <phoneticPr fontId="1"/>
  </si>
  <si>
    <t>保健管理に関する項目</t>
    <rPh sb="0" eb="2">
      <t>ホケン</t>
    </rPh>
    <rPh sb="2" eb="4">
      <t>カンリ</t>
    </rPh>
    <rPh sb="5" eb="6">
      <t>カン</t>
    </rPh>
    <rPh sb="8" eb="10">
      <t>コウモク</t>
    </rPh>
    <phoneticPr fontId="1"/>
  </si>
  <si>
    <t>保健教育に関する項目</t>
    <rPh sb="0" eb="2">
      <t>ホケン</t>
    </rPh>
    <rPh sb="2" eb="4">
      <t>キョウイク</t>
    </rPh>
    <rPh sb="5" eb="6">
      <t>カン</t>
    </rPh>
    <rPh sb="8" eb="10">
      <t>コウモク</t>
    </rPh>
    <phoneticPr fontId="1"/>
  </si>
  <si>
    <r>
      <t xml:space="preserve">組織活動に関する項目
</t>
    </r>
    <r>
      <rPr>
        <sz val="7"/>
        <color theme="1"/>
        <rFont val="ＭＳ Ｐゴシック"/>
        <family val="3"/>
        <charset val="128"/>
      </rPr>
      <t>（家庭地域との連携を含む）</t>
    </r>
    <rPh sb="0" eb="4">
      <t>ソシキカツドウ</t>
    </rPh>
    <rPh sb="5" eb="6">
      <t>カン</t>
    </rPh>
    <rPh sb="8" eb="10">
      <t>コウモク</t>
    </rPh>
    <rPh sb="12" eb="14">
      <t>カテイ</t>
    </rPh>
    <rPh sb="14" eb="16">
      <t>チイキ</t>
    </rPh>
    <rPh sb="18" eb="20">
      <t>レンケイ</t>
    </rPh>
    <rPh sb="21" eb="22">
      <t>フク</t>
    </rPh>
    <phoneticPr fontId="1"/>
  </si>
  <si>
    <t>記　載　内　容</t>
    <rPh sb="0" eb="1">
      <t>キ</t>
    </rPh>
    <rPh sb="2" eb="3">
      <t>サイ</t>
    </rPh>
    <rPh sb="4" eb="5">
      <t>ナイ</t>
    </rPh>
    <rPh sb="6" eb="7">
      <t>カタチ</t>
    </rPh>
    <phoneticPr fontId="1"/>
  </si>
  <si>
    <t>内科等</t>
    <rPh sb="0" eb="3">
      <t>ナイカトウ</t>
    </rPh>
    <phoneticPr fontId="1"/>
  </si>
  <si>
    <t>その他</t>
    <rPh sb="2" eb="3">
      <t>タ</t>
    </rPh>
    <phoneticPr fontId="1"/>
  </si>
  <si>
    <t>実施医療機関名</t>
    <rPh sb="0" eb="2">
      <t>ジッシ</t>
    </rPh>
    <rPh sb="2" eb="7">
      <t>イリョウキカンメイ</t>
    </rPh>
    <phoneticPr fontId="1"/>
  </si>
  <si>
    <t>有の場合の人数</t>
    <rPh sb="0" eb="1">
      <t>ユウ</t>
    </rPh>
    <rPh sb="2" eb="4">
      <t>バアイ</t>
    </rPh>
    <rPh sb="5" eb="7">
      <t>ニンズウ</t>
    </rPh>
    <phoneticPr fontId="1"/>
  </si>
  <si>
    <t>その後に受診済み</t>
    <rPh sb="2" eb="3">
      <t>ゴ</t>
    </rPh>
    <rPh sb="4" eb="7">
      <t>ジュシンズ</t>
    </rPh>
    <phoneticPr fontId="1"/>
  </si>
  <si>
    <t>結果の記録</t>
    <rPh sb="0" eb="2">
      <t>ケッカ</t>
    </rPh>
    <rPh sb="3" eb="5">
      <t>キロク</t>
    </rPh>
    <phoneticPr fontId="1"/>
  </si>
  <si>
    <t>未受診</t>
    <rPh sb="0" eb="3">
      <t>ミジュシン</t>
    </rPh>
    <phoneticPr fontId="1"/>
  </si>
  <si>
    <t>ア　身長</t>
    <rPh sb="2" eb="4">
      <t>シンチョウ</t>
    </rPh>
    <phoneticPr fontId="1"/>
  </si>
  <si>
    <t>イ　体重</t>
    <phoneticPr fontId="1"/>
  </si>
  <si>
    <t>ウ　栄養状態</t>
    <phoneticPr fontId="1"/>
  </si>
  <si>
    <t>(参考）：健康診断票</t>
  </si>
  <si>
    <t>項　目</t>
    <rPh sb="0" eb="1">
      <t>コウ</t>
    </rPh>
    <rPh sb="2" eb="3">
      <t>メ</t>
    </rPh>
    <phoneticPr fontId="1"/>
  </si>
  <si>
    <t>（１）教職員健康診断の実施状況</t>
  </si>
  <si>
    <t>ア　未受診教職員がいる場合、その後の措置状況</t>
    <rPh sb="2" eb="5">
      <t>ミジュシン</t>
    </rPh>
    <rPh sb="5" eb="8">
      <t>キョウショクイン</t>
    </rPh>
    <rPh sb="11" eb="13">
      <t>バアイ</t>
    </rPh>
    <rPh sb="16" eb="17">
      <t>ゴ</t>
    </rPh>
    <rPh sb="18" eb="22">
      <t>ソチジョウキョウ</t>
    </rPh>
    <phoneticPr fontId="1"/>
  </si>
  <si>
    <t>エ　視力</t>
    <phoneticPr fontId="1"/>
  </si>
  <si>
    <t>オ　聴力</t>
    <phoneticPr fontId="1"/>
  </si>
  <si>
    <t>カ　結核の有無</t>
    <phoneticPr fontId="1"/>
  </si>
  <si>
    <t>キ　血圧</t>
    <phoneticPr fontId="1"/>
  </si>
  <si>
    <t>ク　尿</t>
    <phoneticPr fontId="1"/>
  </si>
  <si>
    <t>ソ　その他の疾病及び異常</t>
    <phoneticPr fontId="1"/>
  </si>
  <si>
    <t>記録の有無</t>
    <rPh sb="0" eb="2">
      <t>キロク</t>
    </rPh>
    <rPh sb="3" eb="5">
      <t>ウム</t>
    </rPh>
    <phoneticPr fontId="1"/>
  </si>
  <si>
    <t xml:space="preserve"> (参考）：健康診断票</t>
  </si>
  <si>
    <t>必要な事後措置</t>
    <phoneticPr fontId="1"/>
  </si>
  <si>
    <t>対象人数</t>
    <rPh sb="0" eb="4">
      <t>タイショウニンズウ</t>
    </rPh>
    <phoneticPr fontId="1"/>
  </si>
  <si>
    <t>・対象者がない場合、対象人数を「０」人とする。</t>
    <rPh sb="1" eb="4">
      <t>タイショウシャ</t>
    </rPh>
    <rPh sb="7" eb="9">
      <t>バアイ</t>
    </rPh>
    <rPh sb="10" eb="14">
      <t>タイショウニンズウ</t>
    </rPh>
    <rPh sb="18" eb="19">
      <t>ニン</t>
    </rPh>
    <phoneticPr fontId="1"/>
  </si>
  <si>
    <t>種別</t>
    <rPh sb="0" eb="2">
      <t>シュベツ</t>
    </rPh>
    <phoneticPr fontId="1"/>
  </si>
  <si>
    <t>健康状態の確認状況</t>
    <rPh sb="0" eb="4">
      <t>ケンコウジョウタイ</t>
    </rPh>
    <rPh sb="5" eb="9">
      <t>カクニンジョウキョウ</t>
    </rPh>
    <phoneticPr fontId="1"/>
  </si>
  <si>
    <t>(参考）：健康診断票の写し、健康である旨の証明書等（委託・派遣元発行）</t>
  </si>
  <si>
    <t>５　環境衛生検査の実施状況</t>
  </si>
  <si>
    <t>実施年度／
実施項目</t>
    <rPh sb="0" eb="4">
      <t>ジッシネンド</t>
    </rPh>
    <rPh sb="6" eb="10">
      <t>ジッシコウモク</t>
    </rPh>
    <phoneticPr fontId="1"/>
  </si>
  <si>
    <t>換気(CO2)</t>
    <phoneticPr fontId="1"/>
  </si>
  <si>
    <t>温度</t>
    <phoneticPr fontId="1"/>
  </si>
  <si>
    <t>相対湿度</t>
    <phoneticPr fontId="1"/>
  </si>
  <si>
    <t>気流</t>
    <phoneticPr fontId="1"/>
  </si>
  <si>
    <t>一酸化炭素</t>
    <rPh sb="0" eb="5">
      <t>イッサンカタンソ</t>
    </rPh>
    <phoneticPr fontId="1"/>
  </si>
  <si>
    <t>二酸化窒素</t>
    <rPh sb="0" eb="5">
      <t>ニサンカチッソ</t>
    </rPh>
    <phoneticPr fontId="1"/>
  </si>
  <si>
    <t>令和６年度</t>
    <phoneticPr fontId="1"/>
  </si>
  <si>
    <t>ダニ又は
ダニアレルゲン</t>
    <phoneticPr fontId="1"/>
  </si>
  <si>
    <t>照度及び
照明環境</t>
    <rPh sb="0" eb="2">
      <t>ショウド</t>
    </rPh>
    <rPh sb="2" eb="3">
      <t>オヨ</t>
    </rPh>
    <rPh sb="5" eb="9">
      <t>ショウメイカンキョウ</t>
    </rPh>
    <phoneticPr fontId="1"/>
  </si>
  <si>
    <t>「イ」の検査未実施理由
又は不適の場合の事後措置</t>
    <rPh sb="4" eb="6">
      <t>ケンサ</t>
    </rPh>
    <rPh sb="6" eb="9">
      <t>ミジッシ</t>
    </rPh>
    <rPh sb="9" eb="11">
      <t>リユウ</t>
    </rPh>
    <rPh sb="12" eb="13">
      <t>マタ</t>
    </rPh>
    <rPh sb="14" eb="16">
      <t>フテキ</t>
    </rPh>
    <rPh sb="17" eb="19">
      <t>バアイ</t>
    </rPh>
    <rPh sb="20" eb="24">
      <t>ジゴソチ</t>
    </rPh>
    <phoneticPr fontId="1"/>
  </si>
  <si>
    <t>「ア」の検査未実施理由
又は不適の場合の事後措置</t>
    <rPh sb="4" eb="6">
      <t>ケンサ</t>
    </rPh>
    <rPh sb="6" eb="9">
      <t>ミジッシ</t>
    </rPh>
    <rPh sb="9" eb="11">
      <t>リユウ</t>
    </rPh>
    <rPh sb="12" eb="13">
      <t>マタ</t>
    </rPh>
    <rPh sb="14" eb="16">
      <t>フテキ</t>
    </rPh>
    <rPh sb="17" eb="19">
      <t>バアイ</t>
    </rPh>
    <rPh sb="20" eb="24">
      <t>ジゴソチ</t>
    </rPh>
    <phoneticPr fontId="1"/>
  </si>
  <si>
    <t>未実施理由又は
不適の場合の事後措置</t>
    <rPh sb="0" eb="3">
      <t>ミジッシ</t>
    </rPh>
    <rPh sb="3" eb="5">
      <t>リユウ</t>
    </rPh>
    <rPh sb="5" eb="6">
      <t>マタ</t>
    </rPh>
    <rPh sb="8" eb="10">
      <t>フテキ</t>
    </rPh>
    <rPh sb="11" eb="13">
      <t>バアイ</t>
    </rPh>
    <rPh sb="14" eb="18">
      <t>ジゴソチ</t>
    </rPh>
    <phoneticPr fontId="1"/>
  </si>
  <si>
    <t>検査未実施理由
又は不適の場合の事後措置</t>
    <rPh sb="0" eb="2">
      <t>ケンサ</t>
    </rPh>
    <rPh sb="2" eb="5">
      <t>ミジッシ</t>
    </rPh>
    <rPh sb="5" eb="7">
      <t>リユウ</t>
    </rPh>
    <rPh sb="8" eb="9">
      <t>マタ</t>
    </rPh>
    <rPh sb="10" eb="12">
      <t>フテキ</t>
    </rPh>
    <rPh sb="13" eb="15">
      <t>バアイ</t>
    </rPh>
    <rPh sb="16" eb="20">
      <t>ジゴソチ</t>
    </rPh>
    <phoneticPr fontId="1"/>
  </si>
  <si>
    <t xml:space="preserve">※記入しきれない場合は、行を挿入して使用してください。 </t>
    <rPh sb="12" eb="13">
      <t>ギョウ</t>
    </rPh>
    <rPh sb="14" eb="16">
      <t>ソウニュウ</t>
    </rPh>
    <phoneticPr fontId="1"/>
  </si>
  <si>
    <t>実施（予定）月日</t>
  </si>
  <si>
    <t>実施機関等</t>
  </si>
  <si>
    <t>未実施又は不適の場合の事後措置</t>
  </si>
  <si>
    <t>検査実施者</t>
  </si>
  <si>
    <t>指示事項及び改善の状況</t>
  </si>
  <si>
    <t xml:space="preserve">(参考）：水質検査結果報告書、保守・点検・清掃報告書 </t>
  </si>
  <si>
    <t>ア　水泳プールの構造</t>
    <phoneticPr fontId="1"/>
  </si>
  <si>
    <t>①遊離残留塩素</t>
    <phoneticPr fontId="1"/>
  </si>
  <si>
    <t>（８）学校の清潔、ネズミ、衛生害虫等及び教室等の備品の管理</t>
  </si>
  <si>
    <t>ア　定期点検</t>
  </si>
  <si>
    <t>点検項目</t>
  </si>
  <si>
    <t>①</t>
    <phoneticPr fontId="1"/>
  </si>
  <si>
    <t>②</t>
    <phoneticPr fontId="1"/>
  </si>
  <si>
    <t>③</t>
    <phoneticPr fontId="1"/>
  </si>
  <si>
    <t>日</t>
  </si>
  <si>
    <t>記録の
方法</t>
    <rPh sb="0" eb="2">
      <t>キロク</t>
    </rPh>
    <rPh sb="4" eb="6">
      <t>ホウホウ</t>
    </rPh>
    <phoneticPr fontId="1"/>
  </si>
  <si>
    <t>イ　日常点検</t>
  </si>
  <si>
    <t>実施の頻度</t>
    <rPh sb="0" eb="2">
      <t>ジッシ</t>
    </rPh>
    <rPh sb="3" eb="5">
      <t>ヒンド</t>
    </rPh>
    <phoneticPr fontId="1"/>
  </si>
  <si>
    <t>飲料水の
水質及び施設･設備</t>
    <phoneticPr fontId="1"/>
  </si>
  <si>
    <t>学校の清潔及び
ネズミ・衛生害虫等</t>
    <phoneticPr fontId="1"/>
  </si>
  <si>
    <t>６　安全点検の実施状況</t>
  </si>
  <si>
    <t>ア　定期点検(毎学期１回以上)</t>
    <phoneticPr fontId="1"/>
  </si>
  <si>
    <t>具体的な点検方法</t>
    <rPh sb="0" eb="3">
      <t>グタイテキ</t>
    </rPh>
    <rPh sb="4" eb="8">
      <t>テンケンホウホウ</t>
    </rPh>
    <phoneticPr fontId="1"/>
  </si>
  <si>
    <t>日常点検実施状況</t>
    <rPh sb="0" eb="4">
      <t>ニチジョウテンケン</t>
    </rPh>
    <rPh sb="4" eb="8">
      <t>ジッシジョウキョウ</t>
    </rPh>
    <phoneticPr fontId="1"/>
  </si>
  <si>
    <t>ア　防火管理者の選任・届出状況</t>
    <phoneticPr fontId="1"/>
  </si>
  <si>
    <t>防火管理者の氏名</t>
    <rPh sb="0" eb="5">
      <t>ボウカカンリシャ</t>
    </rPh>
    <rPh sb="6" eb="8">
      <t>シメイ</t>
    </rPh>
    <phoneticPr fontId="1"/>
  </si>
  <si>
    <t>届　出　年　月　日</t>
    <rPh sb="0" eb="1">
      <t>トドケ</t>
    </rPh>
    <rPh sb="2" eb="3">
      <t>デ</t>
    </rPh>
    <rPh sb="4" eb="5">
      <t>トシ</t>
    </rPh>
    <rPh sb="6" eb="7">
      <t>ツキ</t>
    </rPh>
    <rPh sb="8" eb="9">
      <t>ヒ</t>
    </rPh>
    <phoneticPr fontId="1"/>
  </si>
  <si>
    <t>(参考）：防火管理者選任届出書の控え、防火管理者講習会修了証</t>
  </si>
  <si>
    <t>実　施　機　関　等</t>
    <rPh sb="0" eb="1">
      <t>ジツ</t>
    </rPh>
    <rPh sb="2" eb="3">
      <t>シ</t>
    </rPh>
    <rPh sb="4" eb="5">
      <t>キ</t>
    </rPh>
    <rPh sb="6" eb="7">
      <t>カン</t>
    </rPh>
    <rPh sb="8" eb="9">
      <t>トウ</t>
    </rPh>
    <phoneticPr fontId="1"/>
  </si>
  <si>
    <t>不適項目
の有無</t>
    <rPh sb="0" eb="4">
      <t>フテキコウモク</t>
    </rPh>
    <rPh sb="6" eb="8">
      <t>ウム</t>
    </rPh>
    <phoneticPr fontId="1"/>
  </si>
  <si>
    <t>不適とされた場合、その項目</t>
    <rPh sb="0" eb="2">
      <t>フテキ</t>
    </rPh>
    <rPh sb="6" eb="8">
      <t>バアイ</t>
    </rPh>
    <rPh sb="11" eb="13">
      <t>コウモク</t>
    </rPh>
    <phoneticPr fontId="1"/>
  </si>
  <si>
    <t>(参考）：消防用設備等点検報告書</t>
  </si>
  <si>
    <t>ウ　消火訓練、避難訓練、通報訓練の実施状況</t>
  </si>
  <si>
    <t>消火訓練</t>
    <rPh sb="0" eb="4">
      <t>ショウカクンレン</t>
    </rPh>
    <phoneticPr fontId="1"/>
  </si>
  <si>
    <t>避難訓練</t>
    <rPh sb="0" eb="2">
      <t>ヒナン</t>
    </rPh>
    <rPh sb="2" eb="4">
      <t>クンレン</t>
    </rPh>
    <phoneticPr fontId="1"/>
  </si>
  <si>
    <t>通報訓練</t>
    <rPh sb="0" eb="2">
      <t>ツウホウ</t>
    </rPh>
    <rPh sb="2" eb="4">
      <t>クンレン</t>
    </rPh>
    <phoneticPr fontId="1"/>
  </si>
  <si>
    <t>実施月日
（予定含む）</t>
    <rPh sb="0" eb="2">
      <t>ジッシ</t>
    </rPh>
    <rPh sb="2" eb="4">
      <t>ガッピ</t>
    </rPh>
    <rPh sb="6" eb="9">
      <t>ヨテイフク</t>
    </rPh>
    <phoneticPr fontId="1"/>
  </si>
  <si>
    <t>７　学校給食の食品衛生</t>
  </si>
  <si>
    <t>（１）保健室の有無</t>
  </si>
  <si>
    <t>保健室の設置</t>
    <rPh sb="0" eb="3">
      <t>ホケンシツ</t>
    </rPh>
    <rPh sb="4" eb="6">
      <t>セッチ</t>
    </rPh>
    <phoneticPr fontId="1"/>
  </si>
  <si>
    <t>保健衛生用具の常備</t>
    <rPh sb="0" eb="2">
      <t>ホケン</t>
    </rPh>
    <rPh sb="2" eb="6">
      <t>エイセイヨウグ</t>
    </rPh>
    <rPh sb="7" eb="9">
      <t>ジョウビ</t>
    </rPh>
    <phoneticPr fontId="1"/>
  </si>
  <si>
    <t>加入状況</t>
    <rPh sb="0" eb="4">
      <t>カニュウジョウキョウ</t>
    </rPh>
    <phoneticPr fontId="1"/>
  </si>
  <si>
    <t>保険会社名称</t>
    <rPh sb="0" eb="4">
      <t>ホケンガイシャ</t>
    </rPh>
    <rPh sb="4" eb="6">
      <t>メイショウ</t>
    </rPh>
    <phoneticPr fontId="1"/>
  </si>
  <si>
    <t>保険の種類</t>
    <rPh sb="0" eb="2">
      <t>ホケン</t>
    </rPh>
    <rPh sb="3" eb="5">
      <t>シュルイ</t>
    </rPh>
    <phoneticPr fontId="1"/>
  </si>
  <si>
    <t>保険料</t>
    <rPh sb="0" eb="3">
      <t>ホケンリョウ</t>
    </rPh>
    <phoneticPr fontId="1"/>
  </si>
  <si>
    <t>（特別代理人氏名）</t>
    <rPh sb="1" eb="6">
      <t>トクベツダイリニン</t>
    </rPh>
    <rPh sb="6" eb="8">
      <t>シメイ</t>
    </rPh>
    <phoneticPr fontId="1"/>
  </si>
  <si>
    <t>（特別代理人選任年月日）</t>
    <rPh sb="1" eb="6">
      <t>トクベツダイリニン</t>
    </rPh>
    <rPh sb="6" eb="8">
      <t>センニン</t>
    </rPh>
    <rPh sb="8" eb="11">
      <t>ネンガッピ</t>
    </rPh>
    <phoneticPr fontId="1"/>
  </si>
  <si>
    <t>契約期間</t>
    <rPh sb="0" eb="4">
      <t>ケイヤクキカン</t>
    </rPh>
    <phoneticPr fontId="1"/>
  </si>
  <si>
    <t>理事の任期</t>
    <rPh sb="3" eb="5">
      <t>ニンキ</t>
    </rPh>
    <phoneticPr fontId="1"/>
  </si>
  <si>
    <t>監事の任期</t>
    <rPh sb="3" eb="5">
      <t>ニンキ</t>
    </rPh>
    <phoneticPr fontId="1"/>
  </si>
  <si>
    <t>評議員の任期</t>
    <rPh sb="4" eb="6">
      <t>ニンキ</t>
    </rPh>
    <phoneticPr fontId="1"/>
  </si>
  <si>
    <t>附則</t>
    <phoneticPr fontId="1"/>
  </si>
  <si>
    <t>　　（令和２年３月以前は、理事長個人及び理事長が経営する会社と学校法人との間で有償契約を締結する場合は、</t>
    <phoneticPr fontId="1"/>
  </si>
  <si>
    <t>　　契約期間の更新の場合もその都度特別代理人の選任が必要。）</t>
    <phoneticPr fontId="1"/>
  </si>
  <si>
    <t>　内　容</t>
    <rPh sb="1" eb="2">
      <t>ナイ</t>
    </rPh>
    <rPh sb="3" eb="4">
      <t>カタチ</t>
    </rPh>
    <phoneticPr fontId="1"/>
  </si>
  <si>
    <t>　金　額</t>
    <rPh sb="1" eb="2">
      <t>カネ</t>
    </rPh>
    <rPh sb="3" eb="4">
      <t>ガク</t>
    </rPh>
    <phoneticPr fontId="1"/>
  </si>
  <si>
    <r>
      <t>受診者数</t>
    </r>
    <r>
      <rPr>
        <sz val="8"/>
        <color theme="1"/>
        <rFont val="ＭＳ Ｐゴシック"/>
        <family val="3"/>
        <charset val="128"/>
      </rPr>
      <t>（3か月以内に受けた健康診断の結果票等を提出した者を含む）</t>
    </r>
    <phoneticPr fontId="1"/>
  </si>
  <si>
    <t>該当するものを入力</t>
    <rPh sb="0" eb="2">
      <t>ガイトウ</t>
    </rPh>
    <rPh sb="7" eb="9">
      <t>ニュウリョク</t>
    </rPh>
    <phoneticPr fontId="1"/>
  </si>
  <si>
    <r>
      <t>訓練の内容</t>
    </r>
    <r>
      <rPr>
        <sz val="10"/>
        <color theme="1"/>
        <rFont val="ＭＳ Ｐゴシック"/>
        <family val="3"/>
        <charset val="128"/>
      </rPr>
      <t>（実施状況を入力）</t>
    </r>
    <rPh sb="0" eb="2">
      <t>クンレン</t>
    </rPh>
    <rPh sb="3" eb="5">
      <t>ナイヨウ</t>
    </rPh>
    <rPh sb="8" eb="10">
      <t>ジョウキョウ</t>
    </rPh>
    <rPh sb="11" eb="13">
      <t>ニュウリョク</t>
    </rPh>
    <phoneticPr fontId="1"/>
  </si>
  <si>
    <t>学校給食について</t>
    <rPh sb="0" eb="4">
      <t>ガッコウキュウショク</t>
    </rPh>
    <phoneticPr fontId="1"/>
  </si>
  <si>
    <t>別紙８</t>
    <phoneticPr fontId="1"/>
  </si>
  <si>
    <t>第４　保健管理及び安全管理</t>
    <rPh sb="3" eb="7">
      <t>ホケンカンリ</t>
    </rPh>
    <rPh sb="7" eb="8">
      <t>オヨ</t>
    </rPh>
    <rPh sb="9" eb="13">
      <t>アンゼンカンリ</t>
    </rPh>
    <phoneticPr fontId="1"/>
  </si>
  <si>
    <t>(参考）：「学校給食に関する定期検査票（Ａ～Ｃランクのチェックリスト）」、「検便結果処置票」、「学校給食日常点検票」、</t>
    <phoneticPr fontId="1"/>
  </si>
  <si>
    <t>検収・保管、調理過程、検食・保存食、従事者の衛生管理・健康管理、毎日の点検等）</t>
    <phoneticPr fontId="1"/>
  </si>
  <si>
    <t>その他の学校給食衛生管理基準に基づく報告書（給食施設、給食設備、施設設備の衛生管理、献立、食品の</t>
    <phoneticPr fontId="1"/>
  </si>
  <si>
    <t>未実施又は不適の場合の
事後措置</t>
    <phoneticPr fontId="1"/>
  </si>
  <si>
    <t>（ウ）学校給食用食品等の検収・保管等、使用水の安全確保及び検食、保存食の状況</t>
    <phoneticPr fontId="1"/>
  </si>
  <si>
    <t>立ち入り検査の有無</t>
    <rPh sb="0" eb="1">
      <t>タ</t>
    </rPh>
    <rPh sb="2" eb="3">
      <t>イ</t>
    </rPh>
    <rPh sb="4" eb="6">
      <t>ケンサ</t>
    </rPh>
    <rPh sb="7" eb="9">
      <t>ウム</t>
    </rPh>
    <phoneticPr fontId="1"/>
  </si>
  <si>
    <t>立ち入り検査日</t>
    <rPh sb="0" eb="1">
      <t>タ</t>
    </rPh>
    <rPh sb="2" eb="3">
      <t>イ</t>
    </rPh>
    <rPh sb="4" eb="7">
      <t>ケンサビ</t>
    </rPh>
    <phoneticPr fontId="1"/>
  </si>
  <si>
    <t>　(参考）：耐震診断結果報告書</t>
  </si>
  <si>
    <t>※検査年月日</t>
  </si>
  <si>
    <t>理事長氏名</t>
  </si>
  <si>
    <t>名称</t>
  </si>
  <si>
    <t>所在地</t>
  </si>
  <si>
    <t>電話番号</t>
  </si>
  <si>
    <t>※区　分</t>
    <phoneticPr fontId="1"/>
  </si>
  <si>
    <t>検査調書作成者
　職・氏　名</t>
    <phoneticPr fontId="1"/>
  </si>
  <si>
    <t>職</t>
    <rPh sb="0" eb="1">
      <t>ショク</t>
    </rPh>
    <phoneticPr fontId="1"/>
  </si>
  <si>
    <t>【調書作成にあたって】</t>
    <rPh sb="0" eb="11">
      <t>&lt;チョウショサクセイニアタッテ&gt;</t>
    </rPh>
    <phoneticPr fontId="1"/>
  </si>
  <si>
    <t>黄色のマス　⇒</t>
    <rPh sb="0" eb="2">
      <t>キイロ</t>
    </rPh>
    <phoneticPr fontId="1"/>
  </si>
  <si>
    <t>黒枠のマス　⇒</t>
    <rPh sb="0" eb="2">
      <t>クロワク</t>
    </rPh>
    <phoneticPr fontId="1"/>
  </si>
  <si>
    <t>赤枠のマス　⇒</t>
    <rPh sb="0" eb="2">
      <t>アカワク</t>
    </rPh>
    <phoneticPr fontId="1"/>
  </si>
  <si>
    <t>不審者への対処</t>
    <rPh sb="0" eb="3">
      <t>フシンシャ</t>
    </rPh>
    <rPh sb="5" eb="7">
      <t>タイショ</t>
    </rPh>
    <phoneticPr fontId="1"/>
  </si>
  <si>
    <t>地震への対処</t>
    <rPh sb="0" eb="2">
      <t>ジシン</t>
    </rPh>
    <rPh sb="4" eb="6">
      <t>タイショ</t>
    </rPh>
    <phoneticPr fontId="1"/>
  </si>
  <si>
    <t>１回目</t>
    <rPh sb="1" eb="2">
      <t>カイ</t>
    </rPh>
    <rPh sb="2" eb="3">
      <t>メ</t>
    </rPh>
    <phoneticPr fontId="1"/>
  </si>
  <si>
    <t>２回目</t>
    <phoneticPr fontId="1"/>
  </si>
  <si>
    <t>　</t>
    <phoneticPr fontId="1"/>
  </si>
  <si>
    <t>認める場合（使用が疑われる場合）は実施する必要がある。</t>
    <phoneticPr fontId="1"/>
  </si>
  <si>
    <t>未実施理由又は
不適の場合の事後措置</t>
    <phoneticPr fontId="1"/>
  </si>
  <si>
    <t xml:space="preserve"> 「2給食会社等の給食を利用」の場合の給食の保管場所</t>
    <rPh sb="16" eb="18">
      <t>バアイ</t>
    </rPh>
    <phoneticPr fontId="1"/>
  </si>
  <si>
    <t>※検査担当者氏名</t>
    <rPh sb="1" eb="8">
      <t>ケンサタントウシャシメイ</t>
    </rPh>
    <phoneticPr fontId="1"/>
  </si>
  <si>
    <t>令　和</t>
    <rPh sb="0" eb="1">
      <t>レイ</t>
    </rPh>
    <rPh sb="2" eb="3">
      <t>ワ</t>
    </rPh>
    <phoneticPr fontId="1"/>
  </si>
  <si>
    <t>実施している
場合、公表の有無</t>
    <rPh sb="0" eb="2">
      <t>ジッシ</t>
    </rPh>
    <rPh sb="7" eb="9">
      <t>バアイ</t>
    </rPh>
    <rPh sb="10" eb="12">
      <t>コウヒョウ</t>
    </rPh>
    <rPh sb="13" eb="15">
      <t>ウム</t>
    </rPh>
    <phoneticPr fontId="1"/>
  </si>
  <si>
    <t>公表方法「４その他」の場合の具体的方法</t>
    <rPh sb="0" eb="4">
      <t>コウヒョウホウホウ</t>
    </rPh>
    <rPh sb="8" eb="9">
      <t>タ</t>
    </rPh>
    <rPh sb="11" eb="13">
      <t>バアイ</t>
    </rPh>
    <rPh sb="14" eb="17">
      <t>グタイテキ</t>
    </rPh>
    <rPh sb="17" eb="19">
      <t>ホウホウ</t>
    </rPh>
    <phoneticPr fontId="1"/>
  </si>
  <si>
    <t>　　「1作成有」の場合、教職員への周知方法</t>
    <rPh sb="4" eb="6">
      <t>サクセイ</t>
    </rPh>
    <rPh sb="6" eb="7">
      <t>ユウ</t>
    </rPh>
    <rPh sb="9" eb="11">
      <t>バアイ</t>
    </rPh>
    <phoneticPr fontId="1"/>
  </si>
  <si>
    <t>　　・ 養育する子が１歳に達する日において（子が１歳２か月に達するまでの育児休業が可能である場合に1歳を超えて育児</t>
    <phoneticPr fontId="1"/>
  </si>
  <si>
    <t xml:space="preserve"> 　    休業をしている場合はその休業終了予定日において）いずれかの親が育児休業中であり、かつ保育所に入所できない等</t>
    <phoneticPr fontId="1"/>
  </si>
  <si>
    <t xml:space="preserve">       の事情がある場合には、子が１歳６か月に達するまで延長可能（子が２歳に達するまで再延長可能）</t>
    <phoneticPr fontId="1"/>
  </si>
  <si>
    <t>(※1)就業場所・業務の変更の範囲</t>
    <phoneticPr fontId="1"/>
  </si>
  <si>
    <t>(有期契約の場合) 労働契約の更新の基準</t>
    <phoneticPr fontId="1"/>
  </si>
  <si>
    <t>(※1)(有期契約の場合) 更新上限の有無と内容</t>
    <phoneticPr fontId="1"/>
  </si>
  <si>
    <t>(※1)(有期契約の場合) 無期転換申込機会・無期転換後の労働条件</t>
    <phoneticPr fontId="1"/>
  </si>
  <si>
    <r>
      <t>　　20時間以上である場合には加入する必要がある。また、</t>
    </r>
    <r>
      <rPr>
        <u/>
        <sz val="10"/>
        <color theme="1"/>
        <rFont val="ＭＳ Ｐゴシック"/>
        <family val="3"/>
        <charset val="128"/>
      </rPr>
      <t>平成29年1月1日以降、労働条件が加入条件に該当する</t>
    </r>
    <phoneticPr fontId="1"/>
  </si>
  <si>
    <r>
      <t>　　</t>
    </r>
    <r>
      <rPr>
        <u/>
        <sz val="10"/>
        <color theme="1"/>
        <rFont val="ＭＳ Ｐゴシック"/>
        <family val="3"/>
        <charset val="128"/>
      </rPr>
      <t>65歳以上の労働者は「高年齢被保険者」として雇用保険に加入させる必要</t>
    </r>
    <r>
      <rPr>
        <sz val="10"/>
        <color theme="1"/>
        <rFont val="ＭＳ Ｐゴシック"/>
        <family val="3"/>
        <charset val="128"/>
      </rPr>
      <t>がある。</t>
    </r>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</si>
  <si>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</si>
  <si>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</si>
  <si>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</si>
  <si>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</si>
  <si>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</si>
  <si>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</si>
  <si>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</si>
  <si>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</si>
  <si>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</si>
  <si>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</si>
  <si>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</si>
  <si>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</si>
  <si>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「1設定有」の場合の明細</t>
    <rPh sb="2" eb="4">
      <t>セッテイ</t>
    </rPh>
    <rPh sb="4" eb="5">
      <t>ユウ</t>
    </rPh>
    <rPh sb="7" eb="9">
      <t>バアイ</t>
    </rPh>
    <rPh sb="10" eb="12">
      <t>メイサイ</t>
    </rPh>
    <phoneticPr fontId="1"/>
  </si>
  <si>
    <t>設定年月日</t>
    <rPh sb="0" eb="5">
      <t>セッテイネンガッピ</t>
    </rPh>
    <phoneticPr fontId="1"/>
  </si>
  <si>
    <t>借入金残高等</t>
    <rPh sb="0" eb="5">
      <t>シャクニュウキンザンダカ</t>
    </rPh>
    <rPh sb="5" eb="6">
      <t>トウ</t>
    </rPh>
    <phoneticPr fontId="1"/>
  </si>
  <si>
    <t>⇒</t>
    <phoneticPr fontId="1"/>
  </si>
  <si>
    <t>支払済み
の場合の
支払月</t>
    <rPh sb="0" eb="2">
      <t>シハライ</t>
    </rPh>
    <rPh sb="2" eb="3">
      <t>ズ</t>
    </rPh>
    <rPh sb="6" eb="8">
      <t>バアイ</t>
    </rPh>
    <rPh sb="10" eb="12">
      <t>シハライ</t>
    </rPh>
    <rPh sb="12" eb="13">
      <t>ツキ</t>
    </rPh>
    <phoneticPr fontId="1"/>
  </si>
  <si>
    <t>別紙６</t>
    <phoneticPr fontId="1"/>
  </si>
  <si>
    <t>別紙７</t>
    <phoneticPr fontId="1"/>
  </si>
  <si>
    <t xml:space="preserve">(参考）：学校薬剤師又は委託業者からの検査結果報告書 </t>
    <phoneticPr fontId="1"/>
  </si>
  <si>
    <t>附帯調査</t>
    <rPh sb="0" eb="2">
      <t>フタイ</t>
    </rPh>
    <rPh sb="2" eb="4">
      <t>チョウサ</t>
    </rPh>
    <phoneticPr fontId="1"/>
  </si>
  <si>
    <t>第六十六条</t>
    <phoneticPr fontId="1"/>
  </si>
  <si>
    <t>前項の評価を行うに当たつては、小学校は、その実情に応じ、適切な項目を設定して行うものとする。</t>
  </si>
  <si>
    <t>第六十七条</t>
    <phoneticPr fontId="1"/>
  </si>
  <si>
    <t>第六十八条</t>
    <phoneticPr fontId="1"/>
  </si>
  <si>
    <t>小学校は、第六十六条第一項の規定による評価の結果及び前条の規定により評価を行つた場合はその結果を、当該小学校の設置者に報告するものとする。</t>
    <phoneticPr fontId="1"/>
  </si>
  <si>
    <r>
      <t>㊟１：</t>
    </r>
    <r>
      <rPr>
        <u/>
        <sz val="10"/>
        <color theme="1"/>
        <rFont val="ＭＳ Ｐゴシック"/>
        <family val="3"/>
        <charset val="128"/>
      </rPr>
      <t>育児休業の期間等について(平成29年10月施行）</t>
    </r>
    <phoneticPr fontId="1"/>
  </si>
  <si>
    <r>
      <t>㊟２：</t>
    </r>
    <r>
      <rPr>
        <u/>
        <sz val="10"/>
        <color theme="1"/>
        <rFont val="ＭＳ Ｐゴシック"/>
        <family val="3"/>
        <charset val="128"/>
      </rPr>
      <t>産後パパ育休制度（出生時育児休業制度）の創設、育児休業の分割取得(令和4年10月施行）</t>
    </r>
    <phoneticPr fontId="1"/>
  </si>
  <si>
    <t>㊟：労働基準法上、法定労働時間を超える時間外労働、または深夜労働を行わせたり、法定休日に労働させたり</t>
    <phoneticPr fontId="1"/>
  </si>
  <si>
    <t>㊟：雇用保険は臨時・非常勤教職員も31日以上引き続き雇用されることが見込まれ、かつ、１週間の所定労働時間が</t>
    <phoneticPr fontId="1"/>
  </si>
  <si>
    <t>㊟：セクシュアルハラスメント対策、妊娠・出産・育児休業・介護休業等に関するハラスメント対策及びパワーハラス</t>
    <phoneticPr fontId="1"/>
  </si>
  <si>
    <t>㊟：寄付申込書等において用途指定が明確な寄付金は特別寄付金に、用途指定がない寄付金は一般寄付金に、</t>
    <phoneticPr fontId="1"/>
  </si>
  <si>
    <t>㊟：例えば、経理規程において「１００万円以上の契約においては契約書の作成が必要である。」と定めている場合、</t>
    <phoneticPr fontId="1"/>
  </si>
  <si>
    <t>㊟１：身長：２０歳以上を除くことができる。</t>
    <phoneticPr fontId="1"/>
  </si>
  <si>
    <t>㊟２：腹囲の検査を省略できるもの</t>
    <phoneticPr fontId="1"/>
  </si>
  <si>
    <t>㊟３：胃の疾病及び異常の有無：４０歳未満を除くことができる。</t>
    <phoneticPr fontId="1"/>
  </si>
  <si>
    <t>㊟４：貧血、肝機能、血中脂質、血糖、心電図：３５歳未満及び３６歳以上４０歳未満を除くことができる。</t>
    <phoneticPr fontId="1"/>
  </si>
  <si>
    <t>㊟２：トルエン以外の揮発性有機化合物（キシレン、パラジクロロベンゼン、エチルベンゼン、スチレン）については、必要と</t>
    <phoneticPr fontId="1"/>
  </si>
  <si>
    <t>㊟：騒音レベルは、測定結果が著しく基準値を下回った場合(窓密閉時：４５デシベル以下、窓開放時：５０デシベル以下)</t>
    <phoneticPr fontId="1"/>
  </si>
  <si>
    <t>㊟：浄化槽検査は、定期的な保守点検の他、年度１回の浄化槽の清掃作業及び年度１回の定期検査の実施義務があり、　</t>
    <phoneticPr fontId="1"/>
  </si>
  <si>
    <t>ﾘﾝｸ</t>
    <phoneticPr fontId="1"/>
  </si>
  <si>
    <t>【後略】</t>
    <rPh sb="0" eb="4">
      <t>&lt;コウリャク&gt;</t>
    </rPh>
    <phoneticPr fontId="1"/>
  </si>
  <si>
    <t>学校教育法施行規則　【抜粋】</t>
    <phoneticPr fontId="1"/>
  </si>
  <si>
    <t>文部科学省</t>
    <rPh sb="0" eb="5">
      <t>モンブカガクショウ</t>
    </rPh>
    <phoneticPr fontId="1"/>
  </si>
  <si>
    <t>学校教育法　【抜粋】</t>
    <phoneticPr fontId="1"/>
  </si>
  <si>
    <t>第四十二条</t>
  </si>
  <si>
    <t>寄付
申込書</t>
    <rPh sb="0" eb="2">
      <t>キフ</t>
    </rPh>
    <rPh sb="3" eb="6">
      <t>モウシコミショ</t>
    </rPh>
    <phoneticPr fontId="1"/>
  </si>
  <si>
    <t>昭和三十三年法律第五十六号</t>
  </si>
  <si>
    <t>（学校保健計画の策定等）</t>
  </si>
  <si>
    <t>第五条</t>
  </si>
  <si>
    <t>学校においては、児童生徒等及び職員の心身の健康の保持増進を図るため、児童生徒等及び職員の健康診断、環境衛生検査、児童生徒等に対する指導その他保健に関する事項について計画を策定し、これを実施しなければならない。</t>
  </si>
  <si>
    <t>（学校安全計画の策定等）</t>
  </si>
  <si>
    <t>第二十七条</t>
  </si>
  <si>
    <t>学校においては、児童生徒等の安全の確保を図るため、当該学校の施設及び設備の安全点検、児童生徒等に対する通学を含めた学校生活その他の日常生活における安全に関する指導、職員の研修その他学校における安全に関する事項について計画を策定し、これを実施しなければならない。</t>
  </si>
  <si>
    <t>第４ 保健管理及び安全管理　　５ 環境衛生検査の実施状況</t>
    <rPh sb="3" eb="5">
      <t>ホケン</t>
    </rPh>
    <rPh sb="5" eb="7">
      <t>カンリ</t>
    </rPh>
    <rPh sb="7" eb="8">
      <t>オヨ</t>
    </rPh>
    <rPh sb="9" eb="13">
      <t>アンゼンカンリ</t>
    </rPh>
    <rPh sb="17" eb="23">
      <t>カンキョウエイセイケンサ</t>
    </rPh>
    <rPh sb="24" eb="28">
      <t>ジッシジョウキョウ</t>
    </rPh>
    <phoneticPr fontId="1"/>
  </si>
  <si>
    <t>日常検査項目　(「1実施」又は「2未実施」を入力してください)</t>
    <phoneticPr fontId="1"/>
  </si>
  <si>
    <t>②色</t>
    <rPh sb="1" eb="2">
      <t>イロ</t>
    </rPh>
    <phoneticPr fontId="1"/>
  </si>
  <si>
    <t>③濁り</t>
    <rPh sb="1" eb="2">
      <t>ニゴ</t>
    </rPh>
    <phoneticPr fontId="1"/>
  </si>
  <si>
    <r>
      <t>（ア）井戸水等を水源とする飲料水の日常検査</t>
    </r>
    <r>
      <rPr>
        <b/>
        <sz val="11"/>
        <color theme="1"/>
        <rFont val="ＭＳ Ｐゴシック"/>
        <family val="3"/>
        <charset val="128"/>
      </rPr>
      <t>（毎日実施）</t>
    </r>
    <phoneticPr fontId="1"/>
  </si>
  <si>
    <t>実施頻度</t>
    <phoneticPr fontId="1"/>
  </si>
  <si>
    <t>現有浄化槽の
処理能力</t>
    <phoneticPr fontId="1"/>
  </si>
  <si>
    <t>（</t>
    <phoneticPr fontId="1"/>
  </si>
  <si>
    <t>人＋</t>
    <rPh sb="0" eb="1">
      <t>ニン</t>
    </rPh>
    <phoneticPr fontId="1"/>
  </si>
  <si>
    <t>か月に</t>
    <rPh sb="1" eb="2">
      <t>ゲツ</t>
    </rPh>
    <phoneticPr fontId="1"/>
  </si>
  <si>
    <t>　のことです。</t>
    <phoneticPr fontId="1"/>
  </si>
  <si>
    <r>
      <t>㊟ ここでいう浄化槽の水質に関する検査とは、</t>
    </r>
    <r>
      <rPr>
        <u/>
        <sz val="9"/>
        <color theme="1"/>
        <rFont val="ＭＳ ゴシック"/>
        <family val="3"/>
        <charset val="128"/>
      </rPr>
      <t>浄化槽法第11条に基づく定期水質検査</t>
    </r>
    <phoneticPr fontId="1"/>
  </si>
  <si>
    <t>　又は「一般社団法人 埼玉県環境検査研究協会」の検査を受ける必要があります。</t>
    <phoneticPr fontId="1"/>
  </si>
  <si>
    <t>　埼玉県内では浄化槽の設置されている場所に応じて「一般社団法人 埼玉県浄化槽協会」</t>
    <phoneticPr fontId="1"/>
  </si>
  <si>
    <t>理事長</t>
    <rPh sb="0" eb="3">
      <t>リジチョウ</t>
    </rPh>
    <phoneticPr fontId="1"/>
  </si>
  <si>
    <t>1記載有</t>
  </si>
  <si>
    <t>1実施有</t>
  </si>
  <si>
    <t>1公表有</t>
  </si>
  <si>
    <t>1作成有</t>
  </si>
  <si>
    <t>1実施している</t>
  </si>
  <si>
    <t>1整合</t>
  </si>
  <si>
    <t>1一致</t>
  </si>
  <si>
    <t>経営者のため</t>
    <rPh sb="0" eb="3">
      <t>ケイエイシャ</t>
    </rPh>
    <phoneticPr fontId="1"/>
  </si>
  <si>
    <t>1加入している</t>
  </si>
  <si>
    <t>1全て登記済み</t>
  </si>
  <si>
    <t>3該当なし</t>
  </si>
  <si>
    <t>1有</t>
  </si>
  <si>
    <t>平成</t>
  </si>
  <si>
    <t>事務長</t>
    <rPh sb="0" eb="3">
      <t>ジムチョウ</t>
    </rPh>
    <phoneticPr fontId="1"/>
  </si>
  <si>
    <t>毎日入力、月１回打ち出し</t>
    <phoneticPr fontId="1"/>
  </si>
  <si>
    <t>1現金出納簿有</t>
  </si>
  <si>
    <t>毎日</t>
    <phoneticPr fontId="1"/>
  </si>
  <si>
    <t>万円</t>
    <rPh sb="0" eb="1">
      <t>マン</t>
    </rPh>
    <rPh sb="1" eb="2">
      <t>エン</t>
    </rPh>
    <phoneticPr fontId="1"/>
  </si>
  <si>
    <t>1該当あり⇒下欄に入力</t>
  </si>
  <si>
    <t>安全管理に関する項目</t>
    <rPh sb="0" eb="2">
      <t>アンゼン</t>
    </rPh>
    <rPh sb="2" eb="4">
      <t>カンリ</t>
    </rPh>
    <rPh sb="5" eb="6">
      <t>カン</t>
    </rPh>
    <rPh sb="8" eb="10">
      <t>コウモク</t>
    </rPh>
    <phoneticPr fontId="1"/>
  </si>
  <si>
    <t>安全教育に関する項目</t>
    <rPh sb="0" eb="2">
      <t>アンゼン</t>
    </rPh>
    <rPh sb="2" eb="4">
      <t>キョウイク</t>
    </rPh>
    <rPh sb="5" eb="6">
      <t>カン</t>
    </rPh>
    <rPh sb="8" eb="10">
      <t>コウモク</t>
    </rPh>
    <phoneticPr fontId="1"/>
  </si>
  <si>
    <t>1実施</t>
  </si>
  <si>
    <t>1通知している</t>
  </si>
  <si>
    <t>1講じている</t>
  </si>
  <si>
    <t>未受診者への対応（未受診者がいる場合）</t>
    <rPh sb="9" eb="13">
      <t>ミジュシンシャ</t>
    </rPh>
    <rPh sb="16" eb="18">
      <t>バアイ</t>
    </rPh>
    <phoneticPr fontId="1"/>
  </si>
  <si>
    <t>4該当なし</t>
  </si>
  <si>
    <t>1確認（健康診断書の写しを保管）</t>
  </si>
  <si>
    <t>2点検表</t>
  </si>
  <si>
    <t>1毎日</t>
  </si>
  <si>
    <t>2未実施</t>
  </si>
  <si>
    <t>1常備されている</t>
  </si>
  <si>
    <t>（１）法人登記の状況</t>
    <phoneticPr fontId="1"/>
  </si>
  <si>
    <t>４　教職員の健康診断（直近の実施状況について記載）</t>
    <phoneticPr fontId="1"/>
  </si>
  <si>
    <t>（３）必要な事後措置</t>
    <phoneticPr fontId="1"/>
  </si>
  <si>
    <t>（５）業務委託の派遣職員等の健康状況の確認及び保管状況</t>
    <phoneticPr fontId="1"/>
  </si>
  <si>
    <t>（４）飲料水の水源の区分</t>
    <phoneticPr fontId="1"/>
  </si>
  <si>
    <t>（６）便所の構造</t>
    <phoneticPr fontId="1"/>
  </si>
  <si>
    <t>教室等の環境</t>
    <phoneticPr fontId="1"/>
  </si>
  <si>
    <t>ア</t>
    <phoneticPr fontId="1"/>
  </si>
  <si>
    <t>イ</t>
    <phoneticPr fontId="1"/>
  </si>
  <si>
    <t>（１）学校給食の実施の有無</t>
    <phoneticPr fontId="1"/>
  </si>
  <si>
    <t>（キ）保健所の立ち入り検査</t>
    <phoneticPr fontId="1"/>
  </si>
  <si>
    <t>（ア）浄化槽の処理能力</t>
    <phoneticPr fontId="1"/>
  </si>
  <si>
    <t>3インターネット</t>
  </si>
  <si>
    <t>月額５万円</t>
    <rPh sb="0" eb="2">
      <t>ゲツガク</t>
    </rPh>
    <rPh sb="3" eb="5">
      <t>マンエン</t>
    </rPh>
    <phoneticPr fontId="1"/>
  </si>
  <si>
    <t>（２）総勘定元帳の作成頻度、作成者及び確認者</t>
    <phoneticPr fontId="1"/>
  </si>
  <si>
    <t>1適</t>
  </si>
  <si>
    <t>薄緑色のマス　⇒</t>
    <rPh sb="0" eb="1">
      <t>ウス</t>
    </rPh>
    <rPh sb="1" eb="3">
      <t>ミドリイロ</t>
    </rPh>
    <phoneticPr fontId="1"/>
  </si>
  <si>
    <t>水色太赤字のマス</t>
    <rPh sb="0" eb="2">
      <t>ミズイロ</t>
    </rPh>
    <rPh sb="2" eb="5">
      <t>フトアカジ</t>
    </rPh>
    <phoneticPr fontId="1"/>
  </si>
  <si>
    <t>別紙１参考</t>
  </si>
  <si>
    <r>
      <t xml:space="preserve"> (※1)</t>
    </r>
    <r>
      <rPr>
        <u/>
        <sz val="10"/>
        <color theme="1"/>
        <rFont val="ＭＳ Ｐゴシック"/>
        <family val="3"/>
        <charset val="128"/>
      </rPr>
      <t>令和６年４月から記載が必要</t>
    </r>
    <r>
      <rPr>
        <sz val="10"/>
        <color theme="1"/>
        <rFont val="ＭＳ Ｐゴシック"/>
        <family val="2"/>
        <charset val="128"/>
      </rPr>
      <t>な事項</t>
    </r>
    <phoneticPr fontId="1"/>
  </si>
  <si>
    <t>職員駐車場</t>
    <rPh sb="0" eb="2">
      <t>ショクイン</t>
    </rPh>
    <rPh sb="2" eb="5">
      <t>チュウシャジョウ</t>
    </rPh>
    <phoneticPr fontId="1"/>
  </si>
  <si>
    <t>1記入有</t>
  </si>
  <si>
    <t>2該当なし</t>
  </si>
  <si>
    <t>1記録有</t>
  </si>
  <si>
    <t>ア　身長（㊟１）</t>
    <phoneticPr fontId="1"/>
  </si>
  <si>
    <t>ウ　腹囲（㊟２）</t>
    <phoneticPr fontId="1"/>
  </si>
  <si>
    <t>ケ　胃の疾病及び異常（㊟３）</t>
    <phoneticPr fontId="1"/>
  </si>
  <si>
    <t>コ　貧血検査（㊟４）</t>
    <phoneticPr fontId="1"/>
  </si>
  <si>
    <t>サ　肝機能検査（㊟４）</t>
    <phoneticPr fontId="1"/>
  </si>
  <si>
    <t>シ　血中脂質検査（㊟４）</t>
    <phoneticPr fontId="1"/>
  </si>
  <si>
    <t>ス　血糖検査（㊟４）</t>
    <phoneticPr fontId="1"/>
  </si>
  <si>
    <t>セ　心電図検査（㊟４）</t>
    <phoneticPr fontId="1"/>
  </si>
  <si>
    <t>職員による目視等</t>
    <rPh sb="0" eb="2">
      <t>ショクイン</t>
    </rPh>
    <rPh sb="5" eb="7">
      <t>モクシ</t>
    </rPh>
    <rPh sb="7" eb="8">
      <t>トウ</t>
    </rPh>
    <phoneticPr fontId="1"/>
  </si>
  <si>
    <t>職員・バス運転手による点検</t>
    <rPh sb="0" eb="2">
      <t>ショクイン</t>
    </rPh>
    <rPh sb="5" eb="8">
      <t>ウンテンシュ</t>
    </rPh>
    <rPh sb="11" eb="13">
      <t>テンケン</t>
    </rPh>
    <phoneticPr fontId="1"/>
  </si>
  <si>
    <t>消火器有効期限切れ、火災報知機不鳴動</t>
    <rPh sb="0" eb="3">
      <t>ショウカキ</t>
    </rPh>
    <rPh sb="3" eb="8">
      <t>ユウコウキゲンギ</t>
    </rPh>
    <rPh sb="10" eb="15">
      <t>カサイホウチキ</t>
    </rPh>
    <rPh sb="15" eb="18">
      <t>フメイドウ</t>
    </rPh>
    <phoneticPr fontId="1"/>
  </si>
  <si>
    <t>出席した理事の人数</t>
    <rPh sb="0" eb="2">
      <t>シュッセキ</t>
    </rPh>
    <rPh sb="4" eb="6">
      <t>リジ</t>
    </rPh>
    <rPh sb="7" eb="9">
      <t>ニンズウ</t>
    </rPh>
    <phoneticPr fontId="1"/>
  </si>
  <si>
    <t>出席した評議員の人数</t>
    <rPh sb="4" eb="7">
      <t>ヒョウギイン</t>
    </rPh>
    <rPh sb="8" eb="9">
      <t>ニン</t>
    </rPh>
    <phoneticPr fontId="1"/>
  </si>
  <si>
    <t>出席した監事の人数</t>
    <phoneticPr fontId="1"/>
  </si>
  <si>
    <t>うち
外部理事</t>
    <rPh sb="5" eb="7">
      <t>リジ</t>
    </rPh>
    <phoneticPr fontId="1"/>
  </si>
  <si>
    <t>報酬の有無</t>
    <rPh sb="0" eb="2">
      <t>ホウシュウ</t>
    </rPh>
    <rPh sb="3" eb="5">
      <t>ウム</t>
    </rPh>
    <phoneticPr fontId="1"/>
  </si>
  <si>
    <t>日現在）</t>
  </si>
  <si>
    <t>その他の</t>
    <rPh sb="2" eb="3">
      <t>タ</t>
    </rPh>
    <phoneticPr fontId="1"/>
  </si>
  <si>
    <t>理事</t>
  </si>
  <si>
    <t>＊＊＊＊</t>
  </si>
  <si>
    <t>（３）代表業務執行理事及び業務執行理事</t>
    <phoneticPr fontId="1"/>
  </si>
  <si>
    <t>㊟：代表業務執行理事を設置する場合、寄附行為に定めるとともに代表業務執行理事の登記が必要。</t>
    <phoneticPr fontId="1"/>
  </si>
  <si>
    <t>1提出した⇒下のマスに入力</t>
  </si>
  <si>
    <t>1過半数の同意有</t>
  </si>
  <si>
    <t>別紙１「役員・評議員名簿」</t>
  </si>
  <si>
    <t>定時評議員会であるか</t>
    <phoneticPr fontId="1"/>
  </si>
  <si>
    <t>1聴取した⇒下に日付を入力</t>
  </si>
  <si>
    <t>ア　</t>
    <phoneticPr fontId="1"/>
  </si>
  <si>
    <t>別紙１「役員・評議員名簿」の作成</t>
    <rPh sb="14" eb="16">
      <t>サクセイ</t>
    </rPh>
    <phoneticPr fontId="1"/>
  </si>
  <si>
    <t>「別紙１参考」を参照して現在の親族等の特別利害関係のある者の人数を確認した後、</t>
    <phoneticPr fontId="1"/>
  </si>
  <si>
    <t>開始時刻</t>
    <rPh sb="0" eb="2">
      <t>カイシ</t>
    </rPh>
    <rPh sb="2" eb="4">
      <t>ジコク</t>
    </rPh>
    <phoneticPr fontId="1"/>
  </si>
  <si>
    <t>聴取した評議員会の開催日</t>
    <rPh sb="0" eb="2">
      <t>チョウシュ</t>
    </rPh>
    <phoneticPr fontId="1"/>
  </si>
  <si>
    <t>2設置していない</t>
  </si>
  <si>
    <t>（４）監事監査の実施状況及び指摘事項</t>
    <phoneticPr fontId="1"/>
  </si>
  <si>
    <t>議事録への記載</t>
    <rPh sb="0" eb="3">
      <t>ギジロク</t>
    </rPh>
    <rPh sb="5" eb="7">
      <t>キサイ</t>
    </rPh>
    <phoneticPr fontId="1"/>
  </si>
  <si>
    <t>５　法人の会計</t>
    <phoneticPr fontId="1"/>
  </si>
  <si>
    <t>1有⇒下表に入力</t>
  </si>
  <si>
    <t>㊟：令和２年４月以降、理事の利益相反取引（学校法人との売買取引や債務保証等）には理事会の事前承認が必要。</t>
    <phoneticPr fontId="1"/>
  </si>
  <si>
    <t>※支給のない場合は、「０」円を入力してください。</t>
    <rPh sb="1" eb="3">
      <t>シキュウ</t>
    </rPh>
    <rPh sb="6" eb="8">
      <t>バアイ</t>
    </rPh>
    <rPh sb="13" eb="14">
      <t>エン</t>
    </rPh>
    <rPh sb="15" eb="17">
      <t>ニュウリョク</t>
    </rPh>
    <phoneticPr fontId="1"/>
  </si>
  <si>
    <t>(参考）：経理規程、固定資産台帳、減価償却明細表</t>
  </si>
  <si>
    <t>不一致の場合、その理由等</t>
    <rPh sb="0" eb="3">
      <t>フイッチ</t>
    </rPh>
    <rPh sb="4" eb="6">
      <t>バアイ</t>
    </rPh>
    <rPh sb="9" eb="12">
      <t>リユウトウ</t>
    </rPh>
    <phoneticPr fontId="1"/>
  </si>
  <si>
    <t>別紙２</t>
    <phoneticPr fontId="1"/>
  </si>
  <si>
    <r>
      <rPr>
        <b/>
        <sz val="11"/>
        <color theme="1"/>
        <rFont val="ＭＳ Ｐゴシック"/>
        <family val="3"/>
        <charset val="128"/>
      </rPr>
      <t>別紙２を作成</t>
    </r>
    <r>
      <rPr>
        <sz val="11"/>
        <color theme="1"/>
        <rFont val="ＭＳ Ｐゴシック"/>
        <family val="2"/>
        <charset val="128"/>
      </rPr>
      <t>してください</t>
    </r>
    <phoneticPr fontId="1"/>
  </si>
  <si>
    <r>
      <rPr>
        <b/>
        <sz val="11"/>
        <color theme="1"/>
        <rFont val="ＭＳ Ｐゴシック"/>
        <family val="3"/>
        <charset val="128"/>
      </rPr>
      <t>下表に入力</t>
    </r>
    <r>
      <rPr>
        <sz val="11"/>
        <color theme="1"/>
        <rFont val="ＭＳ Ｐゴシック"/>
        <family val="2"/>
        <charset val="128"/>
      </rPr>
      <t>してください</t>
    </r>
    <phoneticPr fontId="1"/>
  </si>
  <si>
    <t>有価証券の保有状況</t>
    <rPh sb="7" eb="9">
      <t>ジョウキョウ</t>
    </rPh>
    <phoneticPr fontId="1"/>
  </si>
  <si>
    <r>
      <t>別</t>
    </r>
    <r>
      <rPr>
        <b/>
        <sz val="14"/>
        <color theme="1"/>
        <rFont val="ＭＳ ゴシック"/>
        <family val="3"/>
        <charset val="128"/>
      </rPr>
      <t>紙3</t>
    </r>
    <phoneticPr fontId="1"/>
  </si>
  <si>
    <t>別紙３</t>
    <rPh sb="0" eb="2">
      <t>ベッシ</t>
    </rPh>
    <phoneticPr fontId="1"/>
  </si>
  <si>
    <r>
      <t>（８）</t>
    </r>
    <r>
      <rPr>
        <b/>
        <u/>
        <sz val="11"/>
        <color theme="1"/>
        <rFont val="ＭＳ Ｐゴシック"/>
        <family val="3"/>
        <charset val="128"/>
      </rPr>
      <t>元本保証のない</t>
    </r>
    <r>
      <rPr>
        <b/>
        <sz val="11"/>
        <color theme="1"/>
        <rFont val="ＭＳ Ｐゴシック"/>
        <family val="3"/>
        <charset val="128"/>
      </rPr>
      <t>有価証券を保有している場合の資産運用規程作成の有無</t>
    </r>
    <phoneticPr fontId="1"/>
  </si>
  <si>
    <t>1規程有</t>
  </si>
  <si>
    <t>（寄附行為の附則で経過措置が適用されている場合）</t>
    <phoneticPr fontId="1"/>
  </si>
  <si>
    <t>代表業務執行理事</t>
    <phoneticPr fontId="1"/>
  </si>
  <si>
    <t>業務執行理事</t>
    <phoneticPr fontId="1"/>
  </si>
  <si>
    <t>監事監査実施年月日</t>
    <phoneticPr fontId="1"/>
  </si>
  <si>
    <t>（２）理事個人(理事が経営する会社)に関する有償契約及び利息付金銭消費貸借</t>
    <phoneticPr fontId="1"/>
  </si>
  <si>
    <t>（５）未利用資産（土地建物･リゾート会員権等）の有無</t>
    <phoneticPr fontId="1"/>
  </si>
  <si>
    <t>未利用資産の内容</t>
    <phoneticPr fontId="1"/>
  </si>
  <si>
    <t>1適（漏れなし）</t>
  </si>
  <si>
    <t>2決算・事業報告</t>
  </si>
  <si>
    <t>3非該当（利害関係人含まれない）</t>
  </si>
  <si>
    <t>1予算・事業計画</t>
  </si>
  <si>
    <t>なし</t>
    <phoneticPr fontId="1"/>
  </si>
  <si>
    <t>職員用駐車場の賃貸契約</t>
    <rPh sb="0" eb="2">
      <t>ショクイン</t>
    </rPh>
    <rPh sb="2" eb="3">
      <t>ヨウ</t>
    </rPh>
    <rPh sb="3" eb="6">
      <t>チュウシャジョウ</t>
    </rPh>
    <rPh sb="7" eb="11">
      <t>チンタイケイヤク</t>
    </rPh>
    <phoneticPr fontId="1"/>
  </si>
  <si>
    <t>月額2万円</t>
    <rPh sb="0" eb="2">
      <t>ゲツガク</t>
    </rPh>
    <rPh sb="3" eb="5">
      <t>マンエン</t>
    </rPh>
    <phoneticPr fontId="1"/>
  </si>
  <si>
    <t>1注記有</t>
  </si>
  <si>
    <t>　　「借用財産」として財産目録に記載する必要がある。</t>
    <phoneticPr fontId="1"/>
  </si>
  <si>
    <t>別紙５</t>
    <phoneticPr fontId="1"/>
  </si>
  <si>
    <t>別紙１</t>
    <rPh sb="0" eb="2">
      <t>ベッシ</t>
    </rPh>
    <phoneticPr fontId="1"/>
  </si>
  <si>
    <t>㊟１：行数や列数が足りない場合は、適宜、追加・挿入してください。</t>
    <phoneticPr fontId="1"/>
  </si>
  <si>
    <t>㊟２：別のシートに、「別紙１参考」があります。特別利害関係者に係る資料ですので、ご確認ください。</t>
    <phoneticPr fontId="1"/>
  </si>
  <si>
    <t>附則</t>
  </si>
  <si>
    <t>ア　寄附行為に定める資産総額の変更登記の期限</t>
    <rPh sb="20" eb="22">
      <t>キゲン</t>
    </rPh>
    <phoneticPr fontId="1"/>
  </si>
  <si>
    <t>変更登記の期限</t>
    <rPh sb="5" eb="7">
      <t>キゲン</t>
    </rPh>
    <phoneticPr fontId="1"/>
  </si>
  <si>
    <t>(参考)：寄附行為、寄附行為変更認可申請書、寄附行為(変更)認可書、寄附行為変更届</t>
    <phoneticPr fontId="1"/>
  </si>
  <si>
    <t>㊟２：監事の選任は、評議員会で行う。</t>
    <phoneticPr fontId="1"/>
  </si>
  <si>
    <t>(参考）理事会の議事録</t>
    <phoneticPr fontId="1"/>
  </si>
  <si>
    <t>（続柄）</t>
    <phoneticPr fontId="1"/>
  </si>
  <si>
    <t>　① 当該者と婚姻の届出をしていないが事実上婚姻関係と同様の事情にある者</t>
    <phoneticPr fontId="1"/>
  </si>
  <si>
    <t>　② 当該者の使用人</t>
    <phoneticPr fontId="1"/>
  </si>
  <si>
    <t>　③ 当該者から受ける金銭その他の財産によつて生計を維持している者</t>
    <phoneticPr fontId="1"/>
  </si>
  <si>
    <t>　④ ②③に掲げる者の配偶者</t>
    <phoneticPr fontId="1"/>
  </si>
  <si>
    <t>　⑤ ①～③までに掲げる者の三親等以内の親族であつて、これらの者と生計を一にするもの</t>
    <phoneticPr fontId="1"/>
  </si>
  <si>
    <t>文部科学省令</t>
  </si>
  <si>
    <t>議事の経過の要領及びその結果</t>
    <phoneticPr fontId="1"/>
  </si>
  <si>
    <t>1作成有⇒下に入力</t>
  </si>
  <si>
    <t>1交付している⇒下のマスに入力</t>
  </si>
  <si>
    <t xml:space="preserve">  　交付書面「5その他」の場合の詳細</t>
    <rPh sb="3" eb="7">
      <t>コウフショメン</t>
    </rPh>
    <rPh sb="11" eb="12">
      <t>タ</t>
    </rPh>
    <rPh sb="14" eb="16">
      <t>バアイ</t>
    </rPh>
    <rPh sb="17" eb="19">
      <t>ショウサイ</t>
    </rPh>
    <phoneticPr fontId="1"/>
  </si>
  <si>
    <t>1設定有⇒下の明細に入力</t>
  </si>
  <si>
    <t>○　前回の実地検査での指摘事項に対する取り組み</t>
  </si>
  <si>
    <t>前回実地検査実施年月日</t>
  </si>
  <si>
    <t>指摘事項及びそれに対する取組状況</t>
  </si>
  <si>
    <t>指摘事項</t>
    <rPh sb="0" eb="4">
      <t>シテキジコウ</t>
    </rPh>
    <phoneticPr fontId="1"/>
  </si>
  <si>
    <t>改善に向けての取組状況</t>
    <rPh sb="0" eb="2">
      <t>カイゼン</t>
    </rPh>
    <rPh sb="3" eb="4">
      <t>ム</t>
    </rPh>
    <rPh sb="7" eb="11">
      <t>トリクミジョウキョウ</t>
    </rPh>
    <phoneticPr fontId="1"/>
  </si>
  <si>
    <t>経理責任者
（現金取扱担当者）</t>
    <phoneticPr fontId="1"/>
  </si>
  <si>
    <t>職</t>
    <phoneticPr fontId="1"/>
  </si>
  <si>
    <t>事務長</t>
  </si>
  <si>
    <t>未受診教職員・有の場合の
人数</t>
    <rPh sb="7" eb="8">
      <t>ユウ</t>
    </rPh>
    <rPh sb="9" eb="11">
      <t>バアイ</t>
    </rPh>
    <rPh sb="13" eb="15">
      <t>ニンズウ</t>
    </rPh>
    <phoneticPr fontId="1"/>
  </si>
  <si>
    <t>1実施（右欄に入力）</t>
  </si>
  <si>
    <t>　　障害部品が置かれていないか、ラジオやメガホン等の防災備品は常に整備されて保管されているか、など</t>
    <rPh sb="2" eb="4">
      <t>ショウガイ</t>
    </rPh>
    <rPh sb="4" eb="6">
      <t>ブヒン</t>
    </rPh>
    <rPh sb="7" eb="8">
      <t>オ</t>
    </rPh>
    <rPh sb="24" eb="25">
      <t>トウ</t>
    </rPh>
    <rPh sb="26" eb="30">
      <t>ボウサイビヒン</t>
    </rPh>
    <rPh sb="31" eb="32">
      <t>ツネ</t>
    </rPh>
    <rPh sb="33" eb="35">
      <t>セイビ</t>
    </rPh>
    <rPh sb="38" eb="40">
      <t>ホカン</t>
    </rPh>
    <phoneticPr fontId="1"/>
  </si>
  <si>
    <t>職名</t>
    <rPh sb="0" eb="2">
      <t>ショクメイ</t>
    </rPh>
    <phoneticPr fontId="1"/>
  </si>
  <si>
    <t>　　なお、医師が認めた場合は、ペプシノゲン法による血液検査等で実施することも可能である。</t>
    <phoneticPr fontId="1"/>
  </si>
  <si>
    <t>ホルムアルデヒド(㊟１)</t>
    <phoneticPr fontId="1"/>
  </si>
  <si>
    <t>トルエン
(㊟１)(㊟２）</t>
    <phoneticPr fontId="1"/>
  </si>
  <si>
    <t>1有⇒右と下欄に入力</t>
  </si>
  <si>
    <t>1届出有⇒下の届出日に入力</t>
  </si>
  <si>
    <t>1作成有⇒下の届出有無と周知方法に入力</t>
  </si>
  <si>
    <t>○△銀行</t>
    <rPh sb="2" eb="4">
      <t>ギンコウ</t>
    </rPh>
    <phoneticPr fontId="1"/>
  </si>
  <si>
    <t>○△会計事務所</t>
    <rPh sb="2" eb="7">
      <t>カイケイジムショ</t>
    </rPh>
    <phoneticPr fontId="1"/>
  </si>
  <si>
    <t>門扉の緊急修繕</t>
    <rPh sb="0" eb="2">
      <t>モントビラ</t>
    </rPh>
    <rPh sb="3" eb="7">
      <t>キンキュウシュウゼン</t>
    </rPh>
    <phoneticPr fontId="1"/>
  </si>
  <si>
    <t>○△医院</t>
    <rPh sb="2" eb="4">
      <t>イイン</t>
    </rPh>
    <phoneticPr fontId="1"/>
  </si>
  <si>
    <t>△◇病院</t>
    <rPh sb="2" eb="4">
      <t>ビョウイン</t>
    </rPh>
    <phoneticPr fontId="1"/>
  </si>
  <si>
    <t>○△防災（株）</t>
    <rPh sb="2" eb="4">
      <t>ボウサイ</t>
    </rPh>
    <rPh sb="5" eb="6">
      <t>カブ</t>
    </rPh>
    <phoneticPr fontId="1"/>
  </si>
  <si>
    <t>学校法人○△学園</t>
    <rPh sb="0" eb="4">
      <t>ガッコウホウジン</t>
    </rPh>
    <rPh sb="6" eb="8">
      <t>ガクエン</t>
    </rPh>
    <phoneticPr fontId="1"/>
  </si>
  <si>
    <t>㊟１：評議員の定数は、理事の定数を超える数でなければならない。</t>
    <rPh sb="3" eb="6">
      <t>ヒョウギイン</t>
    </rPh>
    <rPh sb="7" eb="9">
      <t>テイスウ</t>
    </rPh>
    <rPh sb="11" eb="13">
      <t>リジ</t>
    </rPh>
    <rPh sb="14" eb="16">
      <t>テイスウ</t>
    </rPh>
    <phoneticPr fontId="1"/>
  </si>
  <si>
    <t>1有⇒下の２マスに入力</t>
  </si>
  <si>
    <t>（参考）寄附行為、役員名簿、法人登記簿謄本又は現在事項全部証明書</t>
    <phoneticPr fontId="1"/>
  </si>
  <si>
    <t>イ　</t>
    <phoneticPr fontId="1"/>
  </si>
  <si>
    <t>「別紙１参考」を参照</t>
  </si>
  <si>
    <t>決議を要する事項について特別の利害関係を有する理事の氏名</t>
    <phoneticPr fontId="1"/>
  </si>
  <si>
    <t>出席した評議員、理事、監事等の氏名</t>
    <rPh sb="4" eb="7">
      <t>ヒョウギイン</t>
    </rPh>
    <rPh sb="8" eb="10">
      <t>リジ</t>
    </rPh>
    <rPh sb="13" eb="14">
      <t>トウ</t>
    </rPh>
    <phoneticPr fontId="1"/>
  </si>
  <si>
    <t>決議を要する事項について特別の利害関係を有する評議員の氏名</t>
    <rPh sb="23" eb="26">
      <t>ヒョウギイン</t>
    </rPh>
    <phoneticPr fontId="1"/>
  </si>
  <si>
    <t>㊟３：評議員会の議事については、文部科学省令で定めるところにより、議事録を作成しなければならない（私立学校法第78条）。</t>
    <rPh sb="3" eb="6">
      <t>ヒョウギイン</t>
    </rPh>
    <rPh sb="49" eb="54">
      <t>シリツガッコウホウ</t>
    </rPh>
    <rPh sb="54" eb="55">
      <t>ダイ</t>
    </rPh>
    <rPh sb="57" eb="58">
      <t>ジョウイジョウ</t>
    </rPh>
    <phoneticPr fontId="1"/>
  </si>
  <si>
    <t>（参考）　理事選任機関の理事選任に係る記録など</t>
    <phoneticPr fontId="1"/>
  </si>
  <si>
    <t>・監査の指摘事項欄は、指摘事項がない場合には「なし」と入力。</t>
    <rPh sb="1" eb="3">
      <t>カンサ</t>
    </rPh>
    <rPh sb="4" eb="8">
      <t>シテキジコウ</t>
    </rPh>
    <rPh sb="8" eb="9">
      <t>ラン</t>
    </rPh>
    <rPh sb="11" eb="15">
      <t>シテキジコウ</t>
    </rPh>
    <rPh sb="18" eb="20">
      <t>バアイ</t>
    </rPh>
    <rPh sb="27" eb="29">
      <t>ニュウリョク</t>
    </rPh>
    <phoneticPr fontId="1"/>
  </si>
  <si>
    <t>　未利用資産がある場合、</t>
    <phoneticPr fontId="1"/>
  </si>
  <si>
    <r>
      <t>㊟：労災保険は、臨時職員等及び65歳以上の者も含め、</t>
    </r>
    <r>
      <rPr>
        <u/>
        <sz val="10"/>
        <color theme="1"/>
        <rFont val="ＭＳ Ｐゴシック"/>
        <family val="3"/>
        <charset val="128"/>
      </rPr>
      <t>経営者一族を除く全ての雇用者が加入する必要がある。</t>
    </r>
    <phoneticPr fontId="1"/>
  </si>
  <si>
    <t>　理事会・評議員会議事録</t>
    <phoneticPr fontId="1"/>
  </si>
  <si>
    <t>1設置している⇒下表に入力</t>
  </si>
  <si>
    <t>2記載なし</t>
  </si>
  <si>
    <t>2なし</t>
  </si>
  <si>
    <t>2報酬なし</t>
  </si>
  <si>
    <t>2承認なし</t>
  </si>
  <si>
    <t>１　会計事務一般及び現金取扱い</t>
    <phoneticPr fontId="1"/>
  </si>
  <si>
    <t>2受入なし</t>
  </si>
  <si>
    <t>1有⇒右の２マスに入力</t>
  </si>
  <si>
    <t>2変更なし</t>
  </si>
  <si>
    <t>㊟ ：防災上の施設・設備の点検とは、例えば消火器の必要数が定位置に配備され標識が表示されているか、階段通路に</t>
    <rPh sb="10" eb="12">
      <t>セツビ</t>
    </rPh>
    <rPh sb="13" eb="15">
      <t>テンケン</t>
    </rPh>
    <rPh sb="18" eb="19">
      <t>タト</t>
    </rPh>
    <rPh sb="21" eb="24">
      <t>ショウカキ</t>
    </rPh>
    <rPh sb="25" eb="28">
      <t>ヒツヨウスウ</t>
    </rPh>
    <rPh sb="29" eb="32">
      <t>テイイチ</t>
    </rPh>
    <rPh sb="33" eb="35">
      <t>ハイビ</t>
    </rPh>
    <rPh sb="37" eb="39">
      <t>ヒョウシキ</t>
    </rPh>
    <rPh sb="40" eb="42">
      <t>ヒョウジ</t>
    </rPh>
    <rPh sb="49" eb="51">
      <t>カイダン</t>
    </rPh>
    <rPh sb="51" eb="53">
      <t>ツウロ</t>
    </rPh>
    <phoneticPr fontId="1"/>
  </si>
  <si>
    <t>別紙２の「4現金+預金」の
合計額</t>
    <phoneticPr fontId="1"/>
  </si>
  <si>
    <t>2雇用通知書（辞令を含む）</t>
  </si>
  <si>
    <t xml:space="preserve"> 専修学校・各種学校 </t>
    <phoneticPr fontId="1"/>
  </si>
  <si>
    <t>校長氏名</t>
    <rPh sb="0" eb="2">
      <t>コウチョウ</t>
    </rPh>
    <phoneticPr fontId="1"/>
  </si>
  <si>
    <t>学校法人設立
認可年月日</t>
    <rPh sb="0" eb="6">
      <t>ガッコウホウジンセツリツ</t>
    </rPh>
    <rPh sb="7" eb="12">
      <t>ニンカネンガッピ</t>
    </rPh>
    <phoneticPr fontId="1"/>
  </si>
  <si>
    <t>学　校　設　置
認可年月日</t>
    <rPh sb="0" eb="1">
      <t>ガク</t>
    </rPh>
    <rPh sb="2" eb="3">
      <t>コウ</t>
    </rPh>
    <rPh sb="4" eb="5">
      <t>セツ</t>
    </rPh>
    <rPh sb="6" eb="7">
      <t>チ</t>
    </rPh>
    <rPh sb="8" eb="10">
      <t>ニンカ</t>
    </rPh>
    <rPh sb="10" eb="13">
      <t>ネンガッピ</t>
    </rPh>
    <phoneticPr fontId="1"/>
  </si>
  <si>
    <t>(参考）：契約書、理事会議事録（特別代理人選任通知書）、元帳</t>
    <phoneticPr fontId="1"/>
  </si>
  <si>
    <t>(参考）：固定資産台帳、財産目録、登記簿謄本</t>
    <phoneticPr fontId="1"/>
  </si>
  <si>
    <t xml:space="preserve">  　　　　第１ 学校法人の管理運営　 ５ 法人の会計  （６）現金・預金</t>
    <rPh sb="32" eb="34">
      <t>ゲンキン</t>
    </rPh>
    <rPh sb="35" eb="37">
      <t>ヨキン</t>
    </rPh>
    <phoneticPr fontId="1"/>
  </si>
  <si>
    <t>（７）有価証券の保有状況　（特定預金に含まれるものを含む）</t>
    <phoneticPr fontId="1"/>
  </si>
  <si>
    <t>（９）借入金の有無、借入金台帳及び契約書の作成状況</t>
    <rPh sb="7" eb="9">
      <t>ウム</t>
    </rPh>
    <phoneticPr fontId="1"/>
  </si>
  <si>
    <t>(参考）：貸借対照表、財産目録、元帳</t>
    <phoneticPr fontId="1"/>
  </si>
  <si>
    <t>Ａ</t>
  </si>
  <si>
    <t>教職員の給与等（アからオの合計）</t>
    <phoneticPr fontId="1"/>
  </si>
  <si>
    <t>Ｂ</t>
  </si>
  <si>
    <t>ア　教職員の給与</t>
    <phoneticPr fontId="1"/>
  </si>
  <si>
    <t>イ　研究費</t>
    <phoneticPr fontId="1"/>
  </si>
  <si>
    <t>ウ　共済組合等の掛金</t>
    <phoneticPr fontId="1"/>
  </si>
  <si>
    <t>オ　教育用備品費（㊟２）</t>
    <phoneticPr fontId="1"/>
  </si>
  <si>
    <t>(参考）：資金収支計算書、事業活動収支計算書、貸借対照表、人件費支出内訳表（寄附行為認可基準∵非営利性の確認）</t>
    <phoneticPr fontId="1"/>
  </si>
  <si>
    <t>㊟２：図書費、教具費及び校具費をいう。</t>
    <phoneticPr fontId="1"/>
  </si>
  <si>
    <t>第２　学校の管理運営</t>
    <phoneticPr fontId="1"/>
  </si>
  <si>
    <t>学校名</t>
    <phoneticPr fontId="1"/>
  </si>
  <si>
    <t>○△学校</t>
    <rPh sb="2" eb="4">
      <t>ガッコウ</t>
    </rPh>
    <phoneticPr fontId="1"/>
  </si>
  <si>
    <t>（１）学則への記載事項の有無</t>
    <phoneticPr fontId="1"/>
  </si>
  <si>
    <t>項　　　　　　　　目</t>
    <rPh sb="0" eb="1">
      <t>コウ</t>
    </rPh>
    <rPh sb="9" eb="10">
      <t>メ</t>
    </rPh>
    <phoneticPr fontId="1"/>
  </si>
  <si>
    <t>記載事項の有無</t>
    <phoneticPr fontId="1"/>
  </si>
  <si>
    <t>修業年限、学年、学期及び授業を行わない日</t>
  </si>
  <si>
    <t>教育課程及び授業日時数</t>
  </si>
  <si>
    <t>学習の評価及び課程修了の認定</t>
  </si>
  <si>
    <t>収容定員及び職員組織</t>
  </si>
  <si>
    <t>入学、退学、転学、休学及び卒業</t>
  </si>
  <si>
    <t>授業料、入学金及びその他費用徴収</t>
  </si>
  <si>
    <t>賞罰</t>
  </si>
  <si>
    <t>寄宿舎</t>
  </si>
  <si>
    <t>(参考）：学則</t>
    <phoneticPr fontId="1"/>
  </si>
  <si>
    <t>入学資格</t>
  </si>
  <si>
    <t>出願手続</t>
  </si>
  <si>
    <t>入学手続</t>
  </si>
  <si>
    <t>科</t>
    <rPh sb="0" eb="1">
      <t>カ</t>
    </rPh>
    <phoneticPr fontId="1"/>
  </si>
  <si>
    <t>課程の組織</t>
    <phoneticPr fontId="1"/>
  </si>
  <si>
    <t>募集定員</t>
    <phoneticPr fontId="1"/>
  </si>
  <si>
    <t>選抜料（入学検定料）、入学金、授業料、その他納付金（実験実習費等）</t>
    <phoneticPr fontId="1"/>
  </si>
  <si>
    <t>3/31までに入学辞退を申し出た者について、
選抜料、入学金以外の納付金を返還する旨の記載</t>
    <phoneticPr fontId="1"/>
  </si>
  <si>
    <t>（２）募集要項への記載事項の有無</t>
    <phoneticPr fontId="1"/>
  </si>
  <si>
    <t>(参考）：募集要項、入学案内</t>
    <phoneticPr fontId="1"/>
  </si>
  <si>
    <t>定員（人）</t>
    <rPh sb="0" eb="2">
      <t>テイイン</t>
    </rPh>
    <rPh sb="3" eb="4">
      <t>ニン</t>
    </rPh>
    <phoneticPr fontId="1"/>
  </si>
  <si>
    <t>実員（人）</t>
    <rPh sb="0" eb="2">
      <t>ジツイン</t>
    </rPh>
    <rPh sb="3" eb="4">
      <t>ニン</t>
    </rPh>
    <phoneticPr fontId="1"/>
  </si>
  <si>
    <t>総学級数</t>
  </si>
  <si>
    <t>４０人以下の学級数</t>
  </si>
  <si>
    <t>４１人以上の学級の有無</t>
    <rPh sb="9" eb="11">
      <t>ウム</t>
    </rPh>
    <phoneticPr fontId="1"/>
  </si>
  <si>
    <t>１年</t>
    <rPh sb="1" eb="2">
      <t>ネン</t>
    </rPh>
    <phoneticPr fontId="1"/>
  </si>
  <si>
    <t>２年</t>
    <rPh sb="1" eb="2">
      <t>ネン</t>
    </rPh>
    <phoneticPr fontId="1"/>
  </si>
  <si>
    <t>３年</t>
    <rPh sb="1" eb="2">
      <t>ネン</t>
    </rPh>
    <phoneticPr fontId="1"/>
  </si>
  <si>
    <t>４年</t>
    <rPh sb="1" eb="2">
      <t>ネン</t>
    </rPh>
    <phoneticPr fontId="1"/>
  </si>
  <si>
    <t>計</t>
    <rPh sb="0" eb="1">
      <t>ケイ</t>
    </rPh>
    <phoneticPr fontId="1"/>
  </si>
  <si>
    <t>２１人以上の学級の有無</t>
    <rPh sb="9" eb="11">
      <t>ウム</t>
    </rPh>
    <phoneticPr fontId="1"/>
  </si>
  <si>
    <t>２０人以下の学級数</t>
    <phoneticPr fontId="1"/>
  </si>
  <si>
    <t>２１人以上の学級数</t>
    <phoneticPr fontId="1"/>
  </si>
  <si>
    <t>　※入学案内、募集要項の記載事項に係る学則変更は、
　　　前年度５月末までに届け出てください。</t>
    <phoneticPr fontId="1"/>
  </si>
  <si>
    <t>(参考）：学則変更届の控え</t>
    <rPh sb="5" eb="6">
      <t>ガク</t>
    </rPh>
    <phoneticPr fontId="1"/>
  </si>
  <si>
    <t>（６）募集要項と学則との整合</t>
    <phoneticPr fontId="1"/>
  </si>
  <si>
    <t>募集要項と学則との整合</t>
  </si>
  <si>
    <t>（７）「専修学校における学校評価ガイドライン」に基づく学校評価の実施状況</t>
    <phoneticPr fontId="1"/>
  </si>
  <si>
    <t>（参考）：学校で作成した評価結果シート等</t>
    <phoneticPr fontId="1"/>
  </si>
  <si>
    <t>入学案内に、卒業時に取得できる資格等
について応募者に誤解を受けることがないよう
適正な記載がされていますか</t>
    <phoneticPr fontId="1"/>
  </si>
  <si>
    <t>2資格などの養成施設の指定あり⇒下表に入力</t>
  </si>
  <si>
    <t>資格名</t>
    <rPh sb="0" eb="2">
      <t>シカク</t>
    </rPh>
    <rPh sb="2" eb="3">
      <t>ナ</t>
    </rPh>
    <phoneticPr fontId="1"/>
  </si>
  <si>
    <t>学科名</t>
    <rPh sb="0" eb="3">
      <t>ガッカメイ</t>
    </rPh>
    <phoneticPr fontId="1"/>
  </si>
  <si>
    <t>指定日</t>
    <rPh sb="0" eb="3">
      <t>シテイビ</t>
    </rPh>
    <phoneticPr fontId="1"/>
  </si>
  <si>
    <t>指定内容</t>
    <rPh sb="0" eb="4">
      <t>シテイナイヨウ</t>
    </rPh>
    <phoneticPr fontId="1"/>
  </si>
  <si>
    <t>募集要領への記載</t>
    <rPh sb="0" eb="2">
      <t>ボシュウ</t>
    </rPh>
    <rPh sb="2" eb="4">
      <t>ヨウリョウ</t>
    </rPh>
    <rPh sb="6" eb="8">
      <t>キサイ</t>
    </rPh>
    <phoneticPr fontId="1"/>
  </si>
  <si>
    <t>(参考）：入学案内、養成施設又は養成学校の指定書</t>
    <phoneticPr fontId="1"/>
  </si>
  <si>
    <t>（９）専修学校設置基準(又は各種学校規程)の授業時数の遵守</t>
    <phoneticPr fontId="1"/>
  </si>
  <si>
    <t>学則で定めたカリキュラムに則り、専修学校設置基準(又は各種学校規程)の授業時数を遵守していますか。</t>
    <phoneticPr fontId="1"/>
  </si>
  <si>
    <t>学年</t>
    <rPh sb="0" eb="2">
      <t>ガクネン</t>
    </rPh>
    <phoneticPr fontId="1"/>
  </si>
  <si>
    <t>昼間又は
夜間等の別</t>
    <rPh sb="0" eb="2">
      <t>ヒルマ</t>
    </rPh>
    <rPh sb="2" eb="3">
      <t>マタ</t>
    </rPh>
    <rPh sb="5" eb="8">
      <t>ヤカントウ</t>
    </rPh>
    <rPh sb="9" eb="10">
      <t>ベツ</t>
    </rPh>
    <phoneticPr fontId="1"/>
  </si>
  <si>
    <t>学則の定め</t>
    <rPh sb="0" eb="2">
      <t>ガクソク</t>
    </rPh>
    <rPh sb="3" eb="4">
      <t>サダ</t>
    </rPh>
    <phoneticPr fontId="1"/>
  </si>
  <si>
    <t>授　業　時　数　（時間）</t>
    <rPh sb="0" eb="1">
      <t>ジュ</t>
    </rPh>
    <rPh sb="2" eb="3">
      <t>ゴウ</t>
    </rPh>
    <rPh sb="4" eb="5">
      <t>ジ</t>
    </rPh>
    <rPh sb="6" eb="7">
      <t>スウ</t>
    </rPh>
    <rPh sb="9" eb="11">
      <t>ジカン</t>
    </rPh>
    <phoneticPr fontId="1"/>
  </si>
  <si>
    <t>※学科・学年別に記載してください。</t>
  </si>
  <si>
    <t>(参考）：学則</t>
    <rPh sb="5" eb="7">
      <t>ガクソク</t>
    </rPh>
    <phoneticPr fontId="1"/>
  </si>
  <si>
    <t>学則</t>
    <rPh sb="0" eb="2">
      <t>ガクソク</t>
    </rPh>
    <phoneticPr fontId="1"/>
  </si>
  <si>
    <t>　不足数</t>
    <rPh sb="1" eb="4">
      <t>フソクスウ</t>
    </rPh>
    <phoneticPr fontId="1"/>
  </si>
  <si>
    <t>設置基準等</t>
    <rPh sb="0" eb="5">
      <t>セッチキジュントウ</t>
    </rPh>
    <phoneticPr fontId="1"/>
  </si>
  <si>
    <t>　不足人数</t>
    <rPh sb="1" eb="5">
      <t>フソクニンズウ</t>
    </rPh>
    <phoneticPr fontId="1"/>
  </si>
  <si>
    <t>　適否</t>
    <rPh sb="1" eb="3">
      <t>テキヒ</t>
    </rPh>
    <phoneticPr fontId="1"/>
  </si>
  <si>
    <t>うち専任職員</t>
    <rPh sb="2" eb="4">
      <t>センニン</t>
    </rPh>
    <rPh sb="4" eb="6">
      <t>ショクイン</t>
    </rPh>
    <phoneticPr fontId="1"/>
  </si>
  <si>
    <t>教　員</t>
    <rPh sb="0" eb="1">
      <t>キョウ</t>
    </rPh>
    <rPh sb="2" eb="3">
      <t>イン</t>
    </rPh>
    <phoneticPr fontId="1"/>
  </si>
  <si>
    <t>うち専任教員(※)</t>
    <rPh sb="2" eb="4">
      <t>センニン</t>
    </rPh>
    <rPh sb="4" eb="6">
      <t>キョウイン</t>
    </rPh>
    <phoneticPr fontId="1"/>
  </si>
  <si>
    <t>職　員</t>
    <rPh sb="0" eb="1">
      <t>ショク</t>
    </rPh>
    <rPh sb="2" eb="3">
      <t>イン</t>
    </rPh>
    <phoneticPr fontId="1"/>
  </si>
  <si>
    <t>学則を満たしていない、又は設置基準等に不適合な場合、その理由</t>
  </si>
  <si>
    <t>（２）校長の資格</t>
    <phoneticPr fontId="1"/>
  </si>
  <si>
    <t>理事選任機関の種類</t>
    <rPh sb="7" eb="9">
      <t>シュルイ</t>
    </rPh>
    <phoneticPr fontId="1"/>
  </si>
  <si>
    <t>イ　理事選任機関が評議員会かそれ以外か</t>
    <rPh sb="9" eb="13">
      <t>ヒョウギインカイ</t>
    </rPh>
    <rPh sb="16" eb="18">
      <t>イガイ</t>
    </rPh>
    <phoneticPr fontId="1"/>
  </si>
  <si>
    <t>(参考）：学則、校長採用届</t>
    <phoneticPr fontId="1"/>
  </si>
  <si>
    <t>（３）校長の勤務形態</t>
    <rPh sb="6" eb="10">
      <t>キンムケイタイ</t>
    </rPh>
    <phoneticPr fontId="1"/>
  </si>
  <si>
    <t>勤務形態</t>
    <rPh sb="0" eb="4">
      <t>キンムケイタイ</t>
    </rPh>
    <phoneticPr fontId="1"/>
  </si>
  <si>
    <t>非常勤の場合の出勤状況</t>
    <phoneticPr fontId="1"/>
  </si>
  <si>
    <t>日／週</t>
    <rPh sb="0" eb="1">
      <t>ヒ</t>
    </rPh>
    <rPh sb="2" eb="3">
      <t>シュウ</t>
    </rPh>
    <phoneticPr fontId="1"/>
  </si>
  <si>
    <t>非常勤の場合の勤務時間</t>
    <rPh sb="7" eb="11">
      <t>キンムジカン</t>
    </rPh>
    <phoneticPr fontId="1"/>
  </si>
  <si>
    <t>時間／週</t>
    <rPh sb="0" eb="2">
      <t>ジカン</t>
    </rPh>
    <rPh sb="3" eb="4">
      <t>シュウ</t>
    </rPh>
    <phoneticPr fontId="1"/>
  </si>
  <si>
    <t>(参考）：校長採用届の控え、出勤簿、履歴書</t>
    <phoneticPr fontId="1"/>
  </si>
  <si>
    <t>（４）全教員における設置基準等に定める教員資格の有無</t>
    <phoneticPr fontId="1"/>
  </si>
  <si>
    <t>全教員における設置基準等に定める教員資格</t>
  </si>
  <si>
    <t>教員資格を有していない者全員の氏名　　</t>
    <rPh sb="0" eb="4">
      <t>キョウインシカク</t>
    </rPh>
    <rPh sb="5" eb="6">
      <t>ユウ</t>
    </rPh>
    <rPh sb="12" eb="14">
      <t>ゼンイン</t>
    </rPh>
    <phoneticPr fontId="1"/>
  </si>
  <si>
    <t>(参考）：教職員名簿、免許状の写し、卒業証書、履歴書</t>
    <phoneticPr fontId="1"/>
  </si>
  <si>
    <t>３　労働条件、福利等</t>
    <phoneticPr fontId="1"/>
  </si>
  <si>
    <t>（１）教職員の就業規則の作成状況</t>
    <phoneticPr fontId="1"/>
  </si>
  <si>
    <t>「3その他」の場合の詳細</t>
    <rPh sb="4" eb="5">
      <t>タ</t>
    </rPh>
    <rPh sb="7" eb="9">
      <t>バアイ</t>
    </rPh>
    <rPh sb="10" eb="12">
      <t>ショウサイ</t>
    </rPh>
    <phoneticPr fontId="1"/>
  </si>
  <si>
    <t>(参考）：労働基準監督署の受付印のある就業規則、教職員名簿</t>
    <phoneticPr fontId="1"/>
  </si>
  <si>
    <t>職員室に備付</t>
    <rPh sb="4" eb="6">
      <t>ソナエツケ</t>
    </rPh>
    <phoneticPr fontId="1"/>
  </si>
  <si>
    <t>（２）産前産後休業、育児・介護休業</t>
    <phoneticPr fontId="1"/>
  </si>
  <si>
    <t>「届出有」の場合、届出日</t>
    <phoneticPr fontId="1"/>
  </si>
  <si>
    <t>（３）教職員給与</t>
    <phoneticPr fontId="1"/>
  </si>
  <si>
    <t>(参考）：給与規程、給料表、賃金台帳、元帳、教職員名簿</t>
    <phoneticPr fontId="1"/>
  </si>
  <si>
    <t>ウ　給与規程における時間外勤務手当の規定の有無</t>
    <phoneticPr fontId="1"/>
  </si>
  <si>
    <t>(参考）：退職金規程(支給乗率表、標準給与月額表含む)</t>
    <phoneticPr fontId="1"/>
  </si>
  <si>
    <t>（４）退職金</t>
    <phoneticPr fontId="1"/>
  </si>
  <si>
    <t>（５）臨時・非常勤教職員雇用の際の契約書等の交付状況</t>
    <phoneticPr fontId="1"/>
  </si>
  <si>
    <t>(参考）：労働条件通知書、賃金規程、雇用契約書、辞令の写し</t>
    <phoneticPr fontId="1"/>
  </si>
  <si>
    <t>イ　労働条件の書面（FAX・メールを含む）での明示の状況</t>
    <phoneticPr fontId="1"/>
  </si>
  <si>
    <t>全教職員数
（臨時職員等を含む）</t>
    <rPh sb="0" eb="1">
      <t>ゼン</t>
    </rPh>
    <rPh sb="1" eb="4">
      <t>キョウショクイン</t>
    </rPh>
    <rPh sb="4" eb="5">
      <t>スウ</t>
    </rPh>
    <rPh sb="11" eb="12">
      <t>トウ</t>
    </rPh>
    <phoneticPr fontId="1"/>
  </si>
  <si>
    <t>(参考）：教職員名簿、雇用契約書、労働保険概算確定保険料申告書、雇用保険被保険者資格取得等確認通知書(事業主</t>
    <phoneticPr fontId="1"/>
  </si>
  <si>
    <t xml:space="preserve">         通知用)、私学共済標準給与基礎届の控え、退職金財団掛金通知書</t>
    <phoneticPr fontId="1"/>
  </si>
  <si>
    <t>（６）労災保険、雇用保険、私学共済及び退職金財団への加入状況</t>
    <phoneticPr fontId="1"/>
  </si>
  <si>
    <t>（７）職場におけるハラスメントの防止に向けた措置</t>
    <phoneticPr fontId="1"/>
  </si>
  <si>
    <t>４　施設及び設備</t>
    <phoneticPr fontId="1"/>
  </si>
  <si>
    <t>校　地</t>
    <rPh sb="0" eb="1">
      <t>コウ</t>
    </rPh>
    <rPh sb="2" eb="3">
      <t>チ</t>
    </rPh>
    <phoneticPr fontId="1"/>
  </si>
  <si>
    <t>校　舎</t>
    <rPh sb="0" eb="1">
      <t>コウ</t>
    </rPh>
    <rPh sb="2" eb="3">
      <t>シャ</t>
    </rPh>
    <phoneticPr fontId="1"/>
  </si>
  <si>
    <t>(参考）：登記簿謄本、固定資産台帳</t>
    <phoneticPr fontId="1"/>
  </si>
  <si>
    <t>(参考）：登記簿謄本</t>
    <phoneticPr fontId="1"/>
  </si>
  <si>
    <t>（１）設置基準に基づく校地・校舎の面積</t>
    <rPh sb="11" eb="13">
      <t>コウチ</t>
    </rPh>
    <rPh sb="14" eb="16">
      <t>コウシャ</t>
    </rPh>
    <phoneticPr fontId="1"/>
  </si>
  <si>
    <t>（３）校地・校舎への抵当権等の設定状況</t>
    <phoneticPr fontId="1"/>
  </si>
  <si>
    <t>校地(校舎)変更届提出年月日</t>
    <rPh sb="0" eb="2">
      <t>コウチ</t>
    </rPh>
    <rPh sb="3" eb="5">
      <t>コウシャ</t>
    </rPh>
    <rPh sb="6" eb="8">
      <t>ヘンコウ</t>
    </rPh>
    <rPh sb="8" eb="9">
      <t>トドケ</t>
    </rPh>
    <rPh sb="9" eb="11">
      <t>テイシュツ</t>
    </rPh>
    <rPh sb="11" eb="14">
      <t>ネンガッピ</t>
    </rPh>
    <phoneticPr fontId="1"/>
  </si>
  <si>
    <r>
      <t xml:space="preserve">使用料
</t>
    </r>
    <r>
      <rPr>
        <sz val="10"/>
        <color theme="1"/>
        <rFont val="ＭＳ Ｐゴシック"/>
        <family val="3"/>
        <charset val="128"/>
      </rPr>
      <t>（月額など）</t>
    </r>
    <rPh sb="0" eb="3">
      <t>シヨウリョウ</t>
    </rPh>
    <rPh sb="5" eb="7">
      <t>ゲツガク</t>
    </rPh>
    <phoneticPr fontId="1"/>
  </si>
  <si>
    <t>（６）施設の外部利用の状況</t>
    <phoneticPr fontId="1"/>
  </si>
  <si>
    <t>利　用　内　容</t>
    <rPh sb="0" eb="1">
      <t>リ</t>
    </rPh>
    <rPh sb="2" eb="3">
      <t>ヨウ</t>
    </rPh>
    <rPh sb="4" eb="5">
      <t>ナイ</t>
    </rPh>
    <rPh sb="6" eb="7">
      <t>カタチ</t>
    </rPh>
    <phoneticPr fontId="1"/>
  </si>
  <si>
    <r>
      <t xml:space="preserve">運　営　主　体
</t>
    </r>
    <r>
      <rPr>
        <sz val="10"/>
        <color theme="1"/>
        <rFont val="ＭＳ Ｐゴシック"/>
        <family val="3"/>
        <charset val="128"/>
      </rPr>
      <t>　（外部利用者名）</t>
    </r>
    <rPh sb="0" eb="1">
      <t>ウン</t>
    </rPh>
    <rPh sb="2" eb="3">
      <t>イトナ</t>
    </rPh>
    <rPh sb="4" eb="5">
      <t>オモ</t>
    </rPh>
    <rPh sb="6" eb="7">
      <t>カラダ</t>
    </rPh>
    <rPh sb="10" eb="12">
      <t>ガイブ</t>
    </rPh>
    <rPh sb="12" eb="14">
      <t>リヨウ</t>
    </rPh>
    <rPh sb="14" eb="15">
      <t>シャ</t>
    </rPh>
    <rPh sb="15" eb="16">
      <t>メイ</t>
    </rPh>
    <phoneticPr fontId="1"/>
  </si>
  <si>
    <t>事故発生時の学校の免責についての契約書記載</t>
    <rPh sb="0" eb="2">
      <t>ジコ</t>
    </rPh>
    <rPh sb="2" eb="4">
      <t>ハッセイ</t>
    </rPh>
    <rPh sb="4" eb="5">
      <t>ジ</t>
    </rPh>
    <rPh sb="6" eb="8">
      <t>ガッコウ</t>
    </rPh>
    <rPh sb="9" eb="11">
      <t>メンセキ</t>
    </rPh>
    <rPh sb="16" eb="21">
      <t>ケイヤクショキサイ</t>
    </rPh>
    <phoneticPr fontId="1"/>
  </si>
  <si>
    <t>(参考）：外部利用者との契約書、元帳</t>
    <phoneticPr fontId="1"/>
  </si>
  <si>
    <t>図書室</t>
    <rPh sb="0" eb="3">
      <t>トショシツ</t>
    </rPh>
    <phoneticPr fontId="1"/>
  </si>
  <si>
    <t>保健室</t>
    <rPh sb="0" eb="3">
      <t>ホケンシツ</t>
    </rPh>
    <phoneticPr fontId="1"/>
  </si>
  <si>
    <t>便所</t>
    <rPh sb="0" eb="2">
      <t>ベンジョ</t>
    </rPh>
    <phoneticPr fontId="1"/>
  </si>
  <si>
    <t>大</t>
    <rPh sb="0" eb="1">
      <t>ダイ</t>
    </rPh>
    <phoneticPr fontId="1"/>
  </si>
  <si>
    <t>小</t>
    <rPh sb="0" eb="1">
      <t>ショウ</t>
    </rPh>
    <phoneticPr fontId="1"/>
  </si>
  <si>
    <t>個</t>
    <rPh sb="0" eb="1">
      <t>コ</t>
    </rPh>
    <phoneticPr fontId="1"/>
  </si>
  <si>
    <t>男　子</t>
    <rPh sb="0" eb="1">
      <t>オトコ</t>
    </rPh>
    <rPh sb="2" eb="3">
      <t>コ</t>
    </rPh>
    <phoneticPr fontId="1"/>
  </si>
  <si>
    <t>女　子</t>
    <rPh sb="0" eb="1">
      <t>オンナ</t>
    </rPh>
    <rPh sb="2" eb="3">
      <t>コ</t>
    </rPh>
    <phoneticPr fontId="1"/>
  </si>
  <si>
    <t>多　目　的</t>
    <rPh sb="0" eb="1">
      <t>タ</t>
    </rPh>
    <rPh sb="2" eb="3">
      <t>メ</t>
    </rPh>
    <rPh sb="4" eb="5">
      <t>マト</t>
    </rPh>
    <phoneticPr fontId="1"/>
  </si>
  <si>
    <t>（３）学校における現金の取扱い</t>
    <rPh sb="3" eb="5">
      <t>ガッコウ</t>
    </rPh>
    <phoneticPr fontId="1"/>
  </si>
  <si>
    <t>一時的な現金立替額
の年度末残高</t>
    <phoneticPr fontId="1"/>
  </si>
  <si>
    <t>課　程</t>
    <rPh sb="0" eb="1">
      <t>カ</t>
    </rPh>
    <rPh sb="2" eb="3">
      <t>ホド</t>
    </rPh>
    <phoneticPr fontId="1"/>
  </si>
  <si>
    <t>学則で定める額</t>
    <rPh sb="0" eb="1">
      <t>ガク</t>
    </rPh>
    <rPh sb="1" eb="2">
      <t>ノリ</t>
    </rPh>
    <rPh sb="3" eb="4">
      <t>サダ</t>
    </rPh>
    <rPh sb="6" eb="7">
      <t>ガク</t>
    </rPh>
    <phoneticPr fontId="1"/>
  </si>
  <si>
    <t>入学案内で示す額</t>
    <rPh sb="0" eb="2">
      <t>ニュウガク</t>
    </rPh>
    <rPh sb="2" eb="4">
      <t>アンナイ</t>
    </rPh>
    <rPh sb="5" eb="6">
      <t>シメ</t>
    </rPh>
    <rPh sb="7" eb="8">
      <t>ガク</t>
    </rPh>
    <phoneticPr fontId="1"/>
  </si>
  <si>
    <t>入学金</t>
    <rPh sb="0" eb="1">
      <t>イ</t>
    </rPh>
    <phoneticPr fontId="1"/>
  </si>
  <si>
    <t>授業料</t>
    <rPh sb="0" eb="2">
      <t>ジュギョウ</t>
    </rPh>
    <rPh sb="2" eb="3">
      <t>リョウ</t>
    </rPh>
    <phoneticPr fontId="1"/>
  </si>
  <si>
    <t>入学検定料</t>
    <rPh sb="0" eb="2">
      <t>ニュウガク</t>
    </rPh>
    <rPh sb="2" eb="4">
      <t>ケンテイ</t>
    </rPh>
    <rPh sb="4" eb="5">
      <t>リョウ</t>
    </rPh>
    <phoneticPr fontId="1"/>
  </si>
  <si>
    <t>施設整備費</t>
  </si>
  <si>
    <t>実験実習費</t>
    <phoneticPr fontId="1"/>
  </si>
  <si>
    <t>１年生</t>
    <rPh sb="1" eb="3">
      <t>ネンセイ</t>
    </rPh>
    <phoneticPr fontId="1"/>
  </si>
  <si>
    <t>２年生</t>
    <rPh sb="1" eb="3">
      <t>ネンセイ</t>
    </rPh>
    <phoneticPr fontId="1"/>
  </si>
  <si>
    <t>３年生</t>
    <rPh sb="1" eb="3">
      <t>ネンセイ</t>
    </rPh>
    <phoneticPr fontId="1"/>
  </si>
  <si>
    <t>４年生</t>
    <rPh sb="1" eb="3">
      <t>ネンセイ</t>
    </rPh>
    <phoneticPr fontId="1"/>
  </si>
  <si>
    <t>（２）入学金の管理</t>
    <rPh sb="3" eb="6">
      <t>ニュウガクキン</t>
    </rPh>
    <phoneticPr fontId="1"/>
  </si>
  <si>
    <t>入　学　金</t>
    <phoneticPr fontId="1"/>
  </si>
  <si>
    <t>（３）授業料の管理</t>
    <rPh sb="3" eb="5">
      <t>ジュギョウ</t>
    </rPh>
    <phoneticPr fontId="1"/>
  </si>
  <si>
    <t>授　業　料</t>
    <rPh sb="0" eb="1">
      <t>ジュ</t>
    </rPh>
    <rPh sb="2" eb="3">
      <t>ゴウ</t>
    </rPh>
    <rPh sb="4" eb="5">
      <t>リョウ</t>
    </rPh>
    <phoneticPr fontId="1"/>
  </si>
  <si>
    <t>(参考）：学則、入学案内、元帳、入学金台帳、入学金減免規程、減免申請書</t>
    <phoneticPr fontId="1"/>
  </si>
  <si>
    <t xml:space="preserve">(参考）：学則、入学案内、元帳、授業料台帳、授業料減免規程、減免申請書
</t>
    <phoneticPr fontId="1"/>
  </si>
  <si>
    <t>(参考）：寄附募集趣意書、寄附者名簿、事業活動収支計算書、寄付申込書、元帳、固定資産台帳</t>
    <phoneticPr fontId="1"/>
  </si>
  <si>
    <t>(参考）：元帳、請求書、契約書及び領収書等支出証拠書</t>
    <phoneticPr fontId="1"/>
  </si>
  <si>
    <t>(参考）：元帳、証拠書、財産目録</t>
    <phoneticPr fontId="1"/>
  </si>
  <si>
    <r>
      <t>㊟：３月分の私学共済掛金は期末未払金に計上するが、</t>
    </r>
    <r>
      <rPr>
        <u/>
        <sz val="10"/>
        <rFont val="ＭＳ Ｐゴシック"/>
        <family val="3"/>
        <charset val="128"/>
      </rPr>
      <t>納期限を超過した「滞納」ではないので記載しない</t>
    </r>
    <r>
      <rPr>
        <sz val="10"/>
        <rFont val="ＭＳ Ｐゴシック"/>
        <family val="3"/>
        <charset val="128"/>
      </rPr>
      <t>。</t>
    </r>
    <phoneticPr fontId="1"/>
  </si>
  <si>
    <t>１　医師</t>
    <phoneticPr fontId="1"/>
  </si>
  <si>
    <t>（１）保健管理に関する指導を行う医師の有無</t>
    <phoneticPr fontId="1"/>
  </si>
  <si>
    <t>(参考）：学校保健安全法第３２条において、専修学校には医師を置くよう努めなければならないこととされている。</t>
    <phoneticPr fontId="1"/>
  </si>
  <si>
    <t>医師を置いている場合の参与の有無</t>
    <rPh sb="0" eb="2">
      <t>イシ</t>
    </rPh>
    <rPh sb="3" eb="4">
      <t>オ</t>
    </rPh>
    <rPh sb="8" eb="10">
      <t>バアイ</t>
    </rPh>
    <rPh sb="11" eb="13">
      <t>サンヨ</t>
    </rPh>
    <rPh sb="14" eb="16">
      <t>ウム</t>
    </rPh>
    <phoneticPr fontId="1"/>
  </si>
  <si>
    <t>(参考）：健康診断票</t>
    <phoneticPr fontId="1"/>
  </si>
  <si>
    <t>学校名</t>
    <rPh sb="0" eb="2">
      <t>ガッコウ</t>
    </rPh>
    <phoneticPr fontId="1"/>
  </si>
  <si>
    <t>（１）作成状況及び記載内容</t>
    <phoneticPr fontId="1"/>
  </si>
  <si>
    <t>(参考）：学校保健計画、学校安全計画、危険等発生時対処要領</t>
    <phoneticPr fontId="1"/>
  </si>
  <si>
    <t>　　行うものとされている。</t>
    <phoneticPr fontId="1"/>
  </si>
  <si>
    <t>未受診教職員の有無</t>
    <rPh sb="0" eb="3">
      <t>ミジュシン</t>
    </rPh>
    <rPh sb="3" eb="6">
      <t>キョウショクイン</t>
    </rPh>
    <rPh sb="7" eb="9">
      <t>ウム</t>
    </rPh>
    <phoneticPr fontId="1"/>
  </si>
  <si>
    <t>通学バス派遣職員</t>
    <rPh sb="1" eb="2">
      <t>ガク</t>
    </rPh>
    <phoneticPr fontId="1"/>
  </si>
  <si>
    <t>食堂・弁当販売員</t>
    <rPh sb="0" eb="2">
      <t>ショクドウ</t>
    </rPh>
    <rPh sb="3" eb="5">
      <t>ベントウ</t>
    </rPh>
    <rPh sb="5" eb="8">
      <t>ハンバイイン</t>
    </rPh>
    <phoneticPr fontId="1"/>
  </si>
  <si>
    <t>（１）教室等の空気</t>
    <phoneticPr fontId="1"/>
  </si>
  <si>
    <t>(参考）：委託業者からの検査結果報告書</t>
    <phoneticPr fontId="1"/>
  </si>
  <si>
    <t>浮遊粉じん(㊟１)</t>
    <phoneticPr fontId="1"/>
  </si>
  <si>
    <t>㊟１：浮遊粉じん（平成２９年度までは省略不可）、ホルムアルデヒド、トルエンその他揮発性有機化合物は、所定の方法により</t>
    <phoneticPr fontId="1"/>
  </si>
  <si>
    <t>測定した結果、著しく基準値を下回った場合は、教室等の環境に変化がない限り、以後の検査を省略することができる。</t>
  </si>
  <si>
    <t xml:space="preserve"> (参考）：委託業者からの検査結果報告書</t>
    <phoneticPr fontId="1"/>
  </si>
  <si>
    <t>騒音レベル</t>
    <rPh sb="0" eb="2">
      <t>ソウオン</t>
    </rPh>
    <phoneticPr fontId="1"/>
  </si>
  <si>
    <t>は、周囲の環境に変化がない限り、以後の検査を省略することができる。</t>
    <phoneticPr fontId="1"/>
  </si>
  <si>
    <t>（７）水泳プールの設置の有無</t>
    <phoneticPr fontId="1"/>
  </si>
  <si>
    <t>水泳プールの設置</t>
    <rPh sb="0" eb="2">
      <t>スイエイ</t>
    </rPh>
    <rPh sb="6" eb="8">
      <t>セッチ</t>
    </rPh>
    <phoneticPr fontId="1"/>
  </si>
  <si>
    <t>　　①プール水の原水</t>
    <rPh sb="6" eb="7">
      <t>ミズ</t>
    </rPh>
    <rPh sb="8" eb="10">
      <t>ゲンスイ</t>
    </rPh>
    <phoneticPr fontId="1"/>
  </si>
  <si>
    <t>　　②プールの利用期間</t>
    <rPh sb="7" eb="9">
      <t>リヨウ</t>
    </rPh>
    <rPh sb="9" eb="11">
      <t>キカン</t>
    </rPh>
    <phoneticPr fontId="1"/>
  </si>
  <si>
    <t>日～</t>
    <rPh sb="0" eb="1">
      <t>ヒ</t>
    </rPh>
    <phoneticPr fontId="1"/>
  </si>
  <si>
    <t>日の間利用</t>
    <rPh sb="0" eb="1">
      <t>ヒ</t>
    </rPh>
    <rPh sb="2" eb="3">
      <t>カン</t>
    </rPh>
    <rPh sb="3" eb="5">
      <t>リヨウ</t>
    </rPh>
    <phoneticPr fontId="1"/>
  </si>
  <si>
    <t>3日誌</t>
  </si>
  <si>
    <t>1実施している（下欄に入力）</t>
  </si>
  <si>
    <t>(参考）：点検表、日誌</t>
    <phoneticPr fontId="1"/>
  </si>
  <si>
    <t>校舎内・校地・
運動場</t>
    <rPh sb="8" eb="11">
      <t>ウンドウジョウ</t>
    </rPh>
    <phoneticPr fontId="1"/>
  </si>
  <si>
    <t>グラウンド設備、
プール等</t>
    <rPh sb="5" eb="7">
      <t>セツビ</t>
    </rPh>
    <rPh sb="12" eb="13">
      <t>トウ</t>
    </rPh>
    <phoneticPr fontId="1"/>
  </si>
  <si>
    <t>通学路及び
通学バス運行</t>
    <phoneticPr fontId="1"/>
  </si>
  <si>
    <t>イ　上記の定期点検のほか日常点検の実施状況</t>
    <phoneticPr fontId="1"/>
  </si>
  <si>
    <t>　　学校職員等が実施する防災上の点検を言います。</t>
    <rPh sb="2" eb="4">
      <t>ガッコウ</t>
    </rPh>
    <rPh sb="4" eb="6">
      <t>ショクイン</t>
    </rPh>
    <rPh sb="6" eb="7">
      <t>トウ</t>
    </rPh>
    <rPh sb="8" eb="10">
      <t>ジッシ</t>
    </rPh>
    <rPh sb="12" eb="15">
      <t>ボウサイジョウ</t>
    </rPh>
    <rPh sb="16" eb="18">
      <t>テンケン</t>
    </rPh>
    <rPh sb="19" eb="20">
      <t>イ</t>
    </rPh>
    <phoneticPr fontId="1"/>
  </si>
  <si>
    <t>ア　通学、校外学習等のために運行するバスの使用の有無</t>
    <phoneticPr fontId="1"/>
  </si>
  <si>
    <t>通学、校外学習等のために運行するバスの使用</t>
  </si>
  <si>
    <t>安全運転管理者の選任</t>
  </si>
  <si>
    <t>　　使用する自動車（乗車定員10人以下）の台数</t>
    <rPh sb="21" eb="23">
      <t>ダイスウ</t>
    </rPh>
    <phoneticPr fontId="1"/>
  </si>
  <si>
    <t>台</t>
    <rPh sb="0" eb="1">
      <t>ダイ</t>
    </rPh>
    <phoneticPr fontId="1"/>
  </si>
  <si>
    <t>※乗車定員11人以上の自動車は1台でも使用していれば選任義務が生じます。</t>
  </si>
  <si>
    <t>(参考）：安全運転管理者選任届の控え</t>
    <phoneticPr fontId="1"/>
  </si>
  <si>
    <t>運行開始前点検</t>
  </si>
  <si>
    <t>(参考）：日常点検表</t>
    <phoneticPr fontId="1"/>
  </si>
  <si>
    <t>バス乗降車の際の児童生徒等の所在確認</t>
    <phoneticPr fontId="1"/>
  </si>
  <si>
    <t>(参考）：バス送迎時の手順や役割を定めたマニュアル等</t>
    <phoneticPr fontId="1"/>
  </si>
  <si>
    <t>　　の場合が対象となる。</t>
    <phoneticPr fontId="1"/>
  </si>
  <si>
    <t>（３）消防法に基づく防火管理の状況</t>
    <phoneticPr fontId="1"/>
  </si>
  <si>
    <r>
      <t>イ　消防用設備等の点検の実施状況 (</t>
    </r>
    <r>
      <rPr>
        <u/>
        <sz val="11"/>
        <color theme="1"/>
        <rFont val="ＭＳ Ｐゴシック"/>
        <family val="3"/>
        <charset val="128"/>
      </rPr>
      <t>直近の２回分について記載する</t>
    </r>
    <r>
      <rPr>
        <sz val="11"/>
        <color theme="1"/>
        <rFont val="ＭＳ Ｐゴシック"/>
        <family val="2"/>
        <charset val="128"/>
      </rPr>
      <t>)</t>
    </r>
    <phoneticPr fontId="1"/>
  </si>
  <si>
    <t>(参考）：消防計画作成（変更）届出書、学校安全計画、学校日誌</t>
    <phoneticPr fontId="1"/>
  </si>
  <si>
    <r>
      <t>㊟：</t>
    </r>
    <r>
      <rPr>
        <u/>
        <sz val="10"/>
        <color theme="1"/>
        <rFont val="ＭＳ Ｐゴシック"/>
        <family val="3"/>
        <charset val="128"/>
      </rPr>
      <t>消火訓練、避難訓練、通報訓練は、消防計画に定める回数実施する。</t>
    </r>
    <phoneticPr fontId="1"/>
  </si>
  <si>
    <t>８　その他</t>
    <phoneticPr fontId="1"/>
  </si>
  <si>
    <t>(参考）：学校環境衛生管理マニュアル(H30.5文科省)P189～</t>
    <phoneticPr fontId="1"/>
  </si>
  <si>
    <t>1保健室あり</t>
  </si>
  <si>
    <t>(参考）：加入を示す書類、元帳</t>
    <phoneticPr fontId="1"/>
  </si>
  <si>
    <t>１　耐震診断及び耐震工事の状況</t>
  </si>
  <si>
    <t>2昭和５６年５月３１日以前に建築確認を受けた校舎がある　　　⇒下記「調査項目」（赤点線枠内）に入力</t>
  </si>
  <si>
    <t>「2昭和５６年５月３１日以前に建築確認を受けた校舎がある」場合に入力してください。</t>
    <rPh sb="32" eb="34">
      <t>ニュウリョク</t>
    </rPh>
    <phoneticPr fontId="1"/>
  </si>
  <si>
    <t>　ア　耐震診断の実施状況</t>
    <phoneticPr fontId="1"/>
  </si>
  <si>
    <t>①　実施状況</t>
    <phoneticPr fontId="1"/>
  </si>
  <si>
    <t>1実施済⇒②に入力</t>
  </si>
  <si>
    <t>②　実施時期</t>
    <rPh sb="2" eb="6">
      <t>ジッシジキ</t>
    </rPh>
    <phoneticPr fontId="1"/>
  </si>
  <si>
    <t>③　実施予定</t>
    <phoneticPr fontId="1"/>
  </si>
  <si>
    <t>④　実施予定時期</t>
    <phoneticPr fontId="1"/>
  </si>
  <si>
    <t>「④実施予定」が「2なし」の場合は、下欄に理由を入力してください。</t>
    <rPh sb="24" eb="26">
      <t>ニュウリョク</t>
    </rPh>
    <phoneticPr fontId="1"/>
  </si>
  <si>
    <t>　イ　耐震工事（補強又は改修）について</t>
    <phoneticPr fontId="1"/>
  </si>
  <si>
    <t>　　　校舎がある学校は回答してください。</t>
    <phoneticPr fontId="1"/>
  </si>
  <si>
    <t>耐震工事について</t>
    <phoneticPr fontId="1"/>
  </si>
  <si>
    <t>※整理番号</t>
    <rPh sb="1" eb="3">
      <t>セイリ</t>
    </rPh>
    <phoneticPr fontId="1"/>
  </si>
  <si>
    <t>別紙４</t>
    <phoneticPr fontId="1"/>
  </si>
  <si>
    <t>　　(直結給水の場合は記載する必要はありません)</t>
    <phoneticPr fontId="1"/>
  </si>
  <si>
    <t>×0.25 =</t>
    <phoneticPr fontId="1"/>
  </si>
  <si>
    <t>（イ）浄化槽の保守点検</t>
    <phoneticPr fontId="1"/>
  </si>
  <si>
    <t>項　　目</t>
    <rPh sb="0" eb="1">
      <t>コウ</t>
    </rPh>
    <rPh sb="3" eb="4">
      <t>メ</t>
    </rPh>
    <phoneticPr fontId="1"/>
  </si>
  <si>
    <t>実施の有無</t>
    <rPh sb="0" eb="1">
      <t>ジツ</t>
    </rPh>
    <rPh sb="1" eb="2">
      <t>シ</t>
    </rPh>
    <rPh sb="3" eb="4">
      <t>ユウ</t>
    </rPh>
    <rPh sb="4" eb="5">
      <t>ム</t>
    </rPh>
    <phoneticPr fontId="1"/>
  </si>
  <si>
    <t>記録の有無</t>
    <rPh sb="0" eb="1">
      <t>キ</t>
    </rPh>
    <rPh sb="1" eb="2">
      <t>ロク</t>
    </rPh>
    <rPh sb="3" eb="4">
      <t>ユウ</t>
    </rPh>
    <rPh sb="4" eb="5">
      <t>ム</t>
    </rPh>
    <phoneticPr fontId="1"/>
  </si>
  <si>
    <t>エ　眼の疾病及び異常</t>
    <phoneticPr fontId="1"/>
  </si>
  <si>
    <t>オ　耳鼻咽喉頭疾患</t>
    <phoneticPr fontId="1"/>
  </si>
  <si>
    <t>カ　皮膚疾患</t>
    <phoneticPr fontId="1"/>
  </si>
  <si>
    <t>ケ　その他の疾病及び異常</t>
    <phoneticPr fontId="1"/>
  </si>
  <si>
    <t>㊟１：２年生以上は除くことができる。</t>
    <rPh sb="4" eb="8">
      <t>ネンセイイジョウ</t>
    </rPh>
    <rPh sb="9" eb="10">
      <t>ノゾ</t>
    </rPh>
    <phoneticPr fontId="1"/>
  </si>
  <si>
    <t>㊟：実施した結果異常がない場合、健康診断票は空欄にせずそれぞれの項目全てに「異常なし」等と記載すること。</t>
    <rPh sb="2" eb="4">
      <t>ジッシ</t>
    </rPh>
    <rPh sb="6" eb="8">
      <t>ケッカ</t>
    </rPh>
    <rPh sb="8" eb="10">
      <t>イジョウ</t>
    </rPh>
    <rPh sb="13" eb="15">
      <t>バアイ</t>
    </rPh>
    <rPh sb="16" eb="18">
      <t>ケンコウ</t>
    </rPh>
    <rPh sb="18" eb="20">
      <t>シンダン</t>
    </rPh>
    <rPh sb="20" eb="21">
      <t>ヒョウ</t>
    </rPh>
    <rPh sb="22" eb="24">
      <t>クウラン</t>
    </rPh>
    <rPh sb="32" eb="34">
      <t>コウモク</t>
    </rPh>
    <rPh sb="34" eb="35">
      <t>スベ</t>
    </rPh>
    <rPh sb="38" eb="40">
      <t>イジョウ</t>
    </rPh>
    <rPh sb="43" eb="44">
      <t>ナド</t>
    </rPh>
    <rPh sb="45" eb="47">
      <t>キサイ</t>
    </rPh>
    <phoneticPr fontId="1"/>
  </si>
  <si>
    <t>設置している場合は、寄附行為の根拠規定及び選任年月日</t>
    <rPh sb="21" eb="23">
      <t>センニン</t>
    </rPh>
    <phoneticPr fontId="1"/>
  </si>
  <si>
    <t>役員等就（退）任届</t>
    <rPh sb="2" eb="3">
      <t>トウ</t>
    </rPh>
    <phoneticPr fontId="1"/>
  </si>
  <si>
    <t>４　理事長等による職務報告</t>
    <rPh sb="5" eb="6">
      <t>トウ</t>
    </rPh>
    <rPh sb="9" eb="11">
      <t>ショクム</t>
    </rPh>
    <phoneticPr fontId="1"/>
  </si>
  <si>
    <t>校長理事</t>
    <rPh sb="0" eb="2">
      <t>コウチョウ</t>
    </rPh>
    <phoneticPr fontId="1"/>
  </si>
  <si>
    <r>
      <t>私立学校法の改正に関する説明資料</t>
    </r>
    <r>
      <rPr>
        <u/>
        <sz val="9"/>
        <color rgb="FFFF0000"/>
        <rFont val="ＭＳ Ｐゴシック"/>
        <family val="3"/>
        <charset val="128"/>
      </rPr>
      <t>（文部科学省HP）</t>
    </r>
    <phoneticPr fontId="1"/>
  </si>
  <si>
    <t>　（資料表題：私立学校法の改正について）</t>
    <rPh sb="2" eb="6">
      <t>シリョウヒョウダイ</t>
    </rPh>
    <phoneticPr fontId="1"/>
  </si>
  <si>
    <t>議　　題</t>
    <rPh sb="0" eb="1">
      <t>ギ</t>
    </rPh>
    <rPh sb="3" eb="4">
      <t>ダイ</t>
    </rPh>
    <phoneticPr fontId="1"/>
  </si>
  <si>
    <t>議　題　１</t>
    <rPh sb="0" eb="1">
      <t>ギ</t>
    </rPh>
    <rPh sb="2" eb="3">
      <t>ダイ</t>
    </rPh>
    <phoneticPr fontId="1"/>
  </si>
  <si>
    <t>3理事長等による職務報告</t>
  </si>
  <si>
    <t>議　題　２</t>
    <rPh sb="0" eb="1">
      <t>ギ</t>
    </rPh>
    <rPh sb="2" eb="3">
      <t>ダイ</t>
    </rPh>
    <phoneticPr fontId="1"/>
  </si>
  <si>
    <t>議　題　３</t>
    <rPh sb="0" eb="1">
      <t>ギ</t>
    </rPh>
    <rPh sb="2" eb="3">
      <t>ダイ</t>
    </rPh>
    <phoneticPr fontId="1"/>
  </si>
  <si>
    <t>議　題　４</t>
    <rPh sb="0" eb="1">
      <t>ギ</t>
    </rPh>
    <rPh sb="2" eb="3">
      <t>ダイ</t>
    </rPh>
    <phoneticPr fontId="1"/>
  </si>
  <si>
    <t>議　題　５</t>
    <rPh sb="0" eb="1">
      <t>ギ</t>
    </rPh>
    <rPh sb="2" eb="3">
      <t>ダイ</t>
    </rPh>
    <phoneticPr fontId="1"/>
  </si>
  <si>
    <t>その他の議題</t>
    <rPh sb="2" eb="3">
      <t>タ</t>
    </rPh>
    <rPh sb="4" eb="6">
      <t>ギダイ</t>
    </rPh>
    <phoneticPr fontId="1"/>
  </si>
  <si>
    <t>○△研修センター
（年間管理費△◇万円、固定資産税◇△万円）</t>
    <rPh sb="2" eb="4">
      <t>ケンシュウ</t>
    </rPh>
    <rPh sb="10" eb="15">
      <t>ネンカンカンリヒ</t>
    </rPh>
    <rPh sb="17" eb="19">
      <t>マンエン</t>
    </rPh>
    <rPh sb="20" eb="25">
      <t>コテイシサンゼイ</t>
    </rPh>
    <rPh sb="27" eb="29">
      <t>マンエン</t>
    </rPh>
    <phoneticPr fontId="1"/>
  </si>
  <si>
    <t>1ある⇒下のマスに入力してください</t>
  </si>
  <si>
    <t>　処分予定がある場合
　その詳細</t>
    <rPh sb="1" eb="3">
      <t>ショブン</t>
    </rPh>
    <rPh sb="3" eb="5">
      <t>ヨテイ</t>
    </rPh>
    <rPh sb="8" eb="10">
      <t>バアイ</t>
    </rPh>
    <rPh sb="14" eb="16">
      <t>ショウサイ</t>
    </rPh>
    <phoneticPr fontId="1"/>
  </si>
  <si>
    <t>学校法人名</t>
    <rPh sb="0" eb="5">
      <t>ガッコウホウジンメイ</t>
    </rPh>
    <phoneticPr fontId="1"/>
  </si>
  <si>
    <r>
      <t>２　預　　金　（</t>
    </r>
    <r>
      <rPr>
        <b/>
        <u/>
        <sz val="11"/>
        <rFont val="ＭＳ ゴシック"/>
        <family val="3"/>
        <charset val="128"/>
      </rPr>
      <t>特定預金分を除く</t>
    </r>
    <r>
      <rPr>
        <b/>
        <sz val="11"/>
        <rFont val="ＭＳ ゴシック"/>
        <family val="3"/>
        <charset val="128"/>
      </rPr>
      <t>）</t>
    </r>
    <rPh sb="2" eb="3">
      <t>アズカリ</t>
    </rPh>
    <rPh sb="5" eb="6">
      <t>キン</t>
    </rPh>
    <rPh sb="8" eb="10">
      <t>トクテイ</t>
    </rPh>
    <rPh sb="10" eb="12">
      <t>ヨキン</t>
    </rPh>
    <rPh sb="12" eb="13">
      <t>ブン</t>
    </rPh>
    <rPh sb="14" eb="15">
      <t>ノゾ</t>
    </rPh>
    <phoneticPr fontId="20"/>
  </si>
  <si>
    <t>※当座預金の場合、年度末に小切手を振り出したものが３月３１日までに引き落とされないことがあります。</t>
    <rPh sb="17" eb="18">
      <t>フ</t>
    </rPh>
    <rPh sb="19" eb="20">
      <t>ダ</t>
    </rPh>
    <phoneticPr fontId="1"/>
  </si>
  <si>
    <t>　　この場合、当該額を「実際の保有額」の「当座預金等の修正」で修正してください。</t>
    <rPh sb="4" eb="6">
      <t>バアイ</t>
    </rPh>
    <rPh sb="7" eb="10">
      <t>トウガイガク</t>
    </rPh>
    <rPh sb="12" eb="14">
      <t>ジッサイ</t>
    </rPh>
    <rPh sb="15" eb="18">
      <t>ホユウガク</t>
    </rPh>
    <rPh sb="31" eb="33">
      <t>シュウセイ</t>
    </rPh>
    <phoneticPr fontId="1"/>
  </si>
  <si>
    <t>３　預　　金　（特定預金分）</t>
    <rPh sb="2" eb="3">
      <t>アズカリ</t>
    </rPh>
    <rPh sb="5" eb="6">
      <t>キン</t>
    </rPh>
    <rPh sb="8" eb="10">
      <t>トクテイ</t>
    </rPh>
    <rPh sb="10" eb="12">
      <t>ヨキン</t>
    </rPh>
    <rPh sb="12" eb="13">
      <t>ブン</t>
    </rPh>
    <phoneticPr fontId="20"/>
  </si>
  <si>
    <t>４　現金＋預金（特定預金分を除く）</t>
    <rPh sb="2" eb="4">
      <t>ゲンキン</t>
    </rPh>
    <rPh sb="5" eb="7">
      <t>ヨキン</t>
    </rPh>
    <rPh sb="8" eb="10">
      <t>トクテイ</t>
    </rPh>
    <rPh sb="10" eb="12">
      <t>ヨキン</t>
    </rPh>
    <rPh sb="12" eb="13">
      <t>ブン</t>
    </rPh>
    <rPh sb="14" eb="15">
      <t>ノゾ</t>
    </rPh>
    <phoneticPr fontId="20"/>
  </si>
  <si>
    <t xml:space="preserve">  　第１ 学校法人の管理運営　 ５ 法人の会計  （８）有価証券の保有状況</t>
    <phoneticPr fontId="1"/>
  </si>
  <si>
    <r>
      <t>小学校は、文部科学大臣の定めるところにより</t>
    </r>
    <r>
      <rPr>
        <u/>
        <sz val="11"/>
        <color theme="1"/>
        <rFont val="ＭＳ Ｐゴシック"/>
        <family val="3"/>
        <charset val="128"/>
      </rPr>
      <t>当該小学校の教育活動その他の学校運営の状況について評価を行い、その結果に基づき学校運営の改善を図るため必要な措置を講ずる</t>
    </r>
    <r>
      <rPr>
        <sz val="11"/>
        <color theme="1"/>
        <rFont val="ＭＳ Ｐゴシック"/>
        <family val="2"/>
        <charset val="128"/>
      </rPr>
      <t>ことにより、その教育水準の向上に努めなければならない。</t>
    </r>
    <phoneticPr fontId="1"/>
  </si>
  <si>
    <t>第四十九条</t>
  </si>
  <si>
    <t>第六十二条</t>
  </si>
  <si>
    <r>
      <t>小学校は、当該小学校の教育活動その他の学校運営の状況について、</t>
    </r>
    <r>
      <rPr>
        <u/>
        <sz val="11"/>
        <color theme="1"/>
        <rFont val="ＭＳ Ｐゴシック"/>
        <family val="3"/>
        <charset val="128"/>
      </rPr>
      <t>自ら評価を行い、その結果を公表</t>
    </r>
    <r>
      <rPr>
        <sz val="11"/>
        <color theme="1"/>
        <rFont val="ＭＳ Ｐゴシック"/>
        <family val="2"/>
        <charset val="128"/>
      </rPr>
      <t>するものとする。</t>
    </r>
    <phoneticPr fontId="1"/>
  </si>
  <si>
    <r>
      <t>小学校は、前条第一項の規定による評価の結果を踏まえた</t>
    </r>
    <r>
      <rPr>
        <u/>
        <sz val="11"/>
        <color theme="1"/>
        <rFont val="ＭＳ Ｐゴシック"/>
        <family val="3"/>
        <charset val="128"/>
      </rPr>
      <t>当該小学校の児童の保護者その他の当該小学校の関係者</t>
    </r>
    <r>
      <rPr>
        <sz val="11"/>
        <color theme="1"/>
        <rFont val="ＭＳ Ｐゴシック"/>
        <family val="2"/>
        <charset val="128"/>
      </rPr>
      <t>（当該小学校の職員を除く。）</t>
    </r>
    <r>
      <rPr>
        <u/>
        <sz val="11"/>
        <color theme="1"/>
        <rFont val="ＭＳ Ｐゴシック"/>
        <family val="3"/>
        <charset val="128"/>
      </rPr>
      <t>による評価を行い、その結果を公表するよう努める</t>
    </r>
    <r>
      <rPr>
        <sz val="11"/>
        <color theme="1"/>
        <rFont val="ＭＳ Ｐゴシック"/>
        <family val="2"/>
        <charset val="128"/>
      </rPr>
      <t>ものとする。</t>
    </r>
    <phoneticPr fontId="1"/>
  </si>
  <si>
    <t>第七十九条</t>
  </si>
  <si>
    <t>第百四条</t>
  </si>
  <si>
    <t>学校保健安全法施行規則　【抜粋】</t>
    <phoneticPr fontId="1"/>
  </si>
  <si>
    <t>昭和三十三年文部省令第十八号</t>
  </si>
  <si>
    <t>（自動車を運行する場合の所在の確認）</t>
  </si>
  <si>
    <t>第二十九条の二　</t>
  </si>
  <si>
    <r>
      <t>学校においては、児童生徒等の通学、校外における学習のための移動その他の児童生徒等の移動のために自動車を運行するときは、</t>
    </r>
    <r>
      <rPr>
        <u/>
        <sz val="11"/>
        <color theme="1"/>
        <rFont val="ＭＳ Ｐゴシック"/>
        <family val="3"/>
        <charset val="128"/>
      </rPr>
      <t>児童生徒等の乗車及び降車の際に、点呼その他の児童生徒等の所在を確実に把握することができる方法により、児童生徒等の所在を確認</t>
    </r>
    <r>
      <rPr>
        <sz val="11"/>
        <color theme="1"/>
        <rFont val="ＭＳ Ｐゴシック"/>
        <family val="2"/>
        <charset val="128"/>
      </rPr>
      <t>しなければならない。</t>
    </r>
    <phoneticPr fontId="1"/>
  </si>
  <si>
    <t>参考資料　【第４「２　学校保健計画、学校安全計画及び危険等発生時対処要領」分野】</t>
    <rPh sb="0" eb="4">
      <t>サンコウシリョウ</t>
    </rPh>
    <rPh sb="6" eb="7">
      <t>ダイ</t>
    </rPh>
    <rPh sb="37" eb="39">
      <t>ブンヤ</t>
    </rPh>
    <phoneticPr fontId="1"/>
  </si>
  <si>
    <t>学校保健安全法　【抜粋】</t>
    <phoneticPr fontId="1"/>
  </si>
  <si>
    <t>（危険等発生時対処要領の作成等）</t>
  </si>
  <si>
    <t>第二十九条</t>
  </si>
  <si>
    <t>学校においては、児童生徒等の安全の確保を図るため、当該学校の実情に応じて、危険等発生時において当該学校の職員がとるべき措置の具体的内容及び手順を定めた対処要領（次項において「危険等発生時対処要領」という。）を作成するものとする。</t>
  </si>
  <si>
    <t>校長は、危険等発生時対処要領の職員に対する周知、訓練の実施その他の危険等発生時において職員が適切に対処するために必要な措置を講ずるものとする。</t>
  </si>
  <si>
    <t>（学校医の職務執行の準則）</t>
  </si>
  <si>
    <t>第二十二条　</t>
  </si>
  <si>
    <t>学校医の職務執行の準則は、次の各号に掲げるとおりとする。</t>
  </si>
  <si>
    <t>一</t>
    <phoneticPr fontId="1"/>
  </si>
  <si>
    <t>二</t>
    <phoneticPr fontId="1"/>
  </si>
  <si>
    <t>学校の環境衛生の維持及び改善に関し、学校薬剤師と協力して、必要な指導及び助言を行うこと。</t>
  </si>
  <si>
    <t>参考資料　【第４「３　生徒の健康診断」分野】</t>
    <rPh sb="0" eb="4">
      <t>サンコウシリョウ</t>
    </rPh>
    <rPh sb="6" eb="7">
      <t>ダイ</t>
    </rPh>
    <rPh sb="19" eb="21">
      <t>ブンヤ</t>
    </rPh>
    <phoneticPr fontId="1"/>
  </si>
  <si>
    <t>（児童生徒等の健康診断）</t>
  </si>
  <si>
    <t>第十三条</t>
  </si>
  <si>
    <t>学校においては、毎学年定期に、児童生徒等（通信による教育を受ける学生を除く。）の健康診断を行わなければならない。</t>
  </si>
  <si>
    <t>学校においては、必要があるときは、臨時に、児童生徒等の健康診断を行うものとする。</t>
  </si>
  <si>
    <t>第十四条</t>
  </si>
  <si>
    <t>学校においては、前条の健康診断の結果に基づき、疾病の予防処置を行い、又は治療を指示し、並びに運動及び作業を軽減する等適切な措置をとらなければならない。</t>
  </si>
  <si>
    <t>（時期）</t>
  </si>
  <si>
    <t>第五条　</t>
  </si>
  <si>
    <r>
      <t>法第十三条第一項の</t>
    </r>
    <r>
      <rPr>
        <u/>
        <sz val="11"/>
        <color theme="1"/>
        <rFont val="ＭＳ Ｐゴシック"/>
        <family val="3"/>
        <charset val="128"/>
      </rPr>
      <t>健康診断は、毎学年、六月三十日までに行う</t>
    </r>
    <r>
      <rPr>
        <sz val="11"/>
        <color theme="1"/>
        <rFont val="ＭＳ Ｐゴシック"/>
        <family val="3"/>
        <charset val="128"/>
      </rPr>
      <t>ものとする。ただし、疾病その他やむを得ない事由によつて</t>
    </r>
    <r>
      <rPr>
        <u/>
        <sz val="11"/>
        <color theme="1"/>
        <rFont val="ＭＳ Ｐゴシック"/>
        <family val="3"/>
        <charset val="128"/>
      </rPr>
      <t>当該期日に健康診断を受けることのできなかつた者に対しては、その事由のなくなつた後すみやかに健康診断を行う</t>
    </r>
    <r>
      <rPr>
        <sz val="11"/>
        <color theme="1"/>
        <rFont val="ＭＳ Ｐゴシック"/>
        <family val="3"/>
        <charset val="128"/>
      </rPr>
      <t>ものとする。　【後略】</t>
    </r>
    <rPh sb="115" eb="119">
      <t>&lt;コウリャク&gt;</t>
    </rPh>
    <phoneticPr fontId="1"/>
  </si>
  <si>
    <t>（事後措置）</t>
  </si>
  <si>
    <t>第九条　</t>
  </si>
  <si>
    <t>疾病の予防処置を行うこと。</t>
  </si>
  <si>
    <t>必要な医療を受けるよう指示すること。</t>
  </si>
  <si>
    <t>三</t>
    <phoneticPr fontId="1"/>
  </si>
  <si>
    <t>必要な検査、予防接種等を受けるよう指示すること。</t>
  </si>
  <si>
    <t>四</t>
    <phoneticPr fontId="1"/>
  </si>
  <si>
    <t>療養のため必要な期間学校において学習しないよう指導すること。</t>
  </si>
  <si>
    <t>五</t>
    <phoneticPr fontId="1"/>
  </si>
  <si>
    <t>特別支援学級への編入について指導及び助言を行うこと。</t>
  </si>
  <si>
    <t>六</t>
    <phoneticPr fontId="1"/>
  </si>
  <si>
    <t>学習又は運動・作業の軽減、停止、変更等を行うこと。</t>
  </si>
  <si>
    <t>七</t>
    <phoneticPr fontId="1"/>
  </si>
  <si>
    <t>修学旅行、対外運動競技等への参加を制限すること。</t>
  </si>
  <si>
    <t>八</t>
    <phoneticPr fontId="1"/>
  </si>
  <si>
    <t>机又は腰掛の調整、座席の変更及び学級の編制の適正を図ること。</t>
  </si>
  <si>
    <t>九</t>
    <phoneticPr fontId="1"/>
  </si>
  <si>
    <t>その他発育、健康状態等に応じて適当な保健指導を行うこと。</t>
  </si>
  <si>
    <t>前項の場合において、結核の有無の検査の結果に基づく措置については、当該健康診断に当たつた学校医その他の医師が別表第一に定める生活規正の面及び医療の面の区分を組み合わせて決定する指導区分に基づいて、とるものとする。</t>
  </si>
  <si>
    <t>参考資料　【第４「４　教職員の健康診断」分野】</t>
    <rPh sb="0" eb="4">
      <t>サンコウシリョウ</t>
    </rPh>
    <rPh sb="6" eb="7">
      <t>ダイ</t>
    </rPh>
    <rPh sb="21" eb="23">
      <t>ブンヤ</t>
    </rPh>
    <phoneticPr fontId="1"/>
  </si>
  <si>
    <t>（職員の健康診断）</t>
  </si>
  <si>
    <t>第十五条</t>
    <rPh sb="2" eb="3">
      <t>ゴ</t>
    </rPh>
    <phoneticPr fontId="1"/>
  </si>
  <si>
    <t>学校の設置者は、毎学年定期に、学校の職員の健康診断を行わなければならない。</t>
  </si>
  <si>
    <t>学校の設置者は、必要があるときは、臨時に、学校の職員の健康診断を行うものとする。</t>
  </si>
  <si>
    <t>第十六条</t>
    <rPh sb="2" eb="3">
      <t>ロク</t>
    </rPh>
    <phoneticPr fontId="1"/>
  </si>
  <si>
    <t>学校の設置者は、前条の健康診断の結果に基づき、治療を指示し、及び勤務を軽減する等適切な措置をとらなければならない。</t>
  </si>
  <si>
    <t>（健康診断の方法及び技術的基準等）</t>
  </si>
  <si>
    <t>第十七条</t>
  </si>
  <si>
    <t>健康診断の方法及び技術的基準については、文部科学省令で定める。</t>
  </si>
  <si>
    <t>第十一条から前条までに定めるもののほか、健康診断の時期及び検査の項目その他健康診断に関し必要な事項は、前項に規定するものを除き、第十一条の健康診断に関するものについては政令で、第十三条及び第十五条の健康診断に関するものについては文部科学省令で定める。</t>
  </si>
  <si>
    <t>第十二条　</t>
  </si>
  <si>
    <r>
      <t>法第十五条第一項の健康診断の時期については、第五条の規定を準用する。この場合において、</t>
    </r>
    <r>
      <rPr>
        <u/>
        <sz val="11"/>
        <color theme="1"/>
        <rFont val="ＭＳ Ｐゴシック"/>
        <family val="3"/>
        <charset val="128"/>
      </rPr>
      <t>同条第一項中「六月三十日までに」とあるのは、「学校の設置者が定める適切な時期に」と読み替える</t>
    </r>
    <r>
      <rPr>
        <sz val="11"/>
        <color theme="1"/>
        <rFont val="ＭＳ Ｐゴシック"/>
        <family val="3"/>
        <charset val="128"/>
      </rPr>
      <t>ものとする。</t>
    </r>
    <phoneticPr fontId="1"/>
  </si>
  <si>
    <t>（検査の項目）</t>
  </si>
  <si>
    <t>第十三条　</t>
  </si>
  <si>
    <t>妊娠中の女性職員においては、前項第六号に掲げる検査の項目を除くものとする。</t>
  </si>
  <si>
    <t>第十六条　</t>
  </si>
  <si>
    <t>法第十五条第一項の健康診断に当たつた医師は、健康に異常があると認めた職員については、検査の結果を総合し、かつ、その職員の職務内容及び勤務の強度を考慮して、別表第二に定める生活規正の面及び医療の面の区分を組み合わせて指導区分を決定するものとする。</t>
  </si>
  <si>
    <t>　学校の設置者は、前項の規定により医師が行つた指導区分に基づき、次の基準により、法第十六条の措置をとらなければならない。</t>
  </si>
  <si>
    <t>「Ａ」　休暇又は休職等の方法で療養のため必要な期間勤務させないこと。</t>
  </si>
  <si>
    <t>「Ｂ」　勤務場所又は職務の変更、休暇による勤務時間の短縮等の方法で勤務を軽減し、かつ、深夜勤務、超過勤務、休日勤務
　　　　及び宿日直勤務をさせないこと。</t>
    <phoneticPr fontId="1"/>
  </si>
  <si>
    <t>「Ｃ」　超過勤務、休日勤務及び宿日直勤務をさせないか又はこれらの勤務を制限すること。</t>
  </si>
  <si>
    <t>「Ｄ」　勤務に制限を加えないこと。</t>
  </si>
  <si>
    <t>「１」　必要な医療を受けるよう指示すること。</t>
  </si>
  <si>
    <t>「２」　必要な検査、予防接種等を受けるよう指示すること。</t>
  </si>
  <si>
    <t>「３」　医療又は検査等の措置を必要としないこと。</t>
  </si>
  <si>
    <t>昭和四十七年労働省令第三十二号　令和7年1月1日 施行</t>
    <phoneticPr fontId="1"/>
  </si>
  <si>
    <t>（雇入時の健康診断）</t>
  </si>
  <si>
    <t>第四十三条</t>
  </si>
  <si>
    <t>参考資料　【第４「５　環境衛生検査」分野】</t>
    <rPh sb="0" eb="4">
      <t>サンコウシリョウ</t>
    </rPh>
    <rPh sb="6" eb="7">
      <t>ダイ</t>
    </rPh>
    <rPh sb="18" eb="20">
      <t>ブンヤ</t>
    </rPh>
    <phoneticPr fontId="1"/>
  </si>
  <si>
    <t>（学校環境衛生基準）</t>
  </si>
  <si>
    <t>第六条</t>
  </si>
  <si>
    <r>
      <t>文部科学大臣は、学校における</t>
    </r>
    <r>
      <rPr>
        <u/>
        <sz val="11"/>
        <color theme="1"/>
        <rFont val="ＭＳ Ｐゴシック"/>
        <family val="3"/>
        <charset val="128"/>
      </rPr>
      <t>換気、採光、照明、保温、清潔保持その他環境衛生に係る事項</t>
    </r>
    <r>
      <rPr>
        <sz val="11"/>
        <color theme="1"/>
        <rFont val="ＭＳ Ｐゴシック"/>
        <family val="3"/>
        <charset val="128"/>
      </rPr>
      <t>（学校給食法（昭和二十九年法律第百六十号）第九条第一項（夜間課程を置く高等学校における学校給食に関する法律（昭和三十一年法律第百五十七号）第七条及び特別支援学校の幼稚部及び高等部における学校給食に関する法律（昭和三十二年法律第百十八号）第六条において準用する場合を含む。）に規定する事項を除く。）</t>
    </r>
    <r>
      <rPr>
        <u/>
        <sz val="11"/>
        <color theme="1"/>
        <rFont val="ＭＳ Ｐゴシック"/>
        <family val="3"/>
        <charset val="128"/>
      </rPr>
      <t>について、児童生徒等及び職員の健康を保護する上で維持されることが望ましい基準（以下この条において「学校環境衛生基準」という。）を定める</t>
    </r>
    <r>
      <rPr>
        <sz val="11"/>
        <color theme="1"/>
        <rFont val="ＭＳ Ｐゴシック"/>
        <family val="3"/>
        <charset val="128"/>
      </rPr>
      <t>ものとする。</t>
    </r>
    <phoneticPr fontId="1"/>
  </si>
  <si>
    <t>学校の設置者は、学校環境衛生基準に照らしてその設置する学校の適切な環境の維持に努めなければならない。</t>
  </si>
  <si>
    <t>校長は、学校環境衛生基準に照らし、学校の環境衛生に関し適正を欠く事項があると認めた場合には、遅滞なく、その改善のために必要な措置を講じ、又は当該措置を講ずることができないときは、当該学校の設置者に対し、その旨を申し出るものとする。</t>
  </si>
  <si>
    <t>（環境衛生検査）</t>
  </si>
  <si>
    <t>第一条　</t>
  </si>
  <si>
    <t>学校保健安全法（昭和三十三年法律第五十六号。以下「法」という。）第五条の環境衛生検査は、他の法令に基づくもののほか、毎学年定期に、法第六条に規定する学校環境衛生基準に基づき行わなければならない。</t>
  </si>
  <si>
    <t>学校環境衛生管理マニュアル_「学校環境衛生基準」の理論と実践［平成30年度改訂版］　【抜粋】</t>
    <rPh sb="42" eb="46">
      <t>&lt;バッスイ&gt;</t>
    </rPh>
    <phoneticPr fontId="1"/>
  </si>
  <si>
    <t>第Ⅱ章第１_1</t>
    <rPh sb="0" eb="1">
      <t>ダイ</t>
    </rPh>
    <rPh sb="2" eb="3">
      <t>ショウ</t>
    </rPh>
    <rPh sb="3" eb="4">
      <t>ダイ</t>
    </rPh>
    <phoneticPr fontId="1"/>
  </si>
  <si>
    <t>教室等の環境（換気、保温、採光、照明、騒音等の環境をいう。以下同じ。）に係る学校環境衛生基準は、次表の左欄に掲げる検査項目ごとに、同表の右欄のとおりとする。(p21)　</t>
    <phoneticPr fontId="1"/>
  </si>
  <si>
    <t>第Ⅱ章第１_2</t>
    <phoneticPr fontId="1"/>
  </si>
  <si>
    <r>
      <t>1 の学校環境衛生基準の達成状況を調査するため、次表の左欄に掲げる検査項目ごとに、同表の右欄に掲げる方法又はこれと同等以上の方法により、</t>
    </r>
    <r>
      <rPr>
        <u/>
        <sz val="11"/>
        <color theme="1"/>
        <rFont val="ＭＳ Ｐゴシック"/>
        <family val="3"/>
        <charset val="128"/>
      </rPr>
      <t>検査項目①～⑦及び⑩～⑫については、毎学年2 回</t>
    </r>
    <r>
      <rPr>
        <sz val="11"/>
        <color theme="1"/>
        <rFont val="ＭＳ Ｐゴシック"/>
        <family val="2"/>
        <charset val="128"/>
      </rPr>
      <t>、</t>
    </r>
    <r>
      <rPr>
        <u/>
        <sz val="11"/>
        <color theme="1"/>
        <rFont val="ＭＳ Ｐゴシック"/>
        <family val="3"/>
        <charset val="128"/>
      </rPr>
      <t>検査項目⑧及び⑨については、毎学年1 回定期に検査を行う</t>
    </r>
    <r>
      <rPr>
        <sz val="11"/>
        <color theme="1"/>
        <rFont val="ＭＳ Ｐゴシック"/>
        <family val="2"/>
        <charset val="128"/>
      </rPr>
      <t>ものとする。(p22)　＜検査方法等は省略＞</t>
    </r>
    <rPh sb="134" eb="136">
      <t>ケンサ</t>
    </rPh>
    <rPh sb="136" eb="138">
      <t>ホウホウ</t>
    </rPh>
    <rPh sb="138" eb="139">
      <t>トウ</t>
    </rPh>
    <rPh sb="140" eb="142">
      <t>ショウリャク</t>
    </rPh>
    <phoneticPr fontId="1"/>
  </si>
  <si>
    <t>換気及び保温等</t>
    <rPh sb="0" eb="2">
      <t>カンキ</t>
    </rPh>
    <rPh sb="2" eb="3">
      <t>オヨ</t>
    </rPh>
    <rPh sb="4" eb="6">
      <t>ホオン</t>
    </rPh>
    <rPh sb="6" eb="7">
      <t>トウ</t>
    </rPh>
    <phoneticPr fontId="1"/>
  </si>
  <si>
    <t>採光及び照明</t>
    <phoneticPr fontId="1"/>
  </si>
  <si>
    <t>⑩照度：
　　　ア 　教室及びそれに準ずる場所の照度の下限値は、300 lx（ルクス）とする。また、教室及び黒板の照度は、500 lx 以上である
　　　　　ことが望ましい。
　　　イ 　教室及び黒板のそれぞれの最大照度と最小照度の比は、20：1 を超えないこと。また、10：1 を超えないことが望ましい。
　　　【以下省略】
⑪まぶしさ：
　　　ア 　児童生徒等から見て、黒板の外側15 ゜以内の範囲に輝きの強い光源（昼光の場合は窓）がないこと。
　　　イ 　見え方を妨害するような光沢が、黒板面及び机上面にないこと。
　　　ウ 　見え方を妨害するような電灯や明るい窓等が、テレビ及びコンピュータ等の画面に映じていないこと。</t>
    <rPh sb="1" eb="3">
      <t>ショウド</t>
    </rPh>
    <rPh sb="157" eb="163">
      <t>&lt;イカショウリャク&gt;</t>
    </rPh>
    <phoneticPr fontId="1"/>
  </si>
  <si>
    <t>騒音</t>
    <rPh sb="0" eb="2">
      <t>ソウオン</t>
    </rPh>
    <phoneticPr fontId="1"/>
  </si>
  <si>
    <t>⑫騒音レベル：　教室内の等価騒音レベルは、窓を閉じているときはLAeq 50 dB（デシベル）以下、窓を開けているときは
　　　　　　　　　　　LAeq 55 dB 以下であることが望ましい。</t>
    <rPh sb="1" eb="3">
      <t>ソウオン</t>
    </rPh>
    <phoneticPr fontId="1"/>
  </si>
  <si>
    <t>備考</t>
    <rPh sb="0" eb="2">
      <t>ビコウ</t>
    </rPh>
    <phoneticPr fontId="1"/>
  </si>
  <si>
    <t>・検査項目④については、検査の結果が著しく基準値を下回る場合には、以後教室等の環境に変化が認められない限り、
　次回からの検査を省略することができる。
・検査項目⑥及び⑦については、教室等において燃焼器具を使用していない場合に限り、検査を省略することができる。
・検査項目⑧ウ～カについては、必要と認める場合に検査を行う。
・検査項目⑧については、児童生徒等がいない教室等において、30分以上換気の後5 時間以上密閉してから採取し、ホルムアルデヒド
　にあっては高速液体クロマトグラフ法により、トルエン、キシレン、パラジクロロベンゼン、エチルベンゼン、スチレンにあっては
　ガスクロマトグラフ−質量分析法により測定した場合に限り、その結果が著しく基準値を下回る場合には、以後教室等の環境に変化が
　認められない限り、次回からの検査を省略することができる。
・検査項目⑨については、保健室の寝具、カーペット敷の教室等において検査を行う。
・検査項目⑫において、測定結果が著しく基準値を下回る場合には、以後教室等の内外の環境に変化が認められない限り、次回から
　の検査を省略することができる。</t>
    <phoneticPr fontId="1"/>
  </si>
  <si>
    <t>右記のリンク</t>
    <rPh sb="0" eb="2">
      <t>ウキ</t>
    </rPh>
    <phoneticPr fontId="1"/>
  </si>
  <si>
    <r>
      <t>文部科学省</t>
    </r>
    <r>
      <rPr>
        <u/>
        <sz val="11"/>
        <color theme="1"/>
        <rFont val="ＭＳ Ｐゴシック"/>
        <family val="3"/>
        <charset val="128"/>
      </rPr>
      <t>「学校環境衛生管理マニュアル　「学校環境衛生基準」の理論と実践」</t>
    </r>
    <r>
      <rPr>
        <sz val="11"/>
        <color theme="1"/>
        <rFont val="ＭＳ Ｐゴシック"/>
        <family val="3"/>
        <charset val="128"/>
      </rPr>
      <t>へのリンク（「学校環境衛生基準」を含む）</t>
    </r>
    <rPh sb="0" eb="5">
      <t>モンブカガクショウ</t>
    </rPh>
    <rPh sb="54" eb="55">
      <t>フク</t>
    </rPh>
    <phoneticPr fontId="1"/>
  </si>
  <si>
    <r>
      <rPr>
        <b/>
        <sz val="12"/>
        <color theme="1"/>
        <rFont val="ＭＳ Ｐゴシック"/>
        <family val="3"/>
        <charset val="128"/>
      </rPr>
      <t>参考資料　【第４「５（８）</t>
    </r>
    <r>
      <rPr>
        <b/>
        <sz val="10"/>
        <color theme="1"/>
        <rFont val="ＭＳ Ｐゴシック"/>
        <family val="3"/>
        <charset val="128"/>
      </rPr>
      <t>学校の清潔、ネズミ、衛生害虫等及び教室等の備品の管理」</t>
    </r>
    <r>
      <rPr>
        <b/>
        <sz val="11"/>
        <color theme="1"/>
        <rFont val="ＭＳ Ｐゴシック"/>
        <family val="3"/>
        <charset val="128"/>
      </rPr>
      <t>、「</t>
    </r>
    <r>
      <rPr>
        <b/>
        <sz val="12"/>
        <color theme="1"/>
        <rFont val="ＭＳ Ｐゴシック"/>
        <family val="3"/>
        <charset val="128"/>
      </rPr>
      <t>６（１）</t>
    </r>
    <r>
      <rPr>
        <b/>
        <sz val="10"/>
        <color theme="1"/>
        <rFont val="ＭＳ Ｐゴシック"/>
        <family val="3"/>
        <charset val="128"/>
      </rPr>
      <t>園の施設、園具等の安全点検の実施状況」</t>
    </r>
    <r>
      <rPr>
        <b/>
        <sz val="11"/>
        <color theme="1"/>
        <rFont val="ＭＳ Ｐゴシック"/>
        <family val="3"/>
        <charset val="128"/>
      </rPr>
      <t>分野】</t>
    </r>
    <rPh sb="0" eb="4">
      <t>サンコウシリョウ</t>
    </rPh>
    <rPh sb="6" eb="7">
      <t>ダイ</t>
    </rPh>
    <rPh sb="65" eb="67">
      <t>ブンヤ</t>
    </rPh>
    <phoneticPr fontId="1"/>
  </si>
  <si>
    <r>
      <t>文部科学大臣は、学校における</t>
    </r>
    <r>
      <rPr>
        <u/>
        <sz val="11"/>
        <color theme="1"/>
        <rFont val="ＭＳ Ｐゴシック"/>
        <family val="3"/>
        <charset val="128"/>
      </rPr>
      <t>換気、採光、照明、保温、清潔保持その他環境衛生に係る事項</t>
    </r>
    <r>
      <rPr>
        <sz val="11"/>
        <color theme="1"/>
        <rFont val="ＭＳ Ｐゴシック"/>
        <family val="2"/>
        <charset val="128"/>
      </rPr>
      <t>（学校給食法（昭和二十九年法律第百六十号）第九条第一項（夜間課程を置く高等学校における学校給食に関する法律（昭和三十一年法律第百五十七号）第七条及び特別支援学校の幼稚部及び高等部における学校給食に関する法律（昭和三十二年法律第百十八号）第六条において準用する場合を含む。）に規定する事項を除く。）</t>
    </r>
    <r>
      <rPr>
        <u/>
        <sz val="11"/>
        <color theme="1"/>
        <rFont val="ＭＳ Ｐゴシック"/>
        <family val="3"/>
        <charset val="128"/>
      </rPr>
      <t>について、児童生徒等及び職員の健康を保護する上で維持されることが望ましい基準（以下この条において「学校環境衛生基準」という。）を定める</t>
    </r>
    <r>
      <rPr>
        <sz val="11"/>
        <color theme="1"/>
        <rFont val="ＭＳ Ｐゴシック"/>
        <family val="2"/>
        <charset val="128"/>
      </rPr>
      <t>ものとする。</t>
    </r>
    <phoneticPr fontId="1"/>
  </si>
  <si>
    <r>
      <t>学校保健安全法（昭和三十三年法律第五十六号。以下「法」という。）第五条の</t>
    </r>
    <r>
      <rPr>
        <u/>
        <sz val="11"/>
        <color theme="1"/>
        <rFont val="ＭＳ Ｐゴシック"/>
        <family val="3"/>
        <charset val="128"/>
      </rPr>
      <t>環境衛生検査は</t>
    </r>
    <r>
      <rPr>
        <sz val="11"/>
        <color theme="1"/>
        <rFont val="ＭＳ Ｐゴシック"/>
        <family val="2"/>
        <charset val="128"/>
      </rPr>
      <t>、他の法令に基づくもののほか、</t>
    </r>
    <r>
      <rPr>
        <u/>
        <sz val="11"/>
        <color theme="1"/>
        <rFont val="ＭＳ Ｐゴシック"/>
        <family val="3"/>
        <charset val="128"/>
      </rPr>
      <t>毎学年定期に、法第六条に規定する学校環境衛生基準に基づき行わなければならない。</t>
    </r>
    <phoneticPr fontId="1"/>
  </si>
  <si>
    <t>（日常における環境衛生）</t>
  </si>
  <si>
    <t>第二条　</t>
  </si>
  <si>
    <r>
      <t>学校においては、前条の</t>
    </r>
    <r>
      <rPr>
        <u/>
        <sz val="11"/>
        <color theme="1"/>
        <rFont val="ＭＳ Ｐゴシック"/>
        <family val="3"/>
        <charset val="128"/>
      </rPr>
      <t>環境衛生検査のほか、日常的な点検</t>
    </r>
    <r>
      <rPr>
        <sz val="11"/>
        <color theme="1"/>
        <rFont val="ＭＳ Ｐゴシック"/>
        <family val="2"/>
        <charset val="128"/>
      </rPr>
      <t>を行い、環境衛生の維持又は改善を図らなければならない。</t>
    </r>
    <phoneticPr fontId="1"/>
  </si>
  <si>
    <t>（安全点検）</t>
  </si>
  <si>
    <t>第二十八条　</t>
  </si>
  <si>
    <r>
      <t>法第二十七条の</t>
    </r>
    <r>
      <rPr>
        <u/>
        <sz val="11"/>
        <color theme="1"/>
        <rFont val="ＭＳ Ｐゴシック"/>
        <family val="3"/>
        <charset val="128"/>
      </rPr>
      <t>安全点検は</t>
    </r>
    <r>
      <rPr>
        <sz val="11"/>
        <color theme="1"/>
        <rFont val="ＭＳ Ｐゴシック"/>
        <family val="2"/>
        <charset val="128"/>
      </rPr>
      <t>、他の法令に基づくもののほか、</t>
    </r>
    <r>
      <rPr>
        <u/>
        <sz val="11"/>
        <color theme="1"/>
        <rFont val="ＭＳ Ｐゴシック"/>
        <family val="3"/>
        <charset val="128"/>
      </rPr>
      <t>毎学期一回以上、児童生徒等が通常使用する施設及び設備の異常の有無について系統的に行わなければならない</t>
    </r>
    <r>
      <rPr>
        <sz val="11"/>
        <color theme="1"/>
        <rFont val="ＭＳ Ｐゴシック"/>
        <family val="2"/>
        <charset val="128"/>
      </rPr>
      <t>。</t>
    </r>
    <phoneticPr fontId="1"/>
  </si>
  <si>
    <t>学校においては、必要があるときは、臨時に、安全点検を行うものとする。</t>
  </si>
  <si>
    <t>（日常における環境の安全）</t>
  </si>
  <si>
    <t>第二十九条　</t>
  </si>
  <si>
    <r>
      <t>学校においては、前条の安全点検のほか、</t>
    </r>
    <r>
      <rPr>
        <u/>
        <sz val="11"/>
        <color theme="1"/>
        <rFont val="ＭＳ Ｐゴシック"/>
        <family val="3"/>
        <charset val="128"/>
      </rPr>
      <t>設備等について日常的な点検</t>
    </r>
    <r>
      <rPr>
        <sz val="11"/>
        <color theme="1"/>
        <rFont val="ＭＳ Ｐゴシック"/>
        <family val="2"/>
        <charset val="128"/>
      </rPr>
      <t>を行い、環境の安全の確保を図らなければならない。</t>
    </r>
    <phoneticPr fontId="1"/>
  </si>
  <si>
    <t>第Ⅰ章４（２）⑤日常点検(p13)</t>
    <rPh sb="0" eb="1">
      <t>ダイ</t>
    </rPh>
    <rPh sb="2" eb="3">
      <t>ショウ</t>
    </rPh>
    <rPh sb="8" eb="12">
      <t>ニチジョウテンケン</t>
    </rPh>
    <phoneticPr fontId="1"/>
  </si>
  <si>
    <r>
      <t>各教室の環境については学級担任の役割にするなど、校務分掌等に基づき教職員の役割を明確にして実施する</t>
    </r>
    <r>
      <rPr>
        <sz val="9"/>
        <color theme="1"/>
        <rFont val="ＭＳ Ｐゴシック"/>
        <family val="3"/>
        <charset val="128"/>
      </rPr>
      <t>（p20「②日常点検」参照）</t>
    </r>
    <r>
      <rPr>
        <sz val="11"/>
        <color theme="1"/>
        <rFont val="ＭＳ Ｐゴシック"/>
        <family val="2"/>
        <charset val="128"/>
      </rPr>
      <t>。
関係教職員等： 学級担任、教科担任、園長・校長・学長、副園長・副校長・教頭等、養護教諭、栄養教諭（学校栄養職員）等</t>
    </r>
    <phoneticPr fontId="1"/>
  </si>
  <si>
    <t>第Ⅰ章５（２）⑤日常点検(p20)</t>
    <rPh sb="2" eb="3">
      <t>ショウ</t>
    </rPh>
    <rPh sb="8" eb="12">
      <t>ニチジョウテンケン</t>
    </rPh>
    <phoneticPr fontId="1"/>
  </si>
  <si>
    <t>　日常点検は、点検すべき事項について、毎授業日の授業開始時、授業中、又は授業終了時等において、主として官能法によりその環境を点検し、その点検結果を定期検査や臨時検査に活用したり、必要に応じて事後措置を講じたりするためのものである。各教室の環境については学級担任の役割とするなど、校務分掌等に基づき教職員の役割を明確にした上で、確実に実施する必要がある。
　学校環境衛生活動は、身の回りの環境がどのように維持されているかを知る保健教育の一環として、児童生徒等が学校環境衛生活動を行うことも考えられる。</t>
    <phoneticPr fontId="1"/>
  </si>
  <si>
    <t>第Ⅱ章第3_１学校の清潔(p106)</t>
    <rPh sb="0" eb="1">
      <t>ダイ</t>
    </rPh>
    <rPh sb="2" eb="3">
      <t>ショウ</t>
    </rPh>
    <rPh sb="3" eb="4">
      <t>ダイ</t>
    </rPh>
    <rPh sb="7" eb="9">
      <t>ガッコウ</t>
    </rPh>
    <rPh sb="10" eb="12">
      <t>セイケツ</t>
    </rPh>
    <phoneticPr fontId="1"/>
  </si>
  <si>
    <t>(1)</t>
    <phoneticPr fontId="1"/>
  </si>
  <si>
    <t>大掃除の実施</t>
    <rPh sb="0" eb="3">
      <t>オオソウジ</t>
    </rPh>
    <rPh sb="4" eb="6">
      <t>ジッシ</t>
    </rPh>
    <phoneticPr fontId="1"/>
  </si>
  <si>
    <t>基準： 大掃除は、定期に行われていること。</t>
    <rPh sb="0" eb="2">
      <t>キジュン</t>
    </rPh>
    <phoneticPr fontId="1"/>
  </si>
  <si>
    <t>①　検査回数：　毎学年3 回定期に行うが、大掃除の実施時期については学校行事等を考慮した上、学校で計画立案し、実施する。</t>
    <phoneticPr fontId="1"/>
  </si>
  <si>
    <t>②　検査方法：　清掃記録等により大掃除の実施状況を確認する。</t>
    <phoneticPr fontId="1"/>
  </si>
  <si>
    <t>(2)</t>
    <phoneticPr fontId="1"/>
  </si>
  <si>
    <t>雨水の排水溝等</t>
  </si>
  <si>
    <t>基準： 屋上等の雨水排水溝に、泥や砂等が堆積していないこと。また、雨水配水管の末端は、砂や泥等により管径が縮小していないこと。</t>
    <rPh sb="0" eb="2">
      <t>キジュン</t>
    </rPh>
    <phoneticPr fontId="1"/>
  </si>
  <si>
    <t>①　検査回数：　毎学年1 回定期に行うが、どの時期が適切かは地域の特性を考慮した上、学校で計画立案し、実施する。</t>
    <phoneticPr fontId="1"/>
  </si>
  <si>
    <t>②　検査場所：　屋上や校庭の側溝等の雨水排水溝について検査を行う。</t>
    <phoneticPr fontId="1"/>
  </si>
  <si>
    <t>⑷</t>
  </si>
  <si>
    <t>ネズミ、衛生害虫等</t>
    <phoneticPr fontId="1"/>
  </si>
  <si>
    <t>基準： 校舎、校地内にネズミ、衛生害虫等の生息が認められないこと。</t>
    <rPh sb="0" eb="2">
      <t>キジュン</t>
    </rPh>
    <phoneticPr fontId="1"/>
  </si>
  <si>
    <t>①　検査回数：　毎学年1 回定期に行うが、どの時期が適切かは地域の特性を考慮した上、学校で計画立案し、実施する。
　季節や環境条件次第で急速に繁殖するものが多いことから、対象生物の習性をよく知った上で検査時期、検査事項を決めて行う必要がある。　【以下省略】</t>
    <rPh sb="122" eb="128">
      <t>&lt;イカショウリャク&gt;</t>
    </rPh>
    <phoneticPr fontId="1"/>
  </si>
  <si>
    <t>②　検査場所及び検査方法：　ネズミ、衛生害虫等の生態に応じてその発生の有無を調べる。</t>
    <phoneticPr fontId="1"/>
  </si>
  <si>
    <t>⑸</t>
  </si>
  <si>
    <t>黒板面の色彩</t>
    <phoneticPr fontId="1"/>
  </si>
  <si>
    <t>基準：ア　無彩色の黒板面の色彩は、明度が3 を超えないこと。
　　　　イ　有彩色の黒板面の色彩は、明度及び彩度が4 を超えないこと。</t>
    <rPh sb="0" eb="2">
      <t>キジュン</t>
    </rPh>
    <phoneticPr fontId="1"/>
  </si>
  <si>
    <t>方法： 明度、彩度の検査は、黒板検査用色票を用いて行う。</t>
    <rPh sb="0" eb="2">
      <t>ホウホウ</t>
    </rPh>
    <phoneticPr fontId="1"/>
  </si>
  <si>
    <t>①　検査回数：　毎学年1 回定期に行う。</t>
    <phoneticPr fontId="1"/>
  </si>
  <si>
    <t>②　検査場所：　各階1 以上の教室等を選び検査を行う。</t>
    <phoneticPr fontId="1"/>
  </si>
  <si>
    <t>③　検査方法：　明度、彩度の検査は、清潔な黒板拭きで黒板面からチョークの粉をよく拭き取った後に、図Ⅱ− 3− 1 に示す9 か所
　　　　で黒板検査用色票又は簡易版黒板検査用色票を用いて検査をする。</t>
    <phoneticPr fontId="1"/>
  </si>
  <si>
    <r>
      <t>文部科学省</t>
    </r>
    <r>
      <rPr>
        <u/>
        <sz val="11"/>
        <color theme="1"/>
        <rFont val="ＭＳ Ｐゴシック"/>
        <family val="3"/>
        <charset val="128"/>
      </rPr>
      <t>「学校における安全点検要領」</t>
    </r>
    <r>
      <rPr>
        <sz val="11"/>
        <color theme="1"/>
        <rFont val="ＭＳ Ｐゴシック"/>
        <family val="3"/>
        <charset val="128"/>
      </rPr>
      <t>へのリンク</t>
    </r>
    <rPh sb="0" eb="5">
      <t>モンブカガクショウ</t>
    </rPh>
    <phoneticPr fontId="1"/>
  </si>
  <si>
    <t>小学校は、当該小学校に関する保護者及び地域住民その他の関係者の理解を 深めるとともに、これらの者との連携及び協力の推進に資するため、当該小学校の教育活動 その他の学校運営の状況に関する情報を積極的に提供するものとする。</t>
  </si>
  <si>
    <t>第七十条</t>
  </si>
  <si>
    <r>
      <t>第三十条第二項、第三十一条、第三十四条、第三十七条第四項から第十七項まで及び第十九項、</t>
    </r>
    <r>
      <rPr>
        <u/>
        <sz val="11"/>
        <color theme="1"/>
        <rFont val="ＭＳ Ｐゴシック"/>
        <family val="3"/>
        <charset val="128"/>
      </rPr>
      <t>第四十二条から</t>
    </r>
    <r>
      <rPr>
        <sz val="11"/>
        <color theme="1"/>
        <rFont val="ＭＳ Ｐゴシック"/>
        <family val="2"/>
        <charset val="128"/>
      </rPr>
      <t>第四十四条まで、第五十九条並びに第六十条第四項及び第六項</t>
    </r>
    <r>
      <rPr>
        <u/>
        <sz val="11"/>
        <color theme="1"/>
        <rFont val="ＭＳ Ｐゴシック"/>
        <family val="3"/>
        <charset val="128"/>
      </rPr>
      <t>の規定は中等教育学校に</t>
    </r>
    <r>
      <rPr>
        <sz val="11"/>
        <color theme="1"/>
        <rFont val="ＭＳ Ｐゴシック"/>
        <family val="2"/>
        <charset val="128"/>
      </rPr>
      <t>、第五十三条から第五十五条まで、第五十八条、第五十八条の二及び第六十一条の規定は中等教育学校の後期課程に、</t>
    </r>
    <r>
      <rPr>
        <u/>
        <sz val="11"/>
        <color theme="1"/>
        <rFont val="ＭＳ Ｐゴシック"/>
        <family val="3"/>
        <charset val="128"/>
      </rPr>
      <t>それぞれ準用する</t>
    </r>
    <r>
      <rPr>
        <sz val="11"/>
        <color theme="1"/>
        <rFont val="ＭＳ Ｐゴシック"/>
        <family val="2"/>
        <charset val="128"/>
      </rPr>
      <t>。【後略】</t>
    </r>
    <phoneticPr fontId="1"/>
  </si>
  <si>
    <t>第八十二条</t>
  </si>
  <si>
    <r>
      <t>第二十六条、第二十七条、第三十一条（第四十九条及び第六十二条において読み替えて準用する場合を含む。）、第三十二条、第三十四条（第四十九条及び第六十二条において準用する場合を含む。）、第三十六条、第三十七条（第二十八条、第四十九条及び第六十二条において準用する場合を含む。）、</t>
    </r>
    <r>
      <rPr>
        <u/>
        <sz val="11"/>
        <color theme="1"/>
        <rFont val="ＭＳ Ｐゴシック"/>
        <family val="3"/>
        <charset val="128"/>
      </rPr>
      <t>第四十二条から</t>
    </r>
    <r>
      <rPr>
        <sz val="11"/>
        <color theme="1"/>
        <rFont val="ＭＳ Ｐゴシック"/>
        <family val="2"/>
        <charset val="128"/>
      </rPr>
      <t>第四十四条まで、第四十七条及び第五十六条から第六十条まで</t>
    </r>
    <r>
      <rPr>
        <u/>
        <sz val="11"/>
        <color theme="1"/>
        <rFont val="ＭＳ Ｐゴシック"/>
        <family val="3"/>
        <charset val="128"/>
      </rPr>
      <t>の規定は特別支援学校</t>
    </r>
    <r>
      <rPr>
        <sz val="11"/>
        <color theme="1"/>
        <rFont val="ＭＳ Ｐゴシック"/>
        <family val="2"/>
        <charset val="128"/>
      </rPr>
      <t>に、第八十四条の規定は特別支援学校の高等部に、それぞれ</t>
    </r>
    <r>
      <rPr>
        <u/>
        <sz val="11"/>
        <color theme="1"/>
        <rFont val="ＭＳ Ｐゴシック"/>
        <family val="3"/>
        <charset val="128"/>
      </rPr>
      <t>準用する</t>
    </r>
    <r>
      <rPr>
        <sz val="11"/>
        <color theme="1"/>
        <rFont val="ＭＳ Ｐゴシック"/>
        <family val="2"/>
        <charset val="128"/>
      </rPr>
      <t>。</t>
    </r>
    <phoneticPr fontId="1"/>
  </si>
  <si>
    <t>第百三十三条</t>
  </si>
  <si>
    <r>
      <t>第五条、第六条、第九条から第十二条まで、第十三条第一項、第十四条及び</t>
    </r>
    <r>
      <rPr>
        <u/>
        <sz val="11"/>
        <color theme="1"/>
        <rFont val="ＭＳ Ｐゴシック"/>
        <family val="3"/>
        <charset val="128"/>
      </rPr>
      <t>第四十二条から</t>
    </r>
    <r>
      <rPr>
        <sz val="11"/>
        <color theme="1"/>
        <rFont val="ＭＳ Ｐゴシック"/>
        <family val="2"/>
        <charset val="128"/>
      </rPr>
      <t>第四十四条まで</t>
    </r>
    <r>
      <rPr>
        <u/>
        <sz val="11"/>
        <color theme="1"/>
        <rFont val="ＭＳ Ｐゴシック"/>
        <family val="3"/>
        <charset val="128"/>
      </rPr>
      <t>の規定は専修学校に</t>
    </r>
    <r>
      <rPr>
        <sz val="11"/>
        <color theme="1"/>
        <rFont val="ＭＳ Ｐゴシック"/>
        <family val="2"/>
        <charset val="128"/>
      </rPr>
      <t>、第百五条の規定は専門課程を置く専修学校に</t>
    </r>
    <r>
      <rPr>
        <u/>
        <sz val="11"/>
        <color theme="1"/>
        <rFont val="ＭＳ Ｐゴシック"/>
        <family val="3"/>
        <charset val="128"/>
      </rPr>
      <t>準用する。</t>
    </r>
    <r>
      <rPr>
        <sz val="11"/>
        <color theme="1"/>
        <rFont val="ＭＳ Ｐゴシック"/>
        <family val="2"/>
        <charset val="128"/>
      </rPr>
      <t>【後略】</t>
    </r>
    <phoneticPr fontId="1"/>
  </si>
  <si>
    <t>第百十三条</t>
  </si>
  <si>
    <r>
      <t>第四十三条から第四十九条まで（第四十六条を除く。）、第五十四条、第五十六条の五、第五十七条第一項、</t>
    </r>
    <r>
      <rPr>
        <u/>
        <sz val="11"/>
        <color theme="1"/>
        <rFont val="ＭＳ Ｐゴシック"/>
        <family val="3"/>
        <charset val="128"/>
      </rPr>
      <t>第五十八条から第七十一条まで</t>
    </r>
    <r>
      <rPr>
        <sz val="11"/>
        <color theme="1"/>
        <rFont val="ＭＳ Ｐゴシック"/>
        <family val="2"/>
        <charset val="128"/>
      </rPr>
      <t>（第六十九条を除く。）、第七十八条の二、第八十二条、第九十一条、第九十四条及び第百条の三</t>
    </r>
    <r>
      <rPr>
        <u/>
        <sz val="11"/>
        <color theme="1"/>
        <rFont val="ＭＳ Ｐゴシック"/>
        <family val="3"/>
        <charset val="128"/>
      </rPr>
      <t>の規定は、中等教育学校に準用する。</t>
    </r>
    <r>
      <rPr>
        <sz val="11"/>
        <color theme="1"/>
        <rFont val="ＭＳ Ｐゴシック"/>
        <family val="2"/>
        <charset val="128"/>
      </rPr>
      <t>【後略】</t>
    </r>
    <phoneticPr fontId="1"/>
  </si>
  <si>
    <t>第百三十五条</t>
  </si>
  <si>
    <r>
      <t>第四十三条から第四十九条まで（第四十六条を除く。）、第五十四条、第五十九条から第六十三条まで、</t>
    </r>
    <r>
      <rPr>
        <u/>
        <sz val="11"/>
        <color theme="1"/>
        <rFont val="ＭＳ Ｐゴシック"/>
        <family val="3"/>
        <charset val="128"/>
      </rPr>
      <t>第六十五条から第六十八条まで</t>
    </r>
    <r>
      <rPr>
        <sz val="11"/>
        <color theme="1"/>
        <rFont val="ＭＳ Ｐゴシック"/>
        <family val="2"/>
        <charset val="128"/>
      </rPr>
      <t>、第八十二条及び第百条の三</t>
    </r>
    <r>
      <rPr>
        <u/>
        <sz val="11"/>
        <color theme="1"/>
        <rFont val="ＭＳ Ｐゴシック"/>
        <family val="3"/>
        <charset val="128"/>
      </rPr>
      <t>の規定は、特別支援学校に準用する。</t>
    </r>
    <r>
      <rPr>
        <sz val="11"/>
        <color theme="1"/>
        <rFont val="ＭＳ Ｐゴシック"/>
        <family val="2"/>
        <charset val="128"/>
      </rPr>
      <t>【後略】</t>
    </r>
    <phoneticPr fontId="1"/>
  </si>
  <si>
    <t>第百八十九条</t>
  </si>
  <si>
    <r>
      <t>【前略】第六条、第七条、第十四条、第十九条、第二十五条から第二十八条まで、第五十八条、第六十条及び</t>
    </r>
    <r>
      <rPr>
        <u/>
        <sz val="11"/>
        <color theme="1"/>
        <rFont val="ＭＳ Ｐゴシック"/>
        <family val="3"/>
        <charset val="128"/>
      </rPr>
      <t>第六十六条から第六十八条までの規定は専修学校について</t>
    </r>
    <r>
      <rPr>
        <sz val="11"/>
        <color theme="1"/>
        <rFont val="ＭＳ Ｐゴシック"/>
        <family val="2"/>
        <charset val="128"/>
      </rPr>
      <t>、第百六十三条の二及び第百六十四条の規定は専門課程を置く専修学校について、それぞれ</t>
    </r>
    <r>
      <rPr>
        <u/>
        <sz val="11"/>
        <color theme="1"/>
        <rFont val="ＭＳ Ｐゴシック"/>
        <family val="3"/>
        <charset val="128"/>
      </rPr>
      <t>準用する。</t>
    </r>
    <r>
      <rPr>
        <sz val="11"/>
        <color theme="1"/>
        <rFont val="ＭＳ Ｐゴシック"/>
        <family val="2"/>
        <charset val="128"/>
      </rPr>
      <t>【後略】</t>
    </r>
    <rPh sb="0" eb="4">
      <t>&lt;ゼンリャク&gt;</t>
    </rPh>
    <phoneticPr fontId="1"/>
  </si>
  <si>
    <t>専修学校における学校評価ガイドライン　【抜粋】</t>
    <phoneticPr fontId="1"/>
  </si>
  <si>
    <t>【目的】</t>
    <rPh sb="1" eb="3">
      <t>モクテキ</t>
    </rPh>
    <phoneticPr fontId="1"/>
  </si>
  <si>
    <t>・学校評価を通じた組織的・継続的な教育活動等の改善。</t>
    <phoneticPr fontId="1"/>
  </si>
  <si>
    <t>・生徒・卒業生、関係業界等の地域のステークホルダーとの連携協力による特色ある専修学校づくり推進。</t>
    <phoneticPr fontId="1"/>
  </si>
  <si>
    <t>【定義】</t>
    <rPh sb="1" eb="3">
      <t>テイギ</t>
    </rPh>
    <phoneticPr fontId="1"/>
  </si>
  <si>
    <t>自己評価 ：　各学校の教職員が、当該学校の理念・目標に照らして自らの教育活動について行う評価</t>
    <phoneticPr fontId="1"/>
  </si>
  <si>
    <t>学校関係者評価：　生徒・卒業生、関係業界、専修学校団体・関係団体、中学校・高等学校、保護者・地域住民、所轄庁等の学校関係者
　　　　　　　　　　　　により構成された評価委員会等が自己評価の結果を基本として行う評価</t>
    <phoneticPr fontId="1"/>
  </si>
  <si>
    <t>第三者評価 ：　学校から独立した第三者による評価基準等に基づき、専門的・客観的立場から行う評価</t>
    <phoneticPr fontId="1"/>
  </si>
  <si>
    <t>【評価項目・指標等を検討する際の視点となる例】</t>
    <phoneticPr fontId="1"/>
  </si>
  <si>
    <t>○教育理念・目的・育成人材像 
　・学校における職業教育の特色は何か、社会のニーズを踏まえた学校の将来構想を抱いているか 等</t>
    <phoneticPr fontId="1"/>
  </si>
  <si>
    <t>○教育活動 
　・関連分野の企業等との連携により、カリキュラムの作成・見直し等が行われているか 
　・関連分野における実践的な職業教育（産学官連携によるインターンシップ、実習等）が体系的に位置づけられているか
　・関連分野における先端的な知識・技能等を修得するための教職員の研修等が行われているか 等</t>
    <phoneticPr fontId="1"/>
  </si>
  <si>
    <t>○生徒・学生支援 
　・進路・就職に関する支援体制は整備されているか 
　・関連分野における業界との連携による卒業後の再教育プログラム等を行っているか 等</t>
    <phoneticPr fontId="1"/>
  </si>
  <si>
    <t>平成２５年３月</t>
    <rPh sb="0" eb="2">
      <t>ヘイセイ</t>
    </rPh>
    <rPh sb="4" eb="5">
      <t>ネン</t>
    </rPh>
    <rPh sb="6" eb="7">
      <t>ガツ</t>
    </rPh>
    <phoneticPr fontId="1"/>
  </si>
  <si>
    <r>
      <t>文部科学省</t>
    </r>
    <r>
      <rPr>
        <u/>
        <sz val="11"/>
        <color theme="1"/>
        <rFont val="ＭＳ Ｐゴシック"/>
        <family val="3"/>
        <charset val="128"/>
      </rPr>
      <t>「専修学校における学校評価ガイドライン（平成25年3月）」</t>
    </r>
    <r>
      <rPr>
        <sz val="11"/>
        <color theme="1"/>
        <rFont val="ＭＳ Ｐゴシック"/>
        <family val="3"/>
        <charset val="128"/>
      </rPr>
      <t>へのリンク</t>
    </r>
    <rPh sb="0" eb="5">
      <t>モンブカガクショウ</t>
    </rPh>
    <phoneticPr fontId="1"/>
  </si>
  <si>
    <t xml:space="preserve"> Ａ÷Ｂ　：比率は１．５相当の範囲内でなければならない</t>
    <rPh sb="6" eb="8">
      <t>ヒリツ</t>
    </rPh>
    <rPh sb="12" eb="14">
      <t>ソウトウ</t>
    </rPh>
    <rPh sb="15" eb="18">
      <t>ハンイナイ</t>
    </rPh>
    <phoneticPr fontId="1"/>
  </si>
  <si>
    <t>教育、学術又は文化に
関する業務の従事経験を記入</t>
    <rPh sb="22" eb="24">
      <t>キニュウ</t>
    </rPh>
    <phoneticPr fontId="1"/>
  </si>
  <si>
    <t>給与規程との整合</t>
    <rPh sb="0" eb="2">
      <t>キュウヨ</t>
    </rPh>
    <rPh sb="2" eb="4">
      <t>キテイ</t>
    </rPh>
    <rPh sb="6" eb="8">
      <t>セイゴウ</t>
    </rPh>
    <phoneticPr fontId="1"/>
  </si>
  <si>
    <t>時間外勤務手当の規定</t>
    <phoneticPr fontId="1"/>
  </si>
  <si>
    <t>（うち非常勤教職員</t>
    <phoneticPr fontId="1"/>
  </si>
  <si>
    <t>人　・　臨時教職員</t>
    <rPh sb="0" eb="1">
      <t>ニン</t>
    </rPh>
    <rPh sb="4" eb="9">
      <t>リンジキョウショクイン</t>
    </rPh>
    <phoneticPr fontId="1"/>
  </si>
  <si>
    <r>
      <t>職場におけるハラスメントの防止のために</t>
    </r>
    <r>
      <rPr>
        <u/>
        <sz val="9"/>
        <color rgb="FFFF0000"/>
        <rFont val="ＭＳ Ｐゴシック"/>
        <family val="3"/>
        <charset val="128"/>
      </rPr>
      <t>（厚生労働省HP）</t>
    </r>
    <rPh sb="20" eb="25">
      <t>コウセイロウドウショウ</t>
    </rPh>
    <phoneticPr fontId="1"/>
  </si>
  <si>
    <t>抵当権等の設定状況</t>
    <phoneticPr fontId="1"/>
  </si>
  <si>
    <t>（１）学校の経理責任者（現金取扱担当者）</t>
    <rPh sb="3" eb="5">
      <t>ガッコウ</t>
    </rPh>
    <phoneticPr fontId="1"/>
  </si>
  <si>
    <t>経理規程に定める
支払用現金の
保有限度額</t>
    <phoneticPr fontId="1"/>
  </si>
  <si>
    <t>送迎バス及び学校の車の給油時の支払</t>
    <rPh sb="0" eb="2">
      <t>ソウゲイ</t>
    </rPh>
    <rPh sb="4" eb="5">
      <t>オヨ</t>
    </rPh>
    <rPh sb="6" eb="8">
      <t>ガッコウ</t>
    </rPh>
    <rPh sb="9" eb="10">
      <t>クルマ</t>
    </rPh>
    <rPh sb="11" eb="14">
      <t>キュウユジ</t>
    </rPh>
    <rPh sb="15" eb="17">
      <t>シハライ</t>
    </rPh>
    <phoneticPr fontId="1"/>
  </si>
  <si>
    <t>　　ロッカー、スクリーンなど現物の寄付（金額の多寡によらない）があった場合は現物寄付に計上する。</t>
    <phoneticPr fontId="1"/>
  </si>
  <si>
    <t>卒業記念品代として</t>
    <rPh sb="0" eb="2">
      <t>ソツギョウ</t>
    </rPh>
    <rPh sb="2" eb="5">
      <t>キネンヒン</t>
    </rPh>
    <rPh sb="5" eb="6">
      <t>ダイ</t>
    </rPh>
    <phoneticPr fontId="1"/>
  </si>
  <si>
    <t>万円以上</t>
    <rPh sb="0" eb="1">
      <t>マン</t>
    </rPh>
    <rPh sb="1" eb="2">
      <t>エン</t>
    </rPh>
    <rPh sb="2" eb="4">
      <t>イジョウ</t>
    </rPh>
    <phoneticPr fontId="1"/>
  </si>
  <si>
    <t>教室壁紙張替</t>
    <rPh sb="0" eb="2">
      <t>キョウシツ</t>
    </rPh>
    <rPh sb="2" eb="4">
      <t>カベガミ</t>
    </rPh>
    <rPh sb="4" eb="6">
      <t>ハリカエ</t>
    </rPh>
    <phoneticPr fontId="1"/>
  </si>
  <si>
    <t>1置いている</t>
  </si>
  <si>
    <t>第三十条第二項、第三十一条、第三十四条、第三十五条及び第三十七条から第四十四条までの規定は、中学校に準用する。【後略】</t>
    <phoneticPr fontId="1"/>
  </si>
  <si>
    <t>第三十条第二項、第三十一条、第三十四条、第三十七条第四項から第十七項まで及び第十九項並びに第四十二条から第四十四条までの規定は、高等学校に準用する。【後略】</t>
    <phoneticPr fontId="1"/>
  </si>
  <si>
    <t>第四十一条から第四十九条まで、第五十条第二項、第五十四条から第六十八条までの規定は、中学校に準用する。【後略】</t>
    <phoneticPr fontId="2"/>
  </si>
  <si>
    <t>第四十三条から第四十九条まで（第四十六条を除く。）、第五十四条、第五十六条の五、第五十七条第一項、第五十八条から第七十一条まで（第六十九条を除く。）及び第七十八条の二の規定は、高等学校に準用する。【後略】</t>
    <phoneticPr fontId="1"/>
  </si>
  <si>
    <t>（専修学校の保健管理等）</t>
  </si>
  <si>
    <t>第三十二条</t>
  </si>
  <si>
    <t>専修学校には、保健管理に関する専門的事項に関し、技術及び指導を行う医師を置くように努めなければならない。</t>
  </si>
  <si>
    <t>専修学校には、健康診断、健康相談、保健指導、救急処置等を行うため、保健室を設けるように努めなければならない。</t>
  </si>
  <si>
    <r>
      <t>第</t>
    </r>
    <r>
      <rPr>
        <u/>
        <sz val="11"/>
        <color theme="1"/>
        <rFont val="ＭＳ Ｐゴシック"/>
        <family val="3"/>
        <charset val="128"/>
      </rPr>
      <t>三条から第六条まで</t>
    </r>
    <r>
      <rPr>
        <sz val="11"/>
        <color theme="1"/>
        <rFont val="ＭＳ Ｐゴシック"/>
        <family val="2"/>
        <charset val="128"/>
      </rPr>
      <t>、第八条から第十条まで、第十三条から第二十一条まで及び</t>
    </r>
    <r>
      <rPr>
        <u/>
        <sz val="11"/>
        <color theme="1"/>
        <rFont val="ＭＳ Ｐゴシック"/>
        <family val="3"/>
        <charset val="128"/>
      </rPr>
      <t>第二十六条から前条までの規定は、専修学校に準用する。</t>
    </r>
    <phoneticPr fontId="1"/>
  </si>
  <si>
    <t>学校保健安全法第３２条</t>
  </si>
  <si>
    <t>（専修学校）</t>
  </si>
  <si>
    <t>第三十条　</t>
  </si>
  <si>
    <t>第一条、第二条、第五条、第六条（同条第三項及び第四項については、大学に関する部分に限る。）、第七条（同条第六項については、大学に関する部分に限る。）、第八条、第九条（同条第一項については、学生に関する部分に限る。）、第十条、第十一条（大学に関する部分に限る。）、第十二条から第二十一条まで、第二十八条、第二十九条及び前条第一項の規定は、専修学校に準用する。この場合において、第五条第一項中「六月三十日までに」とあるのは「当該学年の始期から起算して三月以内に」と、第七条第八項中「学校医又は学校歯科医」とあるのは「医師」と、第九条第二項中「学校医その他の医師」とあるのは「医師」と、第十二条中「第五条」とあるのは「第三十条において準用する第五条」と、第十九条第二号、第三号及び第四号中「学校医その他の医師」とあるのは「医師」と、第十九条第五号及び第六号並びに第二十一条第一項中「学校医」とあるのは「医師」とそれぞれ読み替えるものとする。</t>
  </si>
  <si>
    <r>
      <t>第三条から第六条まで、第八条から第十条まで、</t>
    </r>
    <r>
      <rPr>
        <u/>
        <sz val="11"/>
        <color theme="1"/>
        <rFont val="ＭＳ Ｐゴシック"/>
        <family val="3"/>
        <charset val="128"/>
      </rPr>
      <t>第十三条から第二十一条まで</t>
    </r>
    <r>
      <rPr>
        <sz val="11"/>
        <color theme="1"/>
        <rFont val="ＭＳ Ｐゴシック"/>
        <family val="3"/>
        <charset val="128"/>
      </rPr>
      <t>及び第二十六条から前条まで</t>
    </r>
    <r>
      <rPr>
        <u/>
        <sz val="11"/>
        <color theme="1"/>
        <rFont val="ＭＳ Ｐゴシック"/>
        <family val="3"/>
        <charset val="128"/>
      </rPr>
      <t>の規定は、専修学校に準用する。</t>
    </r>
    <phoneticPr fontId="1"/>
  </si>
  <si>
    <r>
      <t>第三条から第六条まで、第八条から第十条まで、</t>
    </r>
    <r>
      <rPr>
        <u/>
        <sz val="11"/>
        <color theme="1"/>
        <rFont val="ＭＳ Ｐゴシック"/>
        <family val="3"/>
        <charset val="128"/>
      </rPr>
      <t>第十三条から第二十一条まで</t>
    </r>
    <r>
      <rPr>
        <sz val="11"/>
        <color theme="1"/>
        <rFont val="ＭＳ Ｐゴシック"/>
        <family val="2"/>
        <charset val="128"/>
      </rPr>
      <t>及び第二十六条から前条まで</t>
    </r>
    <r>
      <rPr>
        <u/>
        <sz val="11"/>
        <color theme="1"/>
        <rFont val="ＭＳ Ｐゴシック"/>
        <family val="3"/>
        <charset val="128"/>
      </rPr>
      <t>の規定は、専修学校に準用する。</t>
    </r>
    <phoneticPr fontId="1"/>
  </si>
  <si>
    <t>法第八条の健康相談に従事すること。</t>
  </si>
  <si>
    <t>法第九条の保健指導に従事すること。</t>
  </si>
  <si>
    <t>法第十三条の健康診断に従事すること。</t>
  </si>
  <si>
    <t>法第十四条の疾病の予防処置に従事すること。</t>
  </si>
  <si>
    <t>法第二章第四節の感染症の予防に関し必要な指導及び助言を行い、並びに学校における感染症及び食中毒の予防処置に従事すること。</t>
  </si>
  <si>
    <t>校長の求めにより、救急処置に従事すること。</t>
  </si>
  <si>
    <t>市町村の教育委員会又は学校の設置者の求めにより、法第十一条の健康診断又は法第十五条第一項の健康診断に従事すること。</t>
  </si>
  <si>
    <t>前各号に掲げるもののほか、必要に応じ、学校における保健管理に関する専門的事項に関する指導に従事すること。</t>
  </si>
  <si>
    <t>学校保健計画及び学校安全計画の立案に参与すること。</t>
    <phoneticPr fontId="1"/>
  </si>
  <si>
    <t>学校医は、前項の職務に従事したときは、その状況の概要を学校医執務記録簿に記入して校長に提出するものとする。</t>
    <phoneticPr fontId="1"/>
  </si>
  <si>
    <t>十</t>
    <phoneticPr fontId="1"/>
  </si>
  <si>
    <t>第二十二条の規定は、専修学校の医師の職務執行の準則について準用する。</t>
    <phoneticPr fontId="1"/>
  </si>
  <si>
    <r>
      <t>学校においては、法第十三条第一項の健康診断を行つたときは、</t>
    </r>
    <r>
      <rPr>
        <u/>
        <sz val="11"/>
        <color theme="1"/>
        <rFont val="ＭＳ Ｐゴシック"/>
        <family val="3"/>
        <charset val="128"/>
      </rPr>
      <t>二十一日以内にその結果を</t>
    </r>
    <r>
      <rPr>
        <sz val="11"/>
        <color theme="1"/>
        <rFont val="ＭＳ Ｐゴシック"/>
        <family val="3"/>
        <charset val="128"/>
      </rPr>
      <t>幼児、児童又は生徒にあつては当該幼児、児童又は生徒及びその保護者（学校教育法（昭和二十二年法律第二十六号）第十六条に規定する保護者をいう。）に、</t>
    </r>
    <r>
      <rPr>
        <u/>
        <sz val="11"/>
        <color theme="1"/>
        <rFont val="ＭＳ Ｐゴシック"/>
        <family val="3"/>
        <charset val="128"/>
      </rPr>
      <t>学生にあつては当該学生に通知するとともに、次の各号に定める基準により、法第十四条の措置</t>
    </r>
    <r>
      <rPr>
        <sz val="11"/>
        <color theme="1"/>
        <rFont val="ＭＳ Ｐゴシック"/>
        <family val="3"/>
        <charset val="128"/>
      </rPr>
      <t>をとらなければならない。</t>
    </r>
    <phoneticPr fontId="1"/>
  </si>
  <si>
    <r>
      <t>第一条、第二条、第五条、第六条（同条第三項及び第四項については、大学に関する部分に限る。）、第七条（同条第六項については、大学に関する部分に限る。）、第八条、第九条（同条第一項については、学生に関する部分に限る。）、第十条、第十一条（大学に関する部分に限る。）、</t>
    </r>
    <r>
      <rPr>
        <u/>
        <sz val="11"/>
        <color theme="1"/>
        <rFont val="ＭＳ Ｐゴシック"/>
        <family val="3"/>
        <charset val="128"/>
      </rPr>
      <t>第十二条から第二十一条まで</t>
    </r>
    <r>
      <rPr>
        <sz val="11"/>
        <color theme="1"/>
        <rFont val="ＭＳ Ｐゴシック"/>
        <family val="3"/>
        <charset val="128"/>
      </rPr>
      <t>、第二十八条、第二十九条及び前条第一項</t>
    </r>
    <r>
      <rPr>
        <u/>
        <sz val="11"/>
        <color theme="1"/>
        <rFont val="ＭＳ Ｐゴシック"/>
        <family val="3"/>
        <charset val="128"/>
      </rPr>
      <t>の規定は、専修学校に準用する</t>
    </r>
    <r>
      <rPr>
        <sz val="11"/>
        <color theme="1"/>
        <rFont val="ＭＳ Ｐゴシック"/>
        <family val="3"/>
        <charset val="128"/>
      </rPr>
      <t>。この場合において、第五条第一項中「六月三十日までに」とあるのは「当該学年の始期から起算して三月以内に」と、第七条第八項中「学校医又は学校歯科医」とあるのは「医師」と、第九条第二項中「学校医その他の医師」とあるのは「医師」と、第十二条中「第五条」とあるのは「第三十条において準用する第五条」と、第十九条第二号、第三号及び第四号中「学校医その他の医師」とあるのは「医師」と、第十九条第五号及び第六号並びに第二十一条第一項中「学校医」とあるのは「医師」とそれぞれ読み替えるものとする。</t>
    </r>
    <phoneticPr fontId="1"/>
  </si>
  <si>
    <r>
      <rPr>
        <u/>
        <sz val="11"/>
        <color theme="1"/>
        <rFont val="ＭＳ Ｐゴシック"/>
        <family val="3"/>
        <charset val="128"/>
      </rPr>
      <t>第三条から第六条まで</t>
    </r>
    <r>
      <rPr>
        <sz val="11"/>
        <color theme="1"/>
        <rFont val="ＭＳ Ｐゴシック"/>
        <family val="3"/>
        <charset val="128"/>
      </rPr>
      <t>、第八条から第十条まで、第十三条から第二十一条まで及び第二十六条から前条まで</t>
    </r>
    <r>
      <rPr>
        <u/>
        <sz val="11"/>
        <color theme="1"/>
        <rFont val="ＭＳ Ｐゴシック"/>
        <family val="3"/>
        <charset val="128"/>
      </rPr>
      <t>の規定は、専修学校に準用する。</t>
    </r>
    <phoneticPr fontId="1"/>
  </si>
  <si>
    <r>
      <rPr>
        <u/>
        <sz val="11"/>
        <color theme="1"/>
        <rFont val="ＭＳ Ｐゴシック"/>
        <family val="3"/>
        <charset val="128"/>
      </rPr>
      <t>第三条から第六条まで</t>
    </r>
    <r>
      <rPr>
        <sz val="11"/>
        <color theme="1"/>
        <rFont val="ＭＳ Ｐゴシック"/>
        <family val="2"/>
        <charset val="128"/>
      </rPr>
      <t>、第八条から第十条まで、</t>
    </r>
    <r>
      <rPr>
        <sz val="11"/>
        <color theme="1"/>
        <rFont val="ＭＳ Ｐゴシック"/>
        <family val="3"/>
        <charset val="128"/>
      </rPr>
      <t>第十三条から第二十一条まで</t>
    </r>
    <r>
      <rPr>
        <sz val="11"/>
        <color theme="1"/>
        <rFont val="ＭＳ Ｐゴシック"/>
        <family val="2"/>
        <charset val="128"/>
      </rPr>
      <t>及び</t>
    </r>
    <r>
      <rPr>
        <u/>
        <sz val="11"/>
        <color theme="1"/>
        <rFont val="ＭＳ Ｐゴシック"/>
        <family val="3"/>
        <charset val="128"/>
      </rPr>
      <t>第二十六条から前条までの規定は、専修学校に準用する。</t>
    </r>
    <phoneticPr fontId="1"/>
  </si>
  <si>
    <r>
      <rPr>
        <u/>
        <sz val="11"/>
        <color theme="1"/>
        <rFont val="ＭＳ Ｐゴシック"/>
        <family val="3"/>
        <charset val="128"/>
      </rPr>
      <t>第一条、第二条</t>
    </r>
    <r>
      <rPr>
        <sz val="11"/>
        <color theme="1"/>
        <rFont val="ＭＳ Ｐゴシック"/>
        <family val="3"/>
        <charset val="128"/>
      </rPr>
      <t>、第五条、第六条（同条第三項及び第四項については、大学に関する部分に限る。）、第七条（同条第六項については、大学に関する部分に限る。）、第八条、第九条（同条第一項については、学生に関する部分に限る。）、第十条、第十一条（大学に関する部分に限る。）、第十二条から第二十一条まで、第二十八条、第二十九条及び前条第一項</t>
    </r>
    <r>
      <rPr>
        <u/>
        <sz val="11"/>
        <color theme="1"/>
        <rFont val="ＭＳ Ｐゴシック"/>
        <family val="3"/>
        <charset val="128"/>
      </rPr>
      <t>の規定は、専修学校に準用する</t>
    </r>
    <r>
      <rPr>
        <sz val="11"/>
        <color theme="1"/>
        <rFont val="ＭＳ Ｐゴシック"/>
        <family val="3"/>
        <charset val="128"/>
      </rPr>
      <t>【後略】</t>
    </r>
    <rPh sb="177" eb="181">
      <t>&lt;コウリャク&gt;</t>
    </rPh>
    <phoneticPr fontId="1"/>
  </si>
  <si>
    <r>
      <rPr>
        <u/>
        <sz val="11"/>
        <color theme="1"/>
        <rFont val="ＭＳ Ｐゴシック"/>
        <family val="3"/>
        <charset val="128"/>
      </rPr>
      <t>第一条、第二条</t>
    </r>
    <r>
      <rPr>
        <sz val="11"/>
        <color theme="1"/>
        <rFont val="ＭＳ Ｐゴシック"/>
        <family val="3"/>
        <charset val="128"/>
      </rPr>
      <t>、第五条、第六条（同条第三項及び第四項については、大学に関する部分に限る。）、第七条（同条第六項については、大学に関する部分に限る。）、第八条、第九条（同条第一項については、学生に関する部分に限る。）、第十条、第十一条（大学に関する部分に限る。）、第十二条から第二十一条まで、</t>
    </r>
    <r>
      <rPr>
        <u/>
        <sz val="11"/>
        <color theme="1"/>
        <rFont val="ＭＳ Ｐゴシック"/>
        <family val="3"/>
        <charset val="128"/>
      </rPr>
      <t>第二十八条、第二十九条</t>
    </r>
    <r>
      <rPr>
        <sz val="11"/>
        <color theme="1"/>
        <rFont val="ＭＳ Ｐゴシック"/>
        <family val="3"/>
        <charset val="128"/>
      </rPr>
      <t>及び前条第一項</t>
    </r>
    <r>
      <rPr>
        <u/>
        <sz val="11"/>
        <color theme="1"/>
        <rFont val="ＭＳ Ｐゴシック"/>
        <family val="3"/>
        <charset val="128"/>
      </rPr>
      <t>の規定は、専修学校に準用する</t>
    </r>
    <r>
      <rPr>
        <sz val="11"/>
        <color theme="1"/>
        <rFont val="ＭＳ Ｐゴシック"/>
        <family val="3"/>
        <charset val="128"/>
      </rPr>
      <t>【後略】</t>
    </r>
    <rPh sb="177" eb="181">
      <t>&lt;コウリャク&gt;</t>
    </rPh>
    <phoneticPr fontId="1"/>
  </si>
  <si>
    <r>
      <t>第一条、第二条、第五条、第六条（同条第三項及び第四項については、大学に関する部分に限る。）、第七条（同条第六項については、大学に関する部分に限る。）、第八条、第九条（同条第一項については、学生に関する部分に限る。）、第十条、第十一条（大学に関する部分に限る。）、第十二条から第二十一条まで、第二十八条、第二十九条及び</t>
    </r>
    <r>
      <rPr>
        <u/>
        <sz val="11"/>
        <color theme="1"/>
        <rFont val="ＭＳ Ｐゴシック"/>
        <family val="3"/>
        <charset val="128"/>
      </rPr>
      <t>前条第一項の規定は、専修学校に準用する。</t>
    </r>
    <r>
      <rPr>
        <sz val="11"/>
        <color theme="1"/>
        <rFont val="ＭＳ Ｐゴシック"/>
        <family val="3"/>
        <charset val="128"/>
      </rPr>
      <t>【後略】</t>
    </r>
    <rPh sb="178" eb="182">
      <t>&lt;コウリャク&gt;</t>
    </rPh>
    <phoneticPr fontId="1"/>
  </si>
  <si>
    <r>
      <t>学校教育法等</t>
    </r>
    <r>
      <rPr>
        <b/>
        <u/>
        <sz val="10"/>
        <color rgb="FFFF0000"/>
        <rFont val="ＭＳ Ｐゴシック"/>
        <family val="3"/>
        <charset val="128"/>
      </rPr>
      <t>【抜粋】</t>
    </r>
    <rPh sb="5" eb="6">
      <t>トウ</t>
    </rPh>
    <rPh sb="6" eb="10">
      <t>&lt;バッスイ&gt;</t>
    </rPh>
    <phoneticPr fontId="1"/>
  </si>
  <si>
    <r>
      <t>学校保健安全法等</t>
    </r>
    <r>
      <rPr>
        <b/>
        <u/>
        <sz val="10"/>
        <color rgb="FFFF0000"/>
        <rFont val="ＭＳ Ｐゴシック"/>
        <family val="3"/>
        <charset val="128"/>
      </rPr>
      <t>【抜粋】</t>
    </r>
    <rPh sb="7" eb="8">
      <t>トウ</t>
    </rPh>
    <rPh sb="8" eb="12">
      <t>&lt;バッスイ&gt;</t>
    </rPh>
    <phoneticPr fontId="1"/>
  </si>
  <si>
    <r>
      <t>学校においては、児童生徒等及び職員の心身の健康の保持増進を図るため、児童生徒等及び職員の健康診断、</t>
    </r>
    <r>
      <rPr>
        <u/>
        <sz val="11"/>
        <color theme="1"/>
        <rFont val="ＭＳ Ｐゴシック"/>
        <family val="3"/>
        <charset val="128"/>
      </rPr>
      <t>環境衛生検査</t>
    </r>
    <r>
      <rPr>
        <sz val="11"/>
        <color theme="1"/>
        <rFont val="ＭＳ Ｐゴシック"/>
        <family val="2"/>
        <charset val="128"/>
      </rPr>
      <t>、児童生徒等に対する指導その他保健に関する事項</t>
    </r>
    <r>
      <rPr>
        <u/>
        <sz val="11"/>
        <color theme="1"/>
        <rFont val="ＭＳ Ｐゴシック"/>
        <family val="3"/>
        <charset val="128"/>
      </rPr>
      <t>について計画を策定し、これを実施しなければならない。</t>
    </r>
    <phoneticPr fontId="1"/>
  </si>
  <si>
    <t>道路運送車両法　【抜粋】</t>
    <rPh sb="8" eb="12">
      <t>&lt;バッスイ&gt;</t>
    </rPh>
    <phoneticPr fontId="1"/>
  </si>
  <si>
    <t>昭和二十六年法律第百八十五号</t>
  </si>
  <si>
    <t>第四十七条の二</t>
  </si>
  <si>
    <t>（日常点検整備）</t>
    <phoneticPr fontId="1"/>
  </si>
  <si>
    <t>自動車の使用者は、自動車の走行距離、運行時の状態等から判断した適切な時期に、国土交通省令で定める技術上の基準により、灯火装置の点灯、制動装置の作動その他の日常的に点検すべき事項について、目視等により自動車を点検しなければならない。</t>
  </si>
  <si>
    <t>【省略】</t>
    <rPh sb="0" eb="4">
      <t>&lt;ショウリャク&gt;</t>
    </rPh>
    <phoneticPr fontId="1"/>
  </si>
  <si>
    <t>自動車の使用者は、前二項の規定による点検の結果、当該自動車が保安基準に適合しなくなるおそれがある状態又は適合しない状態にあるときは、保安基準に適合しなくなるおそれをなくするため、又は保安基準に適合させるために当該自動車について必要な整備をしなければならない。</t>
  </si>
  <si>
    <t>㊟：学校保健安全法施行規則第１条、第２条及び第３０条に基づき、専修学校は</t>
    <phoneticPr fontId="1"/>
  </si>
  <si>
    <t>　　　②必要があるときは臨時に環境衛生検査を行う。</t>
    <phoneticPr fontId="1"/>
  </si>
  <si>
    <t>　　　①環境衛生検査を、毎学年定期に、学校環境衛生基準に基づき行わなければならない。</t>
    <phoneticPr fontId="1"/>
  </si>
  <si>
    <t>　　「2上水道（貯水槽経由）」の場合　⇒</t>
    <rPh sb="16" eb="18">
      <t>バアイ</t>
    </rPh>
    <phoneticPr fontId="1"/>
  </si>
  <si>
    <t>　　「3井戸水等」の場合　⇒</t>
    <rPh sb="10" eb="12">
      <t>バアイ</t>
    </rPh>
    <phoneticPr fontId="1"/>
  </si>
  <si>
    <t>　　「1利用している」の場合　⇒</t>
    <rPh sb="12" eb="14">
      <t>バアイ</t>
    </rPh>
    <phoneticPr fontId="1"/>
  </si>
  <si>
    <t>　「2浄化槽式水洗便所」の場合　⇒</t>
    <rPh sb="13" eb="15">
      <t>バアイ</t>
    </rPh>
    <phoneticPr fontId="1"/>
  </si>
  <si>
    <t>ウ　運行開始前点検　（道路運送車両法第47条の2）</t>
    <phoneticPr fontId="1"/>
  </si>
  <si>
    <t>㊟１：学校保健安全法施行規則第２９条の２において、専修学校は児童生徒等の自動車への乗降車の際に、点呼等の方法</t>
    <phoneticPr fontId="1"/>
  </si>
  <si>
    <t>㊟２：所在確認は、送迎用バスの運行に限らず、学校において校外学習等の際の移動のために自動車を運行するすべて</t>
    <phoneticPr fontId="1"/>
  </si>
  <si>
    <t>※訓練実施が予定の場合、実施予定の訓練は「1実施」を、そうでない場合は「未実施」を入力してください。</t>
    <rPh sb="1" eb="3">
      <t>クンレン</t>
    </rPh>
    <rPh sb="3" eb="5">
      <t>ジッシ</t>
    </rPh>
    <rPh sb="6" eb="8">
      <t>ヨテイ</t>
    </rPh>
    <rPh sb="9" eb="11">
      <t>バアイ</t>
    </rPh>
    <rPh sb="12" eb="14">
      <t>ジッシ</t>
    </rPh>
    <rPh sb="14" eb="16">
      <t>ヨテイ</t>
    </rPh>
    <rPh sb="17" eb="19">
      <t>クンレン</t>
    </rPh>
    <rPh sb="22" eb="24">
      <t>ジッシ</t>
    </rPh>
    <rPh sb="32" eb="34">
      <t>バアイ</t>
    </rPh>
    <rPh sb="36" eb="39">
      <t>ミジッシ</t>
    </rPh>
    <rPh sb="41" eb="43">
      <t>ニュウリョク</t>
    </rPh>
    <phoneticPr fontId="1"/>
  </si>
  <si>
    <r>
      <t>学校環境衛生管理マニュアル</t>
    </r>
    <r>
      <rPr>
        <u/>
        <sz val="9"/>
        <color rgb="FFFF0000"/>
        <rFont val="ＭＳ Ｐゴシック"/>
        <family val="3"/>
        <charset val="128"/>
      </rPr>
      <t>（文部科学省HP）</t>
    </r>
    <phoneticPr fontId="1"/>
  </si>
  <si>
    <t>「学校環境衛生基準」の理論と実践［平成30年度改訂版］</t>
    <phoneticPr fontId="1"/>
  </si>
  <si>
    <r>
      <t>「</t>
    </r>
    <r>
      <rPr>
        <b/>
        <sz val="11"/>
        <color theme="1"/>
        <rFont val="ＭＳ Ｐゴシック"/>
        <family val="3"/>
        <charset val="128"/>
      </rPr>
      <t>別紙８</t>
    </r>
    <r>
      <rPr>
        <sz val="11"/>
        <color theme="1"/>
        <rFont val="ＭＳ Ｐゴシック"/>
        <family val="2"/>
        <charset val="128"/>
      </rPr>
      <t>」を作成してください</t>
    </r>
    <rPh sb="1" eb="3">
      <t>ベッシ</t>
    </rPh>
    <phoneticPr fontId="1"/>
  </si>
  <si>
    <r>
      <t>※　</t>
    </r>
    <r>
      <rPr>
        <u/>
        <sz val="11"/>
        <color theme="1"/>
        <rFont val="ＭＳ Ｐゴシック"/>
        <family val="3"/>
        <charset val="128"/>
      </rPr>
      <t>耐震診断を実施</t>
    </r>
    <r>
      <rPr>
        <sz val="11"/>
        <color theme="1"/>
        <rFont val="ＭＳ Ｐゴシック"/>
        <family val="2"/>
        <charset val="128"/>
      </rPr>
      <t>した結果、</t>
    </r>
    <r>
      <rPr>
        <u/>
        <sz val="11"/>
        <color theme="1"/>
        <rFont val="ＭＳ Ｐゴシック"/>
        <family val="3"/>
        <charset val="128"/>
      </rPr>
      <t>非木造建物でＩＳ値が０．６未満</t>
    </r>
    <r>
      <rPr>
        <sz val="11"/>
        <color theme="1"/>
        <rFont val="ＭＳ Ｐゴシック"/>
        <family val="2"/>
        <charset val="128"/>
      </rPr>
      <t>又は</t>
    </r>
    <r>
      <rPr>
        <u/>
        <sz val="11"/>
        <color theme="1"/>
        <rFont val="ＭＳ Ｐゴシック"/>
        <family val="3"/>
        <charset val="128"/>
      </rPr>
      <t>木造建物でＩＷ値が１．０未満</t>
    </r>
    <r>
      <rPr>
        <sz val="11"/>
        <color theme="1"/>
        <rFont val="ＭＳ Ｐゴシック"/>
        <family val="2"/>
        <charset val="128"/>
      </rPr>
      <t>と判断された</t>
    </r>
    <phoneticPr fontId="1"/>
  </si>
  <si>
    <r>
      <t>「専修学校における学校評価ガイドライン」（平成25年3月）</t>
    </r>
    <r>
      <rPr>
        <b/>
        <u/>
        <sz val="9"/>
        <color rgb="FFFF0000"/>
        <rFont val="ＭＳ Ｐゴシック"/>
        <family val="3"/>
        <charset val="128"/>
      </rPr>
      <t>文部科学省</t>
    </r>
    <phoneticPr fontId="1"/>
  </si>
  <si>
    <t>・元のページに戻るには、①下部のタブ「調書」をクリックしてください。</t>
    <rPh sb="1" eb="2">
      <t>モト</t>
    </rPh>
    <rPh sb="7" eb="8">
      <t>モド</t>
    </rPh>
    <rPh sb="13" eb="15">
      <t>カブ</t>
    </rPh>
    <rPh sb="19" eb="21">
      <t>チョウショ</t>
    </rPh>
    <phoneticPr fontId="1"/>
  </si>
  <si>
    <t>　　　　②WEBからは、画面下部タスクバーのExcelのアイコンをクリックしてください。</t>
    <rPh sb="12" eb="14">
      <t>ガメン</t>
    </rPh>
    <rPh sb="14" eb="16">
      <t>カブ</t>
    </rPh>
    <phoneticPr fontId="1"/>
  </si>
  <si>
    <t>別紙１　参考　（①～③）</t>
    <rPh sb="0" eb="2">
      <t>ベッシ</t>
    </rPh>
    <rPh sb="4" eb="6">
      <t>サンコウ</t>
    </rPh>
    <phoneticPr fontId="1"/>
  </si>
  <si>
    <t>第三十条　</t>
    <phoneticPr fontId="1"/>
  </si>
  <si>
    <t>第三十条　2</t>
    <phoneticPr fontId="1"/>
  </si>
  <si>
    <t>５　未収入金・未払金の状況</t>
    <phoneticPr fontId="1"/>
  </si>
  <si>
    <t>未収入金の内容</t>
    <rPh sb="0" eb="2">
      <t>ミシュウ</t>
    </rPh>
    <rPh sb="2" eb="4">
      <t>ニュウキン</t>
    </rPh>
    <rPh sb="5" eb="7">
      <t>ナイヨウ</t>
    </rPh>
    <phoneticPr fontId="1"/>
  </si>
  <si>
    <t>1有⇒下記２種の検査が必要・下表に入力</t>
  </si>
  <si>
    <t>1有⇒検査2種必要・下表に入力</t>
  </si>
  <si>
    <t>※上で入力した金額の計算過程や根拠（勘定科目名など）を下のマスに入力してください。</t>
    <rPh sb="27" eb="28">
      <t>シタ</t>
    </rPh>
    <rPh sb="32" eb="34">
      <t>ニュウリョク</t>
    </rPh>
    <phoneticPr fontId="1"/>
  </si>
  <si>
    <t>寄付金・学校債</t>
    <rPh sb="0" eb="2">
      <t>キフ</t>
    </rPh>
    <phoneticPr fontId="1"/>
  </si>
  <si>
    <t>(参考）：学則、教職員名簿</t>
    <phoneticPr fontId="1"/>
  </si>
  <si>
    <t>判定</t>
    <rPh sb="0" eb="2">
      <t>ハンテイ</t>
    </rPh>
    <phoneticPr fontId="1"/>
  </si>
  <si>
    <t>○△</t>
    <phoneticPr fontId="1"/>
  </si>
  <si>
    <t>４１人以上の学級数</t>
    <phoneticPr fontId="1"/>
  </si>
  <si>
    <t>（１）学則の規定及び設置基準に基づく教職員の人数</t>
    <phoneticPr fontId="1"/>
  </si>
  <si>
    <t>㊟２：理事会の議事については、文部科学省令で定めるところにより、議事録を作成しなければならない（私立学校法第43条）。</t>
    <rPh sb="48" eb="53">
      <t>シリツガッコウホウ</t>
    </rPh>
    <rPh sb="53" eb="54">
      <t>ダイ</t>
    </rPh>
    <rPh sb="56" eb="57">
      <t>ジョウイジョウ</t>
    </rPh>
    <phoneticPr fontId="1"/>
  </si>
  <si>
    <t>（７）施設の整備状況</t>
    <phoneticPr fontId="1"/>
  </si>
  <si>
    <t>保健管理に関する指導を行う医師</t>
    <phoneticPr fontId="1"/>
  </si>
  <si>
    <t>ク　心臓の疾病及び異常（㊟２）</t>
    <phoneticPr fontId="1"/>
  </si>
  <si>
    <r>
      <t>第十一条から前条までに定めるもののほか、健康診断の時期及び検査の項目その他健康診断に関し必要な事項は、前項に規定するものを除き、第十一条の健康診断に関するものについては政令で、</t>
    </r>
    <r>
      <rPr>
        <u/>
        <sz val="11"/>
        <color theme="1"/>
        <rFont val="ＭＳ Ｐゴシック"/>
        <family val="3"/>
        <charset val="128"/>
      </rPr>
      <t>第十三条</t>
    </r>
    <r>
      <rPr>
        <sz val="11"/>
        <color theme="1"/>
        <rFont val="ＭＳ Ｐゴシック"/>
        <family val="2"/>
        <charset val="128"/>
      </rPr>
      <t>及び第十五条</t>
    </r>
    <r>
      <rPr>
        <u/>
        <sz val="11"/>
        <color theme="1"/>
        <rFont val="ＭＳ Ｐゴシック"/>
        <family val="3"/>
        <charset val="128"/>
      </rPr>
      <t>の健康診断に関するものについては文部科学省令で定める。</t>
    </r>
    <phoneticPr fontId="1"/>
  </si>
  <si>
    <t>第六条　</t>
  </si>
  <si>
    <t>法第十三条第一項の健康診断における検査の項目は、次のとおりとする。</t>
  </si>
  <si>
    <t>一　</t>
  </si>
  <si>
    <t>身長及び体重</t>
  </si>
  <si>
    <t>二　</t>
  </si>
  <si>
    <t>栄養状態</t>
  </si>
  <si>
    <t>三　</t>
  </si>
  <si>
    <t>脊柱及び胸郭の疾病及び異常の有無並びに四肢の状態</t>
  </si>
  <si>
    <t>四　</t>
  </si>
  <si>
    <t>視力及び聴力</t>
  </si>
  <si>
    <t>五　</t>
  </si>
  <si>
    <t>眼の疾病及び異常の有無</t>
  </si>
  <si>
    <t>六　</t>
  </si>
  <si>
    <t>耳鼻咽いん頭疾患及び皮膚疾患の有無</t>
  </si>
  <si>
    <t>七　</t>
  </si>
  <si>
    <t>歯及び口腔くうの疾病及び異常の有無</t>
  </si>
  <si>
    <t>八　</t>
  </si>
  <si>
    <t>結核の有無</t>
  </si>
  <si>
    <t>九　</t>
  </si>
  <si>
    <t>心臓の疾病及び異常の有無</t>
  </si>
  <si>
    <t>十　</t>
  </si>
  <si>
    <t>尿</t>
  </si>
  <si>
    <t>十一　</t>
  </si>
  <si>
    <t>その他の疾病及び異常の有無</t>
  </si>
  <si>
    <t>前項各号に掲げるもののほか、胸囲及び肺活量、背筋力、握力等の機能を、検査の項目に加えることができる。</t>
  </si>
  <si>
    <t>第一項第八号に掲げるものの検査は、次の各号に掲げる学年において行うものとする。</t>
  </si>
  <si>
    <t>（方法及び技術的基準）</t>
  </si>
  <si>
    <t>第七条　</t>
  </si>
  <si>
    <t>法第十三条第一項の健康診断の方法及び技術的基準については、次項から第九項までに定めるもののほか、第三条の規定（同条第十号中知能に関する部分を除く。）を準用する。この場合において、同条第四号中「検査する。」とあるのは「検査する。ただし、眼鏡を使用している者の裸眼視力の検査はこれを除くことができる。」と読み替えるものとする。</t>
  </si>
  <si>
    <t>（健康診断票）</t>
  </si>
  <si>
    <t>第八条　</t>
  </si>
  <si>
    <t>学校においては、法第十三条第一項の健康診断を行つたときは、児童生徒等の健康診断票を作成しなければならない。</t>
  </si>
  <si>
    <t>校長は、児童又は生徒が進学した場合においては、その作成に係る当該児童又は生徒の健康診断票を進学先の校長に送付しなければならない。</t>
  </si>
  <si>
    <t>校長は、児童生徒等が転学した場合においては、その作成に係る当該児童生徒等の健康診断票を転学先の校長、保育所の長又は認定こども園の長に送付しなければならない。</t>
  </si>
  <si>
    <r>
      <rPr>
        <u/>
        <sz val="11"/>
        <color theme="1"/>
        <rFont val="ＭＳ Ｐゴシック"/>
        <family val="3"/>
        <charset val="128"/>
      </rPr>
      <t>児童生徒等の健康診断票は、五年間保存</t>
    </r>
    <r>
      <rPr>
        <sz val="11"/>
        <color theme="1"/>
        <rFont val="ＭＳ Ｐゴシック"/>
        <family val="3"/>
        <charset val="128"/>
      </rPr>
      <t>しなければならない。ただし、第二項の規定により送付を受けた児童又は生徒の健康診断票は、当該健康診断票に係る児童又は生徒が進学前の学校を卒業した日から五年間とする。</t>
    </r>
    <phoneticPr fontId="1"/>
  </si>
  <si>
    <r>
      <t>（1～5、7,8省略）</t>
    </r>
    <r>
      <rPr>
        <u/>
        <sz val="11"/>
        <color theme="1"/>
        <rFont val="ＭＳ Ｐゴシック"/>
        <family val="3"/>
        <charset val="128"/>
      </rPr>
      <t>前条第一項第九号の心臓の疾病及び異常の有無は、心電図検査その他の臨床医学的検査によつて検査する</t>
    </r>
    <r>
      <rPr>
        <sz val="11"/>
        <color theme="1"/>
        <rFont val="ＭＳ Ｐゴシック"/>
        <family val="3"/>
        <charset val="128"/>
      </rPr>
      <t>ものとする。</t>
    </r>
    <r>
      <rPr>
        <u/>
        <sz val="11"/>
        <color theme="1"/>
        <rFont val="ＭＳ Ｐゴシック"/>
        <family val="3"/>
        <charset val="128"/>
      </rPr>
      <t>ただし、</t>
    </r>
    <r>
      <rPr>
        <sz val="11"/>
        <color theme="1"/>
        <rFont val="ＭＳ Ｐゴシック"/>
        <family val="3"/>
        <charset val="128"/>
      </rPr>
      <t>幼稚園（特別支援学校の幼稚部を含む。以下この条及び第十一条において同じ。）の全幼児、小学校の第二学年以上の児童、中学校及び高等学校の第二学年以上の生徒、高等専門学校の第二学年以上の学生並びに</t>
    </r>
    <r>
      <rPr>
        <u/>
        <sz val="11"/>
        <color theme="1"/>
        <rFont val="ＭＳ Ｐゴシック"/>
        <family val="3"/>
        <charset val="128"/>
      </rPr>
      <t>大学の全学生については、心電図検査を除くことができる。</t>
    </r>
    <rPh sb="8" eb="10">
      <t>ショウリャク</t>
    </rPh>
    <phoneticPr fontId="1"/>
  </si>
  <si>
    <t>身体計測、視力及び聴力の検査、問診、胸部エツクス線検査、尿の検査その他の予診的事項に属する検査は、学校医又は学校歯科医による診断の前に実施するものとし、学校医又は学校歯科医は、それらの検査の結果及び第十一条の保健調査を活用して診断に当たるものとする。</t>
  </si>
  <si>
    <r>
      <t>第一条、第二条、</t>
    </r>
    <r>
      <rPr>
        <u/>
        <sz val="11"/>
        <color theme="1"/>
        <rFont val="ＭＳ Ｐゴシック"/>
        <family val="3"/>
        <charset val="128"/>
      </rPr>
      <t>第五条、第六条（同条第三項及び第四項については、大学に関する部分に限る。）、第七条（同条第六項については、大学に関する部分に限る。）、第八条、第九条（同条第一項については、学生に関する部分に限る。）</t>
    </r>
    <r>
      <rPr>
        <sz val="11"/>
        <color theme="1"/>
        <rFont val="ＭＳ Ｐゴシック"/>
        <family val="2"/>
        <charset val="128"/>
      </rPr>
      <t>、第十条、第十一条（大学に関する部分に限る。）、第十二条から第二十一条まで、第二十八条、第二十九条及び前条第一項</t>
    </r>
    <r>
      <rPr>
        <u/>
        <sz val="11"/>
        <color theme="1"/>
        <rFont val="ＭＳ Ｐゴシック"/>
        <family val="3"/>
        <charset val="128"/>
      </rPr>
      <t>の規定は、専修学校に準用する。</t>
    </r>
    <r>
      <rPr>
        <sz val="11"/>
        <color theme="1"/>
        <rFont val="ＭＳ Ｐゴシック"/>
        <family val="2"/>
        <charset val="128"/>
      </rPr>
      <t>この場合において、</t>
    </r>
    <r>
      <rPr>
        <u/>
        <sz val="11"/>
        <color theme="1"/>
        <rFont val="ＭＳ Ｐゴシック"/>
        <family val="3"/>
        <charset val="128"/>
      </rPr>
      <t>第五条第一項中「六月三十日までに」とあるのは「当該学年の始期から起算して三月以内に」と</t>
    </r>
    <r>
      <rPr>
        <sz val="11"/>
        <color theme="1"/>
        <rFont val="ＭＳ Ｐゴシック"/>
        <family val="2"/>
        <charset val="128"/>
      </rPr>
      <t>、</t>
    </r>
    <r>
      <rPr>
        <u/>
        <sz val="11"/>
        <color theme="1"/>
        <rFont val="ＭＳ Ｐゴシック"/>
        <family val="3"/>
        <charset val="128"/>
      </rPr>
      <t>第七条第八項中「学校医又は学校歯科医」とあるのは「医師」と、第九条第二項中「学校医その他の医師」とあるのは「医師」と、</t>
    </r>
    <r>
      <rPr>
        <sz val="11"/>
        <color theme="1"/>
        <rFont val="ＭＳ Ｐゴシック"/>
        <family val="2"/>
        <charset val="128"/>
      </rPr>
      <t>第十二条中「第五条」とあるのは「第三十条において準用する第五条」と、第十九条第二号、第三号及び第四号中「学校医その他の医師」とあるのは「医師」と、第十九条第五号及び第六号並びに第二十一条第一項中「学校医」とあるのは「医師」とそれぞれ</t>
    </r>
    <r>
      <rPr>
        <u/>
        <sz val="11"/>
        <color theme="1"/>
        <rFont val="ＭＳ Ｐゴシック"/>
        <family val="3"/>
        <charset val="128"/>
      </rPr>
      <t>読み替えるものとする。</t>
    </r>
    <phoneticPr fontId="1"/>
  </si>
  <si>
    <r>
      <t>第一項各号に掲げる検査の項目のうち、小学校の第四学年及び第六学年、中学校及び高等学校の第二学年並びに高等専門学校の第二学年及び第四学年においては第四号に掲げるもののうち聴力を、</t>
    </r>
    <r>
      <rPr>
        <u/>
        <sz val="11"/>
        <color theme="1"/>
        <rFont val="ＭＳ Ｐゴシック"/>
        <family val="3"/>
        <charset val="128"/>
      </rPr>
      <t>大学においては第三号、第四号、第七号及び第十号に掲げるものを、それぞれ検査の項目から除くことができる。</t>
    </r>
    <phoneticPr fontId="1"/>
  </si>
  <si>
    <t>法第十五条第一項の健康診断における検査の項目は、次のとおりとする。</t>
    <phoneticPr fontId="1"/>
  </si>
  <si>
    <t>身長、体重及び腹囲</t>
  </si>
  <si>
    <t>血圧</t>
  </si>
  <si>
    <t>胃の疾病及び異常の有無</t>
  </si>
  <si>
    <t>貧血検査</t>
  </si>
  <si>
    <t>肝機能検査</t>
  </si>
  <si>
    <t>血中脂質検査</t>
  </si>
  <si>
    <t>血糖検査</t>
  </si>
  <si>
    <t>心電図検査</t>
  </si>
  <si>
    <t>十二　</t>
  </si>
  <si>
    <t>労働安全衛生規則　【抜粋】</t>
    <phoneticPr fontId="1"/>
  </si>
  <si>
    <t>参考資料　【第２「１　（７）「専修学校における学校評価ガイドライン」に基づく学校評価の実施状況」分野】</t>
    <rPh sb="0" eb="4">
      <t>サンコウシリョウ</t>
    </rPh>
    <rPh sb="6" eb="7">
      <t>ダイブンヤ</t>
    </rPh>
    <phoneticPr fontId="1"/>
  </si>
  <si>
    <r>
      <t>役　員　・　評　議　員　名　簿　　</t>
    </r>
    <r>
      <rPr>
        <b/>
        <sz val="24"/>
        <color theme="1"/>
        <rFont val="ＭＳ Ｐゴシック"/>
        <family val="3"/>
        <charset val="128"/>
      </rPr>
      <t>（特別利害関係等確認表）</t>
    </r>
    <rPh sb="24" eb="25">
      <t>トウ</t>
    </rPh>
    <rPh sb="25" eb="28">
      <t>カクニンヒョウ</t>
    </rPh>
    <phoneticPr fontId="1"/>
  </si>
  <si>
    <t>特別利害関係者数と適格性（経過措置期間）</t>
    <rPh sb="0" eb="2">
      <t>トクベツ</t>
    </rPh>
    <rPh sb="2" eb="4">
      <t>リガイ</t>
    </rPh>
    <rPh sb="4" eb="6">
      <t>カンケイ</t>
    </rPh>
    <rPh sb="6" eb="7">
      <t>シャ</t>
    </rPh>
    <rPh sb="7" eb="8">
      <t>スウ</t>
    </rPh>
    <rPh sb="9" eb="12">
      <t>テキカクセイ</t>
    </rPh>
    <rPh sb="13" eb="19">
      <t>ケイカソチキカン</t>
    </rPh>
    <phoneticPr fontId="1"/>
  </si>
  <si>
    <t>理事９</t>
    <rPh sb="0" eb="2">
      <t>リジ</t>
    </rPh>
    <phoneticPr fontId="1"/>
  </si>
  <si>
    <t>理事１０</t>
    <rPh sb="0" eb="2">
      <t>リジ</t>
    </rPh>
    <phoneticPr fontId="1"/>
  </si>
  <si>
    <t>評議員１０</t>
    <rPh sb="0" eb="3">
      <t>ヒョウギイン</t>
    </rPh>
    <phoneticPr fontId="1"/>
  </si>
  <si>
    <t>評議員１１</t>
    <rPh sb="0" eb="3">
      <t>ヒョウギイン</t>
    </rPh>
    <phoneticPr fontId="1"/>
  </si>
  <si>
    <t>評議員１２</t>
    <rPh sb="0" eb="3">
      <t>ヒョウギイン</t>
    </rPh>
    <phoneticPr fontId="1"/>
  </si>
  <si>
    <t>評議員１３</t>
    <rPh sb="0" eb="3">
      <t>ヒョウギイン</t>
    </rPh>
    <phoneticPr fontId="1"/>
  </si>
  <si>
    <t>評議員１４</t>
    <rPh sb="0" eb="3">
      <t>ヒョウギイン</t>
    </rPh>
    <phoneticPr fontId="1"/>
  </si>
  <si>
    <t>評議員１５</t>
    <rPh sb="0" eb="3">
      <t>ヒョウギイン</t>
    </rPh>
    <phoneticPr fontId="1"/>
  </si>
  <si>
    <t>理事</t>
    <rPh sb="0" eb="2">
      <t>リジ</t>
    </rPh>
    <phoneticPr fontId="1"/>
  </si>
  <si>
    <t>監事</t>
    <rPh sb="0" eb="2">
      <t>カンジ</t>
    </rPh>
    <phoneticPr fontId="1"/>
  </si>
  <si>
    <t>評議員</t>
    <rPh sb="0" eb="3">
      <t>ヒョウギイン</t>
    </rPh>
    <phoneticPr fontId="1"/>
  </si>
  <si>
    <t>他理事と特別利害関係のある理事_≦1/3</t>
    <rPh sb="0" eb="1">
      <t>ホカ</t>
    </rPh>
    <rPh sb="1" eb="3">
      <t>リジ</t>
    </rPh>
    <rPh sb="4" eb="6">
      <t>トクベツ</t>
    </rPh>
    <rPh sb="6" eb="8">
      <t>リガイ</t>
    </rPh>
    <rPh sb="8" eb="10">
      <t>カンケイ</t>
    </rPh>
    <rPh sb="13" eb="15">
      <t>リジ</t>
    </rPh>
    <phoneticPr fontId="1"/>
  </si>
  <si>
    <t>人数</t>
    <rPh sb="0" eb="2">
      <t>ニンズウ</t>
    </rPh>
    <phoneticPr fontId="1"/>
  </si>
  <si>
    <t>総数</t>
    <rPh sb="0" eb="2">
      <t>ソウスウ</t>
    </rPh>
    <phoneticPr fontId="1"/>
  </si>
  <si>
    <t>W/T</t>
    <phoneticPr fontId="1"/>
  </si>
  <si>
    <t>理事又は
理事会が
選任した
評議員
には〇印</t>
    <phoneticPr fontId="1"/>
  </si>
  <si>
    <r>
      <t>職員</t>
    </r>
    <r>
      <rPr>
        <sz val="9"/>
        <rFont val="ＭＳ Ｐゴシック"/>
        <family val="3"/>
        <charset val="128"/>
      </rPr>
      <t>である</t>
    </r>
    <r>
      <rPr>
        <sz val="11"/>
        <rFont val="ＭＳ Ｐゴシック"/>
        <family val="3"/>
        <charset val="128"/>
      </rPr>
      <t xml:space="preserve">
評議員
には〇印</t>
    </r>
    <rPh sb="0" eb="2">
      <t>ショクイン</t>
    </rPh>
    <phoneticPr fontId="1"/>
  </si>
  <si>
    <t>全対象</t>
    <rPh sb="0" eb="3">
      <t>ゼンタイショウ</t>
    </rPh>
    <phoneticPr fontId="1"/>
  </si>
  <si>
    <t>いずれかと特別利害関係の評議員_≦1/3</t>
    <rPh sb="12" eb="15">
      <t>ヒョウギイン</t>
    </rPh>
    <phoneticPr fontId="1"/>
  </si>
  <si>
    <t>職員評議員比率_≦1/3</t>
    <rPh sb="0" eb="2">
      <t>ショクイン</t>
    </rPh>
    <rPh sb="2" eb="5">
      <t>ヒョウギイン</t>
    </rPh>
    <rPh sb="5" eb="7">
      <t>ヒリツ</t>
    </rPh>
    <phoneticPr fontId="1"/>
  </si>
  <si>
    <t>理事・理事会選任の評議員比率_≦1/2</t>
    <rPh sb="0" eb="2">
      <t>リジ</t>
    </rPh>
    <rPh sb="3" eb="6">
      <t>リジカイ</t>
    </rPh>
    <rPh sb="6" eb="8">
      <t>センニン</t>
    </rPh>
    <rPh sb="9" eb="12">
      <t>ヒョウギイン</t>
    </rPh>
    <rPh sb="12" eb="14">
      <t>ヒリツ</t>
    </rPh>
    <phoneticPr fontId="1"/>
  </si>
  <si>
    <t>評議員１０</t>
  </si>
  <si>
    <t>評議員１１</t>
  </si>
  <si>
    <t>評議員１２</t>
  </si>
  <si>
    <t>評議員１３</t>
  </si>
  <si>
    <t>評議員１４</t>
  </si>
  <si>
    <t>評議員１５</t>
  </si>
  <si>
    <t>自動的に相対する灰色網掛け部分（「理事３　氏名」の行と「理事１」の列が交差するマス）も〇印が表示されます。</t>
    <rPh sb="4" eb="6">
      <t>アイタイ</t>
    </rPh>
    <rPh sb="8" eb="12">
      <t>ハイイロアミカ</t>
    </rPh>
    <rPh sb="13" eb="15">
      <t>ブブン</t>
    </rPh>
    <rPh sb="46" eb="48">
      <t>ヒョウジ</t>
    </rPh>
    <phoneticPr fontId="1"/>
  </si>
  <si>
    <r>
      <rPr>
        <b/>
        <sz val="14"/>
        <rFont val="ＭＳ Ｐゴシック"/>
        <family val="3"/>
        <charset val="128"/>
      </rPr>
      <t>※「特別利害関係」とは</t>
    </r>
    <r>
      <rPr>
        <b/>
        <sz val="12"/>
        <rFont val="ＭＳ Ｐゴシック"/>
        <family val="3"/>
        <charset val="128"/>
      </rPr>
      <t xml:space="preserve">
</t>
    </r>
    <r>
      <rPr>
        <sz val="11"/>
        <rFont val="ＭＳ Ｐゴシック"/>
        <family val="3"/>
        <charset val="128"/>
      </rPr>
      <t xml:space="preserve">    （私立学校法第３１条第６項）</t>
    </r>
    <rPh sb="17" eb="22">
      <t>シリツガッコウホウ</t>
    </rPh>
    <rPh sb="22" eb="23">
      <t>ダイ</t>
    </rPh>
    <rPh sb="25" eb="26">
      <t>ジョウ</t>
    </rPh>
    <rPh sb="26" eb="27">
      <t>ダイ</t>
    </rPh>
    <rPh sb="28" eb="29">
      <t>コウ</t>
    </rPh>
    <phoneticPr fontId="1"/>
  </si>
  <si>
    <r>
      <t>　一方の者が他方の者の</t>
    </r>
    <r>
      <rPr>
        <b/>
        <u/>
        <sz val="12"/>
        <rFont val="ＭＳ Ｐゴシック"/>
        <family val="3"/>
        <charset val="128"/>
      </rPr>
      <t>配偶者</t>
    </r>
    <r>
      <rPr>
        <sz val="12"/>
        <rFont val="ＭＳ Ｐゴシック"/>
        <family val="3"/>
        <charset val="128"/>
      </rPr>
      <t>又は</t>
    </r>
    <r>
      <rPr>
        <b/>
        <u/>
        <sz val="12"/>
        <rFont val="ＭＳ Ｐゴシック"/>
        <family val="3"/>
        <charset val="128"/>
      </rPr>
      <t>三親等以内の親族</t>
    </r>
    <r>
      <rPr>
        <sz val="12"/>
        <rFont val="ＭＳ Ｐゴシック"/>
        <family val="3"/>
        <charset val="128"/>
      </rPr>
      <t>である関係その他特別な利害関係として</t>
    </r>
    <r>
      <rPr>
        <b/>
        <u/>
        <sz val="12"/>
        <rFont val="ＭＳ Ｐゴシック"/>
        <family val="3"/>
        <charset val="128"/>
      </rPr>
      <t>文部科学省令で定めるもの</t>
    </r>
    <phoneticPr fontId="1"/>
  </si>
  <si>
    <t>理事２ 氏名　さいたま　一郎</t>
    <rPh sb="0" eb="2">
      <t>リジ</t>
    </rPh>
    <rPh sb="4" eb="6">
      <t>シメイ</t>
    </rPh>
    <rPh sb="12" eb="14">
      <t>イチロウ</t>
    </rPh>
    <phoneticPr fontId="1"/>
  </si>
  <si>
    <t>（私立学校法施行規則第１２条）</t>
    <rPh sb="1" eb="6">
      <t>シリツガッコウホウ</t>
    </rPh>
    <rPh sb="10" eb="11">
      <t>ダイ</t>
    </rPh>
    <rPh sb="13" eb="14">
      <t>ジョウ</t>
    </rPh>
    <phoneticPr fontId="1"/>
  </si>
  <si>
    <t>「私立学校法の改正について」（文部科学省）より</t>
    <phoneticPr fontId="1"/>
  </si>
  <si>
    <t>（６）評議員の構成の制限</t>
    <phoneticPr fontId="1"/>
  </si>
  <si>
    <t>ア　職員である者の割合</t>
    <phoneticPr fontId="1"/>
  </si>
  <si>
    <t>評議員のうち職員である者の人数</t>
    <phoneticPr fontId="1"/>
  </si>
  <si>
    <r>
      <t xml:space="preserve">評議員総数　 </t>
    </r>
    <r>
      <rPr>
        <sz val="8"/>
        <rFont val="ＭＳ Ｐゴシック"/>
        <family val="3"/>
        <charset val="128"/>
      </rPr>
      <t>（「（５）現在の評議員の選任状況」の表から引用）</t>
    </r>
    <rPh sb="3" eb="5">
      <t>ソウスウ</t>
    </rPh>
    <rPh sb="12" eb="14">
      <t>ゲンザイ</t>
    </rPh>
    <rPh sb="15" eb="18">
      <t>ヒョウギイン</t>
    </rPh>
    <rPh sb="19" eb="21">
      <t>センニン</t>
    </rPh>
    <rPh sb="21" eb="23">
      <t>ジョウキョウ</t>
    </rPh>
    <rPh sb="25" eb="26">
      <t>ヒョウ</t>
    </rPh>
    <rPh sb="28" eb="30">
      <t>インヨウ</t>
    </rPh>
    <phoneticPr fontId="1"/>
  </si>
  <si>
    <t>評議員のうち職員である者の人数の割合</t>
    <phoneticPr fontId="1"/>
  </si>
  <si>
    <t>イ　理事会又は理事が選任した評議員の割合</t>
    <rPh sb="14" eb="17">
      <t>ヒョウギイン</t>
    </rPh>
    <rPh sb="18" eb="20">
      <t>ワリアイ</t>
    </rPh>
    <phoneticPr fontId="1"/>
  </si>
  <si>
    <t>項</t>
    <rPh sb="0" eb="1">
      <t>コウ</t>
    </rPh>
    <phoneticPr fontId="1"/>
  </si>
  <si>
    <t>　　・子の看護休暇の名称を「子の看護等休暇」に変更する。</t>
    <rPh sb="3" eb="4">
      <t>コ</t>
    </rPh>
    <rPh sb="5" eb="9">
      <t>カンゴキュウカ</t>
    </rPh>
    <rPh sb="10" eb="12">
      <t>メイショウ</t>
    </rPh>
    <rPh sb="14" eb="15">
      <t>コ</t>
    </rPh>
    <rPh sb="16" eb="18">
      <t>カンゴ</t>
    </rPh>
    <rPh sb="18" eb="19">
      <t>トウ</t>
    </rPh>
    <rPh sb="19" eb="21">
      <t>キュウカ</t>
    </rPh>
    <rPh sb="23" eb="25">
      <t>ヘンコウ</t>
    </rPh>
    <phoneticPr fontId="1"/>
  </si>
  <si>
    <t>　　・小学校3年生修了まで（改正前は小学校就学の始期に達するまで）の子について、子の看護等休暇を取得できる。</t>
    <rPh sb="3" eb="6">
      <t>ショウガッコウ</t>
    </rPh>
    <rPh sb="7" eb="9">
      <t>ネンセイ</t>
    </rPh>
    <rPh sb="9" eb="11">
      <t>シュウリョウ</t>
    </rPh>
    <rPh sb="14" eb="17">
      <t>カイセイマエ</t>
    </rPh>
    <rPh sb="34" eb="35">
      <t>コ</t>
    </rPh>
    <rPh sb="40" eb="41">
      <t>コ</t>
    </rPh>
    <rPh sb="42" eb="44">
      <t>カンゴ</t>
    </rPh>
    <rPh sb="44" eb="45">
      <t>トウ</t>
    </rPh>
    <rPh sb="45" eb="47">
      <t>キュウカ</t>
    </rPh>
    <rPh sb="48" eb="50">
      <t>シュトク</t>
    </rPh>
    <phoneticPr fontId="1"/>
  </si>
  <si>
    <t>　　・子の看護等休暇の取得事由として、感染症に伴う学級閉鎖等、入園（入学）式、卒園式を追加。</t>
    <rPh sb="3" eb="4">
      <t>コ</t>
    </rPh>
    <rPh sb="5" eb="7">
      <t>カンゴ</t>
    </rPh>
    <rPh sb="7" eb="8">
      <t>トウ</t>
    </rPh>
    <rPh sb="8" eb="10">
      <t>キュウカ</t>
    </rPh>
    <rPh sb="11" eb="13">
      <t>シュトク</t>
    </rPh>
    <rPh sb="13" eb="15">
      <t>ジユウ</t>
    </rPh>
    <rPh sb="19" eb="22">
      <t>カンセンショウ</t>
    </rPh>
    <rPh sb="23" eb="24">
      <t>トモナ</t>
    </rPh>
    <rPh sb="25" eb="27">
      <t>ガッキュウ</t>
    </rPh>
    <rPh sb="27" eb="29">
      <t>ヘイサ</t>
    </rPh>
    <rPh sb="29" eb="30">
      <t>トウ</t>
    </rPh>
    <rPh sb="31" eb="32">
      <t>ハイ</t>
    </rPh>
    <rPh sb="32" eb="33">
      <t>エン</t>
    </rPh>
    <rPh sb="34" eb="36">
      <t>ニュウガク</t>
    </rPh>
    <rPh sb="37" eb="38">
      <t>シキ</t>
    </rPh>
    <rPh sb="39" eb="41">
      <t>ソツエン</t>
    </rPh>
    <rPh sb="41" eb="42">
      <t>シキ</t>
    </rPh>
    <rPh sb="43" eb="45">
      <t>ツイカ</t>
    </rPh>
    <phoneticPr fontId="1"/>
  </si>
  <si>
    <t>　　・労使協定により対象から除外できる労働者から、「継続雇用期間６か月未満の労働者」を撤廃。</t>
    <rPh sb="3" eb="5">
      <t>ロウシ</t>
    </rPh>
    <rPh sb="5" eb="7">
      <t>キョウテイ</t>
    </rPh>
    <rPh sb="10" eb="12">
      <t>タイショウ</t>
    </rPh>
    <rPh sb="14" eb="16">
      <t>ジョガイ</t>
    </rPh>
    <rPh sb="19" eb="22">
      <t>ロウドウシャ</t>
    </rPh>
    <rPh sb="26" eb="28">
      <t>ケイゾク</t>
    </rPh>
    <rPh sb="28" eb="30">
      <t>コヨウ</t>
    </rPh>
    <rPh sb="30" eb="32">
      <t>キカン</t>
    </rPh>
    <rPh sb="34" eb="35">
      <t>ゲツ</t>
    </rPh>
    <rPh sb="35" eb="37">
      <t>ミマン</t>
    </rPh>
    <rPh sb="38" eb="41">
      <t>ロウドウシャ</t>
    </rPh>
    <rPh sb="43" eb="45">
      <t>テッパイ</t>
    </rPh>
    <phoneticPr fontId="1"/>
  </si>
  <si>
    <t>　　・所定外労働の制限（残業免除）の対象を小学校就学前（改正前は3歳未満）の子を養育する労働者とする。</t>
    <rPh sb="3" eb="5">
      <t>ショテイ</t>
    </rPh>
    <rPh sb="5" eb="6">
      <t>ガイ</t>
    </rPh>
    <rPh sb="6" eb="8">
      <t>ロウドウ</t>
    </rPh>
    <rPh sb="9" eb="11">
      <t>セイゲン</t>
    </rPh>
    <rPh sb="12" eb="14">
      <t>ザンギョウ</t>
    </rPh>
    <rPh sb="14" eb="16">
      <t>メンジョ</t>
    </rPh>
    <rPh sb="18" eb="20">
      <t>タイショウ</t>
    </rPh>
    <rPh sb="21" eb="24">
      <t>ショウガッコウ</t>
    </rPh>
    <rPh sb="24" eb="27">
      <t>シュウガクマエ</t>
    </rPh>
    <rPh sb="28" eb="31">
      <t>カイセイマエ</t>
    </rPh>
    <rPh sb="33" eb="36">
      <t>サイミマン</t>
    </rPh>
    <rPh sb="38" eb="39">
      <t>コ</t>
    </rPh>
    <rPh sb="40" eb="42">
      <t>ヨウイク</t>
    </rPh>
    <rPh sb="44" eb="47">
      <t>ロウドウシャ</t>
    </rPh>
    <phoneticPr fontId="1"/>
  </si>
  <si>
    <t>エ　バス運転前後のアルコールチェックの実施状況</t>
    <rPh sb="1" eb="2">
      <t>エン</t>
    </rPh>
    <rPh sb="3" eb="7">
      <t>ウンテンゼンゴ</t>
    </rPh>
    <rPh sb="18" eb="20">
      <t>ジッシ</t>
    </rPh>
    <rPh sb="20" eb="22">
      <t>ジョウキョウ</t>
    </rPh>
    <phoneticPr fontId="1"/>
  </si>
  <si>
    <t>アルコールチェック</t>
    <phoneticPr fontId="1"/>
  </si>
  <si>
    <t>(参考）：運転日報</t>
    <rPh sb="5" eb="9">
      <t>ウンテンニッポウ</t>
    </rPh>
    <phoneticPr fontId="1"/>
  </si>
  <si>
    <t>道路交通法施行規則　【抜粋】</t>
    <phoneticPr fontId="1"/>
  </si>
  <si>
    <t>昭和三十五年総理府令第六十号</t>
  </si>
  <si>
    <t>（安全運転管理者の業務）</t>
  </si>
  <si>
    <t>第九条の十</t>
  </si>
  <si>
    <t>法第七十四条の三第二項の内閣府令で定める業務は、次に掲げるとおりとする。</t>
  </si>
  <si>
    <t>【前略】</t>
    <rPh sb="0" eb="4">
      <t>&lt;ゼンリャク&gt;</t>
    </rPh>
    <phoneticPr fontId="1"/>
  </si>
  <si>
    <t>六</t>
    <rPh sb="0" eb="1">
      <t>ロク</t>
    </rPh>
    <phoneticPr fontId="1"/>
  </si>
  <si>
    <t>運転しようとする運転者及び運転を終了した運転者に対し、酒気帯びの有無について、当該運転者の状態を目視等で確認するほか、アルコール検知器（呼気に含まれるアルコールを検知する機器であつて、国家公安委員会が定めるものをいう。次号において同じ。）を用いて確認を行うこと。</t>
    <phoneticPr fontId="1"/>
  </si>
  <si>
    <t>七</t>
    <rPh sb="0" eb="1">
      <t>ナナ</t>
    </rPh>
    <phoneticPr fontId="1"/>
  </si>
  <si>
    <t>前号の規定による確認の内容を記録し、及びその記録を一年間保存し、並びにアルコール検知器を常時有効に保持すること。</t>
    <phoneticPr fontId="1"/>
  </si>
  <si>
    <t>【後略】</t>
    <rPh sb="1" eb="3">
      <t>コウリャク</t>
    </rPh>
    <phoneticPr fontId="1"/>
  </si>
  <si>
    <t>学校保健安全法等【抜粋】</t>
    <rPh sb="7" eb="8">
      <t>トウ</t>
    </rPh>
    <rPh sb="8" eb="12">
      <t>&lt;バッスイ&gt;</t>
    </rPh>
    <phoneticPr fontId="1"/>
  </si>
  <si>
    <t>参考資料　【第４「６（２）通学、校外学習等のために運行するバスの安全管理」分野】</t>
    <rPh sb="0" eb="4">
      <t>サンコウシリョウ</t>
    </rPh>
    <rPh sb="6" eb="7">
      <t>ダイ</t>
    </rPh>
    <rPh sb="37" eb="39">
      <t>ブンヤ</t>
    </rPh>
    <phoneticPr fontId="1"/>
  </si>
  <si>
    <t>学校保健安全法施行規則等【抜粋】</t>
    <rPh sb="11" eb="12">
      <t>トウ</t>
    </rPh>
    <rPh sb="12" eb="16">
      <t>&lt;バッスイ&gt;</t>
    </rPh>
    <phoneticPr fontId="1"/>
  </si>
  <si>
    <t>㊟２：校長理事も、任期が満了した場合は、改めて理事選任機関で選任しなければならない。</t>
    <rPh sb="3" eb="5">
      <t>コウチョウ</t>
    </rPh>
    <phoneticPr fontId="1"/>
  </si>
  <si>
    <t>㊟：校長理事も任期満了の都度、改めて選任が必要。</t>
    <rPh sb="2" eb="4">
      <t>コウチョウ</t>
    </rPh>
    <phoneticPr fontId="1"/>
  </si>
  <si>
    <t>（１０）長期(１年を超えるもの)預り金の有無</t>
    <phoneticPr fontId="1"/>
  </si>
  <si>
    <t>⇒　下記の全項目に入力</t>
    <rPh sb="9" eb="11">
      <t>ニュウリョク</t>
    </rPh>
    <phoneticPr fontId="1"/>
  </si>
  <si>
    <t>　　使用している場合の水質検査</t>
    <phoneticPr fontId="1"/>
  </si>
  <si>
    <t>（４）　２貯水槽経由の水道水を水源とする飲料水の検査</t>
    <phoneticPr fontId="1"/>
  </si>
  <si>
    <t>（４）　３井戸水等を水源とする飲料水の検査</t>
    <phoneticPr fontId="1"/>
  </si>
  <si>
    <r>
      <t>（５）　１雑用水（雨水、</t>
    </r>
    <r>
      <rPr>
        <b/>
        <u/>
        <sz val="11"/>
        <color theme="1"/>
        <rFont val="ＭＳ Ｐゴシック"/>
        <family val="3"/>
        <charset val="128"/>
      </rPr>
      <t>飲用手洗い等に使用しない井戸水</t>
    </r>
    <r>
      <rPr>
        <b/>
        <sz val="11"/>
        <color theme="1"/>
        <rFont val="ＭＳ Ｐゴシック"/>
        <family val="3"/>
        <charset val="128"/>
      </rPr>
      <t>等）の利用</t>
    </r>
    <phoneticPr fontId="1"/>
  </si>
  <si>
    <t>（６）　２浄化槽式水洗便所</t>
    <phoneticPr fontId="1"/>
  </si>
  <si>
    <t>道路交通法　【抜粋】</t>
    <phoneticPr fontId="1"/>
  </si>
  <si>
    <t>昭和三十五年法律第百五号</t>
  </si>
  <si>
    <t>（安全運転管理者等）</t>
  </si>
  <si>
    <t>第七十四条の三</t>
  </si>
  <si>
    <t>安全運転管理者は、自動車の安全な運転を確保するために必要な当該使用者の業務に従事する運転者に対して行う交通安全教育その他自動車の安全な運転に必要な業務（自動車の装置の整備に関する業務を除く。第七十五条の二の二第一項において同じ。）で内閣府令で定めるものを行わなければならない。</t>
    <phoneticPr fontId="1"/>
  </si>
  <si>
    <t>別紙５（イ）</t>
    <rPh sb="0" eb="2">
      <t>ベッシ</t>
    </rPh>
    <phoneticPr fontId="1"/>
  </si>
  <si>
    <t>７学校給食の食品衛生　（１）　３給食設備を有し、自校給食を行っている</t>
    <rPh sb="1" eb="5">
      <t>ガッコウキュウショク</t>
    </rPh>
    <rPh sb="6" eb="8">
      <t>ショクヒン</t>
    </rPh>
    <rPh sb="8" eb="10">
      <t>エイセイ</t>
    </rPh>
    <rPh sb="25" eb="26">
      <t>コウ</t>
    </rPh>
    <rPh sb="26" eb="28">
      <t>キュウショク</t>
    </rPh>
    <phoneticPr fontId="1"/>
  </si>
  <si>
    <t xml:space="preserve"> 「3給食設備を有し、自校給食」の場合</t>
    <rPh sb="12" eb="13">
      <t>コウ</t>
    </rPh>
    <rPh sb="13" eb="15">
      <t>キュウショク</t>
    </rPh>
    <rPh sb="17" eb="19">
      <t>バアイ</t>
    </rPh>
    <phoneticPr fontId="1"/>
  </si>
  <si>
    <t>報酬の支給基準</t>
    <rPh sb="0" eb="2">
      <t>ホウシュウ</t>
    </rPh>
    <rPh sb="3" eb="5">
      <t>シキュウ</t>
    </rPh>
    <rPh sb="5" eb="7">
      <t>キジュン</t>
    </rPh>
    <phoneticPr fontId="1"/>
  </si>
  <si>
    <t>（８）卒業時取得できる資格等についての入学案内への適正な記載</t>
    <rPh sb="28" eb="30">
      <t>キサイ</t>
    </rPh>
    <phoneticPr fontId="1"/>
  </si>
  <si>
    <t>※：専修学校設置基準の一部を改正する省令（令和5年4月施行）における「基幹教員」のこと。</t>
    <phoneticPr fontId="1"/>
  </si>
  <si>
    <r>
      <rPr>
        <sz val="8"/>
        <color theme="1"/>
        <rFont val="ＭＳ Ｐゴシック"/>
        <family val="3"/>
        <charset val="128"/>
      </rPr>
      <t>上記いずれかの作成がある場合</t>
    </r>
    <r>
      <rPr>
        <sz val="11"/>
        <color theme="1"/>
        <rFont val="ＭＳ Ｐゴシック"/>
        <family val="2"/>
        <charset val="128"/>
      </rPr>
      <t xml:space="preserve">
教職員への周知方法</t>
    </r>
    <rPh sb="0" eb="2">
      <t>ジョウキ</t>
    </rPh>
    <rPh sb="7" eb="9">
      <t>サクセイ</t>
    </rPh>
    <rPh sb="12" eb="14">
      <t>バアイ</t>
    </rPh>
    <phoneticPr fontId="1"/>
  </si>
  <si>
    <r>
      <rPr>
        <sz val="9"/>
        <color theme="1"/>
        <rFont val="ＭＳ Ｐゴシック"/>
        <family val="3"/>
        <charset val="128"/>
      </rPr>
      <t>上記の作成がある場合</t>
    </r>
    <r>
      <rPr>
        <sz val="11"/>
        <color theme="1"/>
        <rFont val="ＭＳ Ｐゴシック"/>
        <family val="2"/>
        <charset val="128"/>
      </rPr>
      <t xml:space="preserve">
教職員への周知方法</t>
    </r>
    <rPh sb="0" eb="2">
      <t>ジョウキ</t>
    </rPh>
    <rPh sb="3" eb="5">
      <t>サクセイ</t>
    </rPh>
    <rPh sb="8" eb="10">
      <t>バアイ</t>
    </rPh>
    <phoneticPr fontId="1"/>
  </si>
  <si>
    <t>　　　③環境衛生検査のほか、日常的な点検を行い、環境衛生の維持又は改善を図らなければならない。</t>
    <phoneticPr fontId="1"/>
  </si>
  <si>
    <t>としている。</t>
    <phoneticPr fontId="1"/>
  </si>
  <si>
    <t>建築確認の時期</t>
    <rPh sb="0" eb="4">
      <t>ケンチクカクニン</t>
    </rPh>
    <rPh sb="5" eb="7">
      <t>ジキ</t>
    </rPh>
    <phoneticPr fontId="1"/>
  </si>
  <si>
    <t>⑧　実施予定時期</t>
    <phoneticPr fontId="1"/>
  </si>
  <si>
    <t>⑦　実施予定</t>
    <phoneticPr fontId="1"/>
  </si>
  <si>
    <t>⑥　実施時期</t>
    <rPh sb="2" eb="6">
      <t>ジッシジキ</t>
    </rPh>
    <phoneticPr fontId="1"/>
  </si>
  <si>
    <t>⑤　実施状況</t>
    <rPh sb="2" eb="4">
      <t>ジッシ</t>
    </rPh>
    <rPh sb="4" eb="6">
      <t>ジョウキョウ</t>
    </rPh>
    <phoneticPr fontId="1"/>
  </si>
  <si>
    <t>(参考)：法人登記簿謄本又は現在事項全部証明書、代表者就(退)任届、寄附行為等</t>
    <rPh sb="38" eb="39">
      <t>トウ</t>
    </rPh>
    <phoneticPr fontId="1"/>
  </si>
  <si>
    <t>㊟１：施行(変更)日は、県の認可(変更認可)日と同日又はそれ以降の日となる。</t>
    <phoneticPr fontId="1"/>
  </si>
  <si>
    <t>㊟２：令和７年度の私立学校法改正に伴う寄附行為変更は必須。</t>
    <rPh sb="19" eb="21">
      <t>キフ</t>
    </rPh>
    <phoneticPr fontId="1"/>
  </si>
  <si>
    <t>㊟１：外部理事については、最初の選任時に法人の役職員でない理事を１人以上含む必要がある。</t>
    <rPh sb="3" eb="5">
      <t>ガイブ</t>
    </rPh>
    <rPh sb="5" eb="7">
      <t>リジ</t>
    </rPh>
    <rPh sb="13" eb="15">
      <t>サイショ</t>
    </rPh>
    <rPh sb="16" eb="18">
      <t>センニン</t>
    </rPh>
    <rPh sb="18" eb="19">
      <t>ジ</t>
    </rPh>
    <rPh sb="20" eb="22">
      <t>ホウジン</t>
    </rPh>
    <rPh sb="23" eb="26">
      <t>ヤクショクイン</t>
    </rPh>
    <rPh sb="29" eb="31">
      <t>リジ</t>
    </rPh>
    <rPh sb="33" eb="34">
      <t>ニン</t>
    </rPh>
    <rPh sb="34" eb="36">
      <t>イジョウ</t>
    </rPh>
    <rPh sb="36" eb="37">
      <t>フク</t>
    </rPh>
    <rPh sb="38" eb="40">
      <t>ヒツヨウ</t>
    </rPh>
    <phoneticPr fontId="1"/>
  </si>
  <si>
    <t>（大臣所轄学校法人等の場合は2人以上）</t>
  </si>
  <si>
    <t>㊟３：履歴書は、役員選任の都度作成し、新たに作成した最新のものを法人で保管しておく必要がある。</t>
    <rPh sb="8" eb="10">
      <t>ヤクイン</t>
    </rPh>
    <rPh sb="15" eb="17">
      <t>サクセイ</t>
    </rPh>
    <phoneticPr fontId="1"/>
  </si>
  <si>
    <t>設置している場合は、寄附行為の根拠規定、選任及び登記の年月日</t>
    <rPh sb="20" eb="22">
      <t>センニン</t>
    </rPh>
    <phoneticPr fontId="1"/>
  </si>
  <si>
    <t>（４）理事が監事選任の議案を提出する場合の監事の過半数の同意</t>
    <phoneticPr fontId="1"/>
  </si>
  <si>
    <t>㊟：理事が監事選任の議案を提出する場合、過半数の監事の同意が必要（私学法第４９条）。</t>
    <rPh sb="17" eb="19">
      <t>バアイ</t>
    </rPh>
    <rPh sb="20" eb="23">
      <t>カハンスウ</t>
    </rPh>
    <rPh sb="33" eb="35">
      <t>シガク</t>
    </rPh>
    <rPh sb="35" eb="36">
      <t>ホウ</t>
    </rPh>
    <phoneticPr fontId="1"/>
  </si>
  <si>
    <t>（参考）監事が同意をしたことの分かる書類等</t>
    <rPh sb="20" eb="21">
      <t>トウ</t>
    </rPh>
    <phoneticPr fontId="1"/>
  </si>
  <si>
    <t>㊟２：履歴書は、評議員の選任の都度作成し、新たに作成した最新のものを法人で保管しておく必要がある。</t>
    <rPh sb="3" eb="6">
      <t>リレキショ</t>
    </rPh>
    <rPh sb="8" eb="11">
      <t>ヒョウギイン</t>
    </rPh>
    <rPh sb="12" eb="14">
      <t>センニン</t>
    </rPh>
    <rPh sb="15" eb="17">
      <t>ツド</t>
    </rPh>
    <rPh sb="17" eb="19">
      <t>サクセイ</t>
    </rPh>
    <rPh sb="21" eb="22">
      <t>アラ</t>
    </rPh>
    <rPh sb="24" eb="26">
      <t>サクセイ</t>
    </rPh>
    <rPh sb="28" eb="30">
      <t>サイシン</t>
    </rPh>
    <rPh sb="34" eb="36">
      <t>ホウジン</t>
    </rPh>
    <rPh sb="37" eb="39">
      <t>ホカン</t>
    </rPh>
    <rPh sb="43" eb="45">
      <t>ヒツヨウ</t>
    </rPh>
    <phoneticPr fontId="1"/>
  </si>
  <si>
    <t>(参考）：寄附行為、就任承諾書･履歴書・宣誓書、役員等就(退)任届、評議員名簿、理事会・評議員会議事録等</t>
    <rPh sb="10" eb="12">
      <t>シュウニン</t>
    </rPh>
    <rPh sb="16" eb="19">
      <t>リレキショ</t>
    </rPh>
    <rPh sb="40" eb="43">
      <t>リジカイ</t>
    </rPh>
    <rPh sb="51" eb="52">
      <t>トウ</t>
    </rPh>
    <phoneticPr fontId="1"/>
  </si>
  <si>
    <t>評議員のうち理事会又は理事が選任した者の人数</t>
    <phoneticPr fontId="1"/>
  </si>
  <si>
    <t>評議員のうち理事会又は理事が選任した人数の割合</t>
    <phoneticPr fontId="1"/>
  </si>
  <si>
    <t>（参考）評議員の選任をした際の理事会・評議員会の議事録等</t>
    <phoneticPr fontId="1"/>
  </si>
  <si>
    <t>設置義務</t>
    <rPh sb="0" eb="4">
      <t>セッチギム</t>
    </rPh>
    <phoneticPr fontId="1"/>
  </si>
  <si>
    <t>定数</t>
    <rPh sb="0" eb="2">
      <t>テイスウ</t>
    </rPh>
    <phoneticPr fontId="1"/>
  </si>
  <si>
    <t>会計監査人</t>
    <rPh sb="0" eb="5">
      <t>カイケイカンサニン</t>
    </rPh>
    <phoneticPr fontId="1"/>
  </si>
  <si>
    <t>※設置義務がなく、任意設置していない場合の定数と実員は「0」と記入してください。</t>
    <rPh sb="1" eb="5">
      <t>セッチギム</t>
    </rPh>
    <rPh sb="9" eb="13">
      <t>ニンイセッチ</t>
    </rPh>
    <rPh sb="21" eb="23">
      <t>テイスウ</t>
    </rPh>
    <rPh sb="24" eb="26">
      <t>ジツイン</t>
    </rPh>
    <phoneticPr fontId="1"/>
  </si>
  <si>
    <t>㊟：(1)収入10億円又は負債20億円以上かつ(2)3以上の都道府県において学校教育活動を行っている又は広域通信制</t>
    <rPh sb="5" eb="7">
      <t>シュウニュウ</t>
    </rPh>
    <rPh sb="9" eb="11">
      <t>オクエン</t>
    </rPh>
    <rPh sb="11" eb="12">
      <t>マタ</t>
    </rPh>
    <rPh sb="13" eb="15">
      <t>フサイ</t>
    </rPh>
    <rPh sb="17" eb="19">
      <t>オクエン</t>
    </rPh>
    <rPh sb="19" eb="21">
      <t>イジョウ</t>
    </rPh>
    <rPh sb="27" eb="29">
      <t>イジョウ</t>
    </rPh>
    <rPh sb="30" eb="34">
      <t>トドウフケン</t>
    </rPh>
    <rPh sb="38" eb="44">
      <t>ガッコウキョウイクカツドウ</t>
    </rPh>
    <rPh sb="45" eb="46">
      <t>オコナ</t>
    </rPh>
    <rPh sb="50" eb="51">
      <t>マタ</t>
    </rPh>
    <rPh sb="52" eb="57">
      <t>コウイキツウシンセイ</t>
    </rPh>
    <phoneticPr fontId="1"/>
  </si>
  <si>
    <t>　　高等学校を設置している知事所轄学校法人には、会計監査人の設置義務がある。（私学法第144条）</t>
    <rPh sb="39" eb="41">
      <t>シガク</t>
    </rPh>
    <rPh sb="41" eb="42">
      <t>ホウ</t>
    </rPh>
    <rPh sb="42" eb="43">
      <t>ダイ</t>
    </rPh>
    <rPh sb="46" eb="47">
      <t>ジョウ</t>
    </rPh>
    <phoneticPr fontId="1"/>
  </si>
  <si>
    <t>（８）会計監査人の選任状況</t>
    <rPh sb="3" eb="8">
      <t>カイケイカンサニン</t>
    </rPh>
    <rPh sb="9" eb="13">
      <t>センニンジョウキョウ</t>
    </rPh>
    <phoneticPr fontId="1"/>
  </si>
  <si>
    <t>（参考）寄附行為、就任承諾書、履歴書、宣誓書、役員等就退任届の控え、会計監査人の選任をした際の評議員会の議事録</t>
    <rPh sb="4" eb="8">
      <t>キフコウイ</t>
    </rPh>
    <rPh sb="34" eb="39">
      <t>カイケイカンサニン</t>
    </rPh>
    <rPh sb="40" eb="42">
      <t>センニン</t>
    </rPh>
    <phoneticPr fontId="1"/>
  </si>
  <si>
    <t>8報酬等の支給基準の策定等</t>
  </si>
  <si>
    <t>出席した理事及び監事等の氏名</t>
    <rPh sb="10" eb="11">
      <t>トウ</t>
    </rPh>
    <phoneticPr fontId="1"/>
  </si>
  <si>
    <t>㊟１：「3理事長等による職務報告」は、年度内に４月を超える間隔で２回以上（大臣所轄学校法人等の場合は年４回以上）必要。</t>
    <rPh sb="12" eb="14">
      <t>ショクム</t>
    </rPh>
    <rPh sb="19" eb="22">
      <t>ネンドナイ</t>
    </rPh>
    <rPh sb="24" eb="25">
      <t>ツキ</t>
    </rPh>
    <rPh sb="26" eb="27">
      <t>コ</t>
    </rPh>
    <rPh sb="29" eb="31">
      <t>カンカク</t>
    </rPh>
    <rPh sb="34" eb="36">
      <t>イジョウ</t>
    </rPh>
    <rPh sb="53" eb="55">
      <t>イジョウ</t>
    </rPh>
    <rPh sb="56" eb="58">
      <t>ヒツヨウ</t>
    </rPh>
    <phoneticPr fontId="1"/>
  </si>
  <si>
    <t>(参考）：寄附行為、理事会の議事録</t>
    <rPh sb="5" eb="9">
      <t>キフコウイ</t>
    </rPh>
    <phoneticPr fontId="1"/>
  </si>
  <si>
    <t>(参考）：寄附行為、評議員会の議事録</t>
    <rPh sb="5" eb="9">
      <t>キフコウイ</t>
    </rPh>
    <phoneticPr fontId="1"/>
  </si>
  <si>
    <t>ウ　理事選任機関が評議員会ではない場合、選任の前に行うべき評議員会の意見の聴取</t>
    <rPh sb="20" eb="22">
      <t>センニン</t>
    </rPh>
    <rPh sb="37" eb="39">
      <t>チョウシュ</t>
    </rPh>
    <phoneticPr fontId="1"/>
  </si>
  <si>
    <t>（参考）評議員会の議事録、理事選任機関の理事選任に係る記録など</t>
    <phoneticPr fontId="1"/>
  </si>
  <si>
    <t>㊟：理事選任機関は、理事を選任するときは、あらかじめ、評議員会の意見を聴かなければならない（私立学校法第３０条第２項）。</t>
    <phoneticPr fontId="1"/>
  </si>
  <si>
    <t>㊟：監事監査は、決算理事会及び決算評議員会の開催前に実施する必要がある。</t>
    <rPh sb="13" eb="14">
      <t>オヨ</t>
    </rPh>
    <rPh sb="15" eb="21">
      <t>ケッサンヒョウギインカイ</t>
    </rPh>
    <phoneticPr fontId="1"/>
  </si>
  <si>
    <t>㊟：理事長等による職務報告は、年度内に４月を超える間隔で２回以上（大臣所轄学校法人等の場合は年４回以上）必要。</t>
    <rPh sb="15" eb="18">
      <t>ネンドナイ</t>
    </rPh>
    <rPh sb="20" eb="21">
      <t>ツキ</t>
    </rPh>
    <rPh sb="22" eb="23">
      <t>コ</t>
    </rPh>
    <rPh sb="25" eb="27">
      <t>カンカク</t>
    </rPh>
    <rPh sb="52" eb="54">
      <t>ヒツヨウ</t>
    </rPh>
    <phoneticPr fontId="1"/>
  </si>
  <si>
    <t>2_４１人以上の学級がある⇒下表に入力</t>
    <phoneticPr fontId="1"/>
  </si>
  <si>
    <t>　　「2整合していない」場合の不整合箇所</t>
    <rPh sb="4" eb="6">
      <t>セイゴウ</t>
    </rPh>
    <rPh sb="12" eb="14">
      <t>バアイ</t>
    </rPh>
    <rPh sb="15" eb="20">
      <t>フセイゴウカショ</t>
    </rPh>
    <phoneticPr fontId="1"/>
  </si>
  <si>
    <t>関係者評価</t>
    <rPh sb="0" eb="3">
      <t>カンケイシャ</t>
    </rPh>
    <rPh sb="3" eb="5">
      <t>ヒョウカ</t>
    </rPh>
    <phoneticPr fontId="1"/>
  </si>
  <si>
    <t>2掲示・備え付け⇒下に備付場所を入力</t>
  </si>
  <si>
    <t>「2掲示・備え付け」の場合の備付場所</t>
    <rPh sb="2" eb="4">
      <t>ケイジ</t>
    </rPh>
    <rPh sb="11" eb="13">
      <t>バアイ</t>
    </rPh>
    <phoneticPr fontId="1"/>
  </si>
  <si>
    <t>校舎改築のため</t>
    <rPh sb="0" eb="2">
      <t>コウシャ</t>
    </rPh>
    <rPh sb="2" eb="4">
      <t>カイチク</t>
    </rPh>
    <phoneticPr fontId="1"/>
  </si>
  <si>
    <t>（４）前回実地検査以降の校地・校舎の変更の有無</t>
    <phoneticPr fontId="1"/>
  </si>
  <si>
    <t>校地・校舎の変更の有無</t>
    <rPh sb="0" eb="1">
      <t>コウ</t>
    </rPh>
    <rPh sb="3" eb="4">
      <t>コウ</t>
    </rPh>
    <phoneticPr fontId="1"/>
  </si>
  <si>
    <t>(参考）：校地校舎変届の控え、固定資産台帳、財産目録</t>
    <rPh sb="5" eb="6">
      <t>コウ</t>
    </rPh>
    <rPh sb="7" eb="8">
      <t>コウ</t>
    </rPh>
    <rPh sb="22" eb="26">
      <t>ザイサンモクロク</t>
    </rPh>
    <phoneticPr fontId="1"/>
  </si>
  <si>
    <t>㊟：個人等から借用している校地及び駐車場等については、無償であっても、契約書の作成は必要であり、</t>
    <rPh sb="13" eb="14">
      <t>コウ</t>
    </rPh>
    <phoneticPr fontId="1"/>
  </si>
  <si>
    <t>(参考）：学則、入学案内、元帳</t>
    <rPh sb="5" eb="6">
      <t>ガク</t>
    </rPh>
    <rPh sb="9" eb="10">
      <t>ガク</t>
    </rPh>
    <phoneticPr fontId="1"/>
  </si>
  <si>
    <t>㊟：「主な執行内容」欄には、各支出科目において学校支出の中で代表的な費目を記載すればよい。</t>
    <rPh sb="23" eb="25">
      <t>ガッコウ</t>
    </rPh>
    <phoneticPr fontId="1"/>
  </si>
  <si>
    <t>未受診教職員なし</t>
    <rPh sb="3" eb="6">
      <t>キョウショクイン</t>
    </rPh>
    <phoneticPr fontId="1"/>
  </si>
  <si>
    <t>　　学校で全ての記録を保管する必要がある。</t>
    <rPh sb="2" eb="4">
      <t>ガッコウ</t>
    </rPh>
    <phoneticPr fontId="1"/>
  </si>
  <si>
    <t>（１）施設、設備等の安全点検の実施状況</t>
    <rPh sb="6" eb="8">
      <t>セツビ</t>
    </rPh>
    <phoneticPr fontId="1"/>
  </si>
  <si>
    <t>点検記録</t>
    <rPh sb="0" eb="2">
      <t>テンケン</t>
    </rPh>
    <rPh sb="2" eb="4">
      <t>キロク</t>
    </rPh>
    <phoneticPr fontId="1"/>
  </si>
  <si>
    <t>（２）通学、校外学習等のために運行するバスの安全管理の実施状況</t>
    <phoneticPr fontId="1"/>
  </si>
  <si>
    <t>3自ら使用している⇒「イ、ウ、エ、オ」に入力</t>
  </si>
  <si>
    <t>イ　安全運転管理者の選任の有無</t>
    <phoneticPr fontId="1"/>
  </si>
  <si>
    <t>1管轄の警察署に届出済み</t>
  </si>
  <si>
    <t>㊟ ：令和5年12月より安全運転管理者によるアルコール検知器を用いた運転前後のアルコールチェックが義務化されている。</t>
    <rPh sb="3" eb="5">
      <t>レイワ</t>
    </rPh>
    <rPh sb="6" eb="7">
      <t>ネン</t>
    </rPh>
    <rPh sb="9" eb="10">
      <t>ガツ</t>
    </rPh>
    <rPh sb="12" eb="19">
      <t>アンゼンウンテンカンリシャ</t>
    </rPh>
    <rPh sb="34" eb="38">
      <t>ウンテンゼンゴ</t>
    </rPh>
    <rPh sb="49" eb="52">
      <t>ギムカ</t>
    </rPh>
    <phoneticPr fontId="1"/>
  </si>
  <si>
    <t>　　また、その記録を１年間保存しなければならない（道路交通法施行規則第９条の１０第１項第６～７号）。</t>
    <rPh sb="47" eb="48">
      <t>ゴウ</t>
    </rPh>
    <phoneticPr fontId="1"/>
  </si>
  <si>
    <t>により生徒等の所在を確認しなければならないとされている。</t>
    <phoneticPr fontId="1"/>
  </si>
  <si>
    <t>「⑦実施予定」が「2なし」の場合は、下欄に理由を入力してください。</t>
    <rPh sb="24" eb="26">
      <t>ニュウリョク</t>
    </rPh>
    <phoneticPr fontId="1"/>
  </si>
  <si>
    <r>
      <t>　ウ　耐震化計画の策定状況について　</t>
    </r>
    <r>
      <rPr>
        <sz val="11"/>
        <color theme="1"/>
        <rFont val="ＭＳ Ｐゴシック"/>
        <family val="3"/>
        <charset val="128"/>
      </rPr>
      <t>（「イ」⑤で未実施を選択した場合に入力してください。）</t>
    </r>
    <rPh sb="35" eb="37">
      <t>ニュウリョク</t>
    </rPh>
    <phoneticPr fontId="1"/>
  </si>
  <si>
    <t>「⑨　耐震化計画の策定」が「2未策定」の場合は、下欄に理由を入力してください。</t>
    <rPh sb="15" eb="18">
      <t>ミサクテイ</t>
    </rPh>
    <rPh sb="30" eb="32">
      <t>ニュウリョク</t>
    </rPh>
    <phoneticPr fontId="1"/>
  </si>
  <si>
    <t>⑨　耐震化計画の策定</t>
    <phoneticPr fontId="1"/>
  </si>
  <si>
    <t>校地</t>
    <rPh sb="0" eb="2">
      <t>コウチ</t>
    </rPh>
    <phoneticPr fontId="1"/>
  </si>
  <si>
    <t>・通学バス職員が全員直接雇用である場合、回答欄は「4該当なし」です。</t>
    <rPh sb="1" eb="3">
      <t>ツウガク</t>
    </rPh>
    <rPh sb="5" eb="7">
      <t>ショクイン</t>
    </rPh>
    <rPh sb="8" eb="10">
      <t>ゼンイン</t>
    </rPh>
    <rPh sb="10" eb="14">
      <t>チョクセツコヨウ</t>
    </rPh>
    <rPh sb="17" eb="19">
      <t>バアイ</t>
    </rPh>
    <rPh sb="20" eb="22">
      <t>カイトウ</t>
    </rPh>
    <rPh sb="22" eb="23">
      <t>ラン</t>
    </rPh>
    <rPh sb="26" eb="28">
      <t>ガイトウ</t>
    </rPh>
    <phoneticPr fontId="1"/>
  </si>
  <si>
    <t>によって頻度は異なる）。プールの原水として使用している場合、プール使用開始前に１回。）</t>
    <rPh sb="16" eb="18">
      <t>ゲンスイ</t>
    </rPh>
    <rPh sb="21" eb="23">
      <t>シヨウ</t>
    </rPh>
    <rPh sb="27" eb="29">
      <t>バアイ</t>
    </rPh>
    <rPh sb="33" eb="38">
      <t>シヨウカイシマエ</t>
    </rPh>
    <rPh sb="40" eb="41">
      <t>カイ</t>
    </rPh>
    <phoneticPr fontId="1"/>
  </si>
  <si>
    <t>回/年</t>
    <rPh sb="0" eb="1">
      <t>カイ</t>
    </rPh>
    <rPh sb="2" eb="3">
      <t>ネン</t>
    </rPh>
    <phoneticPr fontId="1"/>
  </si>
  <si>
    <t>㊟飲料水として使用⇒①実施頻度を入力。プールの原水として使用⇒②実施（予定）年月日を入力。</t>
    <rPh sb="1" eb="4">
      <t>インリョウスイ</t>
    </rPh>
    <rPh sb="7" eb="9">
      <t>シヨウ</t>
    </rPh>
    <rPh sb="11" eb="15">
      <t>ジッシヒンド</t>
    </rPh>
    <rPh sb="16" eb="18">
      <t>ニュウリョク</t>
    </rPh>
    <rPh sb="23" eb="25">
      <t>ゲンスイ</t>
    </rPh>
    <rPh sb="28" eb="30">
      <t>シヨウ</t>
    </rPh>
    <rPh sb="32" eb="34">
      <t>ジッシ</t>
    </rPh>
    <rPh sb="35" eb="37">
      <t>ヨテイ</t>
    </rPh>
    <rPh sb="38" eb="41">
      <t>ネンガッピ</t>
    </rPh>
    <rPh sb="42" eb="44">
      <t>ニュウリョク</t>
    </rPh>
    <phoneticPr fontId="1"/>
  </si>
  <si>
    <t>基準処理能力
（ 生徒定数 ＋ 教職員数 ）×０．２５）</t>
    <rPh sb="9" eb="11">
      <t>セイト</t>
    </rPh>
    <phoneticPr fontId="1"/>
  </si>
  <si>
    <t>検査当日の説明者</t>
    <phoneticPr fontId="1"/>
  </si>
  <si>
    <t>開催日は年（和暦）月日の順に、時刻は時、分の順に入力してください。</t>
    <rPh sb="0" eb="3">
      <t>カイサイビ</t>
    </rPh>
    <rPh sb="6" eb="8">
      <t>ワレキ</t>
    </rPh>
    <rPh sb="15" eb="17">
      <t>ジコク</t>
    </rPh>
    <rPh sb="18" eb="19">
      <t>ジ</t>
    </rPh>
    <rPh sb="20" eb="21">
      <t>ブン</t>
    </rPh>
    <rPh sb="22" eb="23">
      <t>ジュン</t>
    </rPh>
    <phoneticPr fontId="1"/>
  </si>
  <si>
    <t>議題（選任の対象）</t>
    <rPh sb="0" eb="2">
      <t>ギダイ</t>
    </rPh>
    <rPh sb="3" eb="5">
      <t>センニン</t>
    </rPh>
    <rPh sb="6" eb="8">
      <t>タイショウ</t>
    </rPh>
    <phoneticPr fontId="1"/>
  </si>
  <si>
    <t>制定（改正年月日）
※和暦</t>
    <rPh sb="0" eb="2">
      <t>セイテイ</t>
    </rPh>
    <phoneticPr fontId="1"/>
  </si>
  <si>
    <t>経理規程の一部改正が必要な場合がある。</t>
    <rPh sb="13" eb="15">
      <t>バアイ</t>
    </rPh>
    <phoneticPr fontId="1"/>
  </si>
  <si>
    <t>令和</t>
  </si>
  <si>
    <r>
      <t xml:space="preserve">借入年月日
</t>
    </r>
    <r>
      <rPr>
        <sz val="7"/>
        <color theme="1"/>
        <rFont val="ＭＳ Ｐゴシック"/>
        <family val="3"/>
        <charset val="128"/>
      </rPr>
      <t>※年月日の順に入力</t>
    </r>
    <rPh sb="0" eb="1">
      <t>シャク</t>
    </rPh>
    <rPh sb="1" eb="2">
      <t>イ</t>
    </rPh>
    <rPh sb="2" eb="3">
      <t>トシ</t>
    </rPh>
    <rPh sb="3" eb="4">
      <t>ツキ</t>
    </rPh>
    <rPh sb="4" eb="5">
      <t>ヒ</t>
    </rPh>
    <rPh sb="7" eb="8">
      <t>ネン</t>
    </rPh>
    <rPh sb="8" eb="9">
      <t>ツキ</t>
    </rPh>
    <rPh sb="9" eb="10">
      <t>ヒ</t>
    </rPh>
    <rPh sb="11" eb="12">
      <t>ジュン</t>
    </rPh>
    <rPh sb="13" eb="15">
      <t>ニュウリョク</t>
    </rPh>
    <phoneticPr fontId="1"/>
  </si>
  <si>
    <t>作成年月日（和暦）</t>
    <rPh sb="0" eb="2">
      <t>サクセイ</t>
    </rPh>
    <rPh sb="2" eb="5">
      <t>ネンガッピ</t>
    </rPh>
    <rPh sb="6" eb="8">
      <t>ワレキ</t>
    </rPh>
    <phoneticPr fontId="1"/>
  </si>
  <si>
    <t>実施期日（和暦）</t>
    <rPh sb="0" eb="2">
      <t>ジッシ</t>
    </rPh>
    <rPh sb="2" eb="4">
      <t>キジツ</t>
    </rPh>
    <rPh sb="5" eb="7">
      <t>ワレキ</t>
    </rPh>
    <phoneticPr fontId="1"/>
  </si>
  <si>
    <t>※それぞれ検査実施日の「年（和暦）」、「月」、「日」、を入力してください。</t>
    <rPh sb="5" eb="7">
      <t>ケンサ</t>
    </rPh>
    <rPh sb="7" eb="10">
      <t>ジッシビ</t>
    </rPh>
    <rPh sb="12" eb="13">
      <t>ネン</t>
    </rPh>
    <rPh sb="14" eb="16">
      <t>ワレキ</t>
    </rPh>
    <rPh sb="20" eb="21">
      <t>ツキ</t>
    </rPh>
    <rPh sb="24" eb="25">
      <t>ヒ</t>
    </rPh>
    <rPh sb="28" eb="30">
      <t>ニュウリョク</t>
    </rPh>
    <phoneticPr fontId="1"/>
  </si>
  <si>
    <t>検査</t>
    <phoneticPr fontId="1"/>
  </si>
  <si>
    <t>検査省略の場合、
直近の検査年月日</t>
  </si>
  <si>
    <t>検査省略の場合、
直近の検査年月日</t>
    <phoneticPr fontId="1"/>
  </si>
  <si>
    <t>検査</t>
    <rPh sb="0" eb="2">
      <t>ケンサ</t>
    </rPh>
    <phoneticPr fontId="1"/>
  </si>
  <si>
    <t>日</t>
    <rPh sb="0" eb="1">
      <t>ニチ</t>
    </rPh>
    <phoneticPr fontId="1"/>
  </si>
  <si>
    <t>実施（予定）年月日（和暦）</t>
    <rPh sb="6" eb="7">
      <t>ネン</t>
    </rPh>
    <rPh sb="10" eb="12">
      <t>ワレキ</t>
    </rPh>
    <phoneticPr fontId="1"/>
  </si>
  <si>
    <t>昭和 or 平成 or 令和</t>
  </si>
  <si>
    <t>1有 or 2無</t>
  </si>
  <si>
    <t>1設置している⇒下表に入力 or 2設置していない</t>
  </si>
  <si>
    <t>1提出した⇒下のマスに入力 or 2提出していない</t>
  </si>
  <si>
    <t>1過半数の同意有 or 2過半数の同意なし</t>
  </si>
  <si>
    <t>1有 or 2なし</t>
  </si>
  <si>
    <t>1 設置義務がある or 2 設置義務がない</t>
  </si>
  <si>
    <t>1記載有 or 2記載なし</t>
  </si>
  <si>
    <t>1記載有 or 2記載なし or 3非該当（利害関係人含まれない）</t>
  </si>
  <si>
    <t>1定時評議委員会である or 2定時評議委員会ではない</t>
  </si>
  <si>
    <t>1評議員会 or 2評議員会以外</t>
  </si>
  <si>
    <t>1聴取した⇒下に日付を入力 or 2聴取しなかった</t>
  </si>
  <si>
    <t>1設置している⇒下記に理由を入力 or 2設置していない</t>
  </si>
  <si>
    <t>1大臣所轄法人等であるため or 2大臣所轄法人等ではないが、任意に設置したため</t>
  </si>
  <si>
    <t>1記載有 or 2記載無 or 3非該当（開催予定）</t>
  </si>
  <si>
    <t>1有⇒下表に入力 or 2なし</t>
  </si>
  <si>
    <t>令和 or 平成 or 昭和</t>
  </si>
  <si>
    <t>1有⇒下の２マスに入力 or 2なし</t>
  </si>
  <si>
    <t>1ある⇒下のマスに入力してください or 2ない or 3検討中</t>
  </si>
  <si>
    <t>1保有している（元本保証有）⇒別紙３作成 or 2保有している（元本保証なし）⇒別紙３作成＆（８）入力 or 3保有していない</t>
  </si>
  <si>
    <t>1規程有 or 2規程なし</t>
  </si>
  <si>
    <t>1承認有 or 2承認なし</t>
  </si>
  <si>
    <t>1有 or 2なし or 3該当なし</t>
  </si>
  <si>
    <t>1_全て４０人以下 or 2_４１人以上の学級がある⇒下表に入力</t>
  </si>
  <si>
    <t>1_全て２０人以下 or 2_２１人以上の学級がある⇒下表に入力</t>
  </si>
  <si>
    <t>1整合している or 2整合していない⇒下のマスに入力</t>
  </si>
  <si>
    <t>1資格などの養成施設の指定なし or 2資格などの養成施設の指定あり⇒下表に入力</t>
  </si>
  <si>
    <t>1適性である or 2適正でない</t>
  </si>
  <si>
    <t>1常勤 or 2非常勤⇒下に入力</t>
  </si>
  <si>
    <t>1全教員が有している or 2有していない者がいる⇒下に氏名を入力</t>
  </si>
  <si>
    <t>1作成有⇒下の届出有無と周知方法に入力 or 2作成なし</t>
  </si>
  <si>
    <t>1届出有⇒下の届出日に入力 or 2届出なし or 3届出義務なし</t>
  </si>
  <si>
    <t>1交付 or 2掲示・備え付け⇒下に備付場所を入力 or 3その他⇒下に詳細を入力</t>
  </si>
  <si>
    <t>1作成有⇒下に入力 or 2作成なし</t>
  </si>
  <si>
    <t>1作成有 or 2作成なし</t>
  </si>
  <si>
    <t>1整合 or 2不整合</t>
  </si>
  <si>
    <t>1一致 or 2不一致</t>
  </si>
  <si>
    <t>1規定している or 2規定していない</t>
  </si>
  <si>
    <t>1交付している⇒下のマスに入力 or 2交付していない or 3該当する職員がいない</t>
  </si>
  <si>
    <t>1雇用契約書 or 2雇用通知書（辞令を含む） or 3労働条件通知書等労働条件のわかるもの or 4賃金規程 or 5その他⇒下のマスに入力</t>
  </si>
  <si>
    <t>1加入している or 2加入していない or 3該当なし</t>
  </si>
  <si>
    <t>1実施している or 2実施していない</t>
  </si>
  <si>
    <t>1全て登記済み or 2一部（全て）未登記</t>
  </si>
  <si>
    <t>1全て登記済み or 2一部（全て）未登記 or 3該当なし</t>
  </si>
  <si>
    <t>1設定有⇒下の明細に入力 or 2設定なし</t>
  </si>
  <si>
    <t>1有⇒下の明細に入力 or 2変更なし</t>
  </si>
  <si>
    <t>1現金出納簿有 or 2現金出納簿なし or 3仕訳伝票で代替</t>
  </si>
  <si>
    <t>1該当あり⇒下欄に入力 or 2該当なし</t>
  </si>
  <si>
    <t>1収納済み or 2未収</t>
  </si>
  <si>
    <t>1支払済み or 2未払</t>
  </si>
  <si>
    <t>1置いている or 2置いていない</t>
  </si>
  <si>
    <t>1実施 or 2未実施</t>
  </si>
  <si>
    <t>1通知している or 2通知していない</t>
  </si>
  <si>
    <t>1講じている or 2講じていない</t>
  </si>
  <si>
    <t>1確認（健康診断書の写しを保管） or 2確認（その他） or 3未確認 or 4該当なし</t>
  </si>
  <si>
    <t>1有⇒下記２種の検査が必要・下表に入力 or 2なし⇒下表の入力不要</t>
  </si>
  <si>
    <t>1有⇒検査2種必要・下表に入力 or 2なし⇒下表の入力不要</t>
  </si>
  <si>
    <t>1上水道（直結給水） or 2上水道（貯水槽経由）⇒別紙４を作成 or 3井戸水等⇒別紙５を作成</t>
  </si>
  <si>
    <t>1利用している⇒別紙６を作成 or 2利用していない</t>
  </si>
  <si>
    <t>1放流式水洗便所 or 2浄化槽式水洗便所⇒別紙７を作成 or 3くみ取り式便所</t>
  </si>
  <si>
    <t>1設置していない or 2常設（通年利用）⇒下記①に入力 or 3常設（下記期間利用）⇒下記①②に入力</t>
  </si>
  <si>
    <t>1飲料水に供していない井戸水等を利用⇒「別紙５（イ）」を作成 or 2飲料水に供していない井戸水等を利用していない</t>
  </si>
  <si>
    <t>1記録なし or 2点検表 or 3日誌</t>
  </si>
  <si>
    <t>1実施している（下欄に入力） or 2黒板なし or 3実施していない</t>
  </si>
  <si>
    <t>1実施（点検表で記録） or 2実施（日誌で記録） or 3実施（点検表と日誌で記録） or 4実施（記録なし） or 5未実施</t>
  </si>
  <si>
    <t>1使用していない or 2運行全般について包括的に外部業者に委託している⇒「オ」に入力 or 3自ら使用している⇒「イ、ウ、エ、オ」に入力</t>
  </si>
  <si>
    <t>1管轄の警察署に届出済み or 2選任しているが管轄の警察署には届け出ていない or 3選任していない or 4選任対象外（使用する自動車は乗車定員10人以下）⇒下のマスに入力</t>
  </si>
  <si>
    <t>1有⇒右と下欄に入力 or 2なし</t>
  </si>
  <si>
    <t>1実施していない or 2給食会社等の給食を利用⇒下欄に入力 or 3給食設備を有し自校給食を行っている⇒「別紙８」に入力</t>
  </si>
  <si>
    <t>1加入（下表に入力） or 2未加入</t>
  </si>
  <si>
    <t>最終行</t>
    <rPh sb="0" eb="3">
      <t>サイシュウギョウ</t>
    </rPh>
    <phoneticPr fontId="1"/>
  </si>
  <si>
    <t>1昭和５６年６月１日以降に建築確認を受けた校舎のみである or 2昭和５６年５月３１日以前に建築確認を受けた校舎がある　　　⇒下記「調査項目」（赤点線枠内）に入力</t>
  </si>
  <si>
    <t>1実施済⇒②に入力 or 2未実施⇒③に入力</t>
  </si>
  <si>
    <t>1有⇒④に入力 or 2なし⇒下欄に理由を入力</t>
  </si>
  <si>
    <t>1実施済⇒⑥に入力 or 2未実施⇒⑦と「ウ」に入力</t>
  </si>
  <si>
    <t>1有⇒⑧に入力 or 2なし⇒下欄に理由を入力</t>
  </si>
  <si>
    <t>1策定済 or 2未策定⇒下欄に理由を入力</t>
  </si>
  <si>
    <t>【台帳】1有 or 2なし　／　【増減整理】1適（漏れなし） or 2否（漏れ有） or 3該当なし　／　【減価償却明細表】1有 or 2なし　／　【償却費の算出】1適 or 2否</t>
    <rPh sb="1" eb="3">
      <t>ダイチョウ</t>
    </rPh>
    <rPh sb="17" eb="21">
      <t>ゾウゲンセイリ</t>
    </rPh>
    <rPh sb="54" eb="58">
      <t>ゲンカショウキャク</t>
    </rPh>
    <rPh sb="58" eb="61">
      <t>メイサイヒョウ</t>
    </rPh>
    <rPh sb="75" eb="78">
      <t>ショウキャクヒ</t>
    </rPh>
    <rPh sb="79" eb="81">
      <t>サンシュツ</t>
    </rPh>
    <phoneticPr fontId="1"/>
  </si>
  <si>
    <t>【保健室】1保健室あり or 2未設置　／　【保健衛生用具】1常備されている or 2常備されていない</t>
    <rPh sb="1" eb="4">
      <t>ホケンシツ</t>
    </rPh>
    <rPh sb="23" eb="29">
      <t>ホケンエイセイヨウグ</t>
    </rPh>
    <phoneticPr fontId="1"/>
  </si>
  <si>
    <t>【借入年月日】令和 or 平成 or 昭和　／　【借入金台帳】1有 or 2なし　／　【契約書】1有 or 2なし</t>
    <rPh sb="1" eb="6">
      <t>カリイレネンガッピ</t>
    </rPh>
    <rPh sb="25" eb="28">
      <t>カリイレキン</t>
    </rPh>
    <rPh sb="28" eb="30">
      <t>ダイチョウ</t>
    </rPh>
    <rPh sb="44" eb="47">
      <t>ケイヤクショ</t>
    </rPh>
    <phoneticPr fontId="1"/>
  </si>
  <si>
    <t>【実施】1実施有 or 2実施なし　／　【公表】1公表有 or 2公表なし　／　【公表方法】1書面配布 or 2掲示 or 3インターネット or 4その他</t>
    <rPh sb="1" eb="3">
      <t>ジッシ</t>
    </rPh>
    <rPh sb="21" eb="23">
      <t>コウヒョウ</t>
    </rPh>
    <rPh sb="41" eb="45">
      <t>コウヒョウホウホウ</t>
    </rPh>
    <phoneticPr fontId="1"/>
  </si>
  <si>
    <t>【契約書】1有 or 2なし　／　【財産目録】1記載有 or 2記載なし</t>
    <rPh sb="1" eb="4">
      <t>ケイヤクショ</t>
    </rPh>
    <rPh sb="18" eb="22">
      <t>ザイサンモクロク</t>
    </rPh>
    <phoneticPr fontId="1"/>
  </si>
  <si>
    <t>【契約書】1有 or 2なし　／　【免責の記載】1記載有 or 2記載なし　／　【学校法人会計基準への計上】1有 or 2なし</t>
    <rPh sb="1" eb="4">
      <t>ケイヤクショ</t>
    </rPh>
    <rPh sb="18" eb="20">
      <t>メンセキ</t>
    </rPh>
    <rPh sb="21" eb="23">
      <t>キサイ</t>
    </rPh>
    <rPh sb="41" eb="49">
      <t>ガッコウホウジンカイケイキジュン</t>
    </rPh>
    <rPh sb="51" eb="53">
      <t>ケイジョウ</t>
    </rPh>
    <phoneticPr fontId="1"/>
  </si>
  <si>
    <t>【現金立て替え】1有 or 2なし　／　【借入金台帳等への記載】1有 or 2なし</t>
    <rPh sb="1" eb="3">
      <t>ゲンキン</t>
    </rPh>
    <rPh sb="3" eb="4">
      <t>タ</t>
    </rPh>
    <rPh sb="5" eb="6">
      <t>カ</t>
    </rPh>
    <rPh sb="21" eb="27">
      <t>カリイレキンダイチョウトウ</t>
    </rPh>
    <rPh sb="29" eb="31">
      <t>キサイ</t>
    </rPh>
    <phoneticPr fontId="1"/>
  </si>
  <si>
    <t>【台帳】1作成有 or 2作成なし　／　【元帳との一致】1一致 or 2不一致　／　【減免額記入】1記入有 or 2記入なし　／　【減免理由記入】1記入有 or 2記入なし　／　【規程等との整合】1整合 or 2不整合</t>
    <rPh sb="1" eb="3">
      <t>ダイチョウ</t>
    </rPh>
    <rPh sb="21" eb="23">
      <t>モトチョウ</t>
    </rPh>
    <rPh sb="25" eb="27">
      <t>イッチ</t>
    </rPh>
    <rPh sb="43" eb="48">
      <t>ゲンメンガクキニュウ</t>
    </rPh>
    <rPh sb="66" eb="70">
      <t>ゲンメンリユウ</t>
    </rPh>
    <rPh sb="70" eb="72">
      <t>キニュウ</t>
    </rPh>
    <rPh sb="90" eb="93">
      <t>キテイトウ</t>
    </rPh>
    <rPh sb="95" eb="97">
      <t>セイゴウ</t>
    </rPh>
    <phoneticPr fontId="1"/>
  </si>
  <si>
    <t>【寄付受入】1有⇒右の２マスに入力 or 2受入なし　／　【寄付申込書】1有 or 2なし</t>
    <rPh sb="1" eb="5">
      <t>キフウケイレ</t>
    </rPh>
    <rPh sb="30" eb="35">
      <t>キフモウシコミショ</t>
    </rPh>
    <phoneticPr fontId="1"/>
  </si>
  <si>
    <t>【実施】1実施 or 2未実施　／　【記録】1記録有 or 2記録なし</t>
    <rPh sb="1" eb="3">
      <t>ジッシ</t>
    </rPh>
    <rPh sb="19" eb="21">
      <t>キロク</t>
    </rPh>
    <phoneticPr fontId="1"/>
  </si>
  <si>
    <t>【実施の有無】1実施（右欄に入力） or 2未実施　／　【実施の頻度】1毎日 or 2その他（下欄に入力）　／　【記録の方法】1記録なし or 2点検表 or 3日誌</t>
    <rPh sb="1" eb="3">
      <t>ジッシ</t>
    </rPh>
    <rPh sb="4" eb="6">
      <t>ウム</t>
    </rPh>
    <rPh sb="29" eb="31">
      <t>ジッシ</t>
    </rPh>
    <rPh sb="32" eb="34">
      <t>ヒンド</t>
    </rPh>
    <rPh sb="57" eb="59">
      <t>キロク</t>
    </rPh>
    <rPh sb="60" eb="62">
      <t>ホウホウ</t>
    </rPh>
    <phoneticPr fontId="1"/>
  </si>
  <si>
    <t>入力例</t>
    <rPh sb="0" eb="3">
      <t>ニュウリョクレイ</t>
    </rPh>
    <phoneticPr fontId="1"/>
  </si>
  <si>
    <t>選択肢</t>
    <rPh sb="0" eb="3">
      <t>センタクシ</t>
    </rPh>
    <phoneticPr fontId="1"/>
  </si>
  <si>
    <t>○△　□×</t>
    <phoneticPr fontId="1"/>
  </si>
  <si>
    <t>〇〇市〇〇　△-□-×</t>
    <rPh sb="2" eb="3">
      <t>シ</t>
    </rPh>
    <phoneticPr fontId="1"/>
  </si>
  <si>
    <t>〇〇〇-△△△-□□□□</t>
    <phoneticPr fontId="1"/>
  </si>
  <si>
    <t>平成</t>
    <phoneticPr fontId="1"/>
  </si>
  <si>
    <t>（２）現行寄附行為に係る県の認可(変更認可)状況</t>
    <phoneticPr fontId="1"/>
  </si>
  <si>
    <t>２　理事、監事、評議員及び会計監査人</t>
    <rPh sb="11" eb="12">
      <t>オヨ</t>
    </rPh>
    <rPh sb="13" eb="18">
      <t>カイケイカンサニン</t>
    </rPh>
    <phoneticPr fontId="1"/>
  </si>
  <si>
    <t>（２）現在の役員の選任状況</t>
    <phoneticPr fontId="1"/>
  </si>
  <si>
    <r>
      <t xml:space="preserve">任　　　　　　　期
</t>
    </r>
    <r>
      <rPr>
        <sz val="8"/>
        <rFont val="ＭＳ Ｐゴシック"/>
        <family val="3"/>
        <charset val="128"/>
      </rPr>
      <t>※年（和暦）、月、日の順に入力してください・
定時評議員会終結時の場合は年（和暦）のみ</t>
    </r>
    <phoneticPr fontId="1"/>
  </si>
  <si>
    <t>(参考）：寄附行為、役員名簿、役員の就任承諾書･履歴書･宣誓書、役員等就(退)任届、理事選任機関の議事録、</t>
    <rPh sb="34" eb="35">
      <t>トウ</t>
    </rPh>
    <rPh sb="42" eb="44">
      <t>リジ</t>
    </rPh>
    <phoneticPr fontId="1"/>
  </si>
  <si>
    <r>
      <rPr>
        <b/>
        <sz val="11"/>
        <rFont val="ＭＳ Ｐゴシック"/>
        <family val="3"/>
        <charset val="128"/>
      </rPr>
      <t>別紙１「役員・評議員名簿」</t>
    </r>
    <r>
      <rPr>
        <sz val="11"/>
        <rFont val="ＭＳ Ｐゴシック"/>
        <family val="3"/>
        <charset val="128"/>
      </rPr>
      <t>にすべての理事、監事及び評議員を入力してください。</t>
    </r>
    <phoneticPr fontId="1"/>
  </si>
  <si>
    <r>
      <t>任期の始期　</t>
    </r>
    <r>
      <rPr>
        <sz val="9"/>
        <rFont val="ＭＳ Ｐゴシック"/>
        <family val="3"/>
        <charset val="128"/>
      </rPr>
      <t>※最初に選任した評議員会の年（和暦）月日</t>
    </r>
    <rPh sb="0" eb="2">
      <t>ニンキ</t>
    </rPh>
    <rPh sb="3" eb="5">
      <t>シキ</t>
    </rPh>
    <rPh sb="7" eb="9">
      <t>サイショ</t>
    </rPh>
    <rPh sb="10" eb="12">
      <t>センニン</t>
    </rPh>
    <rPh sb="14" eb="17">
      <t>ヒョウギイン</t>
    </rPh>
    <rPh sb="17" eb="18">
      <t>カイ</t>
    </rPh>
    <rPh sb="19" eb="20">
      <t>トシ</t>
    </rPh>
    <rPh sb="21" eb="23">
      <t>ワレキ</t>
    </rPh>
    <rPh sb="24" eb="26">
      <t>ガッピ</t>
    </rPh>
    <phoneticPr fontId="1"/>
  </si>
  <si>
    <t>2 設置義務がない</t>
  </si>
  <si>
    <t>３　理事会・評議員会・理事選任機関</t>
    <phoneticPr fontId="1"/>
  </si>
  <si>
    <t>2評議員会以外</t>
  </si>
  <si>
    <t>（１）新会計基準(令和７年度以降適用)に基づく経理規程の作成状況</t>
    <rPh sb="3" eb="4">
      <t>シン</t>
    </rPh>
    <rPh sb="9" eb="11">
      <t>レイワ</t>
    </rPh>
    <phoneticPr fontId="1"/>
  </si>
  <si>
    <r>
      <t>㊟２：令和７年度の学校法人会計基準等の改正により、</t>
    </r>
    <r>
      <rPr>
        <u/>
        <sz val="10"/>
        <rFont val="ＭＳ Ｐゴシック"/>
        <family val="3"/>
        <charset val="128"/>
      </rPr>
      <t>学校法人が作成すべきものの変更等があった</t>
    </r>
    <r>
      <rPr>
        <sz val="10"/>
        <rFont val="ＭＳ Ｐゴシック"/>
        <family val="3"/>
        <charset val="128"/>
      </rPr>
      <t>ため、</t>
    </r>
    <rPh sb="17" eb="18">
      <t>トウ</t>
    </rPh>
    <phoneticPr fontId="1"/>
  </si>
  <si>
    <t>経理規程の改正</t>
    <rPh sb="0" eb="4">
      <t>ケイリキテイ</t>
    </rPh>
    <rPh sb="5" eb="7">
      <t>カイセイ</t>
    </rPh>
    <phoneticPr fontId="1"/>
  </si>
  <si>
    <t>理事長
○△　□×</t>
    <rPh sb="0" eb="3">
      <t>リジチョウ</t>
    </rPh>
    <phoneticPr fontId="1"/>
  </si>
  <si>
    <t>(参考）：元帳、寄附行為、役員及び評議員に対する報酬等の支給の基準（役員等報酬規程）</t>
    <phoneticPr fontId="1"/>
  </si>
  <si>
    <r>
      <t xml:space="preserve">令和６年度
</t>
    </r>
    <r>
      <rPr>
        <sz val="10"/>
        <rFont val="ＭＳ Ｐゴシック"/>
        <family val="3"/>
        <charset val="128"/>
      </rPr>
      <t>増減の整理</t>
    </r>
    <rPh sb="6" eb="8">
      <t>ゾウゲン</t>
    </rPh>
    <rPh sb="9" eb="11">
      <t>セイリ</t>
    </rPh>
    <phoneticPr fontId="1"/>
  </si>
  <si>
    <t>3保有していない</t>
  </si>
  <si>
    <t>　〇×銀行</t>
    <rPh sb="3" eb="5">
      <t>ギンコウ</t>
    </rPh>
    <phoneticPr fontId="1"/>
  </si>
  <si>
    <t>ア：〇〇（勘定科目名）／××円
イ：〇〇／××円＋△△／××円
ウ：〇〇／××円＋△△／××円
エ：〇〇／××円＋△△／××円＋□□／××円
オ：〇〇／××円＋△△／××円＋□□／××円</t>
    <rPh sb="5" eb="9">
      <t>カンジョウカモク</t>
    </rPh>
    <rPh sb="9" eb="10">
      <t>メイ</t>
    </rPh>
    <rPh sb="14" eb="15">
      <t>エン</t>
    </rPh>
    <rPh sb="23" eb="24">
      <t>エン</t>
    </rPh>
    <rPh sb="30" eb="31">
      <t>エン</t>
    </rPh>
    <phoneticPr fontId="1"/>
  </si>
  <si>
    <t>4多額の借財</t>
  </si>
  <si>
    <t>5多額の借財</t>
  </si>
  <si>
    <t>1整合している</t>
  </si>
  <si>
    <t>1適性である</t>
  </si>
  <si>
    <t>～～～</t>
    <phoneticPr fontId="1"/>
  </si>
  <si>
    <t>○.○.○</t>
    <phoneticPr fontId="1"/>
  </si>
  <si>
    <t>○△科</t>
    <rPh sb="2" eb="3">
      <t>カ</t>
    </rPh>
    <phoneticPr fontId="1"/>
  </si>
  <si>
    <t>昼間</t>
    <rPh sb="0" eb="2">
      <t>ヒルマ</t>
    </rPh>
    <phoneticPr fontId="1"/>
  </si>
  <si>
    <t>開催日5</t>
    <rPh sb="0" eb="3">
      <t>カイサイビ</t>
    </rPh>
    <phoneticPr fontId="1"/>
  </si>
  <si>
    <t>⑯</t>
    <phoneticPr fontId="1"/>
  </si>
  <si>
    <t>⑰</t>
    <phoneticPr fontId="1"/>
  </si>
  <si>
    <t>⑱</t>
    <phoneticPr fontId="1"/>
  </si>
  <si>
    <t>⑲</t>
    <phoneticPr fontId="1"/>
  </si>
  <si>
    <t>⑳</t>
    <phoneticPr fontId="1"/>
  </si>
  <si>
    <t>㉑</t>
    <phoneticPr fontId="1"/>
  </si>
  <si>
    <t>○○資格</t>
    <rPh sb="2" eb="4">
      <t>シカク</t>
    </rPh>
    <phoneticPr fontId="1"/>
  </si>
  <si>
    <t>○□</t>
    <phoneticPr fontId="1"/>
  </si>
  <si>
    <t>○□科</t>
    <rPh sb="2" eb="3">
      <t>カ</t>
    </rPh>
    <phoneticPr fontId="1"/>
  </si>
  <si>
    <t>○○で○×年勤務
□△での管理監督経験</t>
    <rPh sb="5" eb="6">
      <t>ネン</t>
    </rPh>
    <rPh sb="6" eb="8">
      <t>キンム</t>
    </rPh>
    <rPh sb="13" eb="17">
      <t>カンリカントク</t>
    </rPh>
    <rPh sb="17" eb="19">
      <t>ケイケン</t>
    </rPh>
    <phoneticPr fontId="1"/>
  </si>
  <si>
    <t>1常勤</t>
  </si>
  <si>
    <t>2有していない者がいる⇒下に氏名を入力</t>
  </si>
  <si>
    <t>○×　□△　、　♢△　××</t>
    <phoneticPr fontId="1"/>
  </si>
  <si>
    <t>年度初めの職員会議で周知し、その後職員室で常時閲覧できるように備置いている。</t>
    <rPh sb="2" eb="3">
      <t>ハジ</t>
    </rPh>
    <rPh sb="10" eb="12">
      <t>シュウチ</t>
    </rPh>
    <rPh sb="21" eb="23">
      <t>ジョウジ</t>
    </rPh>
    <rPh sb="23" eb="25">
      <t>エツラン</t>
    </rPh>
    <rPh sb="31" eb="33">
      <t>ソナエオ</t>
    </rPh>
    <phoneticPr fontId="1"/>
  </si>
  <si>
    <r>
      <t>㊟3：</t>
    </r>
    <r>
      <rPr>
        <u/>
        <sz val="10"/>
        <rFont val="ＭＳ Ｐゴシック"/>
        <family val="3"/>
        <charset val="128"/>
      </rPr>
      <t>子の看護休暇の見直し、所定外労働の制限の対象拡大(令和7年4月施行）</t>
    </r>
    <rPh sb="3" eb="4">
      <t>コ</t>
    </rPh>
    <rPh sb="5" eb="7">
      <t>カンゴ</t>
    </rPh>
    <rPh sb="7" eb="9">
      <t>キュウカ</t>
    </rPh>
    <rPh sb="10" eb="12">
      <t>ミナオ</t>
    </rPh>
    <rPh sb="14" eb="19">
      <t>ショテイガイロウドウ</t>
    </rPh>
    <rPh sb="20" eb="22">
      <t>セイゲン</t>
    </rPh>
    <rPh sb="23" eb="27">
      <t>タイショウカクダイ</t>
    </rPh>
    <phoneticPr fontId="1"/>
  </si>
  <si>
    <t>年度初めの職員会議で周知し、その後職員室で常時閲覧できるように備置いている。</t>
    <phoneticPr fontId="1"/>
  </si>
  <si>
    <t>1規定している</t>
  </si>
  <si>
    <r>
      <t xml:space="preserve">
未加入者の職・氏名
（未加入である理由）
</t>
    </r>
    <r>
      <rPr>
        <sz val="10"/>
        <rFont val="ＭＳ Ｐゴシック"/>
        <family val="3"/>
        <charset val="128"/>
      </rPr>
      <t xml:space="preserve">上段：職・氏名
下段：理由
</t>
    </r>
    <r>
      <rPr>
        <sz val="11"/>
        <rFont val="ＭＳ Ｐゴシック"/>
        <family val="3"/>
        <charset val="128"/>
      </rPr>
      <t xml:space="preserve">
※未加入である理由は
「臨時職員のため」
「経営者のため」
など具体的に記入してください</t>
    </r>
    <rPh sb="1" eb="5">
      <t>ミカニュウシャ</t>
    </rPh>
    <rPh sb="6" eb="7">
      <t>ショク</t>
    </rPh>
    <rPh sb="8" eb="10">
      <t>シメイ</t>
    </rPh>
    <rPh sb="12" eb="15">
      <t>ミカニュウ</t>
    </rPh>
    <rPh sb="18" eb="20">
      <t>リユウ</t>
    </rPh>
    <rPh sb="23" eb="25">
      <t>ジョウダン</t>
    </rPh>
    <rPh sb="26" eb="27">
      <t>ショク</t>
    </rPh>
    <rPh sb="28" eb="30">
      <t>シメイ</t>
    </rPh>
    <rPh sb="31" eb="33">
      <t>ゲダン</t>
    </rPh>
    <rPh sb="34" eb="36">
      <t>リユウ</t>
    </rPh>
    <rPh sb="39" eb="42">
      <t>ミカニュウ</t>
    </rPh>
    <rPh sb="45" eb="47">
      <t>リユウ</t>
    </rPh>
    <rPh sb="50" eb="54">
      <t>リンジショクイン</t>
    </rPh>
    <rPh sb="60" eb="63">
      <t>ケイエイシャ</t>
    </rPh>
    <rPh sb="70" eb="72">
      <t>グタイ</t>
    </rPh>
    <rPh sb="72" eb="73">
      <t>テキ</t>
    </rPh>
    <rPh sb="74" eb="76">
      <t>キニュウ</t>
    </rPh>
    <phoneticPr fontId="1"/>
  </si>
  <si>
    <t>理事長・○△　×□</t>
    <rPh sb="0" eb="2">
      <t>リジ</t>
    </rPh>
    <rPh sb="2" eb="3">
      <t>ナガ</t>
    </rPh>
    <phoneticPr fontId="1"/>
  </si>
  <si>
    <t>非常勤教職員全5名</t>
    <rPh sb="0" eb="6">
      <t>ヒジョウキンキョウショクイン</t>
    </rPh>
    <rPh sb="6" eb="7">
      <t>ゼン</t>
    </rPh>
    <rPh sb="8" eb="9">
      <t>メイ</t>
    </rPh>
    <phoneticPr fontId="1"/>
  </si>
  <si>
    <t>臨時教職員全5名</t>
    <rPh sb="0" eb="5">
      <t>リンジキョウショクイン</t>
    </rPh>
    <rPh sb="5" eb="6">
      <t>ゼン</t>
    </rPh>
    <rPh sb="7" eb="8">
      <t>メイ</t>
    </rPh>
    <phoneticPr fontId="1"/>
  </si>
  <si>
    <t>週20時間未満のため</t>
    <rPh sb="0" eb="1">
      <t>シュウ</t>
    </rPh>
    <rPh sb="3" eb="5">
      <t>ジカン</t>
    </rPh>
    <rPh sb="5" eb="7">
      <t>ミマン</t>
    </rPh>
    <phoneticPr fontId="1"/>
  </si>
  <si>
    <t>週30時間未満のため</t>
    <rPh sb="0" eb="1">
      <t>シュウ</t>
    </rPh>
    <rPh sb="3" eb="5">
      <t>ジカン</t>
    </rPh>
    <rPh sb="5" eb="7">
      <t>ミマン</t>
    </rPh>
    <phoneticPr fontId="1"/>
  </si>
  <si>
    <t>臨時教職員のため</t>
    <rPh sb="0" eb="5">
      <t>リンジキョウショクイン</t>
    </rPh>
    <phoneticPr fontId="1"/>
  </si>
  <si>
    <t>非常勤教職員のため</t>
    <rPh sb="0" eb="3">
      <t>ヒジョウキン</t>
    </rPh>
    <rPh sb="3" eb="6">
      <t>キョウショクイン</t>
    </rPh>
    <phoneticPr fontId="1"/>
  </si>
  <si>
    <t>就業規則に記載。
○年○月○日に防止研修を実施。</t>
    <rPh sb="0" eb="4">
      <t>シュウギョウキソク</t>
    </rPh>
    <rPh sb="5" eb="7">
      <t>キサイ</t>
    </rPh>
    <rPh sb="10" eb="11">
      <t>ネン</t>
    </rPh>
    <rPh sb="12" eb="13">
      <t>ガツ</t>
    </rPh>
    <rPh sb="14" eb="15">
      <t>ニチ</t>
    </rPh>
    <rPh sb="16" eb="20">
      <t>ボウシケンシュウ</t>
    </rPh>
    <rPh sb="21" eb="23">
      <t>ジッシ</t>
    </rPh>
    <phoneticPr fontId="1"/>
  </si>
  <si>
    <t>理事長及び事務長を窓口としている</t>
    <rPh sb="0" eb="3">
      <t>リジチョウ</t>
    </rPh>
    <rPh sb="3" eb="4">
      <t>オヨ</t>
    </rPh>
    <rPh sb="5" eb="8">
      <t>ジムチョウ</t>
    </rPh>
    <rPh sb="9" eb="11">
      <t>マドグチ</t>
    </rPh>
    <phoneticPr fontId="1"/>
  </si>
  <si>
    <t>抵当権</t>
    <rPh sb="0" eb="3">
      <t>テイトウケンケン</t>
    </rPh>
    <phoneticPr fontId="1"/>
  </si>
  <si>
    <t>（２）学校法人が所有する校地、校舎等の登記状況</t>
    <rPh sb="3" eb="5">
      <t>ガッコウ</t>
    </rPh>
    <rPh sb="5" eb="7">
      <t>ホウジン</t>
    </rPh>
    <rPh sb="8" eb="10">
      <t>ショユウ</t>
    </rPh>
    <phoneticPr fontId="1"/>
  </si>
  <si>
    <t>○○試験会場</t>
    <rPh sb="2" eb="6">
      <t>シケンカイジョウ</t>
    </rPh>
    <phoneticPr fontId="1"/>
  </si>
  <si>
    <t>○×</t>
    <phoneticPr fontId="1"/>
  </si>
  <si>
    <t>○□　×△</t>
    <phoneticPr fontId="1"/>
  </si>
  <si>
    <t>事務長　○□　×△</t>
    <rPh sb="0" eb="3">
      <t>ジムチョウ</t>
    </rPh>
    <phoneticPr fontId="1"/>
  </si>
  <si>
    <t>（学科により納付金額が異なる場合は、本表をコピーして備考欄に貼り付けるなどして学科毎に作成してください。）</t>
    <rPh sb="18" eb="20">
      <t>ホンヒョウ</t>
    </rPh>
    <rPh sb="26" eb="29">
      <t>ビコウラン</t>
    </rPh>
    <rPh sb="30" eb="31">
      <t>ハ</t>
    </rPh>
    <rPh sb="32" eb="33">
      <t>ツ</t>
    </rPh>
    <rPh sb="39" eb="42">
      <t>ガッカゴト</t>
    </rPh>
    <rPh sb="43" eb="45">
      <t>サクセイ</t>
    </rPh>
    <phoneticPr fontId="1"/>
  </si>
  <si>
    <t>ロッカー</t>
    <phoneticPr fontId="1"/>
  </si>
  <si>
    <t>健康診断費用</t>
    <rPh sb="0" eb="4">
      <t>ケンコウシンダン</t>
    </rPh>
    <rPh sb="4" eb="6">
      <t>ヒヨウ</t>
    </rPh>
    <phoneticPr fontId="1"/>
  </si>
  <si>
    <t>中元・歳暮</t>
    <rPh sb="0" eb="2">
      <t>チュウゲン</t>
    </rPh>
    <rPh sb="3" eb="5">
      <t>セイボ</t>
    </rPh>
    <phoneticPr fontId="1"/>
  </si>
  <si>
    <t>（記入しきれない場合は、本表をコピーして備考欄に貼り付けるなどして入力してください。）</t>
    <rPh sb="1" eb="3">
      <t>キニュウ</t>
    </rPh>
    <rPh sb="12" eb="14">
      <t>ホンヒョウ</t>
    </rPh>
    <rPh sb="20" eb="23">
      <t>ビコウラン</t>
    </rPh>
    <rPh sb="24" eb="25">
      <t>ハ</t>
    </rPh>
    <rPh sb="26" eb="27">
      <t>ツ</t>
    </rPh>
    <rPh sb="33" eb="35">
      <t>ニュウリョク</t>
    </rPh>
    <phoneticPr fontId="1"/>
  </si>
  <si>
    <t>※印の欄は記入しないでください。</t>
    <phoneticPr fontId="1"/>
  </si>
  <si>
    <t>（２）健康診断の実施項目及び記録の状況</t>
    <phoneticPr fontId="1"/>
  </si>
  <si>
    <t>キ　結核の有無（㊟１）</t>
    <rPh sb="2" eb="4">
      <t>ケッカク</t>
    </rPh>
    <phoneticPr fontId="1"/>
  </si>
  <si>
    <t>㊟２：心電図検査を除くことができるが、その他の方法で心臓の疾病及び異常の検査を実施する必要がある。</t>
    <rPh sb="3" eb="6">
      <t>シンデンズ</t>
    </rPh>
    <rPh sb="6" eb="8">
      <t>ケンサ</t>
    </rPh>
    <rPh sb="9" eb="10">
      <t>ノゾ</t>
    </rPh>
    <phoneticPr fontId="1"/>
  </si>
  <si>
    <r>
      <t xml:space="preserve">令和７年度
</t>
    </r>
    <r>
      <rPr>
        <sz val="9"/>
        <rFont val="ＭＳ Ｐゴシック"/>
        <family val="3"/>
        <charset val="128"/>
      </rPr>
      <t>（予定含む）</t>
    </r>
    <rPh sb="0" eb="2">
      <t>レイワ</t>
    </rPh>
    <rPh sb="3" eb="5">
      <t>ネンド</t>
    </rPh>
    <rPh sb="7" eb="9">
      <t>ヨテイ</t>
    </rPh>
    <rPh sb="9" eb="10">
      <t>フク</t>
    </rPh>
    <phoneticPr fontId="1"/>
  </si>
  <si>
    <t>1上水道（直結給水）</t>
  </si>
  <si>
    <t>（５）雑用水（雨水、飲用手洗い等に使用しない井戸水等）の利用の有無</t>
    <rPh sb="10" eb="12">
      <t>インヨウ</t>
    </rPh>
    <rPh sb="12" eb="14">
      <t>テアラ</t>
    </rPh>
    <rPh sb="15" eb="16">
      <t>トウ</t>
    </rPh>
    <rPh sb="17" eb="19">
      <t>シヨウ</t>
    </rPh>
    <phoneticPr fontId="1"/>
  </si>
  <si>
    <r>
      <t>「</t>
    </r>
    <r>
      <rPr>
        <b/>
        <sz val="11"/>
        <rFont val="ＭＳ Ｐゴシック"/>
        <family val="3"/>
        <charset val="128"/>
      </rPr>
      <t>別紙４</t>
    </r>
    <r>
      <rPr>
        <sz val="11"/>
        <rFont val="ＭＳ Ｐゴシック"/>
        <family val="3"/>
        <charset val="128"/>
      </rPr>
      <t>」を作成してください</t>
    </r>
    <rPh sb="1" eb="3">
      <t>ベッシ</t>
    </rPh>
    <phoneticPr fontId="1"/>
  </si>
  <si>
    <r>
      <t>「</t>
    </r>
    <r>
      <rPr>
        <b/>
        <sz val="11"/>
        <rFont val="ＭＳ Ｐゴシック"/>
        <family val="3"/>
        <charset val="128"/>
      </rPr>
      <t>別紙５</t>
    </r>
    <r>
      <rPr>
        <sz val="11"/>
        <rFont val="ＭＳ Ｐゴシック"/>
        <family val="3"/>
        <charset val="128"/>
      </rPr>
      <t>」を作成してください</t>
    </r>
    <rPh sb="1" eb="3">
      <t>ベッシ</t>
    </rPh>
    <phoneticPr fontId="1"/>
  </si>
  <si>
    <r>
      <t>「</t>
    </r>
    <r>
      <rPr>
        <b/>
        <sz val="11"/>
        <rFont val="ＭＳ Ｐゴシック"/>
        <family val="3"/>
        <charset val="128"/>
      </rPr>
      <t>別紙６</t>
    </r>
    <r>
      <rPr>
        <sz val="11"/>
        <rFont val="ＭＳ Ｐゴシック"/>
        <family val="3"/>
        <charset val="128"/>
      </rPr>
      <t>」を作成してください</t>
    </r>
    <rPh sb="1" eb="3">
      <t>ベッシ</t>
    </rPh>
    <phoneticPr fontId="1"/>
  </si>
  <si>
    <r>
      <t>「</t>
    </r>
    <r>
      <rPr>
        <b/>
        <sz val="11"/>
        <rFont val="ＭＳ Ｐゴシック"/>
        <family val="3"/>
        <charset val="128"/>
      </rPr>
      <t>別紙７</t>
    </r>
    <r>
      <rPr>
        <sz val="11"/>
        <rFont val="ＭＳ Ｐゴシック"/>
        <family val="3"/>
        <charset val="128"/>
      </rPr>
      <t>」を作成してください</t>
    </r>
    <rPh sb="1" eb="3">
      <t>ベッシ</t>
    </rPh>
    <phoneticPr fontId="1"/>
  </si>
  <si>
    <t>2利用していない</t>
  </si>
  <si>
    <t>1放流式水洗便所</t>
  </si>
  <si>
    <t>1設置していない</t>
  </si>
  <si>
    <t>1毎日</t>
    <phoneticPr fontId="1"/>
  </si>
  <si>
    <t>防災上の施設・
設備（㊟）</t>
    <rPh sb="0" eb="3">
      <t>ボウサイジョウ</t>
    </rPh>
    <rPh sb="4" eb="6">
      <t>シセツ</t>
    </rPh>
    <rPh sb="8" eb="10">
      <t>セツビ</t>
    </rPh>
    <phoneticPr fontId="1"/>
  </si>
  <si>
    <t>1実施（点検表で記録）</t>
  </si>
  <si>
    <t>オ　バス乗降車の際の点呼等の方法による児童生徒等の所在確認</t>
    <phoneticPr fontId="1"/>
  </si>
  <si>
    <t>○×　△□</t>
    <phoneticPr fontId="1"/>
  </si>
  <si>
    <t>2給食会社等の給食を利用⇒下欄に入力</t>
  </si>
  <si>
    <t>職員室の専用台の上</t>
    <rPh sb="0" eb="3">
      <t>ショクインシツ</t>
    </rPh>
    <rPh sb="4" eb="6">
      <t>センヨウ</t>
    </rPh>
    <rPh sb="6" eb="7">
      <t>ダイ</t>
    </rPh>
    <rPh sb="8" eb="9">
      <t>ウエ</t>
    </rPh>
    <phoneticPr fontId="1"/>
  </si>
  <si>
    <t>未登記の物件とその理由</t>
    <rPh sb="0" eb="3">
      <t>ミトウキ</t>
    </rPh>
    <rPh sb="4" eb="6">
      <t>ブッケン</t>
    </rPh>
    <rPh sb="9" eb="11">
      <t>リユウ</t>
    </rPh>
    <phoneticPr fontId="1"/>
  </si>
  <si>
    <t>　⇒有価証券を保有している場合、別紙3を作成してください</t>
    <rPh sb="2" eb="6">
      <t>ユウカショウケン</t>
    </rPh>
    <rPh sb="8" eb="10">
      <t>ホユウ</t>
    </rPh>
    <rPh sb="14" eb="16">
      <t>バアイ</t>
    </rPh>
    <rPh sb="21" eb="23">
      <t>サクセイ</t>
    </rPh>
    <phoneticPr fontId="1"/>
  </si>
  <si>
    <t>調書備考欄（調書の回答欄が不足する場合などに、以下に回答欄を貼り付けるなどして回答を御入力ください。）</t>
    <rPh sb="0" eb="2">
      <t>チョウショ</t>
    </rPh>
    <rPh sb="2" eb="5">
      <t>ビコウラン</t>
    </rPh>
    <rPh sb="6" eb="8">
      <t>チョウショ</t>
    </rPh>
    <rPh sb="9" eb="12">
      <t>カイトウラン</t>
    </rPh>
    <rPh sb="13" eb="15">
      <t>フソク</t>
    </rPh>
    <rPh sb="17" eb="19">
      <t>バアイ</t>
    </rPh>
    <rPh sb="23" eb="25">
      <t>イカ</t>
    </rPh>
    <rPh sb="26" eb="29">
      <t>カイトウラン</t>
    </rPh>
    <rPh sb="30" eb="31">
      <t>ハ</t>
    </rPh>
    <rPh sb="32" eb="33">
      <t>ツ</t>
    </rPh>
    <rPh sb="39" eb="41">
      <t>カイトウ</t>
    </rPh>
    <rPh sb="42" eb="43">
      <t>ゴ</t>
    </rPh>
    <rPh sb="43" eb="45">
      <t>ニュウリョク</t>
    </rPh>
    <phoneticPr fontId="1"/>
  </si>
  <si>
    <t>出張旅費</t>
    <rPh sb="0" eb="2">
      <t>シュッチョウ</t>
    </rPh>
    <rPh sb="2" eb="4">
      <t>リョヒ</t>
    </rPh>
    <phoneticPr fontId="1"/>
  </si>
  <si>
    <t>実施年月日（和暦）</t>
    <rPh sb="0" eb="1">
      <t>ジツ</t>
    </rPh>
    <rPh sb="1" eb="2">
      <t>シ</t>
    </rPh>
    <rPh sb="2" eb="3">
      <t>トシ</t>
    </rPh>
    <rPh sb="3" eb="4">
      <t>ツキ</t>
    </rPh>
    <rPh sb="4" eb="5">
      <t>ヒ</t>
    </rPh>
    <rPh sb="6" eb="8">
      <t>ワレキ</t>
    </rPh>
    <phoneticPr fontId="1"/>
  </si>
  <si>
    <t>選任年月日</t>
    <rPh sb="0" eb="2">
      <t>センニン</t>
    </rPh>
    <phoneticPr fontId="1"/>
  </si>
  <si>
    <t>選任年月日</t>
    <rPh sb="0" eb="2">
      <t>センニン</t>
    </rPh>
    <rPh sb="2" eb="5">
      <t>ネンガッピ</t>
    </rPh>
    <phoneticPr fontId="1"/>
  </si>
  <si>
    <t>※寄附行為の規定により、卒業生評議員に卒業生でない保護者を充てている場合は、直下の薄緑マス内に外書き（外数で表示）してください。</t>
    <rPh sb="1" eb="5">
      <t>キフコウイ</t>
    </rPh>
    <rPh sb="6" eb="8">
      <t>キテイ</t>
    </rPh>
    <rPh sb="14" eb="15">
      <t>セイ</t>
    </rPh>
    <rPh sb="21" eb="22">
      <t>セイ</t>
    </rPh>
    <rPh sb="38" eb="40">
      <t>チョッカ</t>
    </rPh>
    <rPh sb="41" eb="43">
      <t>ウスミドリ</t>
    </rPh>
    <phoneticPr fontId="1"/>
  </si>
  <si>
    <t>卒業生評議員</t>
    <rPh sb="2" eb="3">
      <t>セイ</t>
    </rPh>
    <phoneticPr fontId="1"/>
  </si>
  <si>
    <t>㊟１：定時評議員会は会計年度終了後、寄附行為等の規定に従い、適切な時期に行う必要がある。</t>
    <rPh sb="18" eb="23">
      <t>キフコウイトウ</t>
    </rPh>
    <rPh sb="24" eb="26">
      <t>キテイ</t>
    </rPh>
    <rPh sb="27" eb="28">
      <t>シタガ</t>
    </rPh>
    <rPh sb="30" eb="32">
      <t>テキセツ</t>
    </rPh>
    <rPh sb="33" eb="35">
      <t>ジキ</t>
    </rPh>
    <rPh sb="36" eb="37">
      <t>オコナ</t>
    </rPh>
    <rPh sb="38" eb="40">
      <t>ヒツヨウ</t>
    </rPh>
    <phoneticPr fontId="1"/>
  </si>
  <si>
    <t>ア　役員及び評議員に対する報酬等の支給基準（役員等報酬規程）</t>
    <phoneticPr fontId="1"/>
  </si>
  <si>
    <t>作成の有無</t>
    <rPh sb="0" eb="2">
      <t>サクセイ</t>
    </rPh>
    <rPh sb="3" eb="5">
      <t>ウム</t>
    </rPh>
    <phoneticPr fontId="1"/>
  </si>
  <si>
    <t>(参考）：役員及び評議員に対する報酬等の支給の基準（役員等報酬規程）</t>
    <phoneticPr fontId="1"/>
  </si>
  <si>
    <t>【作成】1作成有 or 2作成なし　／　【報酬】1報酬有 or 2報酬なし</t>
    <rPh sb="1" eb="3">
      <t>サクセイ</t>
    </rPh>
    <rPh sb="5" eb="7">
      <t>サクセイ</t>
    </rPh>
    <rPh sb="13" eb="15">
      <t>サクセイ</t>
    </rPh>
    <rPh sb="21" eb="23">
      <t>ホウシュウ</t>
    </rPh>
    <phoneticPr fontId="1"/>
  </si>
  <si>
    <t>2未加入</t>
  </si>
  <si>
    <t>寄附行為の定めにより、職員の中から選ぶべき評議員の数</t>
    <rPh sb="0" eb="4">
      <t>キフコウイ</t>
    </rPh>
    <rPh sb="5" eb="6">
      <t>サダ</t>
    </rPh>
    <rPh sb="11" eb="13">
      <t>ショクイン</t>
    </rPh>
    <rPh sb="14" eb="15">
      <t>ナカ</t>
    </rPh>
    <rPh sb="17" eb="18">
      <t>エラ</t>
    </rPh>
    <rPh sb="21" eb="24">
      <t>ヒョウギイン</t>
    </rPh>
    <rPh sb="25" eb="26">
      <t>カズ</t>
    </rPh>
    <phoneticPr fontId="1"/>
  </si>
  <si>
    <t>寄附行為の定めにより、卒業生（又は保護者）の中から選ぶべき評議員の数</t>
    <rPh sb="0" eb="4">
      <t>キフコウイ</t>
    </rPh>
    <rPh sb="5" eb="6">
      <t>サダ</t>
    </rPh>
    <rPh sb="11" eb="14">
      <t>ソツギョウセイ</t>
    </rPh>
    <rPh sb="15" eb="16">
      <t>マタ</t>
    </rPh>
    <rPh sb="17" eb="20">
      <t>ホゴシャ</t>
    </rPh>
    <rPh sb="22" eb="23">
      <t>ナカ</t>
    </rPh>
    <rPh sb="25" eb="26">
      <t>エラ</t>
    </rPh>
    <rPh sb="29" eb="32">
      <t>ヒョウギイン</t>
    </rPh>
    <rPh sb="33" eb="34">
      <t>カズ</t>
    </rPh>
    <phoneticPr fontId="1"/>
  </si>
  <si>
    <t>寄附行為の定めにより、その他の選ぶべき評議員の数</t>
    <rPh sb="0" eb="4">
      <t>キフコウイ</t>
    </rPh>
    <rPh sb="5" eb="6">
      <t>サダ</t>
    </rPh>
    <rPh sb="13" eb="14">
      <t>タ</t>
    </rPh>
    <rPh sb="15" eb="16">
      <t>エラ</t>
    </rPh>
    <rPh sb="19" eb="22">
      <t>ヒョウギイン</t>
    </rPh>
    <rPh sb="23" eb="24">
      <t>カズ</t>
    </rPh>
    <phoneticPr fontId="1"/>
  </si>
  <si>
    <t>㊟１：評議員のうち職員である者の数は、評議員総数の３分の１以下でなければならない。</t>
    <phoneticPr fontId="1"/>
  </si>
  <si>
    <t>㊟２：評議員のうち理事会又は理事が選任した者は、評議員総数の２分の１を超えてはならない。</t>
    <phoneticPr fontId="1"/>
  </si>
  <si>
    <t>1予算・事業計画 or 2決算・事業報告 or 3理事長等による職務報告 or 4寄附行為の変更 or 5多額の借財 or 6重要な資産の処分及び譲受け or 7学則の変更 or 8報酬等の支給基準の策定等 or 9評議員会日時・議題の設定 or 10役員等の選任（該当がある場合）</t>
  </si>
  <si>
    <t>1校長理事とその他の理事</t>
  </si>
  <si>
    <t>1校長理事とその他の理事 or 2校長理事のみ or 3その他の理事のみ</t>
    <phoneticPr fontId="1"/>
  </si>
  <si>
    <t>（３）役員等報酬</t>
    <phoneticPr fontId="1"/>
  </si>
  <si>
    <t>■　回答欄が不足する場合は、シート「備考欄」に、必要な回答欄をコピーして貼り付けるなどして回答を御入力ください。</t>
    <rPh sb="2" eb="5">
      <t>カイトウラン</t>
    </rPh>
    <rPh sb="6" eb="8">
      <t>フソク</t>
    </rPh>
    <rPh sb="10" eb="12">
      <t>バアイ</t>
    </rPh>
    <rPh sb="18" eb="21">
      <t>ビコウラン</t>
    </rPh>
    <rPh sb="24" eb="26">
      <t>ヒツヨウ</t>
    </rPh>
    <rPh sb="27" eb="30">
      <t>カイトウラン</t>
    </rPh>
    <rPh sb="36" eb="37">
      <t>ハ</t>
    </rPh>
    <rPh sb="38" eb="39">
      <t>ツ</t>
    </rPh>
    <rPh sb="45" eb="47">
      <t>カイトウ</t>
    </rPh>
    <rPh sb="48" eb="49">
      <t>ゴ</t>
    </rPh>
    <rPh sb="49" eb="51">
      <t>ニュウリョク</t>
    </rPh>
    <phoneticPr fontId="1"/>
  </si>
  <si>
    <t>■　御入力いただくマスは次のように設定していますので、御提出前に入力漏れがないかを御確認ください。</t>
    <rPh sb="2" eb="3">
      <t>ゴ</t>
    </rPh>
    <rPh sb="3" eb="5">
      <t>ニュウリョク</t>
    </rPh>
    <rPh sb="12" eb="13">
      <t>ツギ</t>
    </rPh>
    <rPh sb="17" eb="19">
      <t>セッテイ</t>
    </rPh>
    <phoneticPr fontId="1"/>
  </si>
  <si>
    <t>※色付けされていないマスには、入力できません。</t>
    <rPh sb="1" eb="3">
      <t>イロヅ</t>
    </rPh>
    <rPh sb="15" eb="17">
      <t>ニュウリョク</t>
    </rPh>
    <phoneticPr fontId="1"/>
  </si>
  <si>
    <t>必ず入力</t>
    <rPh sb="0" eb="1">
      <t>カナラ</t>
    </rPh>
    <rPh sb="2" eb="4">
      <t>ニュウリョク</t>
    </rPh>
    <phoneticPr fontId="1"/>
  </si>
  <si>
    <t>条件に合致する場合に入力</t>
    <rPh sb="0" eb="2">
      <t>ジョウケン</t>
    </rPh>
    <rPh sb="3" eb="5">
      <t>ガッチ</t>
    </rPh>
    <rPh sb="7" eb="9">
      <t>バアイ</t>
    </rPh>
    <rPh sb="10" eb="12">
      <t>ニュウリョク</t>
    </rPh>
    <phoneticPr fontId="1"/>
  </si>
  <si>
    <t>プルダウンリストから選択</t>
    <rPh sb="10" eb="12">
      <t>センタク</t>
    </rPh>
    <phoneticPr fontId="1"/>
  </si>
  <si>
    <t>数字や文字を直接入力</t>
    <rPh sb="0" eb="2">
      <t>スウジ</t>
    </rPh>
    <rPh sb="3" eb="5">
      <t>モジ</t>
    </rPh>
    <rPh sb="6" eb="8">
      <t>チョクセツ</t>
    </rPh>
    <rPh sb="8" eb="10">
      <t>ニュウリョク</t>
    </rPh>
    <phoneticPr fontId="1"/>
  </si>
  <si>
    <t>⇒</t>
  </si>
  <si>
    <t>クリックすると該当部分（別紙や参考資料等）へジャンプ</t>
    <rPh sb="7" eb="9">
      <t>ガイトウ</t>
    </rPh>
    <rPh sb="9" eb="11">
      <t>ブブン</t>
    </rPh>
    <rPh sb="12" eb="14">
      <t>ベッシ</t>
    </rPh>
    <rPh sb="15" eb="20">
      <t>サンコウシリョウトウ</t>
    </rPh>
    <phoneticPr fontId="1"/>
  </si>
  <si>
    <t>根拠規定</t>
    <rPh sb="0" eb="2">
      <t>コンキョ</t>
    </rPh>
    <rPh sb="2" eb="4">
      <t>キテイ</t>
    </rPh>
    <phoneticPr fontId="1"/>
  </si>
  <si>
    <t>理事による監事選任議案の提出</t>
    <rPh sb="0" eb="2">
      <t>リジ</t>
    </rPh>
    <rPh sb="5" eb="7">
      <t>カンジ</t>
    </rPh>
    <rPh sb="7" eb="9">
      <t>センニン</t>
    </rPh>
    <rPh sb="9" eb="11">
      <t>ギアン</t>
    </rPh>
    <rPh sb="12" eb="14">
      <t>テイシュツ</t>
    </rPh>
    <phoneticPr fontId="1"/>
  </si>
  <si>
    <t>1予算・事業計画 or 2決算・事業報告 or 3寄附行為の変更 or 4多額の借財 or 5重要な資産の処分及び譲受け or 6学則の変更 or 7監事等の選任 or 8評議員の選任（該当がある場合） or 9報酬等の支給基準の策定等</t>
  </si>
  <si>
    <t>1定時評議員会である or 2定時評議員会ではない</t>
    <phoneticPr fontId="1"/>
  </si>
  <si>
    <t>2定時評議員会ではない</t>
  </si>
  <si>
    <t>1定時評議員会である</t>
  </si>
  <si>
    <t>(参考)　寄附行為</t>
    <rPh sb="1" eb="3">
      <t>サンコウ</t>
    </rPh>
    <rPh sb="5" eb="7">
      <t>キフ</t>
    </rPh>
    <rPh sb="7" eb="9">
      <t>コウイ</t>
    </rPh>
    <phoneticPr fontId="1"/>
  </si>
  <si>
    <t>記載</t>
    <rPh sb="0" eb="2">
      <t>キサイ</t>
    </rPh>
    <phoneticPr fontId="1"/>
  </si>
  <si>
    <t>1私立学校法及び寄附行為の定めと合っている or 2私立学校法及び寄附行為の定めと合っていない</t>
    <rPh sb="16" eb="17">
      <t>ア</t>
    </rPh>
    <rPh sb="41" eb="42">
      <t>ア</t>
    </rPh>
    <phoneticPr fontId="1"/>
  </si>
  <si>
    <t>1私立学校法及び寄附行為の定めと合っている</t>
  </si>
  <si>
    <t>寄附行為の定めを踏まえて、私立学校法及び寄附行為の定めと合っているかを入力してください。</t>
    <rPh sb="28" eb="29">
      <t>ア</t>
    </rPh>
    <phoneticPr fontId="1"/>
  </si>
  <si>
    <t>【契約・理事会承認・特別代理人選任年月日】】令和 or 平成 or 昭和　／　【貸借対照表注記】1注記有 or 2注記なし</t>
    <rPh sb="1" eb="3">
      <t>ケイヤク</t>
    </rPh>
    <rPh sb="4" eb="9">
      <t>リジカイショウニン</t>
    </rPh>
    <rPh sb="10" eb="21">
      <t>トクベツダイリニンセンニンネンガッピ｣</t>
    </rPh>
    <rPh sb="40" eb="45">
      <t>タイシャクタイショウヒョウ</t>
    </rPh>
    <rPh sb="45" eb="47">
      <t>チュウキ</t>
    </rPh>
    <phoneticPr fontId="1"/>
  </si>
  <si>
    <t>【記載内容・参与の有無】1有 or 2なし</t>
    <rPh sb="1" eb="5">
      <t>キサイナイヨウ</t>
    </rPh>
    <rPh sb="6" eb="8">
      <t>サンヨ</t>
    </rPh>
    <rPh sb="9" eb="11">
      <t>ウム</t>
    </rPh>
    <phoneticPr fontId="1"/>
  </si>
  <si>
    <t>【記載内容】1有 or 2なし</t>
    <rPh sb="1" eb="5">
      <t>キサイナイヨウ</t>
    </rPh>
    <phoneticPr fontId="1"/>
  </si>
  <si>
    <t>直近改正年月日</t>
    <phoneticPr fontId="1"/>
  </si>
  <si>
    <t>【改正年月日】令和 or 平成 or 昭和　／　【勘定科目表】1有 or 2なし　／　【耐用年数表】1有 or 2なし　／　【契約に関する規定】1有 or 2なし</t>
    <rPh sb="1" eb="6">
      <t>カイセイネンガッピ</t>
    </rPh>
    <rPh sb="25" eb="30">
      <t>カンジョウカモクヒョウ</t>
    </rPh>
    <rPh sb="44" eb="48">
      <t>タイヨウネンスウ</t>
    </rPh>
    <rPh sb="48" eb="49">
      <t>ヒョウ</t>
    </rPh>
    <rPh sb="63" eb="65">
      <t>ケイヤク</t>
    </rPh>
    <rPh sb="66" eb="67">
      <t>カン</t>
    </rPh>
    <rPh sb="69" eb="71">
      <t>キテイ</t>
    </rPh>
    <phoneticPr fontId="1"/>
  </si>
  <si>
    <t>寄附行為の定めにより、上記の評議員以外に選ぶべき評議員の数</t>
    <rPh sb="0" eb="4">
      <t>キフコウイ</t>
    </rPh>
    <rPh sb="5" eb="6">
      <t>サダ</t>
    </rPh>
    <rPh sb="11" eb="13">
      <t>ジョウキ</t>
    </rPh>
    <rPh sb="14" eb="17">
      <t>ヒョウギイン</t>
    </rPh>
    <rPh sb="17" eb="19">
      <t>イガイ</t>
    </rPh>
    <rPh sb="20" eb="21">
      <t>エラ</t>
    </rPh>
    <rPh sb="24" eb="27">
      <t>ヒョウギイン</t>
    </rPh>
    <rPh sb="28" eb="29">
      <t>カズ</t>
    </rPh>
    <phoneticPr fontId="1"/>
  </si>
  <si>
    <t>職員である評議員</t>
  </si>
  <si>
    <t>卒業生である評議員</t>
    <rPh sb="2" eb="3">
      <t>セイ</t>
    </rPh>
    <phoneticPr fontId="1"/>
  </si>
  <si>
    <t>実施結果(適 又は 不適）</t>
    <phoneticPr fontId="1"/>
  </si>
  <si>
    <t>実施結果
(適 又は 不適）</t>
    <rPh sb="6" eb="7">
      <t>テキ</t>
    </rPh>
    <rPh sb="8" eb="9">
      <t>マタ</t>
    </rPh>
    <rPh sb="11" eb="13">
      <t>フテキ</t>
    </rPh>
    <phoneticPr fontId="1"/>
  </si>
  <si>
    <t>実施結果(適又は不適）</t>
    <phoneticPr fontId="1"/>
  </si>
  <si>
    <t>教室等でエアコン使用</t>
    <rPh sb="0" eb="2">
      <t>キョウシツ</t>
    </rPh>
    <rPh sb="2" eb="3">
      <t>トウ</t>
    </rPh>
    <rPh sb="8" eb="10">
      <t>シヨウ</t>
    </rPh>
    <phoneticPr fontId="1"/>
  </si>
  <si>
    <t xml:space="preserve">  　４０歳未満（３５歳を除く）のもの、妊娠中の女性職員、腹囲が内臓脂肪の蓄積を反映していないと診断された</t>
    <rPh sb="5" eb="6">
      <t>サイ</t>
    </rPh>
    <rPh sb="6" eb="8">
      <t>ミマン</t>
    </rPh>
    <rPh sb="11" eb="12">
      <t>サイ</t>
    </rPh>
    <rPh sb="13" eb="14">
      <t>ノゾ</t>
    </rPh>
    <rPh sb="20" eb="22">
      <t>ニンシン</t>
    </rPh>
    <rPh sb="24" eb="28">
      <t>ジョセイショクイン</t>
    </rPh>
    <phoneticPr fontId="1"/>
  </si>
  <si>
    <t>　　もの、BMIが２０未満のもの、BMIが２２未満であり自ら腹囲を測定しその値を申告したもの</t>
    <rPh sb="23" eb="25">
      <t>ミマン</t>
    </rPh>
    <phoneticPr fontId="1"/>
  </si>
  <si>
    <t>R7年6月に新しい消火器に交換済み、同年7月に業者により火災報知機を修理済み</t>
    <rPh sb="2" eb="3">
      <t>ネン</t>
    </rPh>
    <rPh sb="4" eb="5">
      <t>ガツ</t>
    </rPh>
    <rPh sb="6" eb="7">
      <t>アタラ</t>
    </rPh>
    <rPh sb="9" eb="12">
      <t>ショウカキ</t>
    </rPh>
    <rPh sb="13" eb="16">
      <t>コウカンズ</t>
    </rPh>
    <rPh sb="18" eb="20">
      <t>ドウネン</t>
    </rPh>
    <rPh sb="21" eb="22">
      <t>ガツ</t>
    </rPh>
    <rPh sb="23" eb="25">
      <t>ギョウシャ</t>
    </rPh>
    <rPh sb="28" eb="33">
      <t>カサイホウチキ</t>
    </rPh>
    <rPh sb="34" eb="37">
      <t>シュウリズ</t>
    </rPh>
    <phoneticPr fontId="1"/>
  </si>
  <si>
    <t>規程有の場合、規程の制定に関する理事会の承認の有無</t>
    <rPh sb="0" eb="2">
      <t>キテイ</t>
    </rPh>
    <rPh sb="7" eb="9">
      <t>キテイ</t>
    </rPh>
    <rPh sb="10" eb="12">
      <t>セイテイ</t>
    </rPh>
    <rPh sb="13" eb="14">
      <t>カン</t>
    </rPh>
    <rPh sb="23" eb="25">
      <t>ウム</t>
    </rPh>
    <phoneticPr fontId="1"/>
  </si>
  <si>
    <r>
      <t>①換気：　換気の基準として、二酸化炭素は、1500 ppm 以下であることが望ましい。
②温度：　</t>
    </r>
    <r>
      <rPr>
        <u/>
        <sz val="11"/>
        <color theme="1"/>
        <rFont val="ＭＳ Ｐゴシック"/>
        <family val="3"/>
        <charset val="128"/>
      </rPr>
      <t>18℃</t>
    </r>
    <r>
      <rPr>
        <sz val="11"/>
        <color theme="1"/>
        <rFont val="ＭＳ Ｐゴシック"/>
        <family val="2"/>
        <charset val="128"/>
      </rPr>
      <t>以上、28℃以下であることが望ましい。
③相対湿度：　30％以上、80％以下であることが望ましい。
④浮遊粉じん：　0.10 mg/m3 以下であること。
⑤気流：　0.5 m/ 秒以下であることが望ましい。
⑥一酸化炭素：　</t>
    </r>
    <r>
      <rPr>
        <u/>
        <sz val="11"/>
        <color theme="1"/>
        <rFont val="ＭＳ Ｐゴシック"/>
        <family val="3"/>
        <charset val="128"/>
      </rPr>
      <t>6 ppm</t>
    </r>
    <r>
      <rPr>
        <sz val="11"/>
        <color theme="1"/>
        <rFont val="ＭＳ Ｐゴシック"/>
        <family val="2"/>
        <charset val="128"/>
      </rPr>
      <t xml:space="preserve"> 以下であること。
⑦二酸化窒素：　0.06 ppm 以下であることが望ましい。
⑧揮発性有機物：　
　　　ア．ホルムアルデヒド　100μg/m3 以下であること。
　　　イ．トルエン　260μg/m3 以下であること。
　　　ウ．キシレン　870μg/m3 以下であること。
　　　エ．パラジクロロベンゼン　240μg/m3 以下であること。
　　　オ．エチルベンゼン　3800μg/m3 以下であること。
　　　カ．スチレン　220μg/m3 以下であること。
⑨ダニ又はダニアレルゲン：　100 匹/m2 以下又はこれと同等のアレルゲン量以下であること。</t>
    </r>
    <rPh sb="1" eb="3">
      <t>カンキ</t>
    </rPh>
    <rPh sb="45" eb="47">
      <t>オンド</t>
    </rPh>
    <rPh sb="73" eb="77">
      <t>ソウタイシツド</t>
    </rPh>
    <rPh sb="103" eb="106">
      <t>フユウフン</t>
    </rPh>
    <rPh sb="131" eb="133">
      <t>キリュウ</t>
    </rPh>
    <rPh sb="158" eb="163">
      <t>イッサンカタンソ</t>
    </rPh>
    <rPh sb="181" eb="186">
      <t>ニサンカチッソ</t>
    </rPh>
    <rPh sb="212" eb="218">
      <t>キハツセイユウキブツ</t>
    </rPh>
    <phoneticPr fontId="1"/>
  </si>
  <si>
    <t>教室等でガス及び灯油等
を使用する燃焼器具使用</t>
    <rPh sb="0" eb="2">
      <t>キョウシツ</t>
    </rPh>
    <rPh sb="2" eb="3">
      <t>トウ</t>
    </rPh>
    <rPh sb="6" eb="7">
      <t>オヨ</t>
    </rPh>
    <rPh sb="8" eb="11">
      <t>トウユトウ</t>
    </rPh>
    <rPh sb="13" eb="15">
      <t>シヨウ</t>
    </rPh>
    <rPh sb="17" eb="19">
      <t>ネンショウ</t>
    </rPh>
    <rPh sb="19" eb="21">
      <t>キグ</t>
    </rPh>
    <rPh sb="21" eb="23">
      <t>シヨウ</t>
    </rPh>
    <phoneticPr fontId="1"/>
  </si>
  <si>
    <t>第一項各号に掲げる検査の項目のうち、二十歳以上の職員においては第一号の身長を、三十五歳未満の職員及び三十六歳以上四十歳未満の職員、妊娠中の女性職員その他の職員であつて腹囲が内臓脂肪の蓄積を反映していないと診断されたもの、ＢＭＩ（次の算式により算出した値をいう。以下同じ。）が二十未満である職員並びに自ら腹囲を測定し、その値を申告した職員（ＢＭＩが二十二未満である職員に限る。）においては第一号の腹囲を、二十歳未満の職員、二十一歳以上二十五歳未満の職員、二十六歳以上三十歳未満の職員、三十一歳以上三十五歳未満の職員又は三十六歳以上四十歳未満の職員であつて感染症の予防及び感染症の患者に対する医療に関する法律施行令（平成十年政令第四百二十号）第十二条第一項第一号又はじん肺法（昭和三十五年法律第三十号）第八条第一項第一号若しくは第三号に掲げる者に該当しないものにおいては第三号に掲げるものを、四十歳未満の職員においては第六号に掲げるものを、三十五歳未満の職員及び三十六歳以上四十歳未満の職員においては第七号から第十一号に掲げるものを、それぞれ検査の項目から除くことができる。</t>
    <phoneticPr fontId="1"/>
  </si>
  <si>
    <r>
      <rPr>
        <u/>
        <sz val="11"/>
        <color theme="1"/>
        <rFont val="ＭＳ Ｐゴシック"/>
        <family val="3"/>
        <charset val="128"/>
      </rPr>
      <t>事業者は、常時使用する労働者を雇い入れるときは、当該労働者に対し、次の項目について医師による健康診断を行わなければならない</t>
    </r>
    <r>
      <rPr>
        <sz val="11"/>
        <color theme="1"/>
        <rFont val="ＭＳ Ｐゴシック"/>
        <family val="2"/>
        <charset val="128"/>
      </rPr>
      <t xml:space="preserve">。ただし、医師による健康診断を受けた後、三月を経過しない者を雇い入れる場合において、その者が当該健康診断の結果を証明する書面を提出したときは、当該健康診断の項目に相当する項目については、この限りでない。
一　既往歴及び業務歴の調査
二　自覚症状及び他覚症状の有無の検査
三　身長、体重、腹囲、視力及び聴力（千ヘルツ及び四千ヘルツの音に係る聴力をいう。次条第一項第三号において同じ。）の検査
四　胸部エックス線検査
五　血圧の測定
六　血色素量及び赤血球数の検査（次条第一項第六号において「貧血検査」という。）
七　血清グルタミックオキサロアセチックトランスアミナーゼ（ＧＯＴ）、血清グルタミックピルビックトランスアミナーゼ（ＧＰＴ）及びガンマ―グルタミルトランスペプチダーゼ（γ―ＧＴＰ）の検査（次条第一項第七号において「肝機能検査」という。）
八　低比重リポ蛋たん白コレステロール（ＬＤＬコレステロール）、高比重リポ蛋たん白コレステロール（ＨＤＬコレステロール）及び血清トリグリセライドの量の検査（次条第一項第八号において「血中脂質検査」という。）
九　血糖検査
十　尿中の糖及び蛋たん白の有無の検査（次条第一項第十号において「尿検査」という。）
</t>
    </r>
    <r>
      <rPr>
        <sz val="11"/>
        <color theme="1"/>
        <rFont val="ＭＳ Ｐゴシック"/>
        <family val="3"/>
        <charset val="128"/>
      </rPr>
      <t>十一　心電図検査</t>
    </r>
    <phoneticPr fontId="1"/>
  </si>
  <si>
    <t>㊟：役員及び評議員に対する報酬等の支給の基準を定めるとともに、法人事務所に備え付けなければならない。</t>
    <phoneticPr fontId="1"/>
  </si>
  <si>
    <t>評議員のうち職員である者の人数（注１参照）</t>
    <rPh sb="16" eb="17">
      <t>チュウ</t>
    </rPh>
    <rPh sb="18" eb="20">
      <t>サンショウ</t>
    </rPh>
    <phoneticPr fontId="1"/>
  </si>
  <si>
    <t>③　検査方法：　目視により排水状況を確認する。</t>
    <phoneticPr fontId="1"/>
  </si>
  <si>
    <t>（３）健康診断結果の生徒への通知及び事後措置</t>
    <rPh sb="10" eb="12">
      <t>セイト</t>
    </rPh>
    <phoneticPr fontId="1"/>
  </si>
  <si>
    <t>生徒への通知</t>
    <rPh sb="0" eb="2">
      <t>セイト</t>
    </rPh>
    <phoneticPr fontId="1"/>
  </si>
  <si>
    <t>(参考）：健康診断票、健康診断結果の生徒への通知文（書式）</t>
    <rPh sb="18" eb="20">
      <t>セイト</t>
    </rPh>
    <phoneticPr fontId="1"/>
  </si>
  <si>
    <r>
      <t>※</t>
    </r>
    <r>
      <rPr>
        <b/>
        <sz val="14"/>
        <rFont val="ＭＳ Ｐゴシック"/>
        <family val="3"/>
        <charset val="128"/>
      </rPr>
      <t>「黄色のマス」は、必須入力</t>
    </r>
    <r>
      <rPr>
        <sz val="14"/>
        <rFont val="ＭＳ Ｐゴシック"/>
        <family val="3"/>
        <charset val="128"/>
      </rPr>
      <t>です。</t>
    </r>
    <r>
      <rPr>
        <b/>
        <sz val="14"/>
        <rFont val="ＭＳ Ｐゴシック"/>
        <family val="3"/>
        <charset val="128"/>
      </rPr>
      <t>「緑色のマス」は該当する場合に入力</t>
    </r>
    <r>
      <rPr>
        <sz val="14"/>
        <rFont val="ＭＳ Ｐゴシック"/>
        <family val="3"/>
        <charset val="128"/>
      </rPr>
      <t>してください。</t>
    </r>
    <rPh sb="2" eb="4">
      <t>キイロ</t>
    </rPh>
    <rPh sb="10" eb="12">
      <t>ヒッス</t>
    </rPh>
    <rPh sb="12" eb="14">
      <t>ニュウリョク</t>
    </rPh>
    <rPh sb="18" eb="20">
      <t>ミドリイロ</t>
    </rPh>
    <rPh sb="25" eb="27">
      <t>ガイトウ</t>
    </rPh>
    <rPh sb="29" eb="31">
      <t>バアイ</t>
    </rPh>
    <rPh sb="32" eb="34">
      <t>ニュウリョク</t>
    </rPh>
    <phoneticPr fontId="1"/>
  </si>
  <si>
    <r>
      <t>※「</t>
    </r>
    <r>
      <rPr>
        <b/>
        <sz val="14"/>
        <rFont val="ＭＳ Ｐゴシック"/>
        <family val="3"/>
        <charset val="128"/>
      </rPr>
      <t>特別利害関係者（※）</t>
    </r>
    <r>
      <rPr>
        <sz val="14"/>
        <rFont val="ＭＳ Ｐゴシック"/>
        <family val="3"/>
        <charset val="128"/>
      </rPr>
      <t>」に該当する場合は、その</t>
    </r>
    <r>
      <rPr>
        <b/>
        <sz val="14"/>
        <rFont val="ＭＳ Ｐゴシック"/>
        <family val="3"/>
        <charset val="128"/>
      </rPr>
      <t>２人の役員・評議員の行と列が交差する赤枠内のマス（白色）に〇印</t>
    </r>
    <r>
      <rPr>
        <sz val="14"/>
        <rFont val="ＭＳ Ｐゴシック"/>
        <family val="3"/>
        <charset val="128"/>
      </rPr>
      <t>を入力してください。</t>
    </r>
    <r>
      <rPr>
        <sz val="12"/>
        <rFont val="ＭＳ Ｐゴシック"/>
        <family val="3"/>
        <charset val="128"/>
      </rPr>
      <t>　（相対する灰色マス(入力不可)には自動的に○印が反映されます。）</t>
    </r>
    <rPh sb="25" eb="26">
      <t>ニン</t>
    </rPh>
    <rPh sb="27" eb="29">
      <t>ヤクイン</t>
    </rPh>
    <rPh sb="30" eb="33">
      <t>ヒョウギイン</t>
    </rPh>
    <rPh sb="42" eb="45">
      <t>アカワクナイ</t>
    </rPh>
    <rPh sb="49" eb="51">
      <t>ハクショク</t>
    </rPh>
    <rPh sb="56" eb="58">
      <t>ニュウリョク</t>
    </rPh>
    <rPh sb="67" eb="69">
      <t>アイタイ</t>
    </rPh>
    <rPh sb="71" eb="73">
      <t>ハイイロ</t>
    </rPh>
    <rPh sb="76" eb="80">
      <t>ニュウリョクフカ</t>
    </rPh>
    <rPh sb="83" eb="86">
      <t>ジドウテキ</t>
    </rPh>
    <rPh sb="91" eb="93">
      <t>ハンエイ</t>
    </rPh>
    <phoneticPr fontId="1"/>
  </si>
  <si>
    <r>
      <t>※</t>
    </r>
    <r>
      <rPr>
        <b/>
        <sz val="14"/>
        <rFont val="ＭＳ Ｐゴシック"/>
        <family val="3"/>
        <charset val="128"/>
      </rPr>
      <t>評議員</t>
    </r>
    <r>
      <rPr>
        <sz val="14"/>
        <rFont val="ＭＳ Ｐゴシック"/>
        <family val="3"/>
        <charset val="128"/>
      </rPr>
      <t>については、「</t>
    </r>
    <r>
      <rPr>
        <b/>
        <sz val="14"/>
        <rFont val="ＭＳ Ｐゴシック"/>
        <family val="3"/>
        <charset val="128"/>
      </rPr>
      <t>理事又は理事会が選任した評議員</t>
    </r>
    <r>
      <rPr>
        <sz val="14"/>
        <rFont val="ＭＳ Ｐゴシック"/>
        <family val="3"/>
        <charset val="128"/>
      </rPr>
      <t>」と「</t>
    </r>
    <r>
      <rPr>
        <b/>
        <sz val="14"/>
        <rFont val="ＭＳ Ｐゴシック"/>
        <family val="3"/>
        <charset val="128"/>
      </rPr>
      <t>職員である評議員</t>
    </r>
    <r>
      <rPr>
        <sz val="14"/>
        <rFont val="ＭＳ Ｐゴシック"/>
        <family val="3"/>
        <charset val="128"/>
      </rPr>
      <t>」に該当する場合にはそれぞれ</t>
    </r>
    <r>
      <rPr>
        <b/>
        <sz val="14"/>
        <rFont val="ＭＳ Ｐゴシック"/>
        <family val="3"/>
        <charset val="128"/>
      </rPr>
      <t>○印</t>
    </r>
    <r>
      <rPr>
        <sz val="14"/>
        <rFont val="ＭＳ Ｐゴシック"/>
        <family val="3"/>
        <charset val="128"/>
      </rPr>
      <t>を入力してください。</t>
    </r>
    <rPh sb="1" eb="4">
      <t>ヒョウギイン</t>
    </rPh>
    <rPh sb="11" eb="14">
      <t>リジマタ</t>
    </rPh>
    <rPh sb="15" eb="18">
      <t>リジカイ</t>
    </rPh>
    <rPh sb="19" eb="21">
      <t>センニン</t>
    </rPh>
    <rPh sb="23" eb="26">
      <t>ヒョウギイン</t>
    </rPh>
    <rPh sb="29" eb="31">
      <t>ショクイン</t>
    </rPh>
    <rPh sb="34" eb="37">
      <t>ヒョウギイン</t>
    </rPh>
    <rPh sb="39" eb="41">
      <t>ガイトウ</t>
    </rPh>
    <rPh sb="43" eb="45">
      <t>バアイ</t>
    </rPh>
    <rPh sb="52" eb="53">
      <t>シルシ</t>
    </rPh>
    <rPh sb="54" eb="56">
      <t>ニュウリョク</t>
    </rPh>
    <phoneticPr fontId="1"/>
  </si>
  <si>
    <t>【記入例】　理事１の方と理事３の方が「特別利害関係者（※）」に該当する場合は、「理事１　氏名」の行と「理事３」の列が交差するマスに〇印を入力してください。</t>
    <rPh sb="68" eb="70">
      <t>ニュウリョク</t>
    </rPh>
    <phoneticPr fontId="1"/>
  </si>
  <si>
    <r>
      <rPr>
        <b/>
        <sz val="12"/>
        <rFont val="ＭＳ 明朝"/>
        <family val="1"/>
        <charset val="128"/>
      </rPr>
      <t>A</t>
    </r>
    <r>
      <rPr>
        <sz val="11"/>
        <rFont val="ＭＳ 明朝"/>
        <family val="1"/>
        <charset val="128"/>
      </rPr>
      <t>　現金出納簿の額</t>
    </r>
    <rPh sb="2" eb="4">
      <t>ゲンキン</t>
    </rPh>
    <rPh sb="4" eb="7">
      <t>スイトウボ</t>
    </rPh>
    <rPh sb="8" eb="9">
      <t>ガク</t>
    </rPh>
    <phoneticPr fontId="20"/>
  </si>
  <si>
    <r>
      <rPr>
        <b/>
        <sz val="14"/>
        <rFont val="ＭＳ 明朝"/>
        <family val="1"/>
        <charset val="128"/>
      </rPr>
      <t>B</t>
    </r>
    <r>
      <rPr>
        <sz val="11"/>
        <rFont val="ＭＳ 明朝"/>
        <family val="1"/>
        <charset val="128"/>
      </rPr>
      <t>　小　計</t>
    </r>
    <rPh sb="2" eb="3">
      <t>ショウ</t>
    </rPh>
    <rPh sb="4" eb="5">
      <t>ケイ</t>
    </rPh>
    <phoneticPr fontId="20"/>
  </si>
  <si>
    <r>
      <t>合　計（</t>
    </r>
    <r>
      <rPr>
        <sz val="11"/>
        <rFont val="ＭＳ ゴシック"/>
        <family val="3"/>
        <charset val="128"/>
      </rPr>
      <t xml:space="preserve"> </t>
    </r>
    <r>
      <rPr>
        <b/>
        <sz val="11"/>
        <rFont val="ＭＳ ゴシック"/>
        <family val="3"/>
        <charset val="128"/>
      </rPr>
      <t xml:space="preserve">A + B </t>
    </r>
    <r>
      <rPr>
        <sz val="11"/>
        <rFont val="ＭＳ 明朝"/>
        <family val="1"/>
        <charset val="128"/>
      </rPr>
      <t>)</t>
    </r>
    <rPh sb="0" eb="1">
      <t>ゴウ</t>
    </rPh>
    <rPh sb="2" eb="3">
      <t>ケイ</t>
    </rPh>
    <phoneticPr fontId="20"/>
  </si>
  <si>
    <r>
      <t>（イ）井戸水等を水源とする飲料水の水質検査</t>
    </r>
    <r>
      <rPr>
        <sz val="9"/>
        <rFont val="ＭＳ Ｐゴシック"/>
        <family val="3"/>
        <charset val="128"/>
      </rPr>
      <t>（飲料水として使用している場合、毎月１回（項目</t>
    </r>
    <rPh sb="22" eb="25">
      <t>インリョウスイ</t>
    </rPh>
    <rPh sb="28" eb="30">
      <t>シヨウ</t>
    </rPh>
    <rPh sb="34" eb="36">
      <t>バアイ</t>
    </rPh>
    <phoneticPr fontId="1"/>
  </si>
  <si>
    <t>①実施頻度</t>
    <phoneticPr fontId="1"/>
  </si>
  <si>
    <t>（７）①　１飲料水に供していない井戸水等をプールの原水として</t>
    <rPh sb="6" eb="9">
      <t>インリョウスイ</t>
    </rPh>
    <rPh sb="10" eb="11">
      <t>キョウ</t>
    </rPh>
    <phoneticPr fontId="1"/>
  </si>
  <si>
    <t>⇒　下記の（イ）に入力</t>
    <rPh sb="9" eb="11">
      <t>ニュウリョク</t>
    </rPh>
    <phoneticPr fontId="1"/>
  </si>
  <si>
    <t>(参考）：財産目録、借入金明細書、借入金台帳、契約書、元帳</t>
    <rPh sb="15" eb="16">
      <t>ショ</t>
    </rPh>
    <phoneticPr fontId="1"/>
  </si>
  <si>
    <t>※貸借対照表及び固定資産明細書から転記してください。</t>
    <rPh sb="14" eb="15">
      <t>ショ</t>
    </rPh>
    <phoneticPr fontId="1"/>
  </si>
  <si>
    <t>(参考）：貸借対照表、固定資産明細書</t>
    <rPh sb="17" eb="18">
      <t>ショ</t>
    </rPh>
    <phoneticPr fontId="1"/>
  </si>
  <si>
    <t>(参考）：登記簿謄本、借入金明細書</t>
    <rPh sb="5" eb="10">
      <t>トウキボトウホン</t>
    </rPh>
    <rPh sb="16" eb="17">
      <t>ショ</t>
    </rPh>
    <phoneticPr fontId="1"/>
  </si>
  <si>
    <t>令和○年度　私立専修学校・各種学校検査調書</t>
    <phoneticPr fontId="1"/>
  </si>
  <si>
    <t>○</t>
    <phoneticPr fontId="1"/>
  </si>
  <si>
    <t>令和○年度資産総額</t>
    <phoneticPr fontId="1"/>
  </si>
  <si>
    <t>（１）理事会の開催状況及び議題並びに議事録記載内容　(令和○年度～令和○年度に既に開催した理事会)</t>
    <rPh sb="11" eb="12">
      <t>オヨ</t>
    </rPh>
    <phoneticPr fontId="1"/>
  </si>
  <si>
    <t>（２）評議員会の開催状況及び議題並びに議事録記載内容　(令和○年度～令和○年度に既に開催した評議員会)</t>
    <rPh sb="12" eb="13">
      <t>オヨ</t>
    </rPh>
    <phoneticPr fontId="1"/>
  </si>
  <si>
    <t>エ　理事選任機関の開催状況等　（令和７年度以降に開催したもの）</t>
    <rPh sb="21" eb="23">
      <t>イコウ</t>
    </rPh>
    <phoneticPr fontId="1"/>
  </si>
  <si>
    <t>（１）理事長等が職務報告を行った令和○年度から令和○年度に既に開催した理事会の回数と開催日</t>
    <rPh sb="6" eb="7">
      <t>トウ</t>
    </rPh>
    <rPh sb="23" eb="25">
      <t>レイワ</t>
    </rPh>
    <rPh sb="26" eb="28">
      <t>ネンド</t>
    </rPh>
    <rPh sb="29" eb="30">
      <t>スデ</t>
    </rPh>
    <rPh sb="31" eb="33">
      <t>カイサイ</t>
    </rPh>
    <rPh sb="42" eb="45">
      <t>カイサイビ</t>
    </rPh>
    <phoneticPr fontId="1"/>
  </si>
  <si>
    <r>
      <t>令和○年度　</t>
    </r>
    <r>
      <rPr>
        <sz val="8"/>
        <rFont val="ＭＳ Ｐゴシック"/>
        <family val="3"/>
        <charset val="128"/>
      </rPr>
      <t>※開催日は年（和暦）月日の順に入力</t>
    </r>
    <rPh sb="0" eb="2">
      <t>レイワ</t>
    </rPh>
    <rPh sb="3" eb="5">
      <t>ネンド</t>
    </rPh>
    <rPh sb="7" eb="10">
      <t>カイサイビ</t>
    </rPh>
    <phoneticPr fontId="1"/>
  </si>
  <si>
    <t>計算書類の
注記の有無</t>
    <rPh sb="0" eb="4">
      <t>ケイサンショルイ</t>
    </rPh>
    <rPh sb="6" eb="8">
      <t>チュウキ</t>
    </rPh>
    <rPh sb="9" eb="11">
      <t>ウム</t>
    </rPh>
    <phoneticPr fontId="1"/>
  </si>
  <si>
    <t>イ　理事会・評議員会出席報酬（令和○年度分）の支給状況</t>
    <phoneticPr fontId="1"/>
  </si>
  <si>
    <t>R○年度中の売却に向けて交渉中</t>
    <phoneticPr fontId="1"/>
  </si>
  <si>
    <t>　翌年度繰越収支差額（令和○年度末）</t>
    <rPh sb="1" eb="4">
      <t>ヨクネンド</t>
    </rPh>
    <rPh sb="4" eb="5">
      <t>ク</t>
    </rPh>
    <rPh sb="5" eb="6">
      <t>コ</t>
    </rPh>
    <rPh sb="6" eb="8">
      <t>シュウシ</t>
    </rPh>
    <rPh sb="8" eb="10">
      <t>サガク</t>
    </rPh>
    <rPh sb="11" eb="13">
      <t>レイワ</t>
    </rPh>
    <rPh sb="14" eb="17">
      <t>ネンドマツ</t>
    </rPh>
    <phoneticPr fontId="1"/>
  </si>
  <si>
    <t>　減価償却累計額（令和○年度末）</t>
    <rPh sb="1" eb="5">
      <t>ゲンカショウキャク</t>
    </rPh>
    <rPh sb="5" eb="8">
      <t>ルイケイガク</t>
    </rPh>
    <rPh sb="9" eb="11">
      <t>レイワ</t>
    </rPh>
    <rPh sb="12" eb="15">
      <t>ネンドマツ</t>
    </rPh>
    <phoneticPr fontId="1"/>
  </si>
  <si>
    <t>　現金預金（令和○年度末）</t>
    <rPh sb="1" eb="3">
      <t>ゲンキン</t>
    </rPh>
    <rPh sb="3" eb="5">
      <t>ヨキン</t>
    </rPh>
    <rPh sb="6" eb="8">
      <t>レイワ</t>
    </rPh>
    <rPh sb="9" eb="12">
      <t>ネンドマツ</t>
    </rPh>
    <phoneticPr fontId="1"/>
  </si>
  <si>
    <t>令和○年度</t>
    <rPh sb="0" eb="2">
      <t>レイワ</t>
    </rPh>
    <rPh sb="3" eb="5">
      <t>ネンド</t>
    </rPh>
    <phoneticPr fontId="1"/>
  </si>
  <si>
    <t>（４－１）専修学校、日本語学校を除く各種学校について：　４１人以上の学級の有無(令和○年５月１日現在)</t>
    <phoneticPr fontId="1"/>
  </si>
  <si>
    <t>（４－２）日本語学校について：　２１人以上の学級の有無(令和○年５月１日現在)</t>
    <phoneticPr fontId="1"/>
  </si>
  <si>
    <t>（５）学則(令和○年度適用)の県への届出状況</t>
    <phoneticPr fontId="1"/>
  </si>
  <si>
    <t>令和○年度実績</t>
    <rPh sb="0" eb="2">
      <t>レイワ</t>
    </rPh>
    <rPh sb="3" eb="5">
      <t>ネンド</t>
    </rPh>
    <rPh sb="5" eb="7">
      <t>ジッセキ</t>
    </rPh>
    <phoneticPr fontId="1"/>
  </si>
  <si>
    <t>令和○年度計画</t>
    <rPh sb="0" eb="2">
      <t>レイワ</t>
    </rPh>
    <rPh sb="3" eb="5">
      <t>ネンド</t>
    </rPh>
    <rPh sb="5" eb="7">
      <t>ケイカク</t>
    </rPh>
    <phoneticPr fontId="1"/>
  </si>
  <si>
    <t>ア　労災保険、雇用保険、私学共済及び退職金財団への加入状況(令和○年度)</t>
    <phoneticPr fontId="1"/>
  </si>
  <si>
    <t>（５）学校の土地・建物についての貸借状況（令和○年度）</t>
    <rPh sb="21" eb="23">
      <t>レイワ</t>
    </rPh>
    <rPh sb="24" eb="26">
      <t>ネンド</t>
    </rPh>
    <phoneticPr fontId="1"/>
  </si>
  <si>
    <r>
      <t>イ　</t>
    </r>
    <r>
      <rPr>
        <u/>
        <sz val="11"/>
        <rFont val="ＭＳ Ｐゴシック"/>
        <family val="3"/>
        <charset val="128"/>
      </rPr>
      <t>理事長等個人による</t>
    </r>
    <r>
      <rPr>
        <sz val="11"/>
        <rFont val="ＭＳ Ｐゴシック"/>
        <family val="3"/>
        <charset val="128"/>
      </rPr>
      <t>一時的な現金立て替えの有無（令和○年度）</t>
    </r>
    <phoneticPr fontId="1"/>
  </si>
  <si>
    <t>（令和○年度末）</t>
    <rPh sb="1" eb="3">
      <t>レイワ</t>
    </rPh>
    <rPh sb="4" eb="7">
      <t>ネンドマツ</t>
    </rPh>
    <phoneticPr fontId="1"/>
  </si>
  <si>
    <t>（１）令和○年度の納付金額(学則で定めるものに限る。)</t>
    <rPh sb="14" eb="15">
      <t>ガク</t>
    </rPh>
    <phoneticPr fontId="1"/>
  </si>
  <si>
    <t>令和○年度決算額</t>
    <rPh sb="0" eb="2">
      <t>レイワ</t>
    </rPh>
    <rPh sb="3" eb="5">
      <t>ネンド</t>
    </rPh>
    <rPh sb="5" eb="8">
      <t>ケッサンガク</t>
    </rPh>
    <phoneticPr fontId="1"/>
  </si>
  <si>
    <t>経理規程に定める契約書の作成が必要な契約金額</t>
    <rPh sb="0" eb="2">
      <t>ケイリ</t>
    </rPh>
    <rPh sb="2" eb="4">
      <t>キテイ</t>
    </rPh>
    <rPh sb="5" eb="6">
      <t>サダ</t>
    </rPh>
    <rPh sb="8" eb="11">
      <t>ケイヤクショ</t>
    </rPh>
    <rPh sb="12" eb="14">
      <t>サクセイ</t>
    </rPh>
    <rPh sb="15" eb="17">
      <t>ヒツヨウ</t>
    </rPh>
    <rPh sb="18" eb="22">
      <t>ケイヤクキンガク</t>
    </rPh>
    <phoneticPr fontId="1"/>
  </si>
  <si>
    <r>
      <rPr>
        <u/>
        <sz val="11"/>
        <color theme="1"/>
        <rFont val="ＭＳ Ｐゴシック"/>
        <family val="3"/>
        <charset val="128"/>
      </rPr>
      <t>経理規程に定める契約書の作成が必要な契約金額</t>
    </r>
    <r>
      <rPr>
        <b/>
        <u/>
        <sz val="11"/>
        <color theme="1"/>
        <rFont val="ＭＳ Ｐゴシック"/>
        <family val="3"/>
        <charset val="128"/>
      </rPr>
      <t>以上</t>
    </r>
    <r>
      <rPr>
        <sz val="11"/>
        <color theme="1"/>
        <rFont val="ＭＳ Ｐゴシック"/>
        <family val="2"/>
        <charset val="128"/>
      </rPr>
      <t>の支出項目の内容
（該当する工事、修繕、備品の内容）</t>
    </r>
    <rPh sb="0" eb="2">
      <t>ケイリ</t>
    </rPh>
    <rPh sb="2" eb="4">
      <t>キテイ</t>
    </rPh>
    <rPh sb="5" eb="6">
      <t>サダ</t>
    </rPh>
    <rPh sb="8" eb="11">
      <t>ケイヤクショ</t>
    </rPh>
    <rPh sb="12" eb="14">
      <t>サクセイ</t>
    </rPh>
    <rPh sb="15" eb="17">
      <t>ヒツヨウ</t>
    </rPh>
    <rPh sb="18" eb="24">
      <t>ケイヤクキンガクイジョウ</t>
    </rPh>
    <rPh sb="25" eb="29">
      <t>シシュツコウモク</t>
    </rPh>
    <rPh sb="30" eb="32">
      <t>ナイヨウ</t>
    </rPh>
    <rPh sb="34" eb="36">
      <t>ガイトウ</t>
    </rPh>
    <rPh sb="38" eb="40">
      <t>コウジ</t>
    </rPh>
    <rPh sb="41" eb="43">
      <t>シュウゼン</t>
    </rPh>
    <rPh sb="44" eb="46">
      <t>ビヒン</t>
    </rPh>
    <rPh sb="47" eb="49">
      <t>ナイヨウ</t>
    </rPh>
    <phoneticPr fontId="1"/>
  </si>
  <si>
    <t>（１）令和○年度末の未収入金の状況</t>
    <rPh sb="3" eb="5">
      <t>レイワ</t>
    </rPh>
    <rPh sb="6" eb="9">
      <t>ネンドマツ</t>
    </rPh>
    <phoneticPr fontId="1"/>
  </si>
  <si>
    <t>（２）令和○年度末の未払金の状況</t>
    <rPh sb="3" eb="5">
      <t>レイワ</t>
    </rPh>
    <rPh sb="6" eb="9">
      <t>ネンドマツ</t>
    </rPh>
    <rPh sb="10" eb="12">
      <t>ミバラ</t>
    </rPh>
    <phoneticPr fontId="1"/>
  </si>
  <si>
    <r>
      <t>（３）源泉税及び私学共済掛金の滞納</t>
    </r>
    <r>
      <rPr>
        <b/>
        <sz val="9"/>
        <rFont val="ＭＳ Ｐゴシック"/>
        <family val="3"/>
        <charset val="128"/>
      </rPr>
      <t>(㊟)</t>
    </r>
    <r>
      <rPr>
        <b/>
        <sz val="11"/>
        <rFont val="ＭＳ Ｐゴシック"/>
        <family val="3"/>
        <charset val="128"/>
      </rPr>
      <t>状況（令和○年度）</t>
    </r>
    <phoneticPr fontId="1"/>
  </si>
  <si>
    <t>滞納額の
令和○年度末残高</t>
    <rPh sb="0" eb="2">
      <t>タイノウ</t>
    </rPh>
    <rPh sb="2" eb="3">
      <t>ガク</t>
    </rPh>
    <rPh sb="5" eb="7">
      <t>レイワ</t>
    </rPh>
    <rPh sb="8" eb="11">
      <t>ネンドマツ</t>
    </rPh>
    <rPh sb="11" eb="13">
      <t>ザンダカ</t>
    </rPh>
    <phoneticPr fontId="1"/>
  </si>
  <si>
    <t>（４）雇入時健康診断の実施状況（令和○年度）</t>
    <phoneticPr fontId="1"/>
  </si>
  <si>
    <r>
      <t>令和○年度</t>
    </r>
    <r>
      <rPr>
        <sz val="9"/>
        <rFont val="ＭＳ Ｐゴシック"/>
        <family val="3"/>
        <charset val="128"/>
      </rPr>
      <t>（予定含む）</t>
    </r>
    <rPh sb="0" eb="2">
      <t>レイワ</t>
    </rPh>
    <rPh sb="3" eb="5">
      <t>ネンド</t>
    </rPh>
    <rPh sb="6" eb="9">
      <t>ヨテイフク</t>
    </rPh>
    <phoneticPr fontId="1"/>
  </si>
  <si>
    <t>令和○年度</t>
    <phoneticPr fontId="1"/>
  </si>
  <si>
    <t>令和○年度実施日
（予定含む）</t>
    <rPh sb="0" eb="2">
      <t>レイワ</t>
    </rPh>
    <rPh sb="3" eb="5">
      <t>ネンド</t>
    </rPh>
    <rPh sb="5" eb="8">
      <t>ジッシビ</t>
    </rPh>
    <rPh sb="10" eb="13">
      <t>ヨテイフク</t>
    </rPh>
    <phoneticPr fontId="1"/>
  </si>
  <si>
    <t>令和○年度実施日</t>
    <rPh sb="0" eb="2">
      <t>レイワ</t>
    </rPh>
    <rPh sb="3" eb="8">
      <t>ネンドジッシビ</t>
    </rPh>
    <phoneticPr fontId="1"/>
  </si>
  <si>
    <t>令和○年度実施日</t>
    <rPh sb="0" eb="2">
      <t>レイワ</t>
    </rPh>
    <rPh sb="3" eb="5">
      <t>ネンド</t>
    </rPh>
    <rPh sb="5" eb="8">
      <t>ジッシビ</t>
    </rPh>
    <phoneticPr fontId="1"/>
  </si>
  <si>
    <t>R</t>
    <phoneticPr fontId="1"/>
  </si>
  <si>
    <t>イ　育児に関する雇用環境の整備、個別の周知・意向確認の措置状況（令和7年度）</t>
    <rPh sb="2" eb="4">
      <t>イクジ</t>
    </rPh>
    <rPh sb="5" eb="6">
      <t>カン</t>
    </rPh>
    <rPh sb="32" eb="34">
      <t>レイワ</t>
    </rPh>
    <rPh sb="35" eb="37">
      <t>ネンド</t>
    </rPh>
    <phoneticPr fontId="1"/>
  </si>
  <si>
    <t>項目</t>
    <rPh sb="0" eb="2">
      <t>コウモク</t>
    </rPh>
    <phoneticPr fontId="1"/>
  </si>
  <si>
    <t>具体的な取組内容</t>
    <rPh sb="0" eb="3">
      <t>グタイテキ</t>
    </rPh>
    <rPh sb="4" eb="8">
      <t>トリクミナイヨウ</t>
    </rPh>
    <phoneticPr fontId="1"/>
  </si>
  <si>
    <t>㊟ A～B：令和４年４月施行。C～E：令和７年１０月施行。</t>
    <rPh sb="6" eb="8">
      <t>レイワ</t>
    </rPh>
    <rPh sb="9" eb="10">
      <t>ネン</t>
    </rPh>
    <rPh sb="11" eb="12">
      <t>ガツ</t>
    </rPh>
    <rPh sb="12" eb="14">
      <t>セコウ</t>
    </rPh>
    <rPh sb="19" eb="21">
      <t>レイワ</t>
    </rPh>
    <rPh sb="22" eb="23">
      <t>ネン</t>
    </rPh>
    <rPh sb="25" eb="26">
      <t>ガツ</t>
    </rPh>
    <rPh sb="26" eb="28">
      <t>セコウ</t>
    </rPh>
    <phoneticPr fontId="1"/>
  </si>
  <si>
    <t>ウ　介護に関する雇用環境の整備、個別の周知・意向確認の措置状況（令和7年度）</t>
    <rPh sb="2" eb="4">
      <t>カイゴ</t>
    </rPh>
    <rPh sb="5" eb="6">
      <t>カン</t>
    </rPh>
    <rPh sb="32" eb="34">
      <t>レイワ</t>
    </rPh>
    <rPh sb="35" eb="37">
      <t>ネンド</t>
    </rPh>
    <phoneticPr fontId="1"/>
  </si>
  <si>
    <t>㊟：Aの介護両立支援制度等とは、ⅰ介護休暇に関する制度、ⅱ所定外労働の制限に関する制度、ⅲ 時間外労働の制限</t>
    <rPh sb="4" eb="13">
      <t>カイゴリョウリツシエンセイドトウ</t>
    </rPh>
    <phoneticPr fontId="1"/>
  </si>
  <si>
    <t>に関する制度、ⅳ 深夜業の制限に関する制度、ⅴ介護のための所定労働時間の短縮等の措置のこと。</t>
    <phoneticPr fontId="1"/>
  </si>
  <si>
    <t>㊟ A～B：令和７年４月施行。</t>
    <rPh sb="6" eb="8">
      <t>レイワ</t>
    </rPh>
    <rPh sb="9" eb="10">
      <t>ネン</t>
    </rPh>
    <rPh sb="11" eb="12">
      <t>ガツ</t>
    </rPh>
    <rPh sb="12" eb="14">
      <t>セコウ</t>
    </rPh>
    <phoneticPr fontId="1"/>
  </si>
  <si>
    <r>
      <rPr>
        <u/>
        <sz val="11"/>
        <rFont val="ＭＳ Ｐゴシック"/>
        <family val="3"/>
        <charset val="128"/>
      </rPr>
      <t xml:space="preserve">A. 育児休業を取得しやすい雇用環境の整備
</t>
    </r>
    <r>
      <rPr>
        <sz val="10"/>
        <rFont val="ＭＳ Ｐゴシック"/>
        <family val="3"/>
        <charset val="128"/>
      </rPr>
      <t>（下記いずれかの措置が必要）
育児休業・産後パパ育休に関する
①研修の実施
②相談体制の整備（相談窓口設置）
③取得事例の収集・提供
④制度と取得促進に関する方針の周知</t>
    </r>
    <rPh sb="3" eb="7">
      <t>イクジキュウギョウ</t>
    </rPh>
    <rPh sb="8" eb="10">
      <t>シュトク</t>
    </rPh>
    <rPh sb="14" eb="18">
      <t>コヨウカンキョウ</t>
    </rPh>
    <rPh sb="19" eb="21">
      <t>セイビ</t>
    </rPh>
    <rPh sb="23" eb="25">
      <t>カキ</t>
    </rPh>
    <rPh sb="30" eb="32">
      <t>ソチ</t>
    </rPh>
    <rPh sb="33" eb="35">
      <t>ヒツヨウ</t>
    </rPh>
    <phoneticPr fontId="1"/>
  </si>
  <si>
    <t>1実施有⇒右に入力</t>
    <rPh sb="1" eb="3">
      <t>ジッシ</t>
    </rPh>
    <rPh sb="3" eb="4">
      <t>ア</t>
    </rPh>
    <rPh sb="4" eb="9">
      <t>ヤジルシミギニニュウリョク</t>
    </rPh>
    <phoneticPr fontId="1"/>
  </si>
  <si>
    <t>①研修の実施（×年×月×日）
②相談体制の整備（〇〇を相談窓口とすることを教職員に書面で通知）</t>
    <rPh sb="1" eb="3">
      <t>ケンシュウ</t>
    </rPh>
    <rPh sb="4" eb="6">
      <t>ジッシ</t>
    </rPh>
    <rPh sb="8" eb="9">
      <t>ネン</t>
    </rPh>
    <rPh sb="10" eb="11">
      <t>ガツ</t>
    </rPh>
    <rPh sb="12" eb="13">
      <t>ニチ</t>
    </rPh>
    <phoneticPr fontId="1"/>
  </si>
  <si>
    <t>1実施有⇒右に入力 or 2実施なし</t>
    <rPh sb="1" eb="3">
      <t>ジッシ</t>
    </rPh>
    <rPh sb="5" eb="6">
      <t>ミギ</t>
    </rPh>
    <rPh sb="14" eb="16">
      <t>ジッシ</t>
    </rPh>
    <phoneticPr fontId="1"/>
  </si>
  <si>
    <r>
      <rPr>
        <u/>
        <sz val="11"/>
        <rFont val="ＭＳ Ｐゴシック"/>
        <family val="3"/>
        <charset val="128"/>
      </rPr>
      <t xml:space="preserve">B. 妊娠・出産（本人または配偶者）の申し出をした労働者に対する個別の周知・意向確認の措置
</t>
    </r>
    <r>
      <rPr>
        <sz val="10"/>
        <rFont val="ＭＳ Ｐゴシック"/>
        <family val="3"/>
        <charset val="128"/>
      </rPr>
      <t>（下記事項の周知と休業の取得意向の確認が必要）
①育児休業・産後パパ育休に関する制度
②育児休業・産後パパ育休の申し出先
③育児休業給付に関すること
④育児休業・産後パパ育休期間について負担すべき社会保険料の取り扱い</t>
    </r>
    <rPh sb="3" eb="5">
      <t>ニンシン</t>
    </rPh>
    <rPh sb="6" eb="8">
      <t>シュッサン</t>
    </rPh>
    <rPh sb="9" eb="11">
      <t>ホンニン</t>
    </rPh>
    <rPh sb="14" eb="17">
      <t>ハイグウシャ</t>
    </rPh>
    <rPh sb="19" eb="20">
      <t>モウ</t>
    </rPh>
    <rPh sb="21" eb="22">
      <t>デ</t>
    </rPh>
    <rPh sb="25" eb="28">
      <t>ロウドウシャ</t>
    </rPh>
    <rPh sb="29" eb="30">
      <t>タイ</t>
    </rPh>
    <rPh sb="32" eb="34">
      <t>コベツ</t>
    </rPh>
    <rPh sb="35" eb="37">
      <t>シュウチ</t>
    </rPh>
    <rPh sb="38" eb="42">
      <t>イコウカクニン</t>
    </rPh>
    <rPh sb="43" eb="45">
      <t>ソチ</t>
    </rPh>
    <rPh sb="47" eb="49">
      <t>カキ</t>
    </rPh>
    <rPh sb="49" eb="51">
      <t>ジコウ</t>
    </rPh>
    <rPh sb="52" eb="54">
      <t>シュウチ</t>
    </rPh>
    <rPh sb="55" eb="57">
      <t>キュウギョウ</t>
    </rPh>
    <rPh sb="58" eb="60">
      <t>シュトク</t>
    </rPh>
    <rPh sb="66" eb="68">
      <t>ヒツヨウ</t>
    </rPh>
    <phoneticPr fontId="1"/>
  </si>
  <si>
    <t>1実施有</t>
    <rPh sb="1" eb="3">
      <t>ジッシ</t>
    </rPh>
    <rPh sb="3" eb="4">
      <t>ア</t>
    </rPh>
    <phoneticPr fontId="1"/>
  </si>
  <si>
    <t>1実施有 or 2実施なし or 3該当する労働者がいない</t>
    <rPh sb="1" eb="3">
      <t>ジッシ</t>
    </rPh>
    <rPh sb="9" eb="11">
      <t>ジッシ</t>
    </rPh>
    <rPh sb="18" eb="20">
      <t>ガイトウ</t>
    </rPh>
    <rPh sb="22" eb="24">
      <t>ロウドウ</t>
    </rPh>
    <rPh sb="24" eb="25">
      <t>シャ</t>
    </rPh>
    <phoneticPr fontId="1"/>
  </si>
  <si>
    <r>
      <rPr>
        <u/>
        <sz val="11"/>
        <rFont val="ＭＳ Ｐゴシック"/>
        <family val="3"/>
        <charset val="128"/>
      </rPr>
      <t xml:space="preserve">C. 柔軟な働き方を実現するための措置
</t>
    </r>
    <r>
      <rPr>
        <sz val="10"/>
        <rFont val="ＭＳ Ｐゴシック"/>
        <family val="3"/>
        <charset val="128"/>
      </rPr>
      <t>（3歳から小学校就学前の子を養育する労働者に、下記のいずれか2つ以上の措置を講じ、1つを選択できるようにする必要）
①始業時刻等の変更
②テレワーク等（10日以上/月）
③保育施設の設置運営等
④養育両立支援休暇の付与（10日以上/年）
⑤短時間勤務制度</t>
    </r>
    <rPh sb="3" eb="5">
      <t>ジュウナン</t>
    </rPh>
    <rPh sb="6" eb="7">
      <t>ハタラ</t>
    </rPh>
    <rPh sb="8" eb="9">
      <t>カタ</t>
    </rPh>
    <rPh sb="10" eb="12">
      <t>ジツゲン</t>
    </rPh>
    <rPh sb="17" eb="19">
      <t>ソチ</t>
    </rPh>
    <rPh sb="22" eb="23">
      <t>サイ</t>
    </rPh>
    <rPh sb="25" eb="30">
      <t>ショウガッコウシュウガク</t>
    </rPh>
    <rPh sb="30" eb="31">
      <t>マエ</t>
    </rPh>
    <rPh sb="32" eb="33">
      <t>コ</t>
    </rPh>
    <rPh sb="34" eb="36">
      <t>ヨウイク</t>
    </rPh>
    <rPh sb="38" eb="41">
      <t>ロウドウシャ</t>
    </rPh>
    <rPh sb="43" eb="45">
      <t>カキ</t>
    </rPh>
    <rPh sb="52" eb="54">
      <t>イジョウ</t>
    </rPh>
    <rPh sb="55" eb="57">
      <t>ソチ</t>
    </rPh>
    <rPh sb="58" eb="59">
      <t>コウ</t>
    </rPh>
    <rPh sb="64" eb="66">
      <t>センタク</t>
    </rPh>
    <rPh sb="74" eb="76">
      <t>ヒツヨウ</t>
    </rPh>
    <phoneticPr fontId="1"/>
  </si>
  <si>
    <t>①始業時刻等の変更（就業規則に記載）
④養育両立支援休暇の付与（就業規則に記載）</t>
    <rPh sb="1" eb="6">
      <t>シギョウジコクトウ</t>
    </rPh>
    <rPh sb="7" eb="9">
      <t>ヘンコウ</t>
    </rPh>
    <rPh sb="10" eb="14">
      <t>シュウギョウキソク</t>
    </rPh>
    <rPh sb="15" eb="17">
      <t>キサイ</t>
    </rPh>
    <rPh sb="20" eb="28">
      <t>ヨウイクリョウリツシエンキュウカ</t>
    </rPh>
    <rPh sb="29" eb="31">
      <t>フヨ</t>
    </rPh>
    <rPh sb="32" eb="36">
      <t>シュウギョウキソク</t>
    </rPh>
    <rPh sb="37" eb="39">
      <t>キサイ</t>
    </rPh>
    <phoneticPr fontId="1"/>
  </si>
  <si>
    <t>1実施有⇒右に入力 or 2実施なし</t>
    <rPh sb="1" eb="3">
      <t>ジッシ</t>
    </rPh>
    <rPh sb="3" eb="4">
      <t>ア</t>
    </rPh>
    <rPh sb="5" eb="6">
      <t>ミギ</t>
    </rPh>
    <rPh sb="7" eb="9">
      <t>ニュウリョク</t>
    </rPh>
    <rPh sb="14" eb="16">
      <t>ジッシ</t>
    </rPh>
    <phoneticPr fontId="1"/>
  </si>
  <si>
    <r>
      <rPr>
        <u/>
        <sz val="11"/>
        <rFont val="ＭＳ Ｐゴシック"/>
        <family val="3"/>
        <charset val="128"/>
      </rPr>
      <t xml:space="preserve">D. 柔軟な働き方を実現するための措置の個別の周知・意向確認の措置
</t>
    </r>
    <r>
      <rPr>
        <sz val="10"/>
        <rFont val="ＭＳ Ｐゴシック"/>
        <family val="3"/>
        <charset val="128"/>
      </rPr>
      <t>（子が1歳11か月～2歳11か月の間に、下記事項の周知と制度利用の意向確認が必要）
①上記Cで選択した措置の内容
②措置の申出先
③所定外労働・時間外労働・深夜業の制限に関する制度</t>
    </r>
    <rPh sb="3" eb="5">
      <t>ジュウナン</t>
    </rPh>
    <rPh sb="6" eb="7">
      <t>ハタラ</t>
    </rPh>
    <rPh sb="8" eb="9">
      <t>カタ</t>
    </rPh>
    <rPh sb="10" eb="12">
      <t>ジツゲン</t>
    </rPh>
    <rPh sb="17" eb="19">
      <t>ソチ</t>
    </rPh>
    <rPh sb="20" eb="22">
      <t>コベツ</t>
    </rPh>
    <rPh sb="23" eb="25">
      <t>シュウチ</t>
    </rPh>
    <rPh sb="26" eb="30">
      <t>イコウカクニン</t>
    </rPh>
    <rPh sb="31" eb="33">
      <t>ソチ</t>
    </rPh>
    <rPh sb="35" eb="36">
      <t>コ</t>
    </rPh>
    <rPh sb="38" eb="39">
      <t>サイ</t>
    </rPh>
    <rPh sb="42" eb="43">
      <t>ゲツ</t>
    </rPh>
    <rPh sb="45" eb="46">
      <t>サイ</t>
    </rPh>
    <rPh sb="49" eb="50">
      <t>ゲツ</t>
    </rPh>
    <rPh sb="51" eb="52">
      <t>アイダ</t>
    </rPh>
    <rPh sb="54" eb="56">
      <t>カキ</t>
    </rPh>
    <rPh sb="56" eb="58">
      <t>ジコウ</t>
    </rPh>
    <rPh sb="59" eb="61">
      <t>シュウチ</t>
    </rPh>
    <rPh sb="62" eb="66">
      <t>セイドリヨウ</t>
    </rPh>
    <rPh sb="67" eb="71">
      <t>イコウカクニン</t>
    </rPh>
    <rPh sb="72" eb="74">
      <t>ヒツヨウ</t>
    </rPh>
    <phoneticPr fontId="1"/>
  </si>
  <si>
    <t>1実施有 or 2実施なし or 3令和7年10月以降に該当する労働者がいない</t>
    <rPh sb="1" eb="3">
      <t>ジッシ</t>
    </rPh>
    <rPh sb="9" eb="11">
      <t>ジッシ</t>
    </rPh>
    <rPh sb="18" eb="20">
      <t>レイワ</t>
    </rPh>
    <rPh sb="21" eb="22">
      <t>ネン</t>
    </rPh>
    <rPh sb="24" eb="25">
      <t>ガツ</t>
    </rPh>
    <rPh sb="25" eb="27">
      <t>イコウ</t>
    </rPh>
    <rPh sb="28" eb="30">
      <t>ガイトウ</t>
    </rPh>
    <rPh sb="32" eb="34">
      <t>ロウドウ</t>
    </rPh>
    <rPh sb="34" eb="35">
      <t>シャ</t>
    </rPh>
    <phoneticPr fontId="1"/>
  </si>
  <si>
    <r>
      <rPr>
        <u/>
        <sz val="11"/>
        <rFont val="ＭＳ Ｐゴシック"/>
        <family val="3"/>
        <charset val="128"/>
      </rPr>
      <t xml:space="preserve">E. 妊娠・仕事と育児の両立に関する個別の意向聴取
</t>
    </r>
    <r>
      <rPr>
        <sz val="10"/>
        <rFont val="ＭＳ Ｐゴシック"/>
        <family val="3"/>
        <charset val="128"/>
      </rPr>
      <t>（本人または配偶者の妊娠・出産等の申出時と、子が1歳11か月～2歳11か月の間の2つの時期に、下記事項の意向聴取が必要）
①勤務時間帯（始業および就業の時刻）
②勤務地（就業の場所）
③両立支援制度等の利用期間
④仕事と育児の両立に資する就業の条件（業務量、労働条件の見直し等）</t>
    </r>
    <rPh sb="3" eb="5">
      <t>ニンシン</t>
    </rPh>
    <rPh sb="6" eb="8">
      <t>シゴト</t>
    </rPh>
    <rPh sb="9" eb="11">
      <t>イクジ</t>
    </rPh>
    <rPh sb="12" eb="14">
      <t>リョウリツ</t>
    </rPh>
    <rPh sb="15" eb="16">
      <t>カン</t>
    </rPh>
    <rPh sb="18" eb="20">
      <t>コベツ</t>
    </rPh>
    <rPh sb="21" eb="25">
      <t>イコウチョウシュ</t>
    </rPh>
    <rPh sb="27" eb="29">
      <t>ホンニン</t>
    </rPh>
    <rPh sb="32" eb="35">
      <t>ハイグウシャ</t>
    </rPh>
    <rPh sb="36" eb="38">
      <t>ニンシン</t>
    </rPh>
    <rPh sb="39" eb="42">
      <t>シュッサントウ</t>
    </rPh>
    <rPh sb="43" eb="44">
      <t>モウ</t>
    </rPh>
    <rPh sb="44" eb="45">
      <t>デ</t>
    </rPh>
    <rPh sb="45" eb="46">
      <t>ジ</t>
    </rPh>
    <rPh sb="48" eb="49">
      <t>コ</t>
    </rPh>
    <rPh sb="51" eb="52">
      <t>サイ</t>
    </rPh>
    <rPh sb="55" eb="56">
      <t>ゲツ</t>
    </rPh>
    <rPh sb="58" eb="59">
      <t>サイ</t>
    </rPh>
    <rPh sb="62" eb="63">
      <t>ゲツ</t>
    </rPh>
    <rPh sb="64" eb="65">
      <t>アイダ</t>
    </rPh>
    <rPh sb="69" eb="71">
      <t>ジキ</t>
    </rPh>
    <rPh sb="73" eb="77">
      <t>カキジコウ</t>
    </rPh>
    <rPh sb="78" eb="82">
      <t>イコウチョウシュ</t>
    </rPh>
    <rPh sb="83" eb="85">
      <t>ヒツヨウ</t>
    </rPh>
    <phoneticPr fontId="1"/>
  </si>
  <si>
    <t>1実施有</t>
    <rPh sb="1" eb="3">
      <t>ジッシ</t>
    </rPh>
    <rPh sb="3" eb="4">
      <t>アリ</t>
    </rPh>
    <phoneticPr fontId="1"/>
  </si>
  <si>
    <r>
      <rPr>
        <u/>
        <sz val="11"/>
        <rFont val="ＭＳ Ｐゴシック"/>
        <family val="3"/>
        <charset val="128"/>
      </rPr>
      <t xml:space="preserve">A. 介護離職防止のための雇用環境の整備
</t>
    </r>
    <r>
      <rPr>
        <sz val="10"/>
        <rFont val="ＭＳ Ｐゴシック"/>
        <family val="3"/>
        <charset val="128"/>
      </rPr>
      <t>（下記いずれかの措置が必要）
介護休業・介護両立支援制度等に関する
①研修の実施
②相談体制の整備（相談窓口設置）
③取得・利用事例の収集・提供
④制度等の利用促進に関する方針の周知</t>
    </r>
    <rPh sb="13" eb="17">
      <t>コヨウカンキョウ</t>
    </rPh>
    <rPh sb="18" eb="20">
      <t>セイビ</t>
    </rPh>
    <rPh sb="22" eb="24">
      <t>カキ</t>
    </rPh>
    <rPh sb="29" eb="31">
      <t>ソチ</t>
    </rPh>
    <rPh sb="32" eb="34">
      <t>ヒツヨウ</t>
    </rPh>
    <rPh sb="37" eb="39">
      <t>カイゴ</t>
    </rPh>
    <rPh sb="42" eb="51">
      <t>カイゴリョウリツシエンセイドトウ</t>
    </rPh>
    <rPh sb="81" eb="83">
      <t>シュトク</t>
    </rPh>
    <rPh sb="84" eb="86">
      <t>リヨウ</t>
    </rPh>
    <rPh sb="98" eb="99">
      <t>トウ</t>
    </rPh>
    <rPh sb="100" eb="102">
      <t>リヨウ</t>
    </rPh>
    <phoneticPr fontId="1"/>
  </si>
  <si>
    <t>①研修の実施（×年×月×日）
②相談体制の整備（〇〇を相談窓口とすることを教職員に書面で通知）</t>
    <rPh sb="1" eb="3">
      <t>ケンシュウ</t>
    </rPh>
    <rPh sb="4" eb="6">
      <t>ジッシ</t>
    </rPh>
    <rPh sb="8" eb="9">
      <t>ネン</t>
    </rPh>
    <rPh sb="10" eb="11">
      <t>ガツ</t>
    </rPh>
    <rPh sb="12" eb="13">
      <t>ニチ</t>
    </rPh>
    <rPh sb="16" eb="20">
      <t>ソウダンタイセイ</t>
    </rPh>
    <rPh sb="21" eb="23">
      <t>セイビ</t>
    </rPh>
    <rPh sb="27" eb="31">
      <t>ソウダンマドグチ</t>
    </rPh>
    <rPh sb="37" eb="40">
      <t>キョウショクイン</t>
    </rPh>
    <rPh sb="41" eb="43">
      <t>ショメン</t>
    </rPh>
    <rPh sb="44" eb="46">
      <t>ツウチ</t>
    </rPh>
    <phoneticPr fontId="1"/>
  </si>
  <si>
    <r>
      <rPr>
        <u/>
        <sz val="11"/>
        <rFont val="ＭＳ Ｐゴシック"/>
        <family val="3"/>
        <charset val="128"/>
      </rPr>
      <t xml:space="preserve">B. 介護離職防止のための個別の周知・意向確認等の措置
</t>
    </r>
    <r>
      <rPr>
        <sz val="10"/>
        <rFont val="ＭＳ Ｐゴシック"/>
        <family val="3"/>
        <charset val="128"/>
      </rPr>
      <t>（介護に直面した旨の申出をした労働者に対し下記の周知と利用意向確認が必要。40歳等の労働者に対し下記の情報提供が必要）
①介護休業に関する制度、介護両立支援制度等（制度の内容）
②介護休業・介護両立支援制度等の申出先
③介護休業給付金に関すること</t>
    </r>
    <rPh sb="3" eb="9">
      <t>カイゴリショクボウシ</t>
    </rPh>
    <rPh sb="13" eb="15">
      <t>コベツ</t>
    </rPh>
    <rPh sb="16" eb="18">
      <t>シュウチ</t>
    </rPh>
    <rPh sb="19" eb="23">
      <t>イコウカクニン</t>
    </rPh>
    <rPh sb="23" eb="24">
      <t>トウ</t>
    </rPh>
    <rPh sb="25" eb="27">
      <t>ソチ</t>
    </rPh>
    <rPh sb="90" eb="94">
      <t>カイゴキュウギョウ</t>
    </rPh>
    <rPh sb="95" eb="96">
      <t>カン</t>
    </rPh>
    <rPh sb="98" eb="100">
      <t>セイド</t>
    </rPh>
    <rPh sb="101" eb="110">
      <t>カイゴリョウリツシエンセイドトウ</t>
    </rPh>
    <rPh sb="111" eb="113">
      <t>セイド</t>
    </rPh>
    <rPh sb="114" eb="116">
      <t>ナイヨウ</t>
    </rPh>
    <rPh sb="119" eb="123">
      <t>カイゴキュウギョウ</t>
    </rPh>
    <rPh sb="124" eb="133">
      <t>カイゴリョウリツシエンセイドトウ</t>
    </rPh>
    <rPh sb="134" eb="137">
      <t>モウシデサキ</t>
    </rPh>
    <rPh sb="139" eb="146">
      <t>カイゴキュウギョウキュウフキン</t>
    </rPh>
    <rPh sb="147" eb="148">
      <t>カン</t>
    </rPh>
    <phoneticPr fontId="1"/>
  </si>
  <si>
    <t>3該当する労働者がいない</t>
    <rPh sb="1" eb="3">
      <t>ガイトウ</t>
    </rPh>
    <rPh sb="5" eb="8">
      <t>ロウドウシャ</t>
    </rPh>
    <phoneticPr fontId="1"/>
  </si>
  <si>
    <t>（１２）生徒等から経常的に受け入れる授業料等と教職員の給与等の比率</t>
  </si>
  <si>
    <t>生徒等から経常的に受け入れる授業料その他の納付金の額</t>
  </si>
  <si>
    <t>エ　生徒等諸費（㊟１）</t>
  </si>
  <si>
    <t>㊟１：支給教材費及びこれに関連する費用、支給奨学金及びこれに類する費用、生徒等の保険費及び福利厚生費並び</t>
  </si>
  <si>
    <t>に生徒等の娯楽運動に要する費用をいう。</t>
  </si>
  <si>
    <t>（３）学則で定める収容定員と生徒等数</t>
  </si>
  <si>
    <t>(参考）：学則、生徒等の出席簿、授業料台帳</t>
  </si>
  <si>
    <t>(参考）：生徒等の出席簿、授業料台帳、施設の概要（教室面積がわかるもの）</t>
  </si>
  <si>
    <t>２　生徒等納付金</t>
    <phoneticPr fontId="1"/>
  </si>
  <si>
    <t>生徒等傷害保険料</t>
    <rPh sb="3" eb="8">
      <t>ショウガイホケンリョウ</t>
    </rPh>
    <phoneticPr fontId="1"/>
  </si>
  <si>
    <t>３　生徒等の健康診断（直近の実施状況について記載）</t>
    <phoneticPr fontId="1"/>
  </si>
  <si>
    <t>（１）生徒等の健康診断の実施状況</t>
  </si>
  <si>
    <t>未受診生徒等の有無</t>
    <rPh sb="0" eb="3">
      <t>ミジュシン</t>
    </rPh>
    <rPh sb="7" eb="9">
      <t>ウム</t>
    </rPh>
    <phoneticPr fontId="1"/>
  </si>
  <si>
    <t>ア　未受診生徒等がいる場合、その後の措置状況</t>
    <rPh sb="2" eb="5">
      <t>ミジュシン</t>
    </rPh>
    <rPh sb="11" eb="13">
      <t>バアイ</t>
    </rPh>
    <rPh sb="16" eb="17">
      <t>ゴ</t>
    </rPh>
    <rPh sb="18" eb="22">
      <t>ソチジョウキョウ</t>
    </rPh>
    <phoneticPr fontId="1"/>
  </si>
  <si>
    <t>㊟：学校保健安全法施行規則第５条第１項及び第３０条において、生徒等は当該学年の始期から起算して三月以内に</t>
  </si>
  <si>
    <t>（３）健康診断結果の生徒等への通知及び事後措置</t>
    <phoneticPr fontId="1"/>
  </si>
  <si>
    <t>生徒等への通知</t>
    <phoneticPr fontId="1"/>
  </si>
  <si>
    <t>(参考）：健康診断票、健康診断結果の生徒等への通知文（書式）</t>
    <phoneticPr fontId="1"/>
  </si>
  <si>
    <t>（２）生徒等の傷害保険等への加入状況（令和○年度）</t>
    <phoneticPr fontId="1"/>
  </si>
  <si>
    <t>対象加入
生徒等数</t>
    <rPh sb="0" eb="2">
      <t>タイショウ</t>
    </rPh>
    <rPh sb="2" eb="4">
      <t>カニュウ</t>
    </rPh>
    <rPh sb="8" eb="9">
      <t>スウ</t>
    </rPh>
    <phoneticPr fontId="1"/>
  </si>
  <si>
    <t>オ　バス乗降車の際の点呼等の方法による児童生徒等の所在確認</t>
  </si>
  <si>
    <t>バス乗降車の際の児童生徒等の所在確認</t>
  </si>
  <si>
    <t>㊟１：学校保健安全法施行規則第２９条の２において、専修学校は児童生徒等の自動車への乗降車の際に、点呼等の方法</t>
  </si>
  <si>
    <t>により生徒等の所在を確認しなければならないとされている。</t>
  </si>
  <si>
    <t>ア　換気、温度、相対湿度、浮遊粉じん、気流、一酸化炭素、二酸化窒素（毎学年２回）</t>
  </si>
  <si>
    <t>イ　ホルムアルデヒド、トルエン、ダニ又はダニアレルゲン（毎学年１回）</t>
  </si>
  <si>
    <t>（２）照度及び照明環境（毎学年２回）</t>
  </si>
  <si>
    <t>（３）騒音レベル（毎学年２回）</t>
  </si>
  <si>
    <t>大掃除の実施
(毎学年３回)</t>
  </si>
  <si>
    <t>雨水の排水溝等の
検査の実施
(毎学年１回)</t>
  </si>
  <si>
    <t>ネズミ、衛生害虫等の
検査の実施
(毎学年１回)</t>
  </si>
  <si>
    <t>黒板面の色彩の検査
の実施
(毎学年１回)</t>
  </si>
  <si>
    <r>
      <rPr>
        <b/>
        <sz val="11"/>
        <rFont val="ＭＳ Ｐゴシック"/>
        <family val="3"/>
        <charset val="128"/>
      </rPr>
      <t>別紙２を作成</t>
    </r>
    <r>
      <rPr>
        <sz val="11"/>
        <rFont val="ＭＳ Ｐゴシック"/>
        <family val="3"/>
        <charset val="128"/>
      </rPr>
      <t>してください</t>
    </r>
    <phoneticPr fontId="1"/>
  </si>
  <si>
    <r>
      <rPr>
        <b/>
        <sz val="11"/>
        <rFont val="ＭＳ Ｐゴシック"/>
        <family val="3"/>
        <charset val="128"/>
      </rPr>
      <t>下表に入力</t>
    </r>
    <r>
      <rPr>
        <sz val="11"/>
        <rFont val="ＭＳ Ｐゴシック"/>
        <family val="3"/>
        <charset val="128"/>
      </rPr>
      <t>してください</t>
    </r>
    <phoneticPr fontId="1"/>
  </si>
  <si>
    <r>
      <t>（８）</t>
    </r>
    <r>
      <rPr>
        <b/>
        <u/>
        <sz val="11"/>
        <rFont val="ＭＳ Ｐゴシック"/>
        <family val="3"/>
        <charset val="128"/>
      </rPr>
      <t>元本保証のない</t>
    </r>
    <r>
      <rPr>
        <b/>
        <sz val="11"/>
        <rFont val="ＭＳ Ｐゴシック"/>
        <family val="3"/>
        <charset val="128"/>
      </rPr>
      <t>有価証券を保有している場合の資産運用規程作成の有無</t>
    </r>
    <phoneticPr fontId="1"/>
  </si>
  <si>
    <r>
      <t xml:space="preserve">借入年月日
</t>
    </r>
    <r>
      <rPr>
        <sz val="7"/>
        <rFont val="ＭＳ Ｐゴシック"/>
        <family val="3"/>
        <charset val="128"/>
      </rPr>
      <t>※年月日の順に入力</t>
    </r>
    <rPh sb="0" eb="1">
      <t>シャク</t>
    </rPh>
    <rPh sb="1" eb="2">
      <t>イ</t>
    </rPh>
    <rPh sb="2" eb="3">
      <t>トシ</t>
    </rPh>
    <rPh sb="3" eb="4">
      <t>ツキ</t>
    </rPh>
    <rPh sb="4" eb="5">
      <t>ヒ</t>
    </rPh>
    <rPh sb="7" eb="8">
      <t>ネン</t>
    </rPh>
    <rPh sb="8" eb="9">
      <t>ツキ</t>
    </rPh>
    <rPh sb="9" eb="10">
      <t>ヒ</t>
    </rPh>
    <rPh sb="11" eb="12">
      <t>ジュン</t>
    </rPh>
    <rPh sb="13" eb="15">
      <t>ニュウリョク</t>
    </rPh>
    <phoneticPr fontId="1"/>
  </si>
  <si>
    <t>（１２）生徒等から経常的に受け入れる授業料等と教職員の給与等の比率</t>
    <rPh sb="6" eb="7">
      <t>トウ</t>
    </rPh>
    <phoneticPr fontId="1"/>
  </si>
  <si>
    <t>生徒等から経常的に受け入れる授業料その他の納付金の額</t>
    <rPh sb="2" eb="3">
      <t>トウ</t>
    </rPh>
    <phoneticPr fontId="1"/>
  </si>
  <si>
    <t>エ　生徒等諸費（㊟１）</t>
    <rPh sb="4" eb="5">
      <t>トウ</t>
    </rPh>
    <phoneticPr fontId="1"/>
  </si>
  <si>
    <t>㊟１：支給教材費及びこれに関連する費用、支給奨学金及びこれに類する費用、生徒等の保険費及び福利厚生費並び</t>
    <rPh sb="38" eb="39">
      <t>トウ</t>
    </rPh>
    <phoneticPr fontId="1"/>
  </si>
  <si>
    <t>に生徒等の娯楽運動に要する費用をいう。</t>
    <rPh sb="3" eb="4">
      <t>トウ</t>
    </rPh>
    <phoneticPr fontId="1"/>
  </si>
  <si>
    <t>（３）学則で定める収容定員と生徒等数</t>
    <rPh sb="16" eb="17">
      <t>トウ</t>
    </rPh>
    <phoneticPr fontId="1"/>
  </si>
  <si>
    <t>(参考）：学則、生徒等の出席簿、授業料台帳</t>
    <rPh sb="10" eb="11">
      <t>トウ</t>
    </rPh>
    <phoneticPr fontId="1"/>
  </si>
  <si>
    <t>(参考）：生徒等の出席簿、授業料台帳、施設の概要（教室面積がわかるもの）</t>
    <rPh sb="7" eb="8">
      <t>トウ</t>
    </rPh>
    <phoneticPr fontId="1"/>
  </si>
  <si>
    <r>
      <t>㊟１：</t>
    </r>
    <r>
      <rPr>
        <u/>
        <sz val="10"/>
        <rFont val="ＭＳ Ｐゴシック"/>
        <family val="3"/>
        <charset val="128"/>
      </rPr>
      <t>育児休業の期間等について(平成29年10月施行）</t>
    </r>
    <phoneticPr fontId="1"/>
  </si>
  <si>
    <r>
      <t>㊟２：</t>
    </r>
    <r>
      <rPr>
        <u/>
        <sz val="10"/>
        <rFont val="ＭＳ Ｐゴシック"/>
        <family val="3"/>
        <charset val="128"/>
      </rPr>
      <t>産後パパ育休制度（出生時育児休業制度）の創設、育児休業の分割取得(令和4年10月施行）</t>
    </r>
    <phoneticPr fontId="1"/>
  </si>
  <si>
    <r>
      <rPr>
        <sz val="8"/>
        <rFont val="ＭＳ Ｐゴシック"/>
        <family val="3"/>
        <charset val="128"/>
      </rPr>
      <t>上記いずれかの作成がある場合</t>
    </r>
    <r>
      <rPr>
        <sz val="11"/>
        <rFont val="ＭＳ Ｐゴシック"/>
        <family val="3"/>
        <charset val="128"/>
      </rPr>
      <t xml:space="preserve">
教職員への周知方法</t>
    </r>
    <rPh sb="0" eb="2">
      <t>ジョウキ</t>
    </rPh>
    <rPh sb="7" eb="9">
      <t>サクセイ</t>
    </rPh>
    <rPh sb="12" eb="14">
      <t>バアイ</t>
    </rPh>
    <phoneticPr fontId="1"/>
  </si>
  <si>
    <r>
      <rPr>
        <sz val="9"/>
        <rFont val="ＭＳ Ｐゴシック"/>
        <family val="3"/>
        <charset val="128"/>
      </rPr>
      <t>上記の作成がある場合</t>
    </r>
    <r>
      <rPr>
        <sz val="11"/>
        <rFont val="ＭＳ Ｐゴシック"/>
        <family val="3"/>
        <charset val="128"/>
      </rPr>
      <t xml:space="preserve">
教職員への周知方法</t>
    </r>
    <rPh sb="0" eb="2">
      <t>ジョウキ</t>
    </rPh>
    <rPh sb="3" eb="5">
      <t>サクセイ</t>
    </rPh>
    <rPh sb="8" eb="10">
      <t>バアイ</t>
    </rPh>
    <phoneticPr fontId="1"/>
  </si>
  <si>
    <r>
      <t xml:space="preserve"> (※1)</t>
    </r>
    <r>
      <rPr>
        <u/>
        <sz val="10"/>
        <rFont val="ＭＳ Ｐゴシック"/>
        <family val="3"/>
        <charset val="128"/>
      </rPr>
      <t>令和６年４月から記載が必要</t>
    </r>
    <r>
      <rPr>
        <sz val="10"/>
        <rFont val="ＭＳ Ｐゴシック"/>
        <family val="3"/>
        <charset val="128"/>
      </rPr>
      <t>な事項</t>
    </r>
    <phoneticPr fontId="1"/>
  </si>
  <si>
    <r>
      <t>㊟：労災保険は、臨時職員等及び65歳以上の者も含め、</t>
    </r>
    <r>
      <rPr>
        <u/>
        <sz val="10"/>
        <rFont val="ＭＳ Ｐゴシック"/>
        <family val="3"/>
        <charset val="128"/>
      </rPr>
      <t>経営者一族を除く全ての雇用者が加入する必要がある。</t>
    </r>
    <phoneticPr fontId="1"/>
  </si>
  <si>
    <r>
      <t>　　20時間以上である場合には加入する必要がある。また、</t>
    </r>
    <r>
      <rPr>
        <u/>
        <sz val="10"/>
        <rFont val="ＭＳ Ｐゴシック"/>
        <family val="3"/>
        <charset val="128"/>
      </rPr>
      <t>平成29年1月1日以降、労働条件が加入条件に該当する</t>
    </r>
    <phoneticPr fontId="1"/>
  </si>
  <si>
    <r>
      <t>　　</t>
    </r>
    <r>
      <rPr>
        <u/>
        <sz val="10"/>
        <rFont val="ＭＳ Ｐゴシック"/>
        <family val="3"/>
        <charset val="128"/>
      </rPr>
      <t>65歳以上の労働者は「高年齢被保険者」として雇用保険に加入させる必要</t>
    </r>
    <r>
      <rPr>
        <sz val="10"/>
        <rFont val="ＭＳ Ｐゴシック"/>
        <family val="3"/>
        <charset val="128"/>
      </rPr>
      <t>がある。</t>
    </r>
    <phoneticPr fontId="1"/>
  </si>
  <si>
    <t>使用料
（月額など）</t>
    <rPh sb="0" eb="3">
      <t>シヨウリョウ</t>
    </rPh>
    <rPh sb="5" eb="7">
      <t>ゲツガク</t>
    </rPh>
    <phoneticPr fontId="1"/>
  </si>
  <si>
    <r>
      <t xml:space="preserve">運　営　主　体
</t>
    </r>
    <r>
      <rPr>
        <sz val="10"/>
        <rFont val="ＭＳ Ｐゴシック"/>
        <family val="3"/>
        <charset val="128"/>
      </rPr>
      <t>　（外部利用者名）</t>
    </r>
    <rPh sb="0" eb="1">
      <t>ウン</t>
    </rPh>
    <rPh sb="2" eb="3">
      <t>イトナ</t>
    </rPh>
    <rPh sb="4" eb="5">
      <t>オモ</t>
    </rPh>
    <rPh sb="6" eb="7">
      <t>カラダ</t>
    </rPh>
    <rPh sb="10" eb="12">
      <t>ガイブ</t>
    </rPh>
    <rPh sb="12" eb="14">
      <t>リヨウ</t>
    </rPh>
    <rPh sb="14" eb="15">
      <t>シャ</t>
    </rPh>
    <rPh sb="15" eb="16">
      <t>メイ</t>
    </rPh>
    <phoneticPr fontId="1"/>
  </si>
  <si>
    <t>２　生徒等納付金</t>
    <rPh sb="2" eb="4">
      <t>セイト</t>
    </rPh>
    <rPh sb="4" eb="5">
      <t>トウ</t>
    </rPh>
    <phoneticPr fontId="1"/>
  </si>
  <si>
    <r>
      <rPr>
        <u/>
        <sz val="11"/>
        <rFont val="ＭＳ Ｐゴシック"/>
        <family val="3"/>
        <charset val="128"/>
      </rPr>
      <t>経理規程に定める契約書の作成が必要な契約金額</t>
    </r>
    <r>
      <rPr>
        <b/>
        <u/>
        <sz val="11"/>
        <rFont val="ＭＳ Ｐゴシック"/>
        <family val="3"/>
        <charset val="128"/>
      </rPr>
      <t>以上</t>
    </r>
    <r>
      <rPr>
        <sz val="11"/>
        <rFont val="ＭＳ Ｐゴシック"/>
        <family val="3"/>
        <charset val="128"/>
      </rPr>
      <t>の支出項目の内容
（該当する工事、修繕、備品の内容）</t>
    </r>
    <rPh sb="0" eb="2">
      <t>ケイリ</t>
    </rPh>
    <rPh sb="2" eb="4">
      <t>キテイ</t>
    </rPh>
    <rPh sb="5" eb="6">
      <t>サダ</t>
    </rPh>
    <rPh sb="8" eb="11">
      <t>ケイヤクショ</t>
    </rPh>
    <rPh sb="12" eb="14">
      <t>サクセイ</t>
    </rPh>
    <rPh sb="15" eb="17">
      <t>ヒツヨウ</t>
    </rPh>
    <rPh sb="18" eb="24">
      <t>ケイヤクキンガクイジョウ</t>
    </rPh>
    <rPh sb="25" eb="29">
      <t>シシュツコウモク</t>
    </rPh>
    <rPh sb="30" eb="32">
      <t>ナイヨウ</t>
    </rPh>
    <rPh sb="34" eb="36">
      <t>ガイトウ</t>
    </rPh>
    <rPh sb="38" eb="40">
      <t>コウジ</t>
    </rPh>
    <rPh sb="41" eb="43">
      <t>シュウゼン</t>
    </rPh>
    <rPh sb="44" eb="46">
      <t>ビヒン</t>
    </rPh>
    <rPh sb="47" eb="49">
      <t>ナイヨウ</t>
    </rPh>
    <phoneticPr fontId="1"/>
  </si>
  <si>
    <r>
      <t xml:space="preserve">組織活動に関する項目
</t>
    </r>
    <r>
      <rPr>
        <sz val="7"/>
        <rFont val="ＭＳ Ｐゴシック"/>
        <family val="3"/>
        <charset val="128"/>
      </rPr>
      <t>（家庭地域との連携を含む）</t>
    </r>
    <rPh sb="0" eb="4">
      <t>ソシキカツドウ</t>
    </rPh>
    <rPh sb="5" eb="6">
      <t>カン</t>
    </rPh>
    <rPh sb="8" eb="10">
      <t>コウモク</t>
    </rPh>
    <rPh sb="12" eb="14">
      <t>カテイ</t>
    </rPh>
    <rPh sb="14" eb="16">
      <t>チイキ</t>
    </rPh>
    <rPh sb="18" eb="20">
      <t>レンケイ</t>
    </rPh>
    <rPh sb="21" eb="22">
      <t>フク</t>
    </rPh>
    <phoneticPr fontId="1"/>
  </si>
  <si>
    <t>３　生徒等の健康診断（直近の実施状況について記載）</t>
    <rPh sb="2" eb="4">
      <t>セイト</t>
    </rPh>
    <rPh sb="4" eb="5">
      <t>トウ</t>
    </rPh>
    <phoneticPr fontId="1"/>
  </si>
  <si>
    <t>（１）生徒等の健康診断の実施状況</t>
    <rPh sb="5" eb="6">
      <t>トウ</t>
    </rPh>
    <phoneticPr fontId="1"/>
  </si>
  <si>
    <t>未受診生徒等の有無</t>
    <rPh sb="0" eb="3">
      <t>ミジュシン</t>
    </rPh>
    <rPh sb="3" eb="5">
      <t>セイト</t>
    </rPh>
    <rPh sb="5" eb="6">
      <t>トウ</t>
    </rPh>
    <rPh sb="7" eb="9">
      <t>ウム</t>
    </rPh>
    <phoneticPr fontId="1"/>
  </si>
  <si>
    <t>ア　未受診生徒等がいる場合、その後の措置状況</t>
    <rPh sb="2" eb="5">
      <t>ミジュシン</t>
    </rPh>
    <rPh sb="7" eb="8">
      <t>トウ</t>
    </rPh>
    <rPh sb="11" eb="13">
      <t>バアイ</t>
    </rPh>
    <rPh sb="16" eb="17">
      <t>ゴ</t>
    </rPh>
    <rPh sb="18" eb="22">
      <t>ソチジョウキョウ</t>
    </rPh>
    <phoneticPr fontId="1"/>
  </si>
  <si>
    <t>㊟：学校保健安全法施行規則第５条第１項及び第３０条において、生徒等は当該学年の始期から起算して三月以内に</t>
    <rPh sb="32" eb="33">
      <t>トウ</t>
    </rPh>
    <phoneticPr fontId="1"/>
  </si>
  <si>
    <r>
      <t>受診者数</t>
    </r>
    <r>
      <rPr>
        <sz val="8"/>
        <rFont val="ＭＳ Ｐゴシック"/>
        <family val="3"/>
        <charset val="128"/>
      </rPr>
      <t>（3か月以内に受けた健康診断の結果票等を提出した者を含む）</t>
    </r>
    <phoneticPr fontId="1"/>
  </si>
  <si>
    <t>ア　換気、温度、相対湿度、浮遊粉じん、気流、一酸化炭素、二酸化窒素（毎学年２回）</t>
    <phoneticPr fontId="1"/>
  </si>
  <si>
    <t>イ　ホルムアルデヒド、トルエン、ダニ又はダニアレルゲン（毎学年１回）</t>
    <phoneticPr fontId="1"/>
  </si>
  <si>
    <t>（２）照度及び照明環境（毎学年２回）</t>
    <phoneticPr fontId="1"/>
  </si>
  <si>
    <t>（３）騒音レベル（毎学年２回）</t>
    <phoneticPr fontId="1"/>
  </si>
  <si>
    <t>大掃除の実施
(毎学年３回)</t>
    <phoneticPr fontId="1"/>
  </si>
  <si>
    <t>雨水の排水溝等の
検査の実施
(毎学年１回)</t>
    <phoneticPr fontId="1"/>
  </si>
  <si>
    <t>ネズミ、衛生害虫等の
検査の実施
(毎学年１回)</t>
    <phoneticPr fontId="1"/>
  </si>
  <si>
    <t>黒板面の色彩の検査
の実施
(毎学年１回)</t>
    <phoneticPr fontId="1"/>
  </si>
  <si>
    <r>
      <t>イ　消防用設備等の点検の実施状況 (</t>
    </r>
    <r>
      <rPr>
        <u/>
        <sz val="11"/>
        <rFont val="ＭＳ Ｐゴシック"/>
        <family val="3"/>
        <charset val="128"/>
      </rPr>
      <t>直近の２回分について記載する</t>
    </r>
    <r>
      <rPr>
        <sz val="11"/>
        <rFont val="ＭＳ Ｐゴシック"/>
        <family val="3"/>
        <charset val="128"/>
      </rPr>
      <t>)</t>
    </r>
    <phoneticPr fontId="1"/>
  </si>
  <si>
    <r>
      <t>訓練の内容</t>
    </r>
    <r>
      <rPr>
        <sz val="10"/>
        <rFont val="ＭＳ Ｐゴシック"/>
        <family val="3"/>
        <charset val="128"/>
      </rPr>
      <t>（実施状況を入力）</t>
    </r>
    <rPh sb="0" eb="2">
      <t>クンレン</t>
    </rPh>
    <rPh sb="3" eb="5">
      <t>ナイヨウ</t>
    </rPh>
    <rPh sb="8" eb="10">
      <t>ジョウキョウ</t>
    </rPh>
    <rPh sb="11" eb="13">
      <t>ニュウリョク</t>
    </rPh>
    <phoneticPr fontId="1"/>
  </si>
  <si>
    <r>
      <t>㊟：</t>
    </r>
    <r>
      <rPr>
        <u/>
        <sz val="10"/>
        <rFont val="ＭＳ Ｐゴシック"/>
        <family val="3"/>
        <charset val="128"/>
      </rPr>
      <t>消火訓練、避難訓練、通報訓練は、消防計画に定める回数実施する。</t>
    </r>
    <phoneticPr fontId="1"/>
  </si>
  <si>
    <r>
      <t>「</t>
    </r>
    <r>
      <rPr>
        <b/>
        <sz val="11"/>
        <rFont val="ＭＳ Ｐゴシック"/>
        <family val="3"/>
        <charset val="128"/>
      </rPr>
      <t>別紙８</t>
    </r>
    <r>
      <rPr>
        <sz val="11"/>
        <rFont val="ＭＳ Ｐゴシック"/>
        <family val="3"/>
        <charset val="128"/>
      </rPr>
      <t>」を作成してください</t>
    </r>
    <rPh sb="1" eb="3">
      <t>ベッシ</t>
    </rPh>
    <phoneticPr fontId="1"/>
  </si>
  <si>
    <t>対象加入
生徒等数</t>
    <rPh sb="0" eb="2">
      <t>タイショウ</t>
    </rPh>
    <rPh sb="2" eb="4">
      <t>カニュウ</t>
    </rPh>
    <rPh sb="5" eb="7">
      <t>セイト</t>
    </rPh>
    <rPh sb="7" eb="8">
      <t>トウ</t>
    </rPh>
    <rPh sb="8" eb="9">
      <t>スウ</t>
    </rPh>
    <phoneticPr fontId="1"/>
  </si>
  <si>
    <r>
      <t>※　</t>
    </r>
    <r>
      <rPr>
        <u/>
        <sz val="11"/>
        <rFont val="ＭＳ Ｐゴシック"/>
        <family val="3"/>
        <charset val="128"/>
      </rPr>
      <t>耐震診断を実施</t>
    </r>
    <r>
      <rPr>
        <sz val="11"/>
        <rFont val="ＭＳ Ｐゴシック"/>
        <family val="3"/>
        <charset val="128"/>
      </rPr>
      <t>した結果、</t>
    </r>
    <r>
      <rPr>
        <u/>
        <sz val="11"/>
        <rFont val="ＭＳ Ｐゴシック"/>
        <family val="3"/>
        <charset val="128"/>
      </rPr>
      <t>非木造建物でＩＳ値が０．６未満</t>
    </r>
    <r>
      <rPr>
        <sz val="11"/>
        <rFont val="ＭＳ Ｐゴシック"/>
        <family val="3"/>
        <charset val="128"/>
      </rPr>
      <t>又は</t>
    </r>
    <r>
      <rPr>
        <u/>
        <sz val="11"/>
        <rFont val="ＭＳ Ｐゴシック"/>
        <family val="3"/>
        <charset val="128"/>
      </rPr>
      <t>木造建物でＩＷ値が１．０未満</t>
    </r>
    <r>
      <rPr>
        <sz val="11"/>
        <rFont val="ＭＳ Ｐゴシック"/>
        <family val="3"/>
        <charset val="128"/>
      </rPr>
      <t>と判断された</t>
    </r>
    <phoneticPr fontId="1"/>
  </si>
  <si>
    <r>
      <t>　ウ　耐震化計画の策定状況について　</t>
    </r>
    <r>
      <rPr>
        <sz val="11"/>
        <rFont val="ＭＳ Ｐゴシック"/>
        <family val="3"/>
        <charset val="128"/>
      </rPr>
      <t>（「イ」⑤で未実施を選択した場合に入力してください。）</t>
    </r>
    <rPh sb="35" eb="37">
      <t>ニュウリョク</t>
    </rPh>
    <phoneticPr fontId="1"/>
  </si>
  <si>
    <t>（ア）学校給食施設の検査（毎学年１回）</t>
    <rPh sb="13" eb="16">
      <t>マイガクネン</t>
    </rPh>
    <phoneticPr fontId="1"/>
  </si>
  <si>
    <t>（イ）学校給食設備等の衛生管理の検査（毎学年３回）</t>
    <rPh sb="19" eb="22">
      <t>マイガクネン</t>
    </rPh>
    <phoneticPr fontId="1"/>
  </si>
  <si>
    <t>の検査（毎学年３回）</t>
    <rPh sb="4" eb="7">
      <t>マイガクネン</t>
    </rPh>
    <phoneticPr fontId="1"/>
  </si>
  <si>
    <t>（エ）調理過程の検査（毎学年１回）</t>
    <rPh sb="11" eb="14">
      <t>マイガクネン</t>
    </rPh>
    <phoneticPr fontId="1"/>
  </si>
  <si>
    <t>（オ）学校給食従事者の衛生管理及び健康管理の検査（毎学年３回）</t>
    <rPh sb="25" eb="28">
      <t>マイガクネン</t>
    </rPh>
    <phoneticPr fontId="1"/>
  </si>
  <si>
    <t>（カ）学校給食における衛生管理体制の検査（毎学年１回）</t>
    <rPh sb="21" eb="24">
      <t>マイガクネン</t>
    </rPh>
    <phoneticPr fontId="1"/>
  </si>
  <si>
    <r>
      <t>（ア）</t>
    </r>
    <r>
      <rPr>
        <b/>
        <u/>
        <sz val="11"/>
        <color theme="1"/>
        <rFont val="ＭＳ Ｐゴシック"/>
        <family val="3"/>
        <charset val="128"/>
      </rPr>
      <t>貯水槽経由の</t>
    </r>
    <r>
      <rPr>
        <sz val="11"/>
        <color theme="1"/>
        <rFont val="ＭＳ Ｐゴシック"/>
        <family val="3"/>
        <charset val="128"/>
      </rPr>
      <t>水道水を水源とする飲料水の水質検査</t>
    </r>
    <r>
      <rPr>
        <b/>
        <sz val="11"/>
        <color theme="1"/>
        <rFont val="ＭＳ Ｐゴシック"/>
        <family val="3"/>
        <charset val="128"/>
      </rPr>
      <t>（毎学年１回）</t>
    </r>
    <rPh sb="27" eb="30">
      <t>マイガクネン</t>
    </rPh>
    <phoneticPr fontId="1"/>
  </si>
  <si>
    <r>
      <t>（イ）</t>
    </r>
    <r>
      <rPr>
        <b/>
        <u/>
        <sz val="11"/>
        <color theme="1"/>
        <rFont val="ＭＳ Ｐゴシック"/>
        <family val="3"/>
        <charset val="128"/>
      </rPr>
      <t>貯水槽経由の</t>
    </r>
    <r>
      <rPr>
        <sz val="11"/>
        <color theme="1"/>
        <rFont val="ＭＳ Ｐゴシック"/>
        <family val="3"/>
        <charset val="128"/>
      </rPr>
      <t>水道水を水源とする飲料水の施設・設備検査</t>
    </r>
    <r>
      <rPr>
        <b/>
        <sz val="11"/>
        <color theme="1"/>
        <rFont val="ＭＳ Ｐゴシック"/>
        <family val="3"/>
        <charset val="128"/>
      </rPr>
      <t>（毎学年１回）</t>
    </r>
    <rPh sb="30" eb="33">
      <t>マイガクネン</t>
    </rPh>
    <phoneticPr fontId="1"/>
  </si>
  <si>
    <r>
      <t>（ウ）井戸水等を水源とする飲料水の原水の水質検査（</t>
    </r>
    <r>
      <rPr>
        <b/>
        <sz val="11"/>
        <color theme="1"/>
        <rFont val="ＭＳ Ｐゴシック"/>
        <family val="3"/>
        <charset val="128"/>
      </rPr>
      <t>毎学年１回</t>
    </r>
    <r>
      <rPr>
        <sz val="11"/>
        <color theme="1"/>
        <rFont val="ＭＳ Ｐゴシック"/>
        <family val="3"/>
        <charset val="128"/>
      </rPr>
      <t>）</t>
    </r>
    <rPh sb="25" eb="28">
      <t>マイガクネン</t>
    </rPh>
    <phoneticPr fontId="1"/>
  </si>
  <si>
    <r>
      <t>（エ）井戸水等を水源とする飲料水に関する施設・設備検査（</t>
    </r>
    <r>
      <rPr>
        <b/>
        <sz val="11"/>
        <color theme="1"/>
        <rFont val="ＭＳ Ｐゴシック"/>
        <family val="3"/>
        <charset val="128"/>
      </rPr>
      <t>毎学年２回</t>
    </r>
    <r>
      <rPr>
        <sz val="11"/>
        <color theme="1"/>
        <rFont val="ＭＳ Ｐゴシック"/>
        <family val="3"/>
        <charset val="128"/>
      </rPr>
      <t>）</t>
    </r>
    <rPh sb="28" eb="31">
      <t>マイガクネン</t>
    </rPh>
    <phoneticPr fontId="1"/>
  </si>
  <si>
    <r>
      <t>（ア）水質検査（毎学年</t>
    </r>
    <r>
      <rPr>
        <b/>
        <sz val="11"/>
        <color theme="1"/>
        <rFont val="ＭＳ Ｐゴシック"/>
        <family val="3"/>
        <charset val="128"/>
      </rPr>
      <t>２回</t>
    </r>
    <r>
      <rPr>
        <sz val="11"/>
        <color theme="1"/>
        <rFont val="ＭＳ Ｐゴシック"/>
        <family val="3"/>
        <charset val="128"/>
      </rPr>
      <t>）</t>
    </r>
    <rPh sb="8" eb="11">
      <t>マイガクネン</t>
    </rPh>
    <phoneticPr fontId="1"/>
  </si>
  <si>
    <r>
      <t>（イ）施設･設備検査（</t>
    </r>
    <r>
      <rPr>
        <b/>
        <sz val="11"/>
        <color theme="1"/>
        <rFont val="ＭＳ Ｐゴシック"/>
        <family val="3"/>
        <charset val="128"/>
      </rPr>
      <t>毎学年２回</t>
    </r>
    <r>
      <rPr>
        <sz val="11"/>
        <color theme="1"/>
        <rFont val="ＭＳ Ｐゴシック"/>
        <family val="3"/>
        <charset val="128"/>
      </rPr>
      <t>）</t>
    </r>
    <rPh sb="11" eb="14">
      <t>マイガクネン</t>
    </rPh>
    <phoneticPr fontId="1"/>
  </si>
  <si>
    <r>
      <t>（ウ）浄化槽の清掃（</t>
    </r>
    <r>
      <rPr>
        <b/>
        <sz val="11"/>
        <color theme="1"/>
        <rFont val="ＭＳ Ｐゴシック"/>
        <family val="3"/>
        <charset val="128"/>
      </rPr>
      <t>毎学年１回</t>
    </r>
    <r>
      <rPr>
        <sz val="11"/>
        <color theme="1"/>
        <rFont val="ＭＳ Ｐゴシック"/>
        <family val="3"/>
        <charset val="128"/>
      </rPr>
      <t>）</t>
    </r>
    <rPh sb="10" eb="13">
      <t>マイガクネン</t>
    </rPh>
    <phoneticPr fontId="1"/>
  </si>
  <si>
    <r>
      <t>（エ）浄化槽の水質に関する検査（</t>
    </r>
    <r>
      <rPr>
        <b/>
        <sz val="11"/>
        <color theme="1"/>
        <rFont val="ＭＳ Ｐゴシック"/>
        <family val="3"/>
        <charset val="128"/>
      </rPr>
      <t>毎学年１回</t>
    </r>
    <r>
      <rPr>
        <sz val="11"/>
        <color theme="1"/>
        <rFont val="ＭＳ Ｐゴシック"/>
        <family val="3"/>
        <charset val="128"/>
      </rPr>
      <t>）</t>
    </r>
    <rPh sb="16" eb="19">
      <t>マイガクネン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</si>
</sst>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quot;円&quot;"/>
    <numFmt numFmtId="177" formatCode="#,##0&quot;円&quot;;&quot;△&quot;#,##0&quot;円&quot;;&quot;円&quot;"/>
    <numFmt numFmtId="178" formatCode="0.0%"/>
    <numFmt numFmtId="179" formatCode="0;&quot;▲ &quot;0"/>
  </numFmts>
  <fonts count="96">
    <font>
      <sz val="11"/>
      <color theme="1"/>
      <name val="ＭＳ Ｐゴシック"/>
      <family val="2"/>
      <charset val="128"/>
    </font>
    <font>
      <sz val="6"/>
      <name val="ＭＳ Ｐゴシック"/>
      <family val="2"/>
      <charset val="128"/>
    </font>
    <font>
      <sz val="10"/>
      <color theme="1"/>
      <name val="ＭＳ Ｐゴシック"/>
      <family val="2"/>
      <charset val="128"/>
    </font>
    <font>
      <sz val="9"/>
      <color theme="1"/>
      <name val="ＭＳ Ｐゴシック"/>
      <family val="2"/>
      <charset val="128"/>
    </font>
    <font>
      <sz val="10"/>
      <color theme="1"/>
      <name val="ＭＳ Ｐゴシック"/>
      <family val="3"/>
      <charset val="128"/>
    </font>
    <font>
      <sz val="9"/>
      <color theme="1"/>
      <name val="ＭＳ Ｐゴシック"/>
      <family val="3"/>
      <charset val="128"/>
    </font>
    <font>
      <b/>
      <sz val="12"/>
      <color theme="1"/>
      <name val="ＭＳ Ｐゴシック"/>
      <family val="3"/>
      <charset val="128"/>
    </font>
    <font>
      <b/>
      <sz val="11"/>
      <color theme="1"/>
      <name val="ＭＳ Ｐゴシック"/>
      <family val="3"/>
      <charset val="128"/>
    </font>
    <font>
      <b/>
      <sz val="14"/>
      <color theme="1"/>
      <name val="ＭＳ Ｐゴシック"/>
      <family val="3"/>
      <charset val="128"/>
    </font>
    <font>
      <sz val="8"/>
      <color theme="1"/>
      <name val="ＭＳ Ｐゴシック"/>
      <family val="3"/>
      <charset val="128"/>
    </font>
    <font>
      <b/>
      <sz val="18"/>
      <color theme="1"/>
      <name val="ＭＳ Ｐゴシック"/>
      <family val="3"/>
      <charset val="128"/>
    </font>
    <font>
      <sz val="11"/>
      <color theme="1"/>
      <name val="ＭＳ Ｐゴシック"/>
      <family val="2"/>
      <charset val="128"/>
    </font>
    <font>
      <sz val="10.5"/>
      <color theme="1"/>
      <name val="ＭＳ 明朝"/>
      <family val="1"/>
      <charset val="128"/>
    </font>
    <font>
      <sz val="14"/>
      <color theme="1"/>
      <name val="ＭＳ Ｐゴシック"/>
      <family val="2"/>
      <charset val="128"/>
    </font>
    <font>
      <sz val="11"/>
      <color rgb="FFFF0000"/>
      <name val="ＭＳ Ｐゴシック"/>
      <family val="3"/>
      <charset val="128"/>
    </font>
    <font>
      <u/>
      <sz val="11"/>
      <color theme="10"/>
      <name val="ＭＳ Ｐゴシック"/>
      <family val="2"/>
      <charset val="128"/>
    </font>
    <font>
      <sz val="11"/>
      <color theme="1"/>
      <name val="游ゴシック"/>
      <family val="3"/>
      <charset val="128"/>
      <scheme val="minor"/>
    </font>
    <font>
      <sz val="11"/>
      <color theme="1"/>
      <name val="ＭＳ 明朝"/>
      <family val="1"/>
      <charset val="128"/>
    </font>
    <font>
      <sz val="11"/>
      <name val="游ゴシック"/>
      <family val="3"/>
      <charset val="128"/>
      <scheme val="minor"/>
    </font>
    <font>
      <sz val="11"/>
      <name val="ＭＳ 明朝"/>
      <family val="1"/>
      <charset val="128"/>
    </font>
    <font>
      <sz val="6"/>
      <name val="ＭＳ Ｐゴシック"/>
      <family val="3"/>
      <charset val="128"/>
    </font>
    <font>
      <sz val="11"/>
      <color theme="1"/>
      <name val="ＭＳ ゴシック"/>
      <family val="3"/>
      <charset val="128"/>
    </font>
    <font>
      <sz val="11"/>
      <name val="ＭＳ ゴシック"/>
      <family val="3"/>
      <charset val="128"/>
    </font>
    <font>
      <b/>
      <sz val="11"/>
      <name val="ＭＳ ゴシック"/>
      <family val="3"/>
      <charset val="128"/>
    </font>
    <font>
      <b/>
      <sz val="11"/>
      <color theme="1"/>
      <name val="ＭＳ 明朝"/>
      <family val="1"/>
      <charset val="128"/>
    </font>
    <font>
      <b/>
      <u/>
      <sz val="11"/>
      <name val="ＭＳ ゴシック"/>
      <family val="3"/>
      <charset val="128"/>
    </font>
    <font>
      <b/>
      <sz val="11"/>
      <color theme="1"/>
      <name val="ＭＳ ゴシック"/>
      <family val="3"/>
      <charset val="128"/>
    </font>
    <font>
      <sz val="10.5"/>
      <color theme="1"/>
      <name val="ＭＳ ゴシック"/>
      <family val="3"/>
      <charset val="128"/>
    </font>
    <font>
      <b/>
      <sz val="11"/>
      <color rgb="FF0070C0"/>
      <name val="ＭＳ Ｐゴシック"/>
      <family val="3"/>
      <charset val="128"/>
    </font>
    <font>
      <b/>
      <sz val="11"/>
      <name val="ＭＳ Ｐゴシック"/>
      <family val="3"/>
      <charset val="128"/>
    </font>
    <font>
      <sz val="11"/>
      <color theme="1"/>
      <name val="ＭＳ Ｐゴシック"/>
      <family val="3"/>
      <charset val="128"/>
    </font>
    <font>
      <u/>
      <sz val="10"/>
      <color theme="1"/>
      <name val="ＭＳ Ｐゴシック"/>
      <family val="3"/>
      <charset val="128"/>
    </font>
    <font>
      <sz val="11"/>
      <name val="ＭＳ Ｐゴシック"/>
      <family val="3"/>
      <charset val="128"/>
    </font>
    <font>
      <u/>
      <sz val="11"/>
      <color theme="1"/>
      <name val="ＭＳ Ｐゴシック"/>
      <family val="3"/>
      <charset val="128"/>
    </font>
    <font>
      <sz val="11"/>
      <color rgb="FFFF0000"/>
      <name val="ＭＳ Ｐゴシック"/>
      <family val="2"/>
      <charset val="128"/>
    </font>
    <font>
      <sz val="12"/>
      <color theme="1"/>
      <name val="ＭＳ Ｐゴシック"/>
      <family val="3"/>
      <charset val="128"/>
    </font>
    <font>
      <sz val="7"/>
      <color theme="1"/>
      <name val="ＭＳ Ｐゴシック"/>
      <family val="3"/>
      <charset val="128"/>
    </font>
    <font>
      <b/>
      <sz val="11"/>
      <color rgb="FF000000"/>
      <name val="ＭＳ ゴシック"/>
      <family val="3"/>
      <charset val="128"/>
    </font>
    <font>
      <b/>
      <sz val="12"/>
      <color rgb="FF000000"/>
      <name val="ＭＳ ゴシック"/>
      <family val="3"/>
      <charset val="128"/>
    </font>
    <font>
      <sz val="9"/>
      <color theme="1"/>
      <name val="ＭＳ ゴシック"/>
      <family val="3"/>
      <charset val="128"/>
    </font>
    <font>
      <u/>
      <sz val="9"/>
      <color theme="1"/>
      <name val="ＭＳ ゴシック"/>
      <family val="3"/>
      <charset val="128"/>
    </font>
    <font>
      <b/>
      <sz val="11"/>
      <color rgb="FFFF0000"/>
      <name val="ＭＳ Ｐゴシック"/>
      <family val="3"/>
      <charset val="128"/>
    </font>
    <font>
      <b/>
      <u/>
      <sz val="11"/>
      <color rgb="FFFF0000"/>
      <name val="ＭＳ Ｐゴシック"/>
      <family val="3"/>
      <charset val="128"/>
    </font>
    <font>
      <b/>
      <sz val="14"/>
      <color theme="1"/>
      <name val="ＭＳ ゴシック"/>
      <family val="3"/>
      <charset val="128"/>
    </font>
    <font>
      <sz val="12"/>
      <color theme="1"/>
      <name val="ＭＳ Ｐゴシック"/>
      <family val="2"/>
      <charset val="128"/>
    </font>
    <font>
      <b/>
      <u/>
      <sz val="11"/>
      <color theme="1"/>
      <name val="ＭＳ Ｐゴシック"/>
      <family val="3"/>
      <charset val="128"/>
    </font>
    <font>
      <sz val="10"/>
      <name val="ＭＳ Ｐゴシック"/>
      <family val="3"/>
      <charset val="128"/>
    </font>
    <font>
      <sz val="10"/>
      <name val="ＭＳ 明朝"/>
      <family val="1"/>
      <charset val="128"/>
    </font>
    <font>
      <b/>
      <sz val="12"/>
      <name val="ＭＳ ゴシック"/>
      <family val="3"/>
      <charset val="128"/>
    </font>
    <font>
      <b/>
      <sz val="14"/>
      <color rgb="FF000000"/>
      <name val="ＭＳ ゴシック"/>
      <family val="3"/>
      <charset val="128"/>
    </font>
    <font>
      <b/>
      <sz val="10"/>
      <color theme="1"/>
      <name val="ＭＳ Ｐゴシック"/>
      <family val="3"/>
      <charset val="128"/>
    </font>
    <font>
      <sz val="8"/>
      <color theme="1"/>
      <name val="ＭＳ Ｐゴシック"/>
      <family val="2"/>
      <charset val="128"/>
    </font>
    <font>
      <sz val="14"/>
      <color theme="1"/>
      <name val="ＭＳ Ｐゴシック"/>
      <family val="3"/>
      <charset val="128"/>
    </font>
    <font>
      <b/>
      <sz val="26"/>
      <color theme="1"/>
      <name val="ＭＳ Ｐゴシック"/>
      <family val="3"/>
      <charset val="128"/>
    </font>
    <font>
      <b/>
      <u/>
      <sz val="14"/>
      <color rgb="FFFF0000"/>
      <name val="ＭＳ Ｐゴシック"/>
      <family val="3"/>
      <charset val="128"/>
    </font>
    <font>
      <u/>
      <sz val="14"/>
      <color theme="1"/>
      <name val="ＭＳ Ｐゴシック"/>
      <family val="3"/>
      <charset val="128"/>
    </font>
    <font>
      <sz val="10"/>
      <name val="ＭＳ Ｐゴシック"/>
      <family val="2"/>
      <charset val="128"/>
    </font>
    <font>
      <sz val="12"/>
      <color rgb="FFFF0000"/>
      <name val="ＭＳ Ｐゴシック"/>
      <family val="2"/>
      <charset val="128"/>
    </font>
    <font>
      <b/>
      <sz val="24"/>
      <color theme="1"/>
      <name val="ＭＳ Ｐゴシック"/>
      <family val="3"/>
      <charset val="128"/>
    </font>
    <font>
      <u/>
      <sz val="10"/>
      <name val="ＭＳ Ｐゴシック"/>
      <family val="3"/>
      <charset val="128"/>
    </font>
    <font>
      <u/>
      <sz val="9"/>
      <color rgb="FFFF0000"/>
      <name val="ＭＳ Ｐゴシック"/>
      <family val="3"/>
      <charset val="128"/>
    </font>
    <font>
      <b/>
      <u/>
      <sz val="12"/>
      <color rgb="FFFF0000"/>
      <name val="ＭＳ Ｐゴシック"/>
      <family val="3"/>
      <charset val="128"/>
    </font>
    <font>
      <b/>
      <u/>
      <sz val="9"/>
      <color rgb="FFFF0000"/>
      <name val="ＭＳ Ｐゴシック"/>
      <family val="3"/>
      <charset val="128"/>
    </font>
    <font>
      <u/>
      <sz val="11"/>
      <name val="ＭＳ Ｐゴシック"/>
      <family val="3"/>
      <charset val="128"/>
    </font>
    <font>
      <b/>
      <u/>
      <sz val="10"/>
      <color rgb="FFFF0000"/>
      <name val="ＭＳ Ｐゴシック"/>
      <family val="3"/>
      <charset val="128"/>
    </font>
    <font>
      <u/>
      <sz val="11"/>
      <color theme="1"/>
      <name val="ＭＳ Ｐゴシック"/>
      <family val="2"/>
      <charset val="128"/>
    </font>
    <font>
      <sz val="11"/>
      <color theme="0"/>
      <name val="ＭＳ Ｐゴシック"/>
      <family val="2"/>
      <charset val="128"/>
    </font>
    <font>
      <sz val="14"/>
      <name val="ＭＳ Ｐゴシック"/>
      <family val="3"/>
      <charset val="128"/>
    </font>
    <font>
      <b/>
      <sz val="16"/>
      <color theme="1"/>
      <name val="ＭＳ Ｐゴシック"/>
      <family val="3"/>
      <charset val="128"/>
    </font>
    <font>
      <sz val="9"/>
      <name val="ＭＳ Ｐゴシック"/>
      <family val="3"/>
      <charset val="128"/>
    </font>
    <font>
      <sz val="14"/>
      <color theme="0"/>
      <name val="ＭＳ Ｐゴシック"/>
      <family val="3"/>
      <charset val="128"/>
    </font>
    <font>
      <b/>
      <sz val="12"/>
      <name val="ＭＳ Ｐゴシック"/>
      <family val="3"/>
      <charset val="128"/>
    </font>
    <font>
      <b/>
      <sz val="14"/>
      <name val="ＭＳ Ｐゴシック"/>
      <family val="3"/>
      <charset val="128"/>
    </font>
    <font>
      <sz val="12"/>
      <name val="ＭＳ Ｐゴシック"/>
      <family val="3"/>
      <charset val="128"/>
    </font>
    <font>
      <b/>
      <u/>
      <sz val="12"/>
      <name val="ＭＳ Ｐゴシック"/>
      <family val="3"/>
      <charset val="128"/>
    </font>
    <font>
      <b/>
      <u/>
      <sz val="20"/>
      <color rgb="FFFF0000"/>
      <name val="ＭＳ Ｐゴシック"/>
      <family val="3"/>
      <charset val="128"/>
    </font>
    <font>
      <sz val="8"/>
      <name val="ＭＳ Ｐゴシック"/>
      <family val="3"/>
      <charset val="128"/>
    </font>
    <font>
      <sz val="22"/>
      <color theme="0"/>
      <name val="Yu Gothic UI Semibold"/>
      <family val="3"/>
      <charset val="128"/>
    </font>
    <font>
      <sz val="16"/>
      <color theme="0"/>
      <name val="ＭＳ Ｐゴシック"/>
      <family val="3"/>
      <charset val="128"/>
    </font>
    <font>
      <b/>
      <sz val="24"/>
      <name val="ＭＳ Ｐゴシック"/>
      <family val="3"/>
      <charset val="128"/>
    </font>
    <font>
      <sz val="24"/>
      <name val="ＭＳ Ｐゴシック"/>
      <family val="3"/>
      <charset val="128"/>
    </font>
    <font>
      <sz val="11"/>
      <name val="ＭＳ Ｐゴシック"/>
      <family val="2"/>
      <charset val="128"/>
    </font>
    <font>
      <strike/>
      <sz val="11"/>
      <name val="ＭＳ Ｐゴシック"/>
      <family val="3"/>
      <charset val="128"/>
    </font>
    <font>
      <strike/>
      <sz val="9"/>
      <name val="ＭＳ Ｐゴシック"/>
      <family val="3"/>
      <charset val="128"/>
    </font>
    <font>
      <b/>
      <sz val="9"/>
      <name val="ＭＳ Ｐゴシック"/>
      <family val="3"/>
      <charset val="128"/>
    </font>
    <font>
      <sz val="11"/>
      <color theme="0"/>
      <name val="ＭＳ Ｐゴシック"/>
      <family val="3"/>
      <charset val="128"/>
    </font>
    <font>
      <sz val="6"/>
      <color theme="1"/>
      <name val="ＭＳ Ｐゴシック"/>
      <family val="3"/>
      <charset val="128"/>
    </font>
    <font>
      <sz val="9"/>
      <name val="ＭＳ 明朝"/>
      <family val="1"/>
      <charset val="128"/>
    </font>
    <font>
      <b/>
      <sz val="12"/>
      <name val="ＭＳ 明朝"/>
      <family val="1"/>
      <charset val="128"/>
    </font>
    <font>
      <b/>
      <sz val="14"/>
      <name val="ＭＳ 明朝"/>
      <family val="1"/>
      <charset val="128"/>
    </font>
    <font>
      <sz val="9"/>
      <name val="ＭＳ Ｐゴシック"/>
      <family val="2"/>
      <charset val="128"/>
    </font>
    <font>
      <u/>
      <sz val="14"/>
      <name val="ＭＳ Ｐゴシック"/>
      <family val="3"/>
      <charset val="128"/>
    </font>
    <font>
      <b/>
      <u/>
      <sz val="11"/>
      <name val="ＭＳ Ｐゴシック"/>
      <family val="3"/>
      <charset val="128"/>
    </font>
    <font>
      <sz val="7"/>
      <name val="ＭＳ Ｐゴシック"/>
      <family val="3"/>
      <charset val="128"/>
    </font>
    <font>
      <u/>
      <sz val="14"/>
      <color rgb="FFFF0000"/>
      <name val="ＭＳ Ｐゴシック"/>
      <family val="3"/>
      <charset val="128"/>
    </font>
    <font>
      <b/>
      <sz val="12"/>
      <color theme="1"/>
      <name val="ＭＳ ゴシック"/>
      <family val="3"/>
      <charset val="128"/>
    </font>
  </fonts>
  <fills count="15">
    <fill>
      <patternFill patternType="none"/>
    </fill>
    <fill>
      <patternFill patternType="gray125"/>
    </fill>
    <fill>
      <patternFill patternType="solid">
        <fgColor rgb="FFFFFF00"/>
        <bgColor indexed="64"/>
      </patternFill>
    </fill>
    <fill>
      <patternFill patternType="solid">
        <fgColor rgb="FFCCFF99"/>
        <bgColor indexed="64"/>
      </patternFill>
    </fill>
    <fill>
      <patternFill patternType="solid">
        <fgColor theme="1" tint="4.9989318521683403E-2"/>
        <bgColor indexed="64"/>
      </patternFill>
    </fill>
    <fill>
      <patternFill patternType="solid">
        <fgColor theme="0" tint="-0.499984740745262"/>
        <bgColor indexed="64"/>
      </patternFill>
    </fill>
    <fill>
      <patternFill patternType="solid">
        <fgColor rgb="FFCCECFF"/>
        <bgColor indexed="64"/>
      </patternFill>
    </fill>
    <fill>
      <patternFill patternType="solid">
        <fgColor rgb="FFFFFFCC"/>
        <bgColor indexed="64"/>
      </patternFill>
    </fill>
    <fill>
      <patternFill patternType="solid">
        <fgColor rgb="FFFFCCCC"/>
        <bgColor indexed="64"/>
      </patternFill>
    </fill>
    <fill>
      <patternFill patternType="solid">
        <fgColor theme="0" tint="-4.9989318521683403E-2"/>
        <bgColor indexed="64"/>
      </patternFill>
    </fill>
    <fill>
      <patternFill patternType="solid">
        <fgColor theme="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249977111117893"/>
        <bgColor indexed="64"/>
      </patternFill>
    </fill>
  </fills>
  <borders count="327">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medium">
        <color auto="1"/>
      </bottom>
      <diagonal/>
    </border>
    <border diagonalDown="1">
      <left style="medium">
        <color auto="1"/>
      </left>
      <right style="medium">
        <color auto="1"/>
      </right>
      <top style="medium">
        <color auto="1"/>
      </top>
      <bottom style="medium">
        <color auto="1"/>
      </bottom>
      <diagonal style="medium">
        <color auto="1"/>
      </diagonal>
    </border>
    <border>
      <left style="medium">
        <color auto="1"/>
      </left>
      <right/>
      <top/>
      <bottom style="medium">
        <color auto="1"/>
      </bottom>
      <diagonal/>
    </border>
    <border>
      <left style="thin">
        <color auto="1"/>
      </left>
      <right style="thin">
        <color auto="1"/>
      </right>
      <top style="thin">
        <color auto="1"/>
      </top>
      <bottom style="hair">
        <color auto="1"/>
      </bottom>
      <diagonal/>
    </border>
    <border>
      <left style="thin">
        <color indexed="64"/>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indexed="64"/>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diagonalDown="1">
      <left style="thin">
        <color indexed="64"/>
      </left>
      <right style="thin">
        <color indexed="64"/>
      </right>
      <top style="thin">
        <color indexed="64"/>
      </top>
      <bottom style="thin">
        <color indexed="64"/>
      </bottom>
      <diagonal style="thin">
        <color auto="1"/>
      </diagonal>
    </border>
    <border diagonalDown="1">
      <left style="thin">
        <color indexed="64"/>
      </left>
      <right style="thin">
        <color indexed="64"/>
      </right>
      <top/>
      <bottom style="thin">
        <color indexed="64"/>
      </bottom>
      <diagonal style="thin">
        <color auto="1"/>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thin">
        <color theme="1"/>
      </left>
      <right style="medium">
        <color theme="1"/>
      </right>
      <top style="medium">
        <color theme="1"/>
      </top>
      <bottom style="medium">
        <color theme="1"/>
      </bottom>
      <diagonal/>
    </border>
    <border>
      <left style="thin">
        <color theme="1"/>
      </left>
      <right style="thin">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style="medium">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style="medium">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bottom style="thin">
        <color theme="1"/>
      </bottom>
      <diagonal/>
    </border>
    <border>
      <left style="thin">
        <color theme="1"/>
      </left>
      <right style="thin">
        <color theme="1"/>
      </right>
      <top/>
      <bottom style="thin">
        <color theme="1"/>
      </bottom>
      <diagonal/>
    </border>
    <border>
      <left style="medium">
        <color theme="1"/>
      </left>
      <right style="thin">
        <color theme="1"/>
      </right>
      <top/>
      <bottom style="thin">
        <color theme="1"/>
      </bottom>
      <diagonal/>
    </border>
    <border diagonalDown="1">
      <left style="thin">
        <color theme="1"/>
      </left>
      <right style="medium">
        <color theme="1"/>
      </right>
      <top style="thin">
        <color theme="1"/>
      </top>
      <bottom style="thin">
        <color theme="1"/>
      </bottom>
      <diagonal style="thin">
        <color theme="1"/>
      </diagonal>
    </border>
    <border diagonalDown="1">
      <left style="thin">
        <color theme="1"/>
      </left>
      <right style="thin">
        <color theme="1"/>
      </right>
      <top style="thin">
        <color theme="1"/>
      </top>
      <bottom style="thin">
        <color theme="1"/>
      </bottom>
      <diagonal style="thin">
        <color theme="1"/>
      </diagonal>
    </border>
    <border>
      <left style="thin">
        <color theme="1"/>
      </left>
      <right style="medium">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medium">
        <color theme="1"/>
      </left>
      <right style="thin">
        <color theme="1"/>
      </right>
      <top style="medium">
        <color theme="1"/>
      </top>
      <bottom style="thin">
        <color theme="1"/>
      </bottom>
      <diagonal/>
    </border>
    <border>
      <left/>
      <right/>
      <top/>
      <bottom style="hair">
        <color auto="1"/>
      </bottom>
      <diagonal/>
    </border>
    <border diagonalDown="1">
      <left/>
      <right/>
      <top/>
      <bottom/>
      <diagonal style="thin">
        <color auto="1"/>
      </diagonal>
    </border>
    <border diagonalDown="1">
      <left style="thin">
        <color auto="1"/>
      </left>
      <right style="thin">
        <color auto="1"/>
      </right>
      <top style="thin">
        <color auto="1"/>
      </top>
      <bottom/>
      <diagonal style="thin">
        <color auto="1"/>
      </diagonal>
    </border>
    <border diagonalDown="1">
      <left style="thin">
        <color indexed="64"/>
      </left>
      <right/>
      <top/>
      <bottom/>
      <diagonal style="thin">
        <color auto="1"/>
      </diagonal>
    </border>
    <border>
      <left style="dashed">
        <color auto="1"/>
      </left>
      <right/>
      <top style="dashed">
        <color auto="1"/>
      </top>
      <bottom style="dashed">
        <color auto="1"/>
      </bottom>
      <diagonal/>
    </border>
    <border>
      <left/>
      <right/>
      <top style="dashed">
        <color auto="1"/>
      </top>
      <bottom style="dashed">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diagonalDown="1">
      <left style="thin">
        <color indexed="64"/>
      </left>
      <right/>
      <top style="thin">
        <color indexed="64"/>
      </top>
      <bottom style="thin">
        <color indexed="64"/>
      </bottom>
      <diagonal style="thin">
        <color auto="1"/>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right style="hair">
        <color auto="1"/>
      </right>
      <top style="thin">
        <color auto="1"/>
      </top>
      <bottom style="thin">
        <color auto="1"/>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diagonalDown="1">
      <left style="thin">
        <color auto="1"/>
      </left>
      <right/>
      <top style="thin">
        <color indexed="64"/>
      </top>
      <bottom/>
      <diagonal style="thin">
        <color auto="1"/>
      </diagonal>
    </border>
    <border diagonalDown="1">
      <left/>
      <right/>
      <top style="thin">
        <color indexed="64"/>
      </top>
      <bottom/>
      <diagonal style="thin">
        <color auto="1"/>
      </diagonal>
    </border>
    <border>
      <left style="thin">
        <color auto="1"/>
      </left>
      <right style="hair">
        <color auto="1"/>
      </right>
      <top/>
      <bottom style="hair">
        <color auto="1"/>
      </bottom>
      <diagonal/>
    </border>
    <border>
      <left style="hair">
        <color indexed="64"/>
      </left>
      <right style="hair">
        <color indexed="64"/>
      </right>
      <top/>
      <bottom style="hair">
        <color auto="1"/>
      </bottom>
      <diagonal/>
    </border>
    <border>
      <left style="hair">
        <color indexed="64"/>
      </left>
      <right style="thin">
        <color auto="1"/>
      </right>
      <top/>
      <bottom style="hair">
        <color auto="1"/>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hair">
        <color rgb="FFFF0000"/>
      </top>
      <bottom style="hair">
        <color rgb="FFFF0000"/>
      </bottom>
      <diagonal/>
    </border>
    <border>
      <left style="thin">
        <color auto="1"/>
      </left>
      <right style="thin">
        <color auto="1"/>
      </right>
      <top style="thin">
        <color rgb="FFFF0000"/>
      </top>
      <bottom style="thin">
        <color rgb="FFFF0000"/>
      </bottom>
      <diagonal/>
    </border>
    <border>
      <left/>
      <right/>
      <top style="hair">
        <color auto="1"/>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style="thin">
        <color rgb="FFFF0000"/>
      </top>
      <bottom style="thin">
        <color rgb="FFFF0000"/>
      </bottom>
      <diagonal/>
    </border>
    <border>
      <left/>
      <right style="thin">
        <color auto="1"/>
      </right>
      <top style="hair">
        <color auto="1"/>
      </top>
      <bottom/>
      <diagonal/>
    </border>
    <border>
      <left style="thin">
        <color auto="1"/>
      </left>
      <right/>
      <top style="thin">
        <color rgb="FFFF0000"/>
      </top>
      <bottom style="thin">
        <color rgb="FFFF0000"/>
      </bottom>
      <diagonal/>
    </border>
    <border>
      <left style="thin">
        <color indexed="64"/>
      </left>
      <right/>
      <top style="hair">
        <color auto="1"/>
      </top>
      <bottom/>
      <diagonal/>
    </border>
    <border>
      <left style="thin">
        <color auto="1"/>
      </left>
      <right style="thin">
        <color auto="1"/>
      </right>
      <top style="hair">
        <color auto="1"/>
      </top>
      <bottom/>
      <diagonal/>
    </border>
    <border>
      <left style="thin">
        <color indexed="64"/>
      </left>
      <right/>
      <top/>
      <bottom style="hair">
        <color auto="1"/>
      </bottom>
      <diagonal/>
    </border>
    <border>
      <left/>
      <right style="thin">
        <color auto="1"/>
      </right>
      <top/>
      <bottom style="hair">
        <color auto="1"/>
      </bottom>
      <diagonal/>
    </border>
    <border>
      <left style="thin">
        <color rgb="FFFF0000"/>
      </left>
      <right style="thin">
        <color rgb="FFFF0000"/>
      </right>
      <top/>
      <bottom style="thin">
        <color rgb="FFFF0000"/>
      </bottom>
      <diagonal/>
    </border>
    <border>
      <left/>
      <right style="thin">
        <color rgb="FFFF0000"/>
      </right>
      <top style="thin">
        <color rgb="FFFF0000"/>
      </top>
      <bottom style="thin">
        <color rgb="FFFF0000"/>
      </bottom>
      <diagonal/>
    </border>
    <border>
      <left/>
      <right style="thin">
        <color rgb="FFFF0000"/>
      </right>
      <top/>
      <bottom style="thin">
        <color rgb="FFFF0000"/>
      </bottom>
      <diagonal/>
    </border>
    <border>
      <left/>
      <right/>
      <top style="hair">
        <color rgb="FFFF0000"/>
      </top>
      <bottom style="thin">
        <color rgb="FFFF0000"/>
      </bottom>
      <diagonal/>
    </border>
    <border>
      <left/>
      <right/>
      <top style="thin">
        <color rgb="FFFF0000"/>
      </top>
      <bottom style="hair">
        <color rgb="FFFF0000"/>
      </bottom>
      <diagonal/>
    </border>
    <border diagonalDown="1">
      <left/>
      <right style="thin">
        <color auto="1"/>
      </right>
      <top/>
      <bottom/>
      <diagonal style="thin">
        <color auto="1"/>
      </diagonal>
    </border>
    <border>
      <left style="medium">
        <color rgb="FFFF0000"/>
      </left>
      <right/>
      <top/>
      <bottom/>
      <diagonal/>
    </border>
    <border>
      <left/>
      <right style="medium">
        <color rgb="FFFF0000"/>
      </right>
      <top/>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style="hair">
        <color indexed="64"/>
      </right>
      <top/>
      <bottom/>
      <diagonal/>
    </border>
    <border>
      <left style="hair">
        <color indexed="64"/>
      </left>
      <right style="thin">
        <color auto="1"/>
      </right>
      <top style="thin">
        <color indexed="64"/>
      </top>
      <bottom/>
      <diagonal/>
    </border>
    <border>
      <left style="thin">
        <color auto="1"/>
      </left>
      <right style="hair">
        <color auto="1"/>
      </right>
      <top/>
      <bottom style="thin">
        <color auto="1"/>
      </bottom>
      <diagonal/>
    </border>
    <border>
      <left/>
      <right style="hair">
        <color auto="1"/>
      </right>
      <top style="medium">
        <color auto="1"/>
      </top>
      <bottom style="medium">
        <color auto="1"/>
      </bottom>
      <diagonal/>
    </border>
    <border>
      <left/>
      <right style="hair">
        <color indexed="64"/>
      </right>
      <top style="thin">
        <color indexed="64"/>
      </top>
      <bottom/>
      <diagonal/>
    </border>
    <border>
      <left style="medium">
        <color indexed="64"/>
      </left>
      <right/>
      <top style="medium">
        <color indexed="64"/>
      </top>
      <bottom style="thin">
        <color indexed="64"/>
      </bottom>
      <diagonal/>
    </border>
    <border>
      <left style="thin">
        <color rgb="FFFF0000"/>
      </left>
      <right/>
      <top style="thin">
        <color rgb="FFFF0000"/>
      </top>
      <bottom style="thin">
        <color rgb="FFFF0000"/>
      </bottom>
      <diagonal/>
    </border>
    <border>
      <left style="thin">
        <color rgb="FFFF0000"/>
      </left>
      <right style="thin">
        <color rgb="FFFF0000"/>
      </right>
      <top style="thin">
        <color rgb="FFFF0000"/>
      </top>
      <bottom style="hair">
        <color rgb="FFFF0000"/>
      </bottom>
      <diagonal/>
    </border>
    <border>
      <left style="thin">
        <color rgb="FFFF0000"/>
      </left>
      <right style="thin">
        <color rgb="FFFF0000"/>
      </right>
      <top style="hair">
        <color rgb="FFFF0000"/>
      </top>
      <bottom style="thin">
        <color rgb="FFFF0000"/>
      </bottom>
      <diagonal/>
    </border>
    <border>
      <left style="thin">
        <color rgb="FFFF0000"/>
      </left>
      <right style="thin">
        <color auto="1"/>
      </right>
      <top style="thin">
        <color rgb="FFFF0000"/>
      </top>
      <bottom style="thin">
        <color rgb="FFFF0000"/>
      </bottom>
      <diagonal/>
    </border>
    <border>
      <left style="thin">
        <color auto="1"/>
      </left>
      <right style="thin">
        <color rgb="FFFF0000"/>
      </right>
      <top style="thin">
        <color rgb="FFFF0000"/>
      </top>
      <bottom style="thin">
        <color rgb="FFFF00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style="thin">
        <color rgb="FFFF0000"/>
      </left>
      <right style="hair">
        <color rgb="FFFF0000"/>
      </right>
      <top style="thin">
        <color rgb="FFFF0000"/>
      </top>
      <bottom style="thin">
        <color rgb="FFFF0000"/>
      </bottom>
      <diagonal/>
    </border>
    <border>
      <left style="hair">
        <color rgb="FFFF0000"/>
      </left>
      <right style="hair">
        <color rgb="FFFF0000"/>
      </right>
      <top style="thin">
        <color rgb="FFFF0000"/>
      </top>
      <bottom style="thin">
        <color rgb="FFFF0000"/>
      </bottom>
      <diagonal/>
    </border>
    <border>
      <left style="hair">
        <color rgb="FFFF0000"/>
      </left>
      <right style="thin">
        <color rgb="FFFF0000"/>
      </right>
      <top style="thin">
        <color rgb="FFFF0000"/>
      </top>
      <bottom style="thin">
        <color rgb="FFFF0000"/>
      </bottom>
      <diagonal/>
    </border>
    <border>
      <left style="thin">
        <color rgb="FFFF0000"/>
      </left>
      <right style="thin">
        <color auto="1"/>
      </right>
      <top style="hair">
        <color rgb="FFFF0000"/>
      </top>
      <bottom style="thin">
        <color rgb="FFFF0000"/>
      </bottom>
      <diagonal/>
    </border>
    <border>
      <left style="thin">
        <color auto="1"/>
      </left>
      <right style="thin">
        <color auto="1"/>
      </right>
      <top style="hair">
        <color rgb="FFFF0000"/>
      </top>
      <bottom style="thin">
        <color rgb="FFFF0000"/>
      </bottom>
      <diagonal/>
    </border>
    <border>
      <left style="thin">
        <color auto="1"/>
      </left>
      <right style="thin">
        <color rgb="FFFF0000"/>
      </right>
      <top style="hair">
        <color rgb="FFFF0000"/>
      </top>
      <bottom style="thin">
        <color rgb="FFFF0000"/>
      </bottom>
      <diagonal/>
    </border>
    <border>
      <left style="thin">
        <color rgb="FFFF0000"/>
      </left>
      <right/>
      <top style="thin">
        <color rgb="FFFF0000"/>
      </top>
      <bottom style="hair">
        <color rgb="FFFF0000"/>
      </bottom>
      <diagonal/>
    </border>
    <border>
      <left/>
      <right style="thin">
        <color rgb="FFFF0000"/>
      </right>
      <top style="thin">
        <color rgb="FFFF0000"/>
      </top>
      <bottom style="hair">
        <color rgb="FFFF0000"/>
      </bottom>
      <diagonal/>
    </border>
    <border>
      <left style="thin">
        <color rgb="FFFF0000"/>
      </left>
      <right/>
      <top style="hair">
        <color rgb="FFFF0000"/>
      </top>
      <bottom style="thin">
        <color rgb="FFFF0000"/>
      </bottom>
      <diagonal/>
    </border>
    <border>
      <left/>
      <right style="thin">
        <color rgb="FFFF0000"/>
      </right>
      <top style="hair">
        <color rgb="FFFF0000"/>
      </top>
      <bottom style="thin">
        <color rgb="FFFF0000"/>
      </bottom>
      <diagonal/>
    </border>
    <border>
      <left style="thin">
        <color rgb="FFFF0000"/>
      </left>
      <right style="thin">
        <color auto="1"/>
      </right>
      <top style="thin">
        <color rgb="FFFF0000"/>
      </top>
      <bottom style="hair">
        <color rgb="FFFF0000"/>
      </bottom>
      <diagonal/>
    </border>
    <border>
      <left style="hair">
        <color rgb="FFFF0000"/>
      </left>
      <right style="hair">
        <color rgb="FFFF0000"/>
      </right>
      <top style="dotted">
        <color rgb="FFFF0000"/>
      </top>
      <bottom style="thin">
        <color rgb="FFFF0000"/>
      </bottom>
      <diagonal/>
    </border>
    <border>
      <left style="hair">
        <color rgb="FFFF0000"/>
      </left>
      <right/>
      <top style="dotted">
        <color rgb="FFFF0000"/>
      </top>
      <bottom style="thin">
        <color rgb="FFFF0000"/>
      </bottom>
      <diagonal/>
    </border>
    <border>
      <left style="thin">
        <color rgb="FFFF0000"/>
      </left>
      <right style="medium">
        <color rgb="FFFF0000"/>
      </right>
      <top style="thin">
        <color rgb="FFFF0000"/>
      </top>
      <bottom style="thin">
        <color rgb="FFFF0000"/>
      </bottom>
      <diagonal/>
    </border>
    <border>
      <left style="medium">
        <color rgb="FFFF0000"/>
      </left>
      <right style="medium">
        <color rgb="FFFF0000"/>
      </right>
      <top style="thin">
        <color rgb="FFFF0000"/>
      </top>
      <bottom style="thin">
        <color rgb="FFFF0000"/>
      </bottom>
      <diagonal/>
    </border>
    <border>
      <left style="medium">
        <color rgb="FFFF0000"/>
      </left>
      <right style="thin">
        <color rgb="FFFF0000"/>
      </right>
      <top style="thin">
        <color rgb="FFFF0000"/>
      </top>
      <bottom style="thin">
        <color rgb="FFFF0000"/>
      </bottom>
      <diagonal/>
    </border>
    <border>
      <left style="thin">
        <color rgb="FFFF0000"/>
      </left>
      <right/>
      <top style="hair">
        <color rgb="FFFF0000"/>
      </top>
      <bottom style="hair">
        <color rgb="FFFF0000"/>
      </bottom>
      <diagonal/>
    </border>
    <border>
      <left/>
      <right/>
      <top style="hair">
        <color rgb="FFFF0000"/>
      </top>
      <bottom style="hair">
        <color rgb="FFFF0000"/>
      </bottom>
      <diagonal/>
    </border>
    <border>
      <left/>
      <right style="thin">
        <color rgb="FFFF0000"/>
      </right>
      <top style="hair">
        <color rgb="FFFF0000"/>
      </top>
      <bottom style="hair">
        <color rgb="FFFF0000"/>
      </bottom>
      <diagonal/>
    </border>
    <border>
      <left style="thin">
        <color rgb="FFFF0000"/>
      </left>
      <right style="hair">
        <color auto="1"/>
      </right>
      <top style="thin">
        <color auto="1"/>
      </top>
      <bottom style="thin">
        <color auto="1"/>
      </bottom>
      <diagonal/>
    </border>
    <border>
      <left style="hair">
        <color auto="1"/>
      </left>
      <right style="thin">
        <color rgb="FFFF0000"/>
      </right>
      <top style="thin">
        <color auto="1"/>
      </top>
      <bottom style="hair">
        <color auto="1"/>
      </bottom>
      <diagonal/>
    </border>
    <border>
      <left style="thin">
        <color rgb="FFFF0000"/>
      </left>
      <right style="hair">
        <color rgb="FFFF0000"/>
      </right>
      <top style="thin">
        <color rgb="FFFF0000"/>
      </top>
      <bottom/>
      <diagonal/>
    </border>
    <border>
      <left style="hair">
        <color rgb="FFFF0000"/>
      </left>
      <right style="thin">
        <color rgb="FFFF0000"/>
      </right>
      <top style="thin">
        <color rgb="FFFF0000"/>
      </top>
      <bottom/>
      <diagonal/>
    </border>
    <border>
      <left style="hair">
        <color rgb="FFFF0000"/>
      </left>
      <right/>
      <top style="thin">
        <color rgb="FFFF0000"/>
      </top>
      <bottom style="thin">
        <color rgb="FFFF0000"/>
      </bottom>
      <diagonal/>
    </border>
    <border>
      <left/>
      <right style="hair">
        <color rgb="FFFF0000"/>
      </right>
      <top style="thin">
        <color rgb="FFFF0000"/>
      </top>
      <bottom style="thin">
        <color rgb="FFFF0000"/>
      </bottom>
      <diagonal/>
    </border>
    <border>
      <left style="thin">
        <color auto="1"/>
      </left>
      <right/>
      <top style="thin">
        <color auto="1"/>
      </top>
      <bottom style="thin">
        <color rgb="FFFF0000"/>
      </bottom>
      <diagonal/>
    </border>
    <border>
      <left/>
      <right/>
      <top style="thin">
        <color auto="1"/>
      </top>
      <bottom style="thin">
        <color rgb="FFFF0000"/>
      </bottom>
      <diagonal/>
    </border>
    <border>
      <left/>
      <right style="thin">
        <color auto="1"/>
      </right>
      <top style="thin">
        <color auto="1"/>
      </top>
      <bottom style="thin">
        <color rgb="FFFF0000"/>
      </bottom>
      <diagonal/>
    </border>
    <border>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right style="thin">
        <color indexed="64"/>
      </right>
      <top style="dashed">
        <color auto="1"/>
      </top>
      <bottom style="dashed">
        <color auto="1"/>
      </bottom>
      <diagonal/>
    </border>
    <border>
      <left style="thin">
        <color rgb="FFFF0000"/>
      </left>
      <right style="thin">
        <color rgb="FFFF0000"/>
      </right>
      <top style="thin">
        <color rgb="FFFF0000"/>
      </top>
      <bottom style="thin">
        <color auto="1"/>
      </bottom>
      <diagonal/>
    </border>
    <border>
      <left style="thin">
        <color rgb="FFFF0000"/>
      </left>
      <right style="thin">
        <color rgb="FFFF0000"/>
      </right>
      <top style="thin">
        <color auto="1"/>
      </top>
      <bottom style="thin">
        <color rgb="FFFF0000"/>
      </bottom>
      <diagonal/>
    </border>
    <border>
      <left style="thin">
        <color rgb="FFFF0000"/>
      </left>
      <right style="hair">
        <color rgb="FFFF0000"/>
      </right>
      <top style="thin">
        <color rgb="FFFF0000"/>
      </top>
      <bottom style="hair">
        <color rgb="FFFF0000"/>
      </bottom>
      <diagonal/>
    </border>
    <border>
      <left style="hair">
        <color rgb="FFFF0000"/>
      </left>
      <right style="hair">
        <color rgb="FFFF0000"/>
      </right>
      <top style="thin">
        <color rgb="FFFF0000"/>
      </top>
      <bottom style="hair">
        <color rgb="FFFF0000"/>
      </bottom>
      <diagonal/>
    </border>
    <border>
      <left style="hair">
        <color rgb="FFFF0000"/>
      </left>
      <right style="thin">
        <color rgb="FFFF0000"/>
      </right>
      <top style="thin">
        <color rgb="FFFF0000"/>
      </top>
      <bottom style="hair">
        <color rgb="FFFF0000"/>
      </bottom>
      <diagonal/>
    </border>
    <border>
      <left style="thin">
        <color rgb="FFFF0000"/>
      </left>
      <right style="hair">
        <color rgb="FFFF0000"/>
      </right>
      <top style="hair">
        <color rgb="FFFF0000"/>
      </top>
      <bottom style="thin">
        <color rgb="FFFF0000"/>
      </bottom>
      <diagonal/>
    </border>
    <border>
      <left style="hair">
        <color rgb="FFFF0000"/>
      </left>
      <right style="hair">
        <color rgb="FFFF0000"/>
      </right>
      <top style="hair">
        <color rgb="FFFF0000"/>
      </top>
      <bottom style="thin">
        <color rgb="FFFF0000"/>
      </bottom>
      <diagonal/>
    </border>
    <border>
      <left style="hair">
        <color rgb="FFFF0000"/>
      </left>
      <right style="thin">
        <color rgb="FFFF0000"/>
      </right>
      <top style="hair">
        <color rgb="FFFF0000"/>
      </top>
      <bottom style="thin">
        <color rgb="FFFF0000"/>
      </bottom>
      <diagonal/>
    </border>
    <border>
      <left style="thin">
        <color indexed="64"/>
      </left>
      <right style="thin">
        <color indexed="64"/>
      </right>
      <top style="thin">
        <color rgb="FFFF0000"/>
      </top>
      <bottom style="hair">
        <color rgb="FFFF0000"/>
      </bottom>
      <diagonal/>
    </border>
    <border>
      <left style="thin">
        <color indexed="64"/>
      </left>
      <right style="thin">
        <color rgb="FFFF0000"/>
      </right>
      <top style="thin">
        <color rgb="FFFF0000"/>
      </top>
      <bottom style="hair">
        <color rgb="FFFF0000"/>
      </bottom>
      <diagonal/>
    </border>
    <border>
      <left style="thin">
        <color rgb="FFFF0000"/>
      </left>
      <right style="thin">
        <color rgb="FFFF0000"/>
      </right>
      <top style="thin">
        <color rgb="FFFF0000"/>
      </top>
      <bottom/>
      <diagonal/>
    </border>
    <border>
      <left style="thin">
        <color rgb="FFFF0000"/>
      </left>
      <right/>
      <top/>
      <bottom/>
      <diagonal/>
    </border>
    <border>
      <left/>
      <right style="thin">
        <color rgb="FFFF0000"/>
      </right>
      <top/>
      <bottom/>
      <diagonal/>
    </border>
    <border>
      <left/>
      <right style="thin">
        <color auto="1"/>
      </right>
      <top style="thin">
        <color rgb="FFFF0000"/>
      </top>
      <bottom style="thin">
        <color rgb="FFFF0000"/>
      </bottom>
      <diagonal/>
    </border>
    <border>
      <left style="hair">
        <color indexed="64"/>
      </left>
      <right/>
      <top style="medium">
        <color indexed="64"/>
      </top>
      <bottom style="medium">
        <color indexed="64"/>
      </bottom>
      <diagonal/>
    </border>
    <border>
      <left style="dashed">
        <color rgb="FFFF0000"/>
      </left>
      <right/>
      <top style="dashed">
        <color rgb="FFFF0000"/>
      </top>
      <bottom style="dashed">
        <color rgb="FFFF0000"/>
      </bottom>
      <diagonal/>
    </border>
    <border>
      <left/>
      <right style="dashed">
        <color rgb="FFFF0000"/>
      </right>
      <top style="dashed">
        <color rgb="FFFF0000"/>
      </top>
      <bottom style="dashed">
        <color rgb="FFFF0000"/>
      </bottom>
      <diagonal/>
    </border>
    <border>
      <left style="thin">
        <color indexed="64"/>
      </left>
      <right style="thin">
        <color indexed="64"/>
      </right>
      <top style="thin">
        <color rgb="FFFF0000"/>
      </top>
      <bottom style="thin">
        <color indexed="64"/>
      </bottom>
      <diagonal/>
    </border>
    <border>
      <left style="thin">
        <color rgb="FFFF0000"/>
      </left>
      <right style="thin">
        <color auto="1"/>
      </right>
      <top/>
      <bottom style="hair">
        <color rgb="FFFF0000"/>
      </bottom>
      <diagonal/>
    </border>
    <border>
      <left style="thin">
        <color indexed="64"/>
      </left>
      <right style="thin">
        <color indexed="64"/>
      </right>
      <top/>
      <bottom style="hair">
        <color rgb="FFFF0000"/>
      </bottom>
      <diagonal/>
    </border>
    <border>
      <left style="thin">
        <color indexed="64"/>
      </left>
      <right style="thin">
        <color rgb="FFFF0000"/>
      </right>
      <top/>
      <bottom style="hair">
        <color rgb="FFFF0000"/>
      </bottom>
      <diagonal/>
    </border>
    <border>
      <left style="thin">
        <color indexed="64"/>
      </left>
      <right style="thin">
        <color rgb="FFFF0000"/>
      </right>
      <top style="thin">
        <color indexed="64"/>
      </top>
      <bottom style="hair">
        <color indexed="64"/>
      </bottom>
      <diagonal/>
    </border>
    <border>
      <left style="thin">
        <color indexed="64"/>
      </left>
      <right style="thin">
        <color rgb="FFFF0000"/>
      </right>
      <top style="hair">
        <color indexed="64"/>
      </top>
      <bottom style="thin">
        <color indexed="64"/>
      </bottom>
      <diagonal/>
    </border>
    <border>
      <left style="thin">
        <color rgb="FFFF0000"/>
      </left>
      <right style="hair">
        <color rgb="FFFF0000"/>
      </right>
      <top style="thin">
        <color auto="1"/>
      </top>
      <bottom style="thin">
        <color auto="1"/>
      </bottom>
      <diagonal/>
    </border>
    <border>
      <left style="hair">
        <color rgb="FFFF0000"/>
      </left>
      <right style="hair">
        <color rgb="FFFF0000"/>
      </right>
      <top style="thin">
        <color auto="1"/>
      </top>
      <bottom style="thin">
        <color auto="1"/>
      </bottom>
      <diagonal/>
    </border>
    <border>
      <left style="hair">
        <color rgb="FFFF0000"/>
      </left>
      <right style="thin">
        <color auto="1"/>
      </right>
      <top style="thin">
        <color auto="1"/>
      </top>
      <bottom style="thin">
        <color auto="1"/>
      </bottom>
      <diagonal/>
    </border>
    <border>
      <left style="thin">
        <color indexed="64"/>
      </left>
      <right/>
      <top style="thin">
        <color rgb="FFFF0000"/>
      </top>
      <bottom style="hair">
        <color auto="1"/>
      </bottom>
      <diagonal/>
    </border>
    <border>
      <left/>
      <right/>
      <top style="thin">
        <color rgb="FFFF0000"/>
      </top>
      <bottom style="hair">
        <color auto="1"/>
      </bottom>
      <diagonal/>
    </border>
    <border>
      <left style="thin">
        <color rgb="FFFF0000"/>
      </left>
      <right style="thin">
        <color auto="1"/>
      </right>
      <top style="thin">
        <color rgb="FFFF0000"/>
      </top>
      <bottom/>
      <diagonal/>
    </border>
    <border>
      <left style="thin">
        <color auto="1"/>
      </left>
      <right style="thin">
        <color rgb="FFFF0000"/>
      </right>
      <top style="thin">
        <color rgb="FFFF0000"/>
      </top>
      <bottom/>
      <diagonal/>
    </border>
    <border>
      <left style="thin">
        <color auto="1"/>
      </left>
      <right style="thin">
        <color auto="1"/>
      </right>
      <top style="thin">
        <color rgb="FFFF0000"/>
      </top>
      <bottom/>
      <diagonal/>
    </border>
    <border>
      <left style="hair">
        <color auto="1"/>
      </left>
      <right/>
      <top style="hair">
        <color auto="1"/>
      </top>
      <bottom style="hair">
        <color auto="1"/>
      </bottom>
      <diagonal/>
    </border>
    <border>
      <left/>
      <right style="thin">
        <color rgb="FFFF0000"/>
      </right>
      <top style="hair">
        <color auto="1"/>
      </top>
      <bottom style="hair">
        <color auto="1"/>
      </bottom>
      <diagonal/>
    </border>
    <border>
      <left/>
      <right style="thin">
        <color rgb="FFFF0000"/>
      </right>
      <top style="hair">
        <color auto="1"/>
      </top>
      <bottom style="thin">
        <color auto="1"/>
      </bottom>
      <diagonal/>
    </border>
    <border>
      <left style="thin">
        <color rgb="FFFF0000"/>
      </left>
      <right/>
      <top/>
      <bottom style="hair">
        <color rgb="FFFF0000"/>
      </bottom>
      <diagonal/>
    </border>
    <border>
      <left/>
      <right/>
      <top/>
      <bottom style="hair">
        <color rgb="FFFF0000"/>
      </bottom>
      <diagonal/>
    </border>
    <border>
      <left/>
      <right style="thin">
        <color rgb="FFFF0000"/>
      </right>
      <top/>
      <bottom style="hair">
        <color rgb="FFFF0000"/>
      </bottom>
      <diagonal/>
    </border>
    <border diagonalDown="1">
      <left style="thin">
        <color rgb="FFFF0000"/>
      </left>
      <right/>
      <top style="thin">
        <color auto="1"/>
      </top>
      <bottom/>
      <diagonal style="thin">
        <color auto="1"/>
      </diagonal>
    </border>
    <border diagonalDown="1">
      <left/>
      <right style="thin">
        <color auto="1"/>
      </right>
      <top style="thin">
        <color auto="1"/>
      </top>
      <bottom/>
      <diagonal style="thin">
        <color auto="1"/>
      </diagonal>
    </border>
    <border diagonalDown="1">
      <left/>
      <right/>
      <top style="thin">
        <color indexed="64"/>
      </top>
      <bottom style="thin">
        <color indexed="64"/>
      </bottom>
      <diagonal style="thin">
        <color indexed="64"/>
      </diagonal>
    </border>
    <border diagonalDown="1">
      <left/>
      <right style="thin">
        <color auto="1"/>
      </right>
      <top style="thin">
        <color indexed="64"/>
      </top>
      <bottom style="thin">
        <color indexed="64"/>
      </bottom>
      <diagonal style="thin">
        <color indexed="64"/>
      </diagonal>
    </border>
    <border>
      <left style="thin">
        <color rgb="FFFF0000"/>
      </left>
      <right/>
      <top style="thin">
        <color rgb="FFFF0000"/>
      </top>
      <bottom style="thin">
        <color indexed="64"/>
      </bottom>
      <diagonal/>
    </border>
    <border>
      <left style="thin">
        <color rgb="FFFF0000"/>
      </left>
      <right/>
      <top style="thin">
        <color indexed="64"/>
      </top>
      <bottom style="thin">
        <color rgb="FFFF0000"/>
      </bottom>
      <diagonal/>
    </border>
    <border>
      <left/>
      <right style="thin">
        <color rgb="FFFF0000"/>
      </right>
      <top style="thin">
        <color rgb="FFFF0000"/>
      </top>
      <bottom style="thin">
        <color indexed="64"/>
      </bottom>
      <diagonal/>
    </border>
    <border>
      <left/>
      <right style="thin">
        <color rgb="FFFF0000"/>
      </right>
      <top style="thin">
        <color indexed="64"/>
      </top>
      <bottom style="thin">
        <color rgb="FFFF0000"/>
      </bottom>
      <diagonal/>
    </border>
    <border>
      <left/>
      <right style="thin">
        <color rgb="FFFF0000"/>
      </right>
      <top/>
      <bottom style="thin">
        <color auto="1"/>
      </bottom>
      <diagonal/>
    </border>
    <border>
      <left style="thin">
        <color rgb="FFFF0000"/>
      </left>
      <right style="thin">
        <color auto="1"/>
      </right>
      <top/>
      <bottom style="thin">
        <color auto="1"/>
      </bottom>
      <diagonal/>
    </border>
    <border>
      <left/>
      <right style="thin">
        <color rgb="FFFF0000"/>
      </right>
      <top style="thin">
        <color auto="1"/>
      </top>
      <bottom style="hair">
        <color auto="1"/>
      </bottom>
      <diagonal/>
    </border>
    <border>
      <left style="thin">
        <color rgb="FFFF0000"/>
      </left>
      <right style="thin">
        <color auto="1"/>
      </right>
      <top style="thin">
        <color auto="1"/>
      </top>
      <bottom style="hair">
        <color auto="1"/>
      </bottom>
      <diagonal/>
    </border>
    <border>
      <left style="thin">
        <color rgb="FFFF0000"/>
      </left>
      <right style="thin">
        <color rgb="FFFF0000"/>
      </right>
      <top style="thin">
        <color auto="1"/>
      </top>
      <bottom style="hair">
        <color auto="1"/>
      </bottom>
      <diagonal/>
    </border>
    <border>
      <left style="thin">
        <color rgb="FFFF0000"/>
      </left>
      <right style="thin">
        <color rgb="FFFF0000"/>
      </right>
      <top style="hair">
        <color auto="1"/>
      </top>
      <bottom style="hair">
        <color auto="1"/>
      </bottom>
      <diagonal/>
    </border>
    <border>
      <left style="thin">
        <color rgb="FFFF0000"/>
      </left>
      <right style="thin">
        <color auto="1"/>
      </right>
      <top style="hair">
        <color auto="1"/>
      </top>
      <bottom style="hair">
        <color auto="1"/>
      </bottom>
      <diagonal/>
    </border>
    <border>
      <left style="thin">
        <color rgb="FFFF0000"/>
      </left>
      <right style="thin">
        <color auto="1"/>
      </right>
      <top style="hair">
        <color auto="1"/>
      </top>
      <bottom style="thin">
        <color auto="1"/>
      </bottom>
      <diagonal/>
    </border>
    <border>
      <left style="thin">
        <color rgb="FFFF0000"/>
      </left>
      <right style="thin">
        <color rgb="FFFF0000"/>
      </right>
      <top style="hair">
        <color auto="1"/>
      </top>
      <bottom style="thin">
        <color indexed="64"/>
      </bottom>
      <diagonal/>
    </border>
    <border>
      <left style="hair">
        <color indexed="64"/>
      </left>
      <right/>
      <top style="thin">
        <color auto="1"/>
      </top>
      <bottom style="hair">
        <color auto="1"/>
      </bottom>
      <diagonal/>
    </border>
    <border>
      <left/>
      <right style="thin">
        <color rgb="FFFF0000"/>
      </right>
      <top style="thin">
        <color indexed="64"/>
      </top>
      <bottom style="thin">
        <color indexed="64"/>
      </bottom>
      <diagonal/>
    </border>
    <border>
      <left style="thin">
        <color rgb="FFFF0000"/>
      </left>
      <right style="thin">
        <color rgb="FFFF0000"/>
      </right>
      <top style="thin">
        <color auto="1"/>
      </top>
      <bottom style="thin">
        <color auto="1"/>
      </bottom>
      <diagonal/>
    </border>
    <border>
      <left style="thin">
        <color rgb="FFFF0000"/>
      </left>
      <right style="thin">
        <color auto="1"/>
      </right>
      <top style="thin">
        <color auto="1"/>
      </top>
      <bottom style="thin">
        <color auto="1"/>
      </bottom>
      <diagonal/>
    </border>
    <border>
      <left style="thin">
        <color indexed="64"/>
      </left>
      <right style="thin">
        <color rgb="FFFF0000"/>
      </right>
      <top/>
      <bottom/>
      <diagonal/>
    </border>
    <border>
      <left style="thin">
        <color rgb="FFFF0000"/>
      </left>
      <right style="thin">
        <color rgb="FFFF0000"/>
      </right>
      <top/>
      <bottom/>
      <diagonal/>
    </border>
    <border>
      <left style="mediumDashed">
        <color rgb="FFFF0000"/>
      </left>
      <right/>
      <top style="mediumDashed">
        <color rgb="FFFF0000"/>
      </top>
      <bottom/>
      <diagonal/>
    </border>
    <border>
      <left/>
      <right/>
      <top style="mediumDashed">
        <color rgb="FFFF0000"/>
      </top>
      <bottom/>
      <diagonal/>
    </border>
    <border>
      <left/>
      <right style="mediumDashed">
        <color rgb="FFFF0000"/>
      </right>
      <top style="mediumDashed">
        <color rgb="FFFF0000"/>
      </top>
      <bottom/>
      <diagonal/>
    </border>
    <border>
      <left style="mediumDashed">
        <color rgb="FFFF0000"/>
      </left>
      <right/>
      <top/>
      <bottom/>
      <diagonal/>
    </border>
    <border>
      <left/>
      <right style="mediumDashed">
        <color rgb="FFFF0000"/>
      </right>
      <top/>
      <bottom/>
      <diagonal/>
    </border>
    <border>
      <left style="thin">
        <color rgb="FFFF0000"/>
      </left>
      <right/>
      <top style="thin">
        <color indexed="64"/>
      </top>
      <bottom style="thin">
        <color indexed="64"/>
      </bottom>
      <diagonal/>
    </border>
    <border>
      <left style="mediumDashed">
        <color rgb="FFFF0000"/>
      </left>
      <right/>
      <top/>
      <bottom style="mediumDashed">
        <color rgb="FFFF0000"/>
      </bottom>
      <diagonal/>
    </border>
    <border>
      <left/>
      <right/>
      <top/>
      <bottom style="mediumDashed">
        <color rgb="FFFF0000"/>
      </bottom>
      <diagonal/>
    </border>
    <border>
      <left/>
      <right style="mediumDashed">
        <color rgb="FFFF0000"/>
      </right>
      <top/>
      <bottom style="mediumDashed">
        <color rgb="FFFF0000"/>
      </bottom>
      <diagonal/>
    </border>
    <border>
      <left style="thin">
        <color rgb="FFFF0000"/>
      </left>
      <right style="thin">
        <color auto="1"/>
      </right>
      <top style="thin">
        <color auto="1"/>
      </top>
      <bottom style="hair">
        <color rgb="FFFF0000"/>
      </bottom>
      <diagonal/>
    </border>
    <border>
      <left style="thin">
        <color auto="1"/>
      </left>
      <right style="thin">
        <color auto="1"/>
      </right>
      <top style="thin">
        <color auto="1"/>
      </top>
      <bottom style="hair">
        <color rgb="FFFF0000"/>
      </bottom>
      <diagonal/>
    </border>
    <border>
      <left style="thin">
        <color auto="1"/>
      </left>
      <right style="thin">
        <color rgb="FFFF0000"/>
      </right>
      <top style="thin">
        <color auto="1"/>
      </top>
      <bottom style="hair">
        <color rgb="FFFF0000"/>
      </bottom>
      <diagonal/>
    </border>
    <border>
      <left style="thin">
        <color indexed="64"/>
      </left>
      <right/>
      <top style="hair">
        <color indexed="64"/>
      </top>
      <bottom style="thin">
        <color rgb="FFFF0000"/>
      </bottom>
      <diagonal/>
    </border>
    <border>
      <left/>
      <right/>
      <top style="hair">
        <color indexed="64"/>
      </top>
      <bottom style="thin">
        <color rgb="FFFF0000"/>
      </bottom>
      <diagonal/>
    </border>
    <border>
      <left/>
      <right style="thin">
        <color auto="1"/>
      </right>
      <top style="hair">
        <color indexed="64"/>
      </top>
      <bottom style="thin">
        <color rgb="FFFF0000"/>
      </bottom>
      <diagonal/>
    </border>
    <border>
      <left style="thin">
        <color rgb="FFFF0000"/>
      </left>
      <right style="thin">
        <color rgb="FFFF0000"/>
      </right>
      <top/>
      <bottom style="hair">
        <color rgb="FFFF0000"/>
      </bottom>
      <diagonal/>
    </border>
    <border>
      <left/>
      <right style="thin">
        <color auto="1"/>
      </right>
      <top style="thin">
        <color indexed="64"/>
      </top>
      <bottom style="double">
        <color indexed="64"/>
      </bottom>
      <diagonal/>
    </border>
    <border>
      <left style="medium">
        <color theme="1"/>
      </left>
      <right style="thin">
        <color theme="1"/>
      </right>
      <top style="thin">
        <color theme="1"/>
      </top>
      <bottom style="double">
        <color indexed="64"/>
      </bottom>
      <diagonal/>
    </border>
    <border>
      <left style="thin">
        <color theme="1"/>
      </left>
      <right style="thin">
        <color theme="1"/>
      </right>
      <top style="thin">
        <color theme="1"/>
      </top>
      <bottom style="double">
        <color indexed="64"/>
      </bottom>
      <diagonal/>
    </border>
    <border>
      <left style="thin">
        <color theme="1"/>
      </left>
      <right style="medium">
        <color theme="1"/>
      </right>
      <top style="thin">
        <color theme="1"/>
      </top>
      <bottom style="double">
        <color indexed="64"/>
      </bottom>
      <diagonal/>
    </border>
    <border>
      <left style="hair">
        <color auto="1"/>
      </left>
      <right style="thin">
        <color indexed="64"/>
      </right>
      <top style="hair">
        <color auto="1"/>
      </top>
      <bottom style="hair">
        <color auto="1"/>
      </bottom>
      <diagonal/>
    </border>
    <border>
      <left style="hair">
        <color auto="1"/>
      </left>
      <right style="thin">
        <color indexed="64"/>
      </right>
      <top style="hair">
        <color auto="1"/>
      </top>
      <bottom/>
      <diagonal/>
    </border>
    <border>
      <left style="thin">
        <color indexed="64"/>
      </left>
      <right style="hair">
        <color auto="1"/>
      </right>
      <top style="hair">
        <color auto="1"/>
      </top>
      <bottom style="hair">
        <color auto="1"/>
      </bottom>
      <diagonal/>
    </border>
    <border>
      <left/>
      <right/>
      <top style="thin">
        <color rgb="FFFF0000"/>
      </top>
      <bottom style="thin">
        <color indexed="64"/>
      </bottom>
      <diagonal/>
    </border>
    <border>
      <left style="thin">
        <color auto="1"/>
      </left>
      <right style="thin">
        <color auto="1"/>
      </right>
      <top/>
      <bottom style="hair">
        <color auto="1"/>
      </bottom>
      <diagonal/>
    </border>
    <border>
      <left style="thin">
        <color auto="1"/>
      </left>
      <right/>
      <top/>
      <bottom style="thin">
        <color rgb="FFFF0000"/>
      </bottom>
      <diagonal/>
    </border>
    <border>
      <left/>
      <right style="thin">
        <color auto="1"/>
      </right>
      <top/>
      <bottom style="thin">
        <color rgb="FFFF0000"/>
      </bottom>
      <diagonal/>
    </border>
    <border>
      <left style="thin">
        <color auto="1"/>
      </left>
      <right/>
      <top/>
      <bottom style="double">
        <color indexed="64"/>
      </bottom>
      <diagonal/>
    </border>
    <border>
      <left style="hair">
        <color auto="1"/>
      </left>
      <right/>
      <top style="hair">
        <color auto="1"/>
      </top>
      <bottom style="double">
        <color indexed="64"/>
      </bottom>
      <diagonal/>
    </border>
    <border>
      <left/>
      <right/>
      <top style="hair">
        <color auto="1"/>
      </top>
      <bottom style="double">
        <color indexed="64"/>
      </bottom>
      <diagonal/>
    </border>
    <border>
      <left style="thin">
        <color rgb="FFFF0000"/>
      </left>
      <right/>
      <top style="thin">
        <color rgb="FFFF0000"/>
      </top>
      <bottom style="double">
        <color rgb="FFFF0000"/>
      </bottom>
      <diagonal/>
    </border>
    <border>
      <left/>
      <right/>
      <top style="thin">
        <color rgb="FFFF0000"/>
      </top>
      <bottom style="double">
        <color rgb="FFFF0000"/>
      </bottom>
      <diagonal/>
    </border>
    <border>
      <left/>
      <right style="thin">
        <color rgb="FFFF0000"/>
      </right>
      <top style="thin">
        <color rgb="FFFF0000"/>
      </top>
      <bottom style="double">
        <color rgb="FFFF0000"/>
      </bottom>
      <diagonal/>
    </border>
    <border>
      <left style="hair">
        <color indexed="64"/>
      </left>
      <right/>
      <top style="thin">
        <color rgb="FFFF0000"/>
      </top>
      <bottom style="thin">
        <color rgb="FFFF0000"/>
      </bottom>
      <diagonal/>
    </border>
    <border>
      <left style="hair">
        <color indexed="64"/>
      </left>
      <right/>
      <top style="hair">
        <color auto="1"/>
      </top>
      <bottom/>
      <diagonal/>
    </border>
    <border>
      <left style="hair">
        <color indexed="64"/>
      </left>
      <right/>
      <top style="thin">
        <color rgb="FFFF0000"/>
      </top>
      <bottom style="hair">
        <color auto="1"/>
      </bottom>
      <diagonal/>
    </border>
    <border diagonalDown="1">
      <left/>
      <right style="thin">
        <color auto="1"/>
      </right>
      <top/>
      <bottom style="thin">
        <color auto="1"/>
      </bottom>
      <diagonal style="thin">
        <color auto="1"/>
      </diagonal>
    </border>
    <border diagonalDown="1">
      <left/>
      <right/>
      <top/>
      <bottom style="thin">
        <color auto="1"/>
      </bottom>
      <diagonal style="thin">
        <color auto="1"/>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diagonalDown="1">
      <left style="thick">
        <color rgb="FFFF0000"/>
      </left>
      <right style="medium">
        <color auto="1"/>
      </right>
      <top style="thick">
        <color rgb="FFFF0000"/>
      </top>
      <bottom style="medium">
        <color auto="1"/>
      </bottom>
      <diagonal style="medium">
        <color auto="1"/>
      </diagonal>
    </border>
    <border>
      <left style="medium">
        <color auto="1"/>
      </left>
      <right style="medium">
        <color auto="1"/>
      </right>
      <top style="thick">
        <color rgb="FFFF0000"/>
      </top>
      <bottom style="medium">
        <color auto="1"/>
      </bottom>
      <diagonal/>
    </border>
    <border>
      <left/>
      <right/>
      <top style="thick">
        <color rgb="FFFF0000"/>
      </top>
      <bottom/>
      <diagonal/>
    </border>
    <border>
      <left style="medium">
        <color auto="1"/>
      </left>
      <right style="thick">
        <color rgb="FFFF0000"/>
      </right>
      <top style="thick">
        <color rgb="FFFF0000"/>
      </top>
      <bottom style="medium">
        <color auto="1"/>
      </bottom>
      <diagonal/>
    </border>
    <border>
      <left style="medium">
        <color indexed="64"/>
      </left>
      <right style="thin">
        <color auto="1"/>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thick">
        <color rgb="FFFF0000"/>
      </left>
      <right style="medium">
        <color auto="1"/>
      </right>
      <top style="medium">
        <color auto="1"/>
      </top>
      <bottom style="medium">
        <color auto="1"/>
      </bottom>
      <diagonal/>
    </border>
    <border>
      <left style="medium">
        <color auto="1"/>
      </left>
      <right style="thick">
        <color rgb="FFFF0000"/>
      </right>
      <top style="medium">
        <color auto="1"/>
      </top>
      <bottom style="medium">
        <color auto="1"/>
      </bottom>
      <diagonal/>
    </border>
    <border>
      <left style="medium">
        <color indexed="64"/>
      </left>
      <right style="thin">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thin">
        <color auto="1"/>
      </left>
      <right style="medium">
        <color indexed="64"/>
      </right>
      <top style="thin">
        <color indexed="64"/>
      </top>
      <bottom style="medium">
        <color indexed="64"/>
      </bottom>
      <diagonal/>
    </border>
    <border>
      <left style="thick">
        <color rgb="FFFF0000"/>
      </left>
      <right style="medium">
        <color auto="1"/>
      </right>
      <top style="medium">
        <color auto="1"/>
      </top>
      <bottom style="thick">
        <color rgb="FFFF0000"/>
      </bottom>
      <diagonal/>
    </border>
    <border>
      <left style="medium">
        <color auto="1"/>
      </left>
      <right style="medium">
        <color auto="1"/>
      </right>
      <top style="medium">
        <color auto="1"/>
      </top>
      <bottom style="thick">
        <color rgb="FFFF0000"/>
      </bottom>
      <diagonal/>
    </border>
    <border diagonalDown="1">
      <left style="medium">
        <color auto="1"/>
      </left>
      <right style="medium">
        <color auto="1"/>
      </right>
      <top style="medium">
        <color auto="1"/>
      </top>
      <bottom style="thick">
        <color rgb="FFFF0000"/>
      </bottom>
      <diagonal style="medium">
        <color auto="1"/>
      </diagonal>
    </border>
    <border>
      <left/>
      <right/>
      <top/>
      <bottom style="thick">
        <color rgb="FFFF0000"/>
      </bottom>
      <diagonal/>
    </border>
    <border>
      <left style="medium">
        <color auto="1"/>
      </left>
      <right style="thick">
        <color rgb="FFFF0000"/>
      </right>
      <top style="medium">
        <color auto="1"/>
      </top>
      <bottom style="thick">
        <color rgb="FFFF0000"/>
      </bottom>
      <diagonal/>
    </border>
    <border>
      <left/>
      <right style="medium">
        <color auto="1"/>
      </right>
      <top style="thick">
        <color rgb="FFFF0000"/>
      </top>
      <bottom style="medium">
        <color auto="1"/>
      </bottom>
      <diagonal/>
    </border>
    <border>
      <left/>
      <right style="thick">
        <color rgb="FFFF0000"/>
      </right>
      <top style="thick">
        <color rgb="FFFF0000"/>
      </top>
      <bottom style="medium">
        <color indexed="64"/>
      </bottom>
      <diagonal/>
    </border>
    <border>
      <left/>
      <right style="thick">
        <color rgb="FFFF0000"/>
      </right>
      <top style="medium">
        <color indexed="64"/>
      </top>
      <bottom style="medium">
        <color indexed="64"/>
      </bottom>
      <diagonal/>
    </border>
    <border>
      <left style="medium">
        <color indexed="64"/>
      </left>
      <right style="medium">
        <color indexed="64"/>
      </right>
      <top/>
      <bottom/>
      <diagonal/>
    </border>
    <border>
      <left/>
      <right style="medium">
        <color auto="1"/>
      </right>
      <top style="medium">
        <color auto="1"/>
      </top>
      <bottom style="thick">
        <color rgb="FFFF0000"/>
      </bottom>
      <diagonal/>
    </border>
    <border>
      <left/>
      <right style="thick">
        <color rgb="FFFF0000"/>
      </right>
      <top style="medium">
        <color indexed="64"/>
      </top>
      <bottom style="thick">
        <color rgb="FFFF0000"/>
      </bottom>
      <diagonal/>
    </border>
    <border>
      <left style="medium">
        <color indexed="64"/>
      </left>
      <right style="medium">
        <color indexed="64"/>
      </right>
      <top/>
      <bottom style="medium">
        <color indexed="64"/>
      </bottom>
      <diagonal/>
    </border>
    <border diagonalDown="1">
      <left/>
      <right style="medium">
        <color auto="1"/>
      </right>
      <top style="medium">
        <color auto="1"/>
      </top>
      <bottom style="medium">
        <color auto="1"/>
      </bottom>
      <diagonal style="medium">
        <color auto="1"/>
      </diagonal>
    </border>
    <border>
      <left style="medium">
        <color indexed="64"/>
      </left>
      <right style="thin">
        <color auto="1"/>
      </right>
      <top/>
      <bottom style="medium">
        <color indexed="64"/>
      </bottom>
      <diagonal/>
    </border>
    <border diagonalDown="1">
      <left style="medium">
        <color indexed="64"/>
      </left>
      <right style="thick">
        <color rgb="FFFF0000"/>
      </right>
      <top style="medium">
        <color indexed="64"/>
      </top>
      <bottom style="thick">
        <color rgb="FFFF0000"/>
      </bottom>
      <diagonal style="medium">
        <color auto="1"/>
      </diagonal>
    </border>
    <border>
      <left style="thin">
        <color indexed="64"/>
      </left>
      <right/>
      <top style="thin">
        <color rgb="FFFF0000"/>
      </top>
      <bottom style="thin">
        <color indexed="64"/>
      </bottom>
      <diagonal/>
    </border>
    <border>
      <left/>
      <right style="thin">
        <color indexed="64"/>
      </right>
      <top style="thin">
        <color rgb="FFFF0000"/>
      </top>
      <bottom style="thin">
        <color indexed="64"/>
      </bottom>
      <diagonal/>
    </border>
    <border>
      <left style="thin">
        <color indexed="64"/>
      </left>
      <right style="hair">
        <color rgb="FFFF0000"/>
      </right>
      <top style="thin">
        <color indexed="64"/>
      </top>
      <bottom style="thin">
        <color indexed="64"/>
      </bottom>
      <diagonal/>
    </border>
    <border>
      <left style="thin">
        <color auto="1"/>
      </left>
      <right style="thin">
        <color rgb="FFFF0000"/>
      </right>
      <top style="thin">
        <color auto="1"/>
      </top>
      <bottom style="thin">
        <color auto="1"/>
      </bottom>
      <diagonal/>
    </border>
    <border>
      <left style="thin">
        <color rgb="FFFF0000"/>
      </left>
      <right style="thin">
        <color rgb="FFFF0000"/>
      </right>
      <top style="hair">
        <color indexed="64"/>
      </top>
      <bottom/>
      <diagonal/>
    </border>
    <border>
      <left style="thin">
        <color rgb="FFFF0000"/>
      </left>
      <right style="thin">
        <color rgb="FFFF0000"/>
      </right>
      <top style="hair">
        <color indexed="64"/>
      </top>
      <bottom style="thin">
        <color rgb="FFFF0000"/>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dotted">
        <color auto="1"/>
      </top>
      <bottom style="thin">
        <color rgb="FFFF0000"/>
      </bottom>
      <diagonal/>
    </border>
    <border>
      <left/>
      <right/>
      <top style="dotted">
        <color auto="1"/>
      </top>
      <bottom style="thin">
        <color rgb="FFFF0000"/>
      </bottom>
      <diagonal/>
    </border>
    <border>
      <left/>
      <right style="thin">
        <color auto="1"/>
      </right>
      <top style="dotted">
        <color auto="1"/>
      </top>
      <bottom style="thin">
        <color rgb="FFFF0000"/>
      </bottom>
      <diagonal/>
    </border>
    <border>
      <left style="thin">
        <color rgb="FFFF0000"/>
      </left>
      <right style="thin">
        <color rgb="FFFF0000"/>
      </right>
      <top/>
      <bottom style="dotted">
        <color rgb="FFFF0000"/>
      </bottom>
      <diagonal/>
    </border>
    <border>
      <left style="thin">
        <color rgb="FFFF0000"/>
      </left>
      <right/>
      <top style="thin">
        <color rgb="FFFF0000"/>
      </top>
      <bottom style="dotted">
        <color rgb="FFFF0000"/>
      </bottom>
      <diagonal/>
    </border>
    <border>
      <left/>
      <right/>
      <top style="thin">
        <color rgb="FFFF0000"/>
      </top>
      <bottom style="dotted">
        <color rgb="FFFF0000"/>
      </bottom>
      <diagonal/>
    </border>
    <border>
      <left/>
      <right style="thin">
        <color rgb="FFFF0000"/>
      </right>
      <top style="thin">
        <color rgb="FFFF0000"/>
      </top>
      <bottom style="dotted">
        <color rgb="FFFF0000"/>
      </bottom>
      <diagonal/>
    </border>
    <border>
      <left style="thin">
        <color rgb="FFFF0000"/>
      </left>
      <right style="dotted">
        <color rgb="FFFF0000"/>
      </right>
      <top style="dotted">
        <color rgb="FFFF0000"/>
      </top>
      <bottom style="thin">
        <color rgb="FFFF0000"/>
      </bottom>
      <diagonal/>
    </border>
    <border>
      <left/>
      <right style="hair">
        <color rgb="FFFF0000"/>
      </right>
      <top style="dotted">
        <color rgb="FFFF0000"/>
      </top>
      <bottom style="thin">
        <color rgb="FFFF0000"/>
      </bottom>
      <diagonal/>
    </border>
    <border>
      <left style="thin">
        <color rgb="FFFF0000"/>
      </left>
      <right/>
      <top style="dotted">
        <color rgb="FFFF0000"/>
      </top>
      <bottom style="thin">
        <color rgb="FFFF0000"/>
      </bottom>
      <diagonal/>
    </border>
    <border>
      <left/>
      <right/>
      <top style="dotted">
        <color rgb="FFFF0000"/>
      </top>
      <bottom style="thin">
        <color rgb="FFFF0000"/>
      </bottom>
      <diagonal/>
    </border>
    <border>
      <left/>
      <right style="thin">
        <color rgb="FFFF0000"/>
      </right>
      <top style="dotted">
        <color rgb="FFFF0000"/>
      </top>
      <bottom style="thin">
        <color rgb="FFFF0000"/>
      </bottom>
      <diagonal/>
    </border>
    <border>
      <left style="hair">
        <color rgb="FFFF0000"/>
      </left>
      <right style="hair">
        <color rgb="FFFF0000"/>
      </right>
      <top style="thin">
        <color rgb="FFFF0000"/>
      </top>
      <bottom/>
      <diagonal/>
    </border>
    <border>
      <left/>
      <right style="thick">
        <color auto="1"/>
      </right>
      <top/>
      <bottom/>
      <diagonal/>
    </border>
    <border>
      <left style="thick">
        <color auto="1"/>
      </left>
      <right/>
      <top/>
      <bottom/>
      <diagonal/>
    </border>
    <border>
      <left style="thick">
        <color auto="1"/>
      </left>
      <right/>
      <top/>
      <bottom style="thick">
        <color auto="1"/>
      </bottom>
      <diagonal/>
    </border>
    <border>
      <left/>
      <right/>
      <top/>
      <bottom style="thick">
        <color auto="1"/>
      </bottom>
      <diagonal/>
    </border>
    <border>
      <left style="hair">
        <color rgb="FFFF0000"/>
      </left>
      <right/>
      <top style="thin">
        <color rgb="FFFF0000"/>
      </top>
      <bottom style="hair">
        <color rgb="FFFF0000"/>
      </bottom>
      <diagonal/>
    </border>
    <border>
      <left style="hair">
        <color rgb="FFFF0000"/>
      </left>
      <right/>
      <top style="hair">
        <color rgb="FFFF0000"/>
      </top>
      <bottom style="thin">
        <color rgb="FFFF0000"/>
      </bottom>
      <diagonal/>
    </border>
    <border>
      <left style="thick">
        <color auto="1"/>
      </left>
      <right style="thick">
        <color auto="1"/>
      </right>
      <top/>
      <bottom/>
      <diagonal/>
    </border>
    <border>
      <left style="thick">
        <color auto="1"/>
      </left>
      <right style="thick">
        <color auto="1"/>
      </right>
      <top/>
      <bottom style="thick">
        <color auto="1"/>
      </bottom>
      <diagonal/>
    </border>
    <border>
      <left style="thin">
        <color auto="1"/>
      </left>
      <right style="thin">
        <color rgb="FFFF0000"/>
      </right>
      <top style="thin">
        <color auto="1"/>
      </top>
      <bottom/>
      <diagonal/>
    </border>
    <border>
      <left style="thin">
        <color auto="1"/>
      </left>
      <right style="thin">
        <color rgb="FFFF0000"/>
      </right>
      <top/>
      <bottom style="thin">
        <color auto="1"/>
      </bottom>
      <diagonal/>
    </border>
    <border>
      <left/>
      <right style="thick">
        <color auto="1"/>
      </right>
      <top style="thin">
        <color auto="1"/>
      </top>
      <bottom style="hair">
        <color auto="1"/>
      </bottom>
      <diagonal/>
    </border>
    <border>
      <left/>
      <right style="thick">
        <color auto="1"/>
      </right>
      <top style="hair">
        <color auto="1"/>
      </top>
      <bottom style="hair">
        <color auto="1"/>
      </bottom>
      <diagonal/>
    </border>
    <border>
      <left/>
      <right style="thick">
        <color auto="1"/>
      </right>
      <top style="hair">
        <color indexed="64"/>
      </top>
      <bottom style="thin">
        <color rgb="FFFF0000"/>
      </bottom>
      <diagonal/>
    </border>
    <border>
      <left/>
      <right style="thick">
        <color auto="1"/>
      </right>
      <top style="thin">
        <color rgb="FFFF0000"/>
      </top>
      <bottom style="thin">
        <color rgb="FFFF0000"/>
      </bottom>
      <diagonal/>
    </border>
  </borders>
  <cellStyleXfs count="6">
    <xf numFmtId="0" fontId="0" fillId="0" borderId="0">
      <alignment vertical="center"/>
    </xf>
    <xf numFmtId="38" fontId="11"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xf numFmtId="9" fontId="11" fillId="0" borderId="0" applyFont="0" applyFill="0" applyBorder="0" applyAlignment="0" applyProtection="0">
      <alignment vertical="center"/>
    </xf>
  </cellStyleXfs>
  <cellXfs count="2500">
    <xf numFmtId="0" fontId="0" fillId="0" borderId="0" xfId="0">
      <alignment vertical="center"/>
    </xf>
    <xf numFmtId="0" fontId="0" fillId="0" borderId="0" xfId="0" applyAlignment="1">
      <alignment horizontal="right" vertical="center"/>
    </xf>
    <xf numFmtId="0" fontId="2" fillId="0" borderId="0" xfId="0" applyFont="1">
      <alignment vertical="center"/>
    </xf>
    <xf numFmtId="0" fontId="0" fillId="0" borderId="0" xfId="0" applyAlignment="1">
      <alignment vertical="center" wrapText="1"/>
    </xf>
    <xf numFmtId="0" fontId="3" fillId="0" borderId="0" xfId="0" applyFont="1">
      <alignment vertical="center"/>
    </xf>
    <xf numFmtId="0" fontId="4" fillId="0" borderId="0" xfId="0" applyFont="1">
      <alignment vertical="center"/>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0" fillId="0" borderId="2" xfId="0" applyBorder="1">
      <alignment vertical="center"/>
    </xf>
    <xf numFmtId="0" fontId="0" fillId="0" borderId="2" xfId="0" applyBorder="1" applyAlignment="1">
      <alignment horizontal="center" vertical="center"/>
    </xf>
    <xf numFmtId="0" fontId="10" fillId="0" borderId="2" xfId="0" applyFont="1" applyBorder="1" applyAlignment="1">
      <alignment horizontal="center" vertical="center"/>
    </xf>
    <xf numFmtId="0" fontId="7" fillId="0" borderId="19" xfId="0" applyFont="1" applyBorder="1">
      <alignment vertical="center"/>
    </xf>
    <xf numFmtId="0" fontId="7" fillId="0" borderId="36" xfId="0" applyFont="1" applyBorder="1" applyAlignment="1">
      <alignment horizontal="center" vertical="center"/>
    </xf>
    <xf numFmtId="0" fontId="0" fillId="0" borderId="17" xfId="0" applyBorder="1">
      <alignment vertical="center"/>
    </xf>
    <xf numFmtId="0" fontId="0" fillId="0" borderId="16" xfId="0" applyBorder="1">
      <alignment vertical="center"/>
    </xf>
    <xf numFmtId="0" fontId="0" fillId="9" borderId="3" xfId="0" applyFill="1" applyBorder="1">
      <alignment vertical="center"/>
    </xf>
    <xf numFmtId="0" fontId="0" fillId="9" borderId="15" xfId="0" applyFill="1" applyBorder="1">
      <alignment vertical="center"/>
    </xf>
    <xf numFmtId="0" fontId="17" fillId="0" borderId="0" xfId="3" applyFont="1">
      <alignment vertical="center"/>
    </xf>
    <xf numFmtId="0" fontId="19" fillId="0" borderId="0" xfId="3" applyFont="1">
      <alignment vertical="center"/>
    </xf>
    <xf numFmtId="0" fontId="22" fillId="0" borderId="0" xfId="3" applyFont="1">
      <alignment vertical="center"/>
    </xf>
    <xf numFmtId="0" fontId="19" fillId="0" borderId="49" xfId="3" applyFont="1" applyBorder="1" applyAlignment="1">
      <alignment horizontal="center" vertical="center"/>
    </xf>
    <xf numFmtId="0" fontId="19" fillId="0" borderId="52" xfId="3" applyFont="1" applyBorder="1" applyAlignment="1">
      <alignment horizontal="center" vertical="center"/>
    </xf>
    <xf numFmtId="0" fontId="24" fillId="0" borderId="0" xfId="3" applyFont="1">
      <alignment vertical="center"/>
    </xf>
    <xf numFmtId="0" fontId="19" fillId="0" borderId="55" xfId="3" applyFont="1" applyBorder="1" applyAlignment="1">
      <alignment horizontal="center" vertical="center"/>
    </xf>
    <xf numFmtId="0" fontId="19" fillId="0" borderId="47" xfId="3" applyFont="1" applyBorder="1" applyAlignment="1">
      <alignment horizontal="center" vertical="center"/>
    </xf>
    <xf numFmtId="0" fontId="19" fillId="0" borderId="48" xfId="3" applyFont="1" applyBorder="1" applyAlignment="1">
      <alignment horizontal="center" vertical="center"/>
    </xf>
    <xf numFmtId="177" fontId="19" fillId="0" borderId="0" xfId="3" applyNumberFormat="1" applyFont="1" applyAlignment="1">
      <alignment horizontal="right" vertical="center"/>
    </xf>
    <xf numFmtId="0" fontId="19" fillId="0" borderId="0" xfId="3" applyFont="1" applyAlignment="1">
      <alignment horizontal="center" vertical="center"/>
    </xf>
    <xf numFmtId="0" fontId="19" fillId="0" borderId="61" xfId="3" applyFont="1" applyBorder="1" applyAlignment="1">
      <alignment horizontal="center" vertical="center"/>
    </xf>
    <xf numFmtId="0" fontId="19" fillId="0" borderId="62" xfId="3" applyFont="1" applyBorder="1" applyAlignment="1">
      <alignment horizontal="center" vertical="center"/>
    </xf>
    <xf numFmtId="0" fontId="19" fillId="0" borderId="63" xfId="3" applyFont="1" applyBorder="1" applyAlignment="1">
      <alignment horizontal="center" vertical="center"/>
    </xf>
    <xf numFmtId="0" fontId="26" fillId="0" borderId="0" xfId="3" applyFont="1">
      <alignment vertical="center"/>
    </xf>
    <xf numFmtId="0" fontId="0" fillId="0" borderId="15" xfId="0" applyBorder="1">
      <alignment vertical="center"/>
    </xf>
    <xf numFmtId="0" fontId="0" fillId="0" borderId="13" xfId="0" applyBorder="1">
      <alignment vertical="center"/>
    </xf>
    <xf numFmtId="0" fontId="28" fillId="0" borderId="0" xfId="0" applyFont="1">
      <alignment vertical="center"/>
    </xf>
    <xf numFmtId="0" fontId="28" fillId="0" borderId="0" xfId="0" applyFont="1" applyAlignment="1">
      <alignment horizontal="right" vertical="center"/>
    </xf>
    <xf numFmtId="0" fontId="0" fillId="0" borderId="25" xfId="0" applyBorder="1">
      <alignment vertical="center"/>
    </xf>
    <xf numFmtId="0" fontId="0" fillId="0" borderId="26" xfId="0" applyBorder="1">
      <alignment vertical="center"/>
    </xf>
    <xf numFmtId="0" fontId="0" fillId="0" borderId="40" xfId="0" applyBorder="1">
      <alignment vertical="center"/>
    </xf>
    <xf numFmtId="0" fontId="0" fillId="0" borderId="41" xfId="0" applyBorder="1">
      <alignment vertical="center"/>
    </xf>
    <xf numFmtId="0" fontId="0" fillId="0" borderId="30" xfId="0" applyBorder="1">
      <alignment vertical="center"/>
    </xf>
    <xf numFmtId="0" fontId="0" fillId="0" borderId="31" xfId="0" applyBorder="1">
      <alignment vertical="center"/>
    </xf>
    <xf numFmtId="0" fontId="0" fillId="0" borderId="25" xfId="0" applyBorder="1" applyAlignment="1">
      <alignment horizontal="center" vertical="center"/>
    </xf>
    <xf numFmtId="0" fontId="0" fillId="9" borderId="16" xfId="0" applyFill="1" applyBorder="1">
      <alignment vertical="center"/>
    </xf>
    <xf numFmtId="0" fontId="0" fillId="9" borderId="24" xfId="0" applyFill="1" applyBorder="1">
      <alignment vertical="center"/>
    </xf>
    <xf numFmtId="0" fontId="0" fillId="9" borderId="25" xfId="0" applyFill="1" applyBorder="1">
      <alignment vertical="center"/>
    </xf>
    <xf numFmtId="0" fontId="0" fillId="9" borderId="17" xfId="0" applyFill="1" applyBorder="1">
      <alignment vertical="center"/>
    </xf>
    <xf numFmtId="0" fontId="0" fillId="9" borderId="23" xfId="0" applyFill="1" applyBorder="1">
      <alignment vertical="center"/>
    </xf>
    <xf numFmtId="0" fontId="0" fillId="9" borderId="28" xfId="0" applyFill="1" applyBorder="1">
      <alignment vertical="center"/>
    </xf>
    <xf numFmtId="0" fontId="0" fillId="9" borderId="7" xfId="0" applyFill="1" applyBorder="1">
      <alignment vertical="center"/>
    </xf>
    <xf numFmtId="0" fontId="0" fillId="9" borderId="9" xfId="0" applyFill="1" applyBorder="1">
      <alignment vertical="center"/>
    </xf>
    <xf numFmtId="0" fontId="0" fillId="9" borderId="6" xfId="0" applyFill="1" applyBorder="1">
      <alignment vertical="center"/>
    </xf>
    <xf numFmtId="0" fontId="0" fillId="9" borderId="30" xfId="0" applyFill="1" applyBorder="1">
      <alignment vertical="center"/>
    </xf>
    <xf numFmtId="0" fontId="0" fillId="0" borderId="15" xfId="0" applyBorder="1" applyAlignment="1">
      <alignment horizontal="right" vertical="center"/>
    </xf>
    <xf numFmtId="0" fontId="32" fillId="9" borderId="16" xfId="0" applyFont="1" applyFill="1" applyBorder="1">
      <alignment vertical="center"/>
    </xf>
    <xf numFmtId="0" fontId="29" fillId="0" borderId="0" xfId="0" applyFont="1">
      <alignment vertical="center"/>
    </xf>
    <xf numFmtId="0" fontId="28" fillId="9" borderId="16" xfId="0" applyFont="1" applyFill="1" applyBorder="1" applyAlignment="1">
      <alignment horizontal="right" vertical="center"/>
    </xf>
    <xf numFmtId="0" fontId="32" fillId="0" borderId="0" xfId="0" applyFont="1">
      <alignment vertical="center"/>
    </xf>
    <xf numFmtId="0" fontId="0" fillId="9" borderId="17" xfId="0" applyFill="1" applyBorder="1" applyAlignment="1">
      <alignment horizontal="right" vertical="center"/>
    </xf>
    <xf numFmtId="0" fontId="32" fillId="9" borderId="16" xfId="0" applyFont="1" applyFill="1" applyBorder="1" applyAlignment="1">
      <alignment horizontal="right" vertical="center"/>
    </xf>
    <xf numFmtId="0" fontId="0" fillId="0" borderId="6" xfId="0" applyBorder="1">
      <alignment vertical="center"/>
    </xf>
    <xf numFmtId="0" fontId="0" fillId="9" borderId="25" xfId="0" applyFill="1" applyBorder="1" applyAlignment="1">
      <alignment horizontal="right" vertical="center"/>
    </xf>
    <xf numFmtId="0" fontId="0" fillId="0" borderId="71" xfId="0" applyBorder="1">
      <alignment vertical="center"/>
    </xf>
    <xf numFmtId="0" fontId="0" fillId="0" borderId="72" xfId="0" applyBorder="1">
      <alignment vertical="center"/>
    </xf>
    <xf numFmtId="0" fontId="0" fillId="2" borderId="16" xfId="0" applyFill="1" applyBorder="1">
      <alignment vertical="center"/>
    </xf>
    <xf numFmtId="0" fontId="0" fillId="0" borderId="70" xfId="0" applyBorder="1">
      <alignment vertical="center"/>
    </xf>
    <xf numFmtId="0" fontId="0" fillId="0" borderId="77" xfId="0" applyBorder="1">
      <alignment vertical="center"/>
    </xf>
    <xf numFmtId="0" fontId="4" fillId="0" borderId="11" xfId="0" applyFont="1" applyBorder="1" applyAlignment="1">
      <alignment horizontal="center" vertical="center" wrapText="1"/>
    </xf>
    <xf numFmtId="0" fontId="0" fillId="2" borderId="0" xfId="0" applyFill="1">
      <alignment vertical="center"/>
    </xf>
    <xf numFmtId="0" fontId="0" fillId="9" borderId="3" xfId="0" applyFill="1" applyBorder="1" applyAlignment="1">
      <alignment horizontal="centerContinuous" vertical="center"/>
    </xf>
    <xf numFmtId="0" fontId="27" fillId="0" borderId="0" xfId="0" applyFont="1">
      <alignment vertical="center"/>
    </xf>
    <xf numFmtId="0" fontId="12" fillId="0" borderId="0" xfId="0" applyFont="1">
      <alignment vertical="center"/>
    </xf>
    <xf numFmtId="0" fontId="37" fillId="0" borderId="0" xfId="0" applyFont="1">
      <alignment vertical="center"/>
    </xf>
    <xf numFmtId="0" fontId="38" fillId="0" borderId="0" xfId="0" applyFont="1">
      <alignment vertical="center"/>
    </xf>
    <xf numFmtId="0" fontId="39" fillId="0" borderId="0" xfId="0" applyFont="1">
      <alignment vertical="center"/>
    </xf>
    <xf numFmtId="0" fontId="0" fillId="3" borderId="0" xfId="0" applyFill="1">
      <alignment vertical="center"/>
    </xf>
    <xf numFmtId="0" fontId="32" fillId="0" borderId="0" xfId="0" applyFont="1" applyAlignment="1">
      <alignment vertical="center" shrinkToFit="1"/>
    </xf>
    <xf numFmtId="0" fontId="0" fillId="0" borderId="73" xfId="0" applyBorder="1">
      <alignment vertical="center"/>
    </xf>
    <xf numFmtId="0" fontId="0" fillId="0" borderId="0" xfId="0" applyAlignment="1">
      <alignment horizontal="center" vertical="center"/>
    </xf>
    <xf numFmtId="0" fontId="0" fillId="0" borderId="14" xfId="0" applyBorder="1">
      <alignment vertical="center"/>
    </xf>
    <xf numFmtId="0" fontId="0" fillId="0" borderId="88" xfId="0" applyBorder="1">
      <alignment vertical="center"/>
    </xf>
    <xf numFmtId="0" fontId="2" fillId="0" borderId="14" xfId="0" applyFont="1" applyBorder="1" applyAlignment="1"/>
    <xf numFmtId="0" fontId="0" fillId="9" borderId="13" xfId="0" applyFill="1" applyBorder="1" applyAlignment="1">
      <alignment horizontal="centerContinuous" vertical="center"/>
    </xf>
    <xf numFmtId="0" fontId="43" fillId="0" borderId="0" xfId="0" applyFont="1">
      <alignment vertical="center"/>
    </xf>
    <xf numFmtId="0" fontId="5" fillId="0" borderId="0" xfId="0" applyFont="1">
      <alignment vertical="center"/>
    </xf>
    <xf numFmtId="0" fontId="0" fillId="0" borderId="3" xfId="0" applyBorder="1">
      <alignment vertical="center"/>
    </xf>
    <xf numFmtId="0" fontId="30" fillId="0" borderId="0" xfId="0" applyFont="1">
      <alignment vertical="center"/>
    </xf>
    <xf numFmtId="0" fontId="0" fillId="0" borderId="0" xfId="0" applyAlignment="1">
      <alignment vertical="center" shrinkToFit="1"/>
    </xf>
    <xf numFmtId="0" fontId="0" fillId="0" borderId="3" xfId="0" applyBorder="1" applyAlignment="1">
      <alignment vertical="center" wrapText="1"/>
    </xf>
    <xf numFmtId="0" fontId="0" fillId="0" borderId="12" xfId="0" applyBorder="1">
      <alignment vertical="center"/>
    </xf>
    <xf numFmtId="0" fontId="2" fillId="0" borderId="0" xfId="0" applyFont="1" applyAlignment="1">
      <alignment vertical="center" shrinkToFit="1"/>
    </xf>
    <xf numFmtId="0" fontId="4" fillId="0" borderId="0" xfId="0" applyFont="1" applyAlignment="1">
      <alignment vertical="center" shrinkToFit="1"/>
    </xf>
    <xf numFmtId="0" fontId="14" fillId="0" borderId="0" xfId="0" applyFont="1">
      <alignment vertical="center"/>
    </xf>
    <xf numFmtId="0" fontId="0" fillId="0" borderId="13" xfId="0" applyBorder="1" applyAlignment="1">
      <alignment vertical="center" wrapText="1"/>
    </xf>
    <xf numFmtId="0" fontId="0" fillId="0" borderId="4" xfId="0" applyBorder="1">
      <alignment vertical="center"/>
    </xf>
    <xf numFmtId="0" fontId="0" fillId="0" borderId="6" xfId="0" applyBorder="1" applyAlignment="1">
      <alignment vertical="center" wrapText="1"/>
    </xf>
    <xf numFmtId="0" fontId="0" fillId="0" borderId="11" xfId="0" applyBorder="1" applyAlignment="1">
      <alignment vertical="center" wrapText="1"/>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24"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93" xfId="0" applyBorder="1">
      <alignment vertical="center"/>
    </xf>
    <xf numFmtId="0" fontId="0" fillId="9" borderId="24" xfId="0" applyFill="1" applyBorder="1" applyAlignment="1">
      <alignment horizontal="center" vertical="center"/>
    </xf>
    <xf numFmtId="0" fontId="0" fillId="9" borderId="39" xfId="0" applyFill="1" applyBorder="1" applyAlignment="1">
      <alignment horizontal="center" vertical="center"/>
    </xf>
    <xf numFmtId="0" fontId="0" fillId="9" borderId="29" xfId="0" applyFill="1" applyBorder="1" applyAlignment="1">
      <alignment horizontal="center" vertical="center"/>
    </xf>
    <xf numFmtId="0" fontId="0" fillId="0" borderId="0" xfId="0" applyAlignment="1">
      <alignment vertical="top"/>
    </xf>
    <xf numFmtId="0" fontId="0" fillId="0" borderId="3" xfId="0" applyBorder="1" applyAlignment="1">
      <alignment vertical="top"/>
    </xf>
    <xf numFmtId="0" fontId="0" fillId="0" borderId="7" xfId="0" applyBorder="1" applyAlignment="1">
      <alignment vertical="top"/>
    </xf>
    <xf numFmtId="0" fontId="0" fillId="0" borderId="9" xfId="0" applyBorder="1" applyAlignment="1">
      <alignment vertical="top"/>
    </xf>
    <xf numFmtId="0" fontId="0" fillId="0" borderId="4" xfId="0" applyBorder="1" applyAlignment="1">
      <alignment vertical="top" wrapText="1"/>
    </xf>
    <xf numFmtId="0" fontId="0" fillId="0" borderId="0" xfId="0" applyAlignment="1">
      <alignment vertical="top" wrapText="1"/>
    </xf>
    <xf numFmtId="0" fontId="0" fillId="0" borderId="14" xfId="0" applyBorder="1" applyAlignment="1">
      <alignment vertical="top"/>
    </xf>
    <xf numFmtId="0" fontId="0" fillId="0" borderId="3" xfId="0" applyBorder="1" applyAlignment="1">
      <alignment vertical="top" wrapText="1"/>
    </xf>
    <xf numFmtId="0" fontId="0" fillId="0" borderId="89" xfId="0" applyBorder="1">
      <alignment vertical="center"/>
    </xf>
    <xf numFmtId="0" fontId="0" fillId="0" borderId="90" xfId="0" applyBorder="1">
      <alignment vertical="center"/>
    </xf>
    <xf numFmtId="0" fontId="0" fillId="0" borderId="91" xfId="0" applyBorder="1">
      <alignment vertical="center"/>
    </xf>
    <xf numFmtId="0" fontId="0" fillId="0" borderId="108" xfId="0" applyBorder="1">
      <alignment vertical="center"/>
    </xf>
    <xf numFmtId="0" fontId="0" fillId="0" borderId="109" xfId="0" applyBorder="1">
      <alignment vertical="center"/>
    </xf>
    <xf numFmtId="0" fontId="0" fillId="0" borderId="92" xfId="0" applyBorder="1">
      <alignment vertical="center"/>
    </xf>
    <xf numFmtId="0" fontId="0" fillId="0" borderId="93" xfId="0" applyBorder="1" applyAlignment="1">
      <alignment vertical="top"/>
    </xf>
    <xf numFmtId="0" fontId="0" fillId="0" borderId="93" xfId="0" applyBorder="1" applyAlignment="1">
      <alignment vertical="center" wrapText="1"/>
    </xf>
    <xf numFmtId="0" fontId="0" fillId="0" borderId="94" xfId="0" applyBorder="1">
      <alignment vertical="center"/>
    </xf>
    <xf numFmtId="49" fontId="0" fillId="0" borderId="0" xfId="0" applyNumberFormat="1" applyAlignment="1">
      <alignment vertical="top"/>
    </xf>
    <xf numFmtId="0" fontId="0" fillId="0" borderId="4" xfId="0" applyBorder="1" applyAlignment="1">
      <alignment vertical="top"/>
    </xf>
    <xf numFmtId="0" fontId="0" fillId="0" borderId="12" xfId="0" applyBorder="1" applyAlignment="1">
      <alignment vertical="center" wrapText="1"/>
    </xf>
    <xf numFmtId="0" fontId="0" fillId="0" borderId="23" xfId="0" applyBorder="1" applyAlignment="1">
      <alignment vertical="center" wrapText="1"/>
    </xf>
    <xf numFmtId="0" fontId="0" fillId="0" borderId="38" xfId="0" applyBorder="1" applyAlignment="1">
      <alignment vertical="center" wrapText="1"/>
    </xf>
    <xf numFmtId="0" fontId="0" fillId="0" borderId="28" xfId="0" applyBorder="1" applyAlignment="1">
      <alignment vertical="center" wrapText="1"/>
    </xf>
    <xf numFmtId="0" fontId="0" fillId="0" borderId="14" xfId="0" applyBorder="1" applyAlignment="1">
      <alignment vertical="center" wrapText="1"/>
    </xf>
    <xf numFmtId="0" fontId="0" fillId="0" borderId="23" xfId="0" applyBorder="1">
      <alignment vertical="center"/>
    </xf>
    <xf numFmtId="0" fontId="0" fillId="0" borderId="28" xfId="0" applyBorder="1">
      <alignment vertical="center"/>
    </xf>
    <xf numFmtId="0" fontId="0" fillId="0" borderId="17" xfId="0" applyBorder="1" applyAlignment="1">
      <alignment vertical="center" shrinkToFit="1"/>
    </xf>
    <xf numFmtId="0" fontId="0" fillId="0" borderId="0" xfId="0" applyAlignment="1">
      <alignment horizontal="centerContinuous" vertical="center"/>
    </xf>
    <xf numFmtId="0" fontId="48" fillId="0" borderId="0" xfId="3" applyFont="1">
      <alignment vertical="center"/>
    </xf>
    <xf numFmtId="0" fontId="23" fillId="0" borderId="0" xfId="3" applyFont="1">
      <alignment vertical="center"/>
    </xf>
    <xf numFmtId="0" fontId="21" fillId="0" borderId="0" xfId="3" applyFont="1">
      <alignment vertical="center"/>
    </xf>
    <xf numFmtId="0" fontId="0" fillId="0" borderId="10" xfId="0" applyBorder="1" applyAlignment="1">
      <alignment vertical="center" wrapText="1"/>
    </xf>
    <xf numFmtId="0" fontId="49" fillId="0" borderId="0" xfId="0" applyFont="1">
      <alignment vertical="center"/>
    </xf>
    <xf numFmtId="0" fontId="12" fillId="0" borderId="1" xfId="0" applyFont="1" applyBorder="1" applyAlignment="1">
      <alignment horizontal="right" vertical="center" wrapText="1"/>
    </xf>
    <xf numFmtId="0" fontId="46" fillId="0" borderId="0" xfId="0" applyFont="1">
      <alignment vertical="center"/>
    </xf>
    <xf numFmtId="0" fontId="0" fillId="2" borderId="17" xfId="0" applyFill="1" applyBorder="1">
      <alignment vertical="center"/>
    </xf>
    <xf numFmtId="0" fontId="0" fillId="0" borderId="149" xfId="0" applyBorder="1">
      <alignment vertical="center"/>
    </xf>
    <xf numFmtId="0" fontId="0" fillId="0" borderId="158" xfId="0" applyBorder="1">
      <alignment vertical="center"/>
    </xf>
    <xf numFmtId="0" fontId="0" fillId="0" borderId="159" xfId="0" applyBorder="1">
      <alignment vertical="center"/>
    </xf>
    <xf numFmtId="0" fontId="0" fillId="0" borderId="160" xfId="0" applyBorder="1">
      <alignment vertical="center"/>
    </xf>
    <xf numFmtId="0" fontId="28" fillId="9" borderId="17" xfId="0" applyFont="1" applyFill="1" applyBorder="1" applyAlignment="1">
      <alignment horizontal="right" vertical="center"/>
    </xf>
    <xf numFmtId="0" fontId="2" fillId="9" borderId="30" xfId="0" applyFont="1" applyFill="1" applyBorder="1" applyAlignment="1">
      <alignment horizontal="right" vertical="center"/>
    </xf>
    <xf numFmtId="0" fontId="0" fillId="9" borderId="40" xfId="0" applyFill="1" applyBorder="1">
      <alignment vertical="center"/>
    </xf>
    <xf numFmtId="0" fontId="0" fillId="3" borderId="130" xfId="0" applyFill="1" applyBorder="1" applyProtection="1">
      <alignment vertical="center"/>
      <protection locked="0"/>
    </xf>
    <xf numFmtId="0" fontId="0" fillId="3" borderId="131" xfId="0" applyFill="1" applyBorder="1" applyProtection="1">
      <alignment vertical="center"/>
      <protection locked="0"/>
    </xf>
    <xf numFmtId="0" fontId="0" fillId="3" borderId="132" xfId="0" applyFill="1" applyBorder="1" applyProtection="1">
      <alignment vertical="center"/>
      <protection locked="0"/>
    </xf>
    <xf numFmtId="0" fontId="0" fillId="3" borderId="85" xfId="0" applyFill="1" applyBorder="1" applyProtection="1">
      <alignment vertical="center"/>
      <protection locked="0"/>
    </xf>
    <xf numFmtId="0" fontId="0" fillId="0" borderId="177" xfId="0" applyBorder="1">
      <alignment vertical="center"/>
    </xf>
    <xf numFmtId="0" fontId="0" fillId="0" borderId="178" xfId="0" applyBorder="1">
      <alignment vertical="center"/>
    </xf>
    <xf numFmtId="0" fontId="35" fillId="0" borderId="9" xfId="0" applyFont="1" applyBorder="1" applyAlignment="1">
      <alignment horizontal="center" vertical="center"/>
    </xf>
    <xf numFmtId="0" fontId="35" fillId="0" borderId="10" xfId="0" applyFont="1" applyBorder="1">
      <alignment vertical="center"/>
    </xf>
    <xf numFmtId="0" fontId="35" fillId="0" borderId="0" xfId="0" applyFont="1">
      <alignment vertical="center"/>
    </xf>
    <xf numFmtId="0" fontId="35" fillId="0" borderId="15" xfId="0" applyFont="1" applyBorder="1" applyAlignment="1">
      <alignment horizontal="center" vertical="center"/>
    </xf>
    <xf numFmtId="0" fontId="35" fillId="0" borderId="16" xfId="0" applyFont="1" applyBorder="1">
      <alignment vertical="center"/>
    </xf>
    <xf numFmtId="0" fontId="35" fillId="0" borderId="0" xfId="0" applyFont="1" applyAlignment="1">
      <alignment horizontal="center" vertical="center"/>
    </xf>
    <xf numFmtId="0" fontId="30" fillId="2" borderId="15" xfId="0" applyFont="1" applyFill="1" applyBorder="1">
      <alignment vertical="center"/>
    </xf>
    <xf numFmtId="0" fontId="10" fillId="0" borderId="0" xfId="0" applyFont="1" applyAlignment="1">
      <alignment horizontal="centerContinuous" vertical="center"/>
    </xf>
    <xf numFmtId="0" fontId="53" fillId="0" borderId="0" xfId="0" applyFont="1" applyAlignment="1">
      <alignment horizontal="centerContinuous" vertical="center"/>
    </xf>
    <xf numFmtId="0" fontId="52" fillId="0" borderId="0" xfId="0" applyFont="1">
      <alignment vertical="center"/>
    </xf>
    <xf numFmtId="0" fontId="7" fillId="9" borderId="19" xfId="0" applyFont="1" applyFill="1" applyBorder="1">
      <alignment vertical="center"/>
    </xf>
    <xf numFmtId="0" fontId="7" fillId="9" borderId="1" xfId="0" applyFont="1" applyFill="1" applyBorder="1">
      <alignment vertical="center"/>
    </xf>
    <xf numFmtId="0" fontId="56" fillId="0" borderId="0" xfId="0" applyFont="1">
      <alignment vertical="center"/>
    </xf>
    <xf numFmtId="0" fontId="0" fillId="0" borderId="18" xfId="0" applyBorder="1">
      <alignment vertical="center"/>
    </xf>
    <xf numFmtId="0" fontId="0" fillId="0" borderId="22" xfId="0" applyBorder="1">
      <alignment vertical="center"/>
    </xf>
    <xf numFmtId="0" fontId="14" fillId="0" borderId="0" xfId="0" applyFont="1" applyAlignment="1">
      <alignment vertical="center" wrapText="1"/>
    </xf>
    <xf numFmtId="0" fontId="57" fillId="0" borderId="44" xfId="0" applyFont="1" applyBorder="1" applyAlignment="1">
      <alignment horizontal="centerContinuous" vertical="center"/>
    </xf>
    <xf numFmtId="0" fontId="0" fillId="0" borderId="4" xfId="0" applyBorder="1" applyAlignment="1">
      <alignment vertical="center" shrinkToFit="1"/>
    </xf>
    <xf numFmtId="0" fontId="0" fillId="9" borderId="183" xfId="0" applyFill="1" applyBorder="1" applyAlignment="1">
      <alignment horizontal="center" vertical="center"/>
    </xf>
    <xf numFmtId="0" fontId="0" fillId="9" borderId="184" xfId="0" applyFill="1" applyBorder="1" applyAlignment="1">
      <alignment horizontal="center" vertical="center"/>
    </xf>
    <xf numFmtId="0" fontId="7" fillId="0" borderId="16" xfId="0" applyFont="1" applyBorder="1">
      <alignment vertical="center"/>
    </xf>
    <xf numFmtId="0" fontId="0" fillId="9" borderId="4" xfId="0" applyFill="1" applyBorder="1">
      <alignment vertical="center"/>
    </xf>
    <xf numFmtId="0" fontId="2" fillId="9" borderId="16" xfId="0" applyFont="1" applyFill="1" applyBorder="1">
      <alignment vertical="center"/>
    </xf>
    <xf numFmtId="0" fontId="35" fillId="0" borderId="4" xfId="0" applyFont="1" applyBorder="1" applyAlignment="1">
      <alignment horizontal="center" vertical="center"/>
    </xf>
    <xf numFmtId="0" fontId="35" fillId="0" borderId="5" xfId="0" applyFont="1" applyBorder="1">
      <alignment vertical="center"/>
    </xf>
    <xf numFmtId="0" fontId="35" fillId="0" borderId="17" xfId="0" applyFont="1" applyBorder="1">
      <alignment vertical="center"/>
    </xf>
    <xf numFmtId="0" fontId="0" fillId="9" borderId="112" xfId="0" applyFill="1" applyBorder="1">
      <alignment vertical="center"/>
    </xf>
    <xf numFmtId="0" fontId="2" fillId="9" borderId="193" xfId="0" applyFont="1" applyFill="1" applyBorder="1">
      <alignment vertical="center"/>
    </xf>
    <xf numFmtId="0" fontId="30" fillId="9" borderId="40" xfId="0" applyFont="1" applyFill="1" applyBorder="1">
      <alignment vertical="center"/>
    </xf>
    <xf numFmtId="0" fontId="4" fillId="9" borderId="40" xfId="0" applyFont="1" applyFill="1" applyBorder="1">
      <alignment vertical="center"/>
    </xf>
    <xf numFmtId="0" fontId="4" fillId="9" borderId="193" xfId="0" applyFont="1" applyFill="1" applyBorder="1">
      <alignment vertical="center"/>
    </xf>
    <xf numFmtId="0" fontId="51" fillId="9" borderId="194" xfId="0" applyFont="1" applyFill="1" applyBorder="1" applyAlignment="1">
      <alignment horizontal="right" vertical="center"/>
    </xf>
    <xf numFmtId="0" fontId="51" fillId="9" borderId="195" xfId="0" applyFont="1" applyFill="1" applyBorder="1" applyAlignment="1">
      <alignment horizontal="right" vertical="center"/>
    </xf>
    <xf numFmtId="0" fontId="0" fillId="9" borderId="193" xfId="0" applyFill="1" applyBorder="1">
      <alignment vertical="center"/>
    </xf>
    <xf numFmtId="0" fontId="0" fillId="9" borderId="23" xfId="0" applyFill="1" applyBorder="1" applyAlignment="1">
      <alignment horizontal="center" vertical="center"/>
    </xf>
    <xf numFmtId="0" fontId="0" fillId="9" borderId="28" xfId="0" applyFill="1" applyBorder="1" applyAlignment="1">
      <alignment horizontal="center" vertical="center"/>
    </xf>
    <xf numFmtId="0" fontId="0" fillId="0" borderId="208" xfId="0" applyBorder="1">
      <alignment vertical="center"/>
    </xf>
    <xf numFmtId="0" fontId="0" fillId="9" borderId="209" xfId="0" applyFill="1" applyBorder="1">
      <alignment vertical="center"/>
    </xf>
    <xf numFmtId="0" fontId="0" fillId="0" borderId="210" xfId="0" applyBorder="1">
      <alignment vertical="center"/>
    </xf>
    <xf numFmtId="0" fontId="0" fillId="0" borderId="211" xfId="0" applyBorder="1">
      <alignment vertical="center"/>
    </xf>
    <xf numFmtId="0" fontId="0" fillId="0" borderId="212" xfId="0" applyBorder="1">
      <alignment vertical="center"/>
    </xf>
    <xf numFmtId="0" fontId="0" fillId="0" borderId="213" xfId="0" applyBorder="1">
      <alignment vertical="center"/>
    </xf>
    <xf numFmtId="0" fontId="0" fillId="0" borderId="214" xfId="0" applyBorder="1">
      <alignment vertical="center"/>
    </xf>
    <xf numFmtId="0" fontId="0" fillId="0" borderId="215" xfId="0" applyBorder="1">
      <alignment vertical="center"/>
    </xf>
    <xf numFmtId="0" fontId="0" fillId="9" borderId="38" xfId="0" applyFill="1" applyBorder="1">
      <alignment vertical="center"/>
    </xf>
    <xf numFmtId="0" fontId="0" fillId="0" borderId="218" xfId="0" applyBorder="1">
      <alignment vertical="center"/>
    </xf>
    <xf numFmtId="0" fontId="0" fillId="0" borderId="219" xfId="0" applyBorder="1">
      <alignment vertical="center"/>
    </xf>
    <xf numFmtId="0" fontId="2" fillId="0" borderId="0" xfId="0" applyFont="1" applyAlignment="1"/>
    <xf numFmtId="0" fontId="0" fillId="9" borderId="220" xfId="0" applyFill="1" applyBorder="1" applyAlignment="1">
      <alignment horizontal="center" vertical="center"/>
    </xf>
    <xf numFmtId="0" fontId="0" fillId="0" borderId="222" xfId="0" applyBorder="1">
      <alignment vertical="center"/>
    </xf>
    <xf numFmtId="0" fontId="0" fillId="0" borderId="223" xfId="0" applyBorder="1">
      <alignment vertical="center"/>
    </xf>
    <xf numFmtId="0" fontId="2" fillId="0" borderId="223" xfId="0" applyFont="1" applyBorder="1">
      <alignment vertical="center"/>
    </xf>
    <xf numFmtId="0" fontId="0" fillId="0" borderId="224" xfId="0" applyBorder="1">
      <alignment vertical="center"/>
    </xf>
    <xf numFmtId="0" fontId="6" fillId="0" borderId="225" xfId="0" applyFont="1" applyBorder="1">
      <alignment vertical="center"/>
    </xf>
    <xf numFmtId="0" fontId="0" fillId="0" borderId="226" xfId="0" applyBorder="1">
      <alignment vertical="center"/>
    </xf>
    <xf numFmtId="0" fontId="0" fillId="0" borderId="225" xfId="0" applyBorder="1">
      <alignment vertical="center"/>
    </xf>
    <xf numFmtId="0" fontId="0" fillId="0" borderId="227" xfId="0" applyBorder="1">
      <alignment vertical="center"/>
    </xf>
    <xf numFmtId="0" fontId="0" fillId="0" borderId="228" xfId="0" applyBorder="1">
      <alignment vertical="center"/>
    </xf>
    <xf numFmtId="0" fontId="0" fillId="0" borderId="229" xfId="0" applyBorder="1">
      <alignment vertical="center"/>
    </xf>
    <xf numFmtId="0" fontId="2" fillId="0" borderId="229" xfId="0" applyFont="1" applyBorder="1">
      <alignment vertical="center"/>
    </xf>
    <xf numFmtId="0" fontId="0" fillId="0" borderId="230" xfId="0" applyBorder="1">
      <alignment vertical="center"/>
    </xf>
    <xf numFmtId="0" fontId="0" fillId="9" borderId="15" xfId="0" applyFill="1" applyBorder="1" applyAlignment="1">
      <alignment horizontal="center" vertical="center"/>
    </xf>
    <xf numFmtId="0" fontId="0" fillId="9" borderId="4" xfId="0" applyFill="1" applyBorder="1" applyAlignment="1">
      <alignment horizontal="center" vertical="center"/>
    </xf>
    <xf numFmtId="0" fontId="42" fillId="6" borderId="3" xfId="2" applyFont="1" applyFill="1" applyBorder="1" applyAlignment="1">
      <alignment horizontal="center" vertical="center"/>
    </xf>
    <xf numFmtId="0" fontId="0" fillId="0" borderId="64" xfId="0" applyBorder="1">
      <alignment vertical="center"/>
    </xf>
    <xf numFmtId="0" fontId="2" fillId="0" borderId="0" xfId="0" applyFont="1" applyAlignment="1">
      <alignment horizontal="right" vertical="center"/>
    </xf>
    <xf numFmtId="0" fontId="0" fillId="0" borderId="238" xfId="0" applyBorder="1">
      <alignment vertical="center"/>
    </xf>
    <xf numFmtId="0" fontId="0" fillId="9" borderId="16" xfId="0" applyFill="1" applyBorder="1" applyAlignment="1">
      <alignment horizontal="right" vertical="center"/>
    </xf>
    <xf numFmtId="0" fontId="19" fillId="0" borderId="0" xfId="3" applyFont="1" applyAlignment="1">
      <alignment horizontal="right" vertical="center"/>
    </xf>
    <xf numFmtId="0" fontId="19" fillId="0" borderId="58" xfId="3" applyFont="1" applyBorder="1" applyAlignment="1" applyProtection="1">
      <alignment horizontal="center" vertical="center"/>
      <protection locked="0"/>
    </xf>
    <xf numFmtId="177" fontId="19" fillId="11" borderId="60" xfId="3" applyNumberFormat="1" applyFont="1" applyFill="1" applyBorder="1" applyAlignment="1">
      <alignment horizontal="center" vertical="center"/>
    </xf>
    <xf numFmtId="177" fontId="19" fillId="11" borderId="59" xfId="3" applyNumberFormat="1" applyFont="1" applyFill="1" applyBorder="1" applyAlignment="1">
      <alignment horizontal="center" vertical="center"/>
    </xf>
    <xf numFmtId="0" fontId="30" fillId="0" borderId="28" xfId="0" applyFont="1" applyBorder="1" applyAlignment="1">
      <alignment vertical="center" wrapText="1"/>
    </xf>
    <xf numFmtId="0" fontId="0" fillId="0" borderId="38" xfId="0" applyBorder="1">
      <alignment vertical="center"/>
    </xf>
    <xf numFmtId="0" fontId="0" fillId="0" borderId="7" xfId="0" applyBorder="1" applyAlignment="1">
      <alignment horizontal="right" vertical="center"/>
    </xf>
    <xf numFmtId="0" fontId="30" fillId="0" borderId="3" xfId="0" applyFont="1" applyBorder="1" applyAlignment="1">
      <alignment vertical="center" wrapText="1"/>
    </xf>
    <xf numFmtId="0" fontId="30" fillId="0" borderId="23" xfId="0" applyFont="1" applyBorder="1" applyAlignment="1">
      <alignment vertical="center" wrapText="1"/>
    </xf>
    <xf numFmtId="0" fontId="0" fillId="0" borderId="99" xfId="0" applyBorder="1">
      <alignment vertical="center"/>
    </xf>
    <xf numFmtId="0" fontId="30" fillId="0" borderId="26" xfId="0" applyFont="1" applyBorder="1" applyAlignment="1">
      <alignment vertical="center" wrapText="1"/>
    </xf>
    <xf numFmtId="0" fontId="0" fillId="0" borderId="12" xfId="0" applyBorder="1" applyAlignment="1">
      <alignment vertical="top"/>
    </xf>
    <xf numFmtId="0" fontId="0" fillId="0" borderId="99" xfId="0" applyBorder="1" applyAlignment="1">
      <alignment vertical="center" wrapText="1"/>
    </xf>
    <xf numFmtId="0" fontId="7" fillId="0" borderId="0" xfId="0" applyFont="1" applyAlignment="1">
      <alignment vertical="top"/>
    </xf>
    <xf numFmtId="0" fontId="30" fillId="0" borderId="0" xfId="0" applyFont="1" applyAlignment="1">
      <alignment vertical="top"/>
    </xf>
    <xf numFmtId="0" fontId="0" fillId="0" borderId="24" xfId="0" applyBorder="1" applyAlignment="1">
      <alignment vertical="center" shrinkToFit="1"/>
    </xf>
    <xf numFmtId="0" fontId="0" fillId="0" borderId="26" xfId="0" applyBorder="1" applyAlignment="1">
      <alignment vertical="center" wrapText="1"/>
    </xf>
    <xf numFmtId="0" fontId="0" fillId="0" borderId="98" xfId="0" applyBorder="1" applyAlignment="1">
      <alignment vertical="center" shrinkToFit="1"/>
    </xf>
    <xf numFmtId="0" fontId="0" fillId="0" borderId="41" xfId="0" applyBorder="1" applyAlignment="1">
      <alignment vertical="center" wrapText="1"/>
    </xf>
    <xf numFmtId="0" fontId="0" fillId="0" borderId="100" xfId="0" applyBorder="1" applyAlignment="1">
      <alignment horizontal="right" vertical="center" textRotation="255"/>
    </xf>
    <xf numFmtId="0" fontId="0" fillId="0" borderId="242" xfId="0" applyBorder="1" applyAlignment="1">
      <alignment vertical="center" wrapText="1"/>
    </xf>
    <xf numFmtId="0" fontId="0" fillId="0" borderId="98" xfId="0" applyBorder="1" applyAlignment="1">
      <alignment horizontal="right" vertical="center" textRotation="255" shrinkToFit="1"/>
    </xf>
    <xf numFmtId="0" fontId="0" fillId="0" borderId="243" xfId="0" applyBorder="1" applyAlignment="1">
      <alignment vertical="center" wrapText="1"/>
    </xf>
    <xf numFmtId="0" fontId="0" fillId="0" borderId="244" xfId="0" applyBorder="1" applyAlignment="1">
      <alignment horizontal="right" vertical="center" wrapText="1"/>
    </xf>
    <xf numFmtId="0" fontId="0" fillId="0" borderId="101" xfId="0" applyBorder="1" applyAlignment="1">
      <alignment vertical="center" wrapText="1"/>
    </xf>
    <xf numFmtId="0" fontId="0" fillId="0" borderId="8" xfId="0" applyBorder="1" applyAlignment="1">
      <alignment vertical="center" wrapText="1"/>
    </xf>
    <xf numFmtId="49" fontId="0" fillId="0" borderId="7" xfId="0" applyNumberFormat="1" applyBorder="1" applyAlignment="1">
      <alignment horizontal="right" vertical="center"/>
    </xf>
    <xf numFmtId="0" fontId="0" fillId="0" borderId="23" xfId="0" applyBorder="1" applyAlignment="1">
      <alignment vertical="center" shrinkToFit="1"/>
    </xf>
    <xf numFmtId="0" fontId="0" fillId="0" borderId="7" xfId="0" applyBorder="1" applyAlignment="1">
      <alignment vertical="top" wrapText="1"/>
    </xf>
    <xf numFmtId="0" fontId="0" fillId="0" borderId="31" xfId="0" applyBorder="1" applyAlignment="1">
      <alignment vertical="center" wrapText="1"/>
    </xf>
    <xf numFmtId="0" fontId="0" fillId="0" borderId="0" xfId="0" applyAlignment="1"/>
    <xf numFmtId="0" fontId="0" fillId="0" borderId="245" xfId="0" applyBorder="1">
      <alignment vertical="center"/>
    </xf>
    <xf numFmtId="0" fontId="33" fillId="0" borderId="28" xfId="0" applyFont="1" applyBorder="1" applyAlignment="1">
      <alignment vertical="center" wrapText="1"/>
    </xf>
    <xf numFmtId="0" fontId="32" fillId="0" borderId="38" xfId="0" applyFont="1" applyBorder="1" applyAlignment="1">
      <alignment vertical="center" wrapText="1"/>
    </xf>
    <xf numFmtId="0" fontId="32" fillId="0" borderId="28" xfId="0" applyFont="1" applyBorder="1" applyAlignment="1">
      <alignment vertical="center" wrapText="1"/>
    </xf>
    <xf numFmtId="0" fontId="63" fillId="0" borderId="38" xfId="0" applyFont="1" applyBorder="1" applyAlignment="1">
      <alignment vertical="center" wrapText="1"/>
    </xf>
    <xf numFmtId="0" fontId="0" fillId="0" borderId="7" xfId="0" applyBorder="1" applyAlignment="1">
      <alignment horizontal="right" vertical="top"/>
    </xf>
    <xf numFmtId="0" fontId="44" fillId="0" borderId="9" xfId="0" applyFont="1" applyBorder="1" applyAlignment="1">
      <alignment vertical="top"/>
    </xf>
    <xf numFmtId="0" fontId="65" fillId="0" borderId="23" xfId="0" applyFont="1" applyBorder="1" applyAlignment="1">
      <alignment vertical="center" wrapText="1"/>
    </xf>
    <xf numFmtId="0" fontId="30" fillId="0" borderId="0" xfId="0" applyFont="1" applyAlignment="1">
      <alignment vertical="center" wrapText="1"/>
    </xf>
    <xf numFmtId="0" fontId="30" fillId="0" borderId="6" xfId="0" applyFont="1" applyBorder="1" applyAlignment="1">
      <alignment vertical="center" wrapText="1"/>
    </xf>
    <xf numFmtId="0" fontId="30" fillId="0" borderId="8" xfId="0" applyFont="1" applyBorder="1" applyAlignment="1">
      <alignment vertical="center" wrapText="1"/>
    </xf>
    <xf numFmtId="0" fontId="30" fillId="0" borderId="38" xfId="0" applyFont="1" applyBorder="1" applyAlignment="1">
      <alignment vertical="center" wrapText="1"/>
    </xf>
    <xf numFmtId="0" fontId="0" fillId="0" borderId="0" xfId="0" applyAlignment="1">
      <alignment horizontal="left" vertical="center"/>
    </xf>
    <xf numFmtId="0" fontId="55" fillId="0" borderId="0" xfId="0" applyFont="1" applyAlignment="1">
      <alignment horizontal="center" vertical="center"/>
    </xf>
    <xf numFmtId="0" fontId="10" fillId="0" borderId="0" xfId="0" applyFont="1">
      <alignment vertical="center"/>
    </xf>
    <xf numFmtId="0" fontId="0" fillId="9" borderId="249" xfId="0" applyFill="1" applyBorder="1">
      <alignment vertical="center"/>
    </xf>
    <xf numFmtId="0" fontId="4" fillId="9" borderId="250" xfId="0" applyFont="1" applyFill="1" applyBorder="1">
      <alignment vertical="center"/>
    </xf>
    <xf numFmtId="0" fontId="30" fillId="9" borderId="251" xfId="0" applyFont="1" applyFill="1" applyBorder="1">
      <alignment vertical="center"/>
    </xf>
    <xf numFmtId="0" fontId="4" fillId="9" borderId="251" xfId="0" applyFont="1" applyFill="1" applyBorder="1">
      <alignment vertical="center"/>
    </xf>
    <xf numFmtId="0" fontId="0" fillId="9" borderId="251" xfId="0" applyFill="1" applyBorder="1">
      <alignment vertical="center"/>
    </xf>
    <xf numFmtId="2" fontId="6" fillId="0" borderId="0" xfId="0" applyNumberFormat="1" applyFont="1" applyAlignment="1">
      <alignment horizontal="center" vertical="center"/>
    </xf>
    <xf numFmtId="0" fontId="0" fillId="0" borderId="17" xfId="0" applyBorder="1" applyAlignment="1">
      <alignment vertical="center" wrapText="1"/>
    </xf>
    <xf numFmtId="0" fontId="30" fillId="0" borderId="99" xfId="0" applyFont="1" applyBorder="1" applyAlignment="1">
      <alignment vertical="center" wrapText="1"/>
    </xf>
    <xf numFmtId="0" fontId="30" fillId="0" borderId="246" xfId="0" applyFont="1" applyBorder="1" applyAlignment="1">
      <alignment vertical="center" wrapText="1"/>
    </xf>
    <xf numFmtId="0" fontId="0" fillId="0" borderId="9" xfId="0" applyBorder="1" applyAlignment="1">
      <alignment horizontal="right" vertical="top"/>
    </xf>
    <xf numFmtId="0" fontId="0" fillId="0" borderId="4" xfId="0" applyBorder="1" applyAlignment="1">
      <alignment horizontal="right" vertical="top"/>
    </xf>
    <xf numFmtId="0" fontId="0" fillId="0" borderId="14" xfId="0" applyBorder="1" applyAlignment="1">
      <alignment horizontal="right" vertical="center"/>
    </xf>
    <xf numFmtId="0" fontId="0" fillId="0" borderId="14" xfId="0" applyBorder="1" applyAlignment="1">
      <alignment horizontal="right" vertical="top"/>
    </xf>
    <xf numFmtId="0" fontId="30" fillId="0" borderId="101" xfId="0" applyFont="1" applyBorder="1" applyAlignment="1">
      <alignment vertical="center" wrapText="1"/>
    </xf>
    <xf numFmtId="0" fontId="0" fillId="0" borderId="3" xfId="0" applyBorder="1" applyAlignment="1">
      <alignment horizontal="center" vertical="center"/>
    </xf>
    <xf numFmtId="0" fontId="58" fillId="0" borderId="0" xfId="0" applyFont="1" applyAlignment="1">
      <alignment horizontal="centerContinuous" vertical="center"/>
    </xf>
    <xf numFmtId="0" fontId="13" fillId="0" borderId="0" xfId="0" applyFont="1">
      <alignment vertical="center"/>
    </xf>
    <xf numFmtId="0" fontId="52" fillId="0" borderId="0" xfId="0" applyFont="1" applyAlignment="1">
      <alignment horizontal="right" vertical="center"/>
    </xf>
    <xf numFmtId="0" fontId="52" fillId="2" borderId="85" xfId="0" applyFont="1" applyFill="1" applyBorder="1" applyAlignment="1" applyProtection="1">
      <alignment horizontal="right" vertical="center"/>
      <protection locked="0"/>
    </xf>
    <xf numFmtId="0" fontId="44" fillId="0" borderId="0" xfId="0" applyFont="1" applyAlignment="1">
      <alignment horizontal="right" vertical="center"/>
    </xf>
    <xf numFmtId="0" fontId="7" fillId="9" borderId="18" xfId="0" applyFont="1" applyFill="1" applyBorder="1">
      <alignment vertical="center"/>
    </xf>
    <xf numFmtId="0" fontId="7" fillId="6" borderId="261" xfId="0" applyFont="1" applyFill="1" applyBorder="1" applyAlignment="1">
      <alignment horizontal="center" vertical="center"/>
    </xf>
    <xf numFmtId="0" fontId="7" fillId="5" borderId="0" xfId="0" applyFont="1" applyFill="1" applyAlignment="1">
      <alignment horizontal="center" vertical="center"/>
    </xf>
    <xf numFmtId="0" fontId="7" fillId="8" borderId="261" xfId="0" applyFont="1" applyFill="1" applyBorder="1" applyAlignment="1">
      <alignment horizontal="center" vertical="center"/>
    </xf>
    <xf numFmtId="0" fontId="7" fillId="7" borderId="261" xfId="0" applyFont="1" applyFill="1" applyBorder="1" applyAlignment="1">
      <alignment horizontal="center" vertical="center" shrinkToFit="1"/>
    </xf>
    <xf numFmtId="0" fontId="7" fillId="6" borderId="35" xfId="0" applyFont="1" applyFill="1" applyBorder="1">
      <alignment vertical="center"/>
    </xf>
    <xf numFmtId="0" fontId="7" fillId="2" borderId="176" xfId="0" applyFont="1" applyFill="1" applyBorder="1" applyProtection="1">
      <alignment vertical="center"/>
      <protection locked="0"/>
    </xf>
    <xf numFmtId="0" fontId="13" fillId="12" borderId="262" xfId="0" applyFont="1" applyFill="1" applyBorder="1" applyAlignment="1">
      <alignment horizontal="center" vertical="center"/>
    </xf>
    <xf numFmtId="0" fontId="13" fillId="0" borderId="263" xfId="0" applyFont="1" applyBorder="1" applyAlignment="1" applyProtection="1">
      <alignment horizontal="center" vertical="center"/>
      <protection locked="0"/>
    </xf>
    <xf numFmtId="0" fontId="13" fillId="5" borderId="264" xfId="0" applyFont="1" applyFill="1" applyBorder="1" applyAlignment="1">
      <alignment horizontal="center" vertical="center"/>
    </xf>
    <xf numFmtId="0" fontId="13" fillId="0" borderId="265" xfId="0" applyFont="1" applyBorder="1" applyAlignment="1" applyProtection="1">
      <alignment horizontal="center" vertical="center"/>
      <protection locked="0"/>
    </xf>
    <xf numFmtId="0" fontId="13" fillId="0" borderId="35" xfId="0" applyFont="1" applyBorder="1">
      <alignment vertical="center"/>
    </xf>
    <xf numFmtId="0" fontId="68" fillId="0" borderId="37" xfId="0" applyFont="1" applyBorder="1" applyAlignment="1">
      <alignment horizontal="center" vertical="center"/>
    </xf>
    <xf numFmtId="0" fontId="0" fillId="0" borderId="266" xfId="0" applyBorder="1" applyAlignment="1">
      <alignment horizontal="center" vertical="center"/>
    </xf>
    <xf numFmtId="0" fontId="8" fillId="8" borderId="267" xfId="0" applyFont="1" applyFill="1" applyBorder="1" applyAlignment="1">
      <alignment horizontal="center" vertical="center"/>
    </xf>
    <xf numFmtId="0" fontId="13" fillId="12" borderId="268" xfId="0" applyFont="1" applyFill="1" applyBorder="1" applyAlignment="1">
      <alignment horizontal="center" vertical="center"/>
    </xf>
    <xf numFmtId="0" fontId="13" fillId="12" borderId="21" xfId="0" applyFont="1" applyFill="1" applyBorder="1" applyAlignment="1">
      <alignment horizontal="center" vertical="center"/>
    </xf>
    <xf numFmtId="0" fontId="13" fillId="0" borderId="2" xfId="0" applyFont="1" applyBorder="1" applyAlignment="1" applyProtection="1">
      <alignment horizontal="center" vertical="center"/>
      <protection locked="0"/>
    </xf>
    <xf numFmtId="0" fontId="13" fillId="5" borderId="0" xfId="0" applyFont="1" applyFill="1" applyAlignment="1">
      <alignment horizontal="center" vertical="center"/>
    </xf>
    <xf numFmtId="0" fontId="13" fillId="0" borderId="269" xfId="0" applyFont="1" applyBorder="1" applyAlignment="1" applyProtection="1">
      <alignment horizontal="center" vertical="center"/>
      <protection locked="0"/>
    </xf>
    <xf numFmtId="0" fontId="13" fillId="0" borderId="270" xfId="0" applyFont="1" applyBorder="1">
      <alignment vertical="center"/>
    </xf>
    <xf numFmtId="0" fontId="13" fillId="0" borderId="271" xfId="0" applyFont="1" applyBorder="1">
      <alignment vertical="center"/>
    </xf>
    <xf numFmtId="178" fontId="13" fillId="0" borderId="271" xfId="5" applyNumberFormat="1" applyFont="1" applyBorder="1" applyProtection="1">
      <alignment vertical="center"/>
    </xf>
    <xf numFmtId="0" fontId="8" fillId="8" borderId="272" xfId="0" applyFont="1" applyFill="1" applyBorder="1" applyAlignment="1">
      <alignment horizontal="center" vertical="center"/>
    </xf>
    <xf numFmtId="0" fontId="13" fillId="12" borderId="2" xfId="0" applyFont="1" applyFill="1" applyBorder="1" applyAlignment="1">
      <alignment horizontal="center" vertical="center"/>
    </xf>
    <xf numFmtId="0" fontId="7" fillId="3" borderId="176" xfId="0" applyFont="1" applyFill="1" applyBorder="1" applyProtection="1">
      <alignment vertical="center"/>
      <protection locked="0"/>
    </xf>
    <xf numFmtId="0" fontId="13" fillId="12" borderId="273" xfId="0" applyFont="1" applyFill="1" applyBorder="1" applyAlignment="1">
      <alignment horizontal="center" vertical="center"/>
    </xf>
    <xf numFmtId="0" fontId="13" fillId="12" borderId="274" xfId="0" applyFont="1" applyFill="1" applyBorder="1" applyAlignment="1">
      <alignment horizontal="center" vertical="center"/>
    </xf>
    <xf numFmtId="0" fontId="13" fillId="12" borderId="275" xfId="0" applyFont="1" applyFill="1" applyBorder="1" applyAlignment="1">
      <alignment horizontal="center" vertical="center"/>
    </xf>
    <xf numFmtId="0" fontId="13" fillId="5" borderId="276" xfId="0" applyFont="1" applyFill="1" applyBorder="1" applyAlignment="1">
      <alignment horizontal="center" vertical="center"/>
    </xf>
    <xf numFmtId="0" fontId="13" fillId="0" borderId="274" xfId="0" applyFont="1" applyBorder="1" applyAlignment="1" applyProtection="1">
      <alignment horizontal="center" vertical="center"/>
      <protection locked="0"/>
    </xf>
    <xf numFmtId="0" fontId="13" fillId="0" borderId="277" xfId="0" applyFont="1" applyBorder="1" applyAlignment="1" applyProtection="1">
      <alignment horizontal="center" vertical="center"/>
      <protection locked="0"/>
    </xf>
    <xf numFmtId="0" fontId="52" fillId="0" borderId="0" xfId="0" applyFont="1" applyAlignment="1">
      <alignment horizontal="center" vertical="center"/>
    </xf>
    <xf numFmtId="0" fontId="13" fillId="0" borderId="19" xfId="0" applyFont="1" applyBorder="1">
      <alignment vertical="center"/>
    </xf>
    <xf numFmtId="0" fontId="68" fillId="0" borderId="19" xfId="0" applyFont="1" applyBorder="1">
      <alignment vertical="center"/>
    </xf>
    <xf numFmtId="0" fontId="68" fillId="0" borderId="19" xfId="0" applyFont="1" applyBorder="1" applyAlignment="1">
      <alignment horizontal="center" vertical="center"/>
    </xf>
    <xf numFmtId="0" fontId="13" fillId="0" borderId="20" xfId="0" applyFont="1" applyBorder="1">
      <alignment vertical="center"/>
    </xf>
    <xf numFmtId="0" fontId="7" fillId="8" borderId="35" xfId="0" applyFont="1" applyFill="1" applyBorder="1">
      <alignment vertical="center"/>
    </xf>
    <xf numFmtId="0" fontId="13" fillId="12" borderId="1" xfId="0" applyFont="1" applyFill="1" applyBorder="1" applyAlignment="1">
      <alignment horizontal="center" vertical="center"/>
    </xf>
    <xf numFmtId="0" fontId="13" fillId="5" borderId="46" xfId="0" applyFont="1" applyFill="1" applyBorder="1" applyAlignment="1">
      <alignment horizontal="center" vertical="center"/>
    </xf>
    <xf numFmtId="0" fontId="13" fillId="0" borderId="278" xfId="0" applyFont="1" applyBorder="1" applyAlignment="1" applyProtection="1">
      <alignment horizontal="center" vertical="center"/>
      <protection locked="0"/>
    </xf>
    <xf numFmtId="0" fontId="13" fillId="0" borderId="279" xfId="0" applyFont="1" applyBorder="1" applyAlignment="1" applyProtection="1">
      <alignment horizontal="center" vertical="center"/>
      <protection locked="0"/>
    </xf>
    <xf numFmtId="0" fontId="7" fillId="8" borderId="117" xfId="0" applyFont="1" applyFill="1" applyBorder="1">
      <alignment vertical="center"/>
    </xf>
    <xf numFmtId="0" fontId="13" fillId="0" borderId="1" xfId="0" applyFont="1" applyBorder="1" applyAlignment="1" applyProtection="1">
      <alignment horizontal="center" vertical="center"/>
      <protection locked="0"/>
    </xf>
    <xf numFmtId="0" fontId="13" fillId="0" borderId="280" xfId="0" applyFont="1" applyBorder="1" applyAlignment="1" applyProtection="1">
      <alignment horizontal="center" vertical="center"/>
      <protection locked="0"/>
    </xf>
    <xf numFmtId="0" fontId="13" fillId="5" borderId="20" xfId="0" applyFont="1" applyFill="1" applyBorder="1" applyAlignment="1">
      <alignment horizontal="center" vertical="center"/>
    </xf>
    <xf numFmtId="0" fontId="13" fillId="12" borderId="282" xfId="0" applyFont="1" applyFill="1" applyBorder="1" applyAlignment="1">
      <alignment horizontal="center" vertical="center"/>
    </xf>
    <xf numFmtId="0" fontId="13" fillId="0" borderId="282" xfId="0" applyFont="1" applyBorder="1" applyAlignment="1" applyProtection="1">
      <alignment horizontal="center" vertical="center"/>
      <protection locked="0"/>
    </xf>
    <xf numFmtId="0" fontId="13" fillId="0" borderId="283" xfId="0" applyFont="1" applyBorder="1" applyAlignment="1" applyProtection="1">
      <alignment horizontal="center" vertical="center"/>
      <protection locked="0"/>
    </xf>
    <xf numFmtId="0" fontId="66" fillId="0" borderId="0" xfId="0" applyFont="1" applyAlignment="1">
      <alignment horizontal="center" vertical="center"/>
    </xf>
    <xf numFmtId="0" fontId="68" fillId="0" borderId="46" xfId="0" applyFont="1" applyBorder="1" applyAlignment="1">
      <alignment horizontal="center" vertical="center"/>
    </xf>
    <xf numFmtId="0" fontId="13" fillId="0" borderId="46" xfId="0" applyFont="1" applyBorder="1">
      <alignment vertical="center"/>
    </xf>
    <xf numFmtId="0" fontId="8" fillId="3" borderId="2" xfId="0" applyFont="1" applyFill="1" applyBorder="1" applyAlignment="1" applyProtection="1">
      <alignment horizontal="center" vertical="center"/>
      <protection locked="0"/>
    </xf>
    <xf numFmtId="0" fontId="7" fillId="7" borderId="117" xfId="0" applyFont="1" applyFill="1" applyBorder="1">
      <alignment vertical="center"/>
    </xf>
    <xf numFmtId="0" fontId="70" fillId="0" borderId="0" xfId="0" applyFont="1">
      <alignment vertical="center"/>
    </xf>
    <xf numFmtId="0" fontId="68" fillId="0" borderId="0" xfId="0" applyFont="1" applyAlignment="1">
      <alignment horizontal="center" vertical="center"/>
    </xf>
    <xf numFmtId="0" fontId="13" fillId="12" borderId="285" xfId="0" applyFont="1" applyFill="1" applyBorder="1" applyAlignment="1">
      <alignment horizontal="center" vertical="center"/>
    </xf>
    <xf numFmtId="0" fontId="13" fillId="0" borderId="286" xfId="0" applyFont="1" applyBorder="1" applyAlignment="1">
      <alignment vertical="center" wrapText="1"/>
    </xf>
    <xf numFmtId="0" fontId="13" fillId="0" borderId="78" xfId="0" applyFont="1" applyBorder="1" applyAlignment="1">
      <alignment vertical="center" wrapText="1"/>
    </xf>
    <xf numFmtId="178" fontId="13" fillId="0" borderId="78" xfId="5" applyNumberFormat="1" applyFont="1" applyBorder="1" applyAlignment="1" applyProtection="1">
      <alignment vertical="center" wrapText="1"/>
    </xf>
    <xf numFmtId="0" fontId="44" fillId="0" borderId="0" xfId="0" applyFont="1" applyAlignment="1">
      <alignment horizontal="center" vertical="center"/>
    </xf>
    <xf numFmtId="0" fontId="7" fillId="7" borderId="117" xfId="0" applyFont="1" applyFill="1" applyBorder="1" applyAlignment="1">
      <alignment vertical="center" shrinkToFit="1"/>
    </xf>
    <xf numFmtId="0" fontId="13" fillId="12" borderId="287" xfId="0" applyFont="1" applyFill="1" applyBorder="1" applyAlignment="1">
      <alignment horizontal="center" vertical="center"/>
    </xf>
    <xf numFmtId="0" fontId="32" fillId="0" borderId="5" xfId="0" applyFont="1" applyBorder="1">
      <alignment vertical="center"/>
    </xf>
    <xf numFmtId="0" fontId="32" fillId="0" borderId="0" xfId="0" applyFont="1" applyAlignment="1">
      <alignment vertical="center" wrapText="1"/>
    </xf>
    <xf numFmtId="0" fontId="0" fillId="12" borderId="21" xfId="0" applyFill="1" applyBorder="1">
      <alignment vertical="center"/>
    </xf>
    <xf numFmtId="0" fontId="32" fillId="0" borderId="4" xfId="0" applyFont="1" applyBorder="1">
      <alignment vertical="center"/>
    </xf>
    <xf numFmtId="0" fontId="71" fillId="0" borderId="5" xfId="0" applyFont="1" applyBorder="1">
      <alignment vertical="center"/>
    </xf>
    <xf numFmtId="0" fontId="32" fillId="0" borderId="100" xfId="0" applyFont="1" applyBorder="1">
      <alignment vertical="center"/>
    </xf>
    <xf numFmtId="0" fontId="32" fillId="0" borderId="7" xfId="0" applyFont="1" applyBorder="1" applyAlignment="1">
      <alignment vertical="center" wrapText="1"/>
    </xf>
    <xf numFmtId="0" fontId="10" fillId="12" borderId="2" xfId="0" applyFont="1" applyFill="1" applyBorder="1" applyAlignment="1">
      <alignment horizontal="center" vertical="center"/>
    </xf>
    <xf numFmtId="0" fontId="32" fillId="0" borderId="7" xfId="0" applyFont="1" applyBorder="1">
      <alignment vertical="center"/>
    </xf>
    <xf numFmtId="0" fontId="46" fillId="0" borderId="0" xfId="0" applyFont="1" applyAlignment="1">
      <alignment vertical="top"/>
    </xf>
    <xf numFmtId="0" fontId="32" fillId="0" borderId="39" xfId="0" applyFont="1" applyBorder="1">
      <alignment vertical="center"/>
    </xf>
    <xf numFmtId="0" fontId="0" fillId="12" borderId="2" xfId="0" applyFill="1" applyBorder="1">
      <alignment vertical="center"/>
    </xf>
    <xf numFmtId="0" fontId="32" fillId="0" borderId="39" xfId="0" applyFont="1" applyBorder="1" applyAlignment="1">
      <alignment vertical="center" wrapText="1"/>
    </xf>
    <xf numFmtId="0" fontId="46" fillId="0" borderId="9" xfId="0" applyFont="1" applyBorder="1" applyAlignment="1">
      <alignment horizontal="centerContinuous" vertical="center"/>
    </xf>
    <xf numFmtId="0" fontId="32" fillId="0" borderId="10" xfId="0" applyFont="1" applyBorder="1" applyAlignment="1">
      <alignment horizontal="centerContinuous" vertical="center"/>
    </xf>
    <xf numFmtId="0" fontId="32" fillId="0" borderId="10" xfId="0" applyFont="1" applyBorder="1" applyAlignment="1">
      <alignment horizontal="centerContinuous" vertical="center" shrinkToFit="1"/>
    </xf>
    <xf numFmtId="0" fontId="32" fillId="0" borderId="29" xfId="0" applyFont="1" applyBorder="1">
      <alignment vertical="center"/>
    </xf>
    <xf numFmtId="0" fontId="6" fillId="0" borderId="0" xfId="0" applyFont="1" applyAlignment="1">
      <alignment vertical="top"/>
    </xf>
    <xf numFmtId="0" fontId="0" fillId="0" borderId="16" xfId="0" applyBorder="1" applyAlignment="1">
      <alignment vertical="center" shrinkToFit="1"/>
    </xf>
    <xf numFmtId="0" fontId="51" fillId="0" borderId="0" xfId="0" applyFont="1" applyAlignment="1">
      <alignment horizontal="right" vertical="center"/>
    </xf>
    <xf numFmtId="0" fontId="0" fillId="0" borderId="0" xfId="0" applyAlignment="1">
      <alignment horizontal="center" vertical="center" shrinkToFit="1"/>
    </xf>
    <xf numFmtId="0" fontId="0" fillId="3" borderId="85" xfId="0" applyFill="1" applyBorder="1" applyAlignment="1" applyProtection="1">
      <alignment horizontal="right" vertical="center"/>
      <protection locked="0"/>
    </xf>
    <xf numFmtId="0" fontId="0" fillId="0" borderId="88" xfId="0" applyBorder="1" applyAlignment="1">
      <alignment horizontal="center" vertical="center"/>
    </xf>
    <xf numFmtId="0" fontId="0" fillId="0" borderId="95" xfId="0" applyBorder="1" applyAlignment="1">
      <alignment horizontal="center" vertical="center"/>
    </xf>
    <xf numFmtId="0" fontId="32" fillId="3" borderId="130" xfId="0" applyFont="1" applyFill="1" applyBorder="1" applyProtection="1">
      <alignment vertical="center"/>
      <protection locked="0"/>
    </xf>
    <xf numFmtId="0" fontId="32" fillId="3" borderId="131" xfId="0" applyFont="1" applyFill="1" applyBorder="1" applyProtection="1">
      <alignment vertical="center"/>
      <protection locked="0"/>
    </xf>
    <xf numFmtId="0" fontId="32" fillId="3" borderId="132" xfId="0" applyFont="1" applyFill="1" applyBorder="1" applyProtection="1">
      <alignment vertical="center"/>
      <protection locked="0"/>
    </xf>
    <xf numFmtId="0" fontId="0" fillId="3" borderId="10" xfId="0" applyFill="1" applyBorder="1" applyProtection="1">
      <alignment vertical="center"/>
      <protection locked="0"/>
    </xf>
    <xf numFmtId="38" fontId="12" fillId="3" borderId="18" xfId="1" applyFont="1" applyFill="1" applyBorder="1" applyAlignment="1" applyProtection="1">
      <alignment horizontal="right" vertical="center" shrinkToFit="1"/>
      <protection locked="0"/>
    </xf>
    <xf numFmtId="0" fontId="0" fillId="0" borderId="0" xfId="0" applyProtection="1">
      <alignment vertical="center"/>
      <protection locked="0"/>
    </xf>
    <xf numFmtId="0" fontId="32" fillId="2" borderId="85" xfId="0" applyFont="1" applyFill="1" applyBorder="1" applyProtection="1">
      <alignment vertical="center"/>
      <protection locked="0"/>
    </xf>
    <xf numFmtId="0" fontId="65" fillId="0" borderId="0" xfId="0" applyFont="1">
      <alignment vertical="center"/>
    </xf>
    <xf numFmtId="0" fontId="12" fillId="3" borderId="18" xfId="0" applyFont="1" applyFill="1" applyBorder="1" applyAlignment="1" applyProtection="1">
      <alignment horizontal="left" vertical="center" shrinkToFit="1"/>
      <protection locked="0"/>
    </xf>
    <xf numFmtId="0" fontId="12" fillId="3" borderId="19" xfId="0" applyFont="1" applyFill="1" applyBorder="1" applyAlignment="1" applyProtection="1">
      <alignment horizontal="left" vertical="center" shrinkToFit="1"/>
      <protection locked="0"/>
    </xf>
    <xf numFmtId="0" fontId="0" fillId="3" borderId="19" xfId="0" applyFill="1" applyBorder="1" applyAlignment="1" applyProtection="1">
      <alignment horizontal="left" vertical="center" shrinkToFit="1"/>
      <protection locked="0"/>
    </xf>
    <xf numFmtId="0" fontId="0" fillId="3" borderId="1" xfId="0" applyFill="1" applyBorder="1" applyAlignment="1" applyProtection="1">
      <alignment horizontal="left" vertical="center" shrinkToFit="1"/>
      <protection locked="0"/>
    </xf>
    <xf numFmtId="177" fontId="19" fillId="2" borderId="52" xfId="3" applyNumberFormat="1" applyFont="1" applyFill="1" applyBorder="1" applyAlignment="1" applyProtection="1">
      <alignment horizontal="right" vertical="center" shrinkToFit="1"/>
      <protection locked="0"/>
    </xf>
    <xf numFmtId="177" fontId="19" fillId="2" borderId="51" xfId="3" applyNumberFormat="1" applyFont="1" applyFill="1" applyBorder="1" applyAlignment="1" applyProtection="1">
      <alignment horizontal="right" vertical="center" shrinkToFit="1"/>
      <protection locked="0"/>
    </xf>
    <xf numFmtId="0" fontId="19" fillId="2" borderId="55" xfId="3" applyFont="1" applyFill="1" applyBorder="1" applyAlignment="1" applyProtection="1">
      <alignment horizontal="left" vertical="center" shrinkToFit="1"/>
      <protection locked="0"/>
    </xf>
    <xf numFmtId="177" fontId="19" fillId="2" borderId="54" xfId="3" applyNumberFormat="1" applyFont="1" applyFill="1" applyBorder="1" applyAlignment="1" applyProtection="1">
      <alignment horizontal="right" vertical="center" shrinkToFit="1"/>
      <protection locked="0"/>
    </xf>
    <xf numFmtId="177" fontId="19" fillId="0" borderId="53" xfId="3" applyNumberFormat="1" applyFont="1" applyBorder="1" applyAlignment="1">
      <alignment horizontal="right" vertical="center" shrinkToFit="1"/>
    </xf>
    <xf numFmtId="0" fontId="19" fillId="3" borderId="55" xfId="3" applyFont="1" applyFill="1" applyBorder="1" applyAlignment="1" applyProtection="1">
      <alignment horizontal="left" vertical="center" shrinkToFit="1"/>
      <protection locked="0"/>
    </xf>
    <xf numFmtId="177" fontId="19" fillId="3" borderId="54" xfId="3" applyNumberFormat="1" applyFont="1" applyFill="1" applyBorder="1" applyAlignment="1" applyProtection="1">
      <alignment horizontal="right" vertical="center" shrinkToFit="1"/>
      <protection locked="0"/>
    </xf>
    <xf numFmtId="0" fontId="19" fillId="3" borderId="239" xfId="3" applyFont="1" applyFill="1" applyBorder="1" applyAlignment="1" applyProtection="1">
      <alignment horizontal="left" vertical="center" shrinkToFit="1"/>
      <protection locked="0"/>
    </xf>
    <xf numFmtId="177" fontId="19" fillId="3" borderId="240" xfId="3" applyNumberFormat="1" applyFont="1" applyFill="1" applyBorder="1" applyAlignment="1" applyProtection="1">
      <alignment horizontal="right" vertical="center" shrinkToFit="1"/>
      <protection locked="0"/>
    </xf>
    <xf numFmtId="177" fontId="19" fillId="0" borderId="241" xfId="3" applyNumberFormat="1" applyFont="1" applyBorder="1" applyAlignment="1">
      <alignment horizontal="right" vertical="center" shrinkToFit="1"/>
    </xf>
    <xf numFmtId="177" fontId="19" fillId="0" borderId="56" xfId="3" applyNumberFormat="1" applyFont="1" applyBorder="1" applyAlignment="1">
      <alignment horizontal="right" vertical="center" shrinkToFit="1"/>
    </xf>
    <xf numFmtId="177" fontId="19" fillId="0" borderId="51" xfId="3" applyNumberFormat="1" applyFont="1" applyBorder="1" applyAlignment="1">
      <alignment horizontal="right" vertical="center" shrinkToFit="1"/>
    </xf>
    <xf numFmtId="177" fontId="19" fillId="0" borderId="50" xfId="3" applyNumberFormat="1" applyFont="1" applyBorder="1" applyAlignment="1">
      <alignment horizontal="right" vertical="center" shrinkToFit="1"/>
    </xf>
    <xf numFmtId="0" fontId="19" fillId="2" borderId="58" xfId="3" applyFont="1" applyFill="1" applyBorder="1" applyAlignment="1" applyProtection="1">
      <alignment horizontal="left" vertical="center" shrinkToFit="1"/>
      <protection locked="0"/>
    </xf>
    <xf numFmtId="177" fontId="19" fillId="2" borderId="57" xfId="3" applyNumberFormat="1" applyFont="1" applyFill="1" applyBorder="1" applyAlignment="1" applyProtection="1">
      <alignment horizontal="right" vertical="center" shrinkToFit="1"/>
      <protection locked="0"/>
    </xf>
    <xf numFmtId="0" fontId="19" fillId="3" borderId="55" xfId="3" applyFont="1" applyFill="1" applyBorder="1" applyAlignment="1" applyProtection="1">
      <alignment horizontal="center" vertical="center" shrinkToFit="1"/>
      <protection locked="0"/>
    </xf>
    <xf numFmtId="177" fontId="19" fillId="0" borderId="51" xfId="3" applyNumberFormat="1" applyFont="1" applyBorder="1" applyAlignment="1">
      <alignment vertical="center" shrinkToFit="1"/>
    </xf>
    <xf numFmtId="176" fontId="19" fillId="0" borderId="48" xfId="3" applyNumberFormat="1" applyFont="1" applyBorder="1" applyAlignment="1">
      <alignment vertical="center" shrinkToFit="1"/>
    </xf>
    <xf numFmtId="0" fontId="12" fillId="3" borderId="35" xfId="0" applyFont="1" applyFill="1" applyBorder="1" applyAlignment="1" applyProtection="1">
      <alignment horizontal="center" vertical="center" shrinkToFit="1"/>
      <protection locked="0"/>
    </xf>
    <xf numFmtId="0" fontId="12" fillId="3" borderId="36" xfId="0" applyFont="1" applyFill="1" applyBorder="1" applyAlignment="1" applyProtection="1">
      <alignment horizontal="center" vertical="center" shrinkToFit="1"/>
      <protection locked="0"/>
    </xf>
    <xf numFmtId="0" fontId="12" fillId="3" borderId="37" xfId="0" applyFont="1" applyFill="1" applyBorder="1" applyAlignment="1" applyProtection="1">
      <alignment horizontal="center" vertical="center" shrinkToFit="1"/>
      <protection locked="0"/>
    </xf>
    <xf numFmtId="0" fontId="77" fillId="14" borderId="319" xfId="0" applyFont="1" applyFill="1" applyBorder="1" applyAlignment="1">
      <alignment horizontal="center" vertical="center"/>
    </xf>
    <xf numFmtId="0" fontId="78" fillId="0" borderId="314" xfId="0" applyFont="1" applyBorder="1" applyAlignment="1">
      <alignment horizontal="center" vertical="center"/>
    </xf>
    <xf numFmtId="0" fontId="78" fillId="0" borderId="0" xfId="0" applyFont="1" applyAlignment="1">
      <alignment horizontal="center" vertical="center"/>
    </xf>
    <xf numFmtId="0" fontId="85" fillId="0" borderId="319" xfId="0" applyFont="1" applyBorder="1" applyAlignment="1">
      <alignment horizontal="center" vertical="center" shrinkToFit="1"/>
    </xf>
    <xf numFmtId="0" fontId="0" fillId="0" borderId="314" xfId="0" applyBorder="1">
      <alignment vertical="center"/>
    </xf>
    <xf numFmtId="0" fontId="30" fillId="0" borderId="319" xfId="0" applyFont="1" applyBorder="1" applyAlignment="1">
      <alignment vertical="center" shrinkToFit="1"/>
    </xf>
    <xf numFmtId="0" fontId="35" fillId="2" borderId="131" xfId="0" applyFont="1" applyFill="1" applyBorder="1">
      <alignment vertical="center"/>
    </xf>
    <xf numFmtId="0" fontId="8" fillId="0" borderId="314" xfId="0" applyFont="1" applyBorder="1">
      <alignment vertical="center"/>
    </xf>
    <xf numFmtId="0" fontId="0" fillId="2" borderId="85" xfId="0" applyFill="1" applyBorder="1">
      <alignment vertical="center"/>
    </xf>
    <xf numFmtId="0" fontId="81" fillId="0" borderId="0" xfId="0" applyFont="1" applyAlignment="1">
      <alignment horizontal="right" vertical="center"/>
    </xf>
    <xf numFmtId="0" fontId="0" fillId="0" borderId="319" xfId="0" applyBorder="1" applyAlignment="1">
      <alignment vertical="center" shrinkToFit="1"/>
    </xf>
    <xf numFmtId="0" fontId="71" fillId="0" borderId="0" xfId="0" applyFont="1">
      <alignment vertical="center"/>
    </xf>
    <xf numFmtId="0" fontId="32" fillId="9" borderId="15" xfId="0" applyFont="1" applyFill="1" applyBorder="1">
      <alignment vertical="center"/>
    </xf>
    <xf numFmtId="0" fontId="32" fillId="9" borderId="17" xfId="0" applyFont="1" applyFill="1" applyBorder="1">
      <alignment vertical="center"/>
    </xf>
    <xf numFmtId="0" fontId="32" fillId="0" borderId="15" xfId="0" applyFont="1" applyBorder="1">
      <alignment vertical="center"/>
    </xf>
    <xf numFmtId="0" fontId="32" fillId="0" borderId="16" xfId="0" applyFont="1" applyBorder="1" applyAlignment="1">
      <alignment horizontal="right" vertical="center"/>
    </xf>
    <xf numFmtId="0" fontId="32" fillId="0" borderId="77" xfId="0" applyFont="1" applyBorder="1" applyAlignment="1">
      <alignment horizontal="center" vertical="center"/>
    </xf>
    <xf numFmtId="0" fontId="32" fillId="2" borderId="85" xfId="0" applyFont="1" applyFill="1" applyBorder="1">
      <alignment vertical="center"/>
    </xf>
    <xf numFmtId="0" fontId="32" fillId="0" borderId="72" xfId="0" applyFont="1" applyBorder="1">
      <alignment vertical="center"/>
    </xf>
    <xf numFmtId="0" fontId="32" fillId="3" borderId="85" xfId="0" applyFont="1" applyFill="1" applyBorder="1">
      <alignment vertical="center"/>
    </xf>
    <xf numFmtId="0" fontId="32" fillId="9" borderId="0" xfId="0" applyFont="1" applyFill="1">
      <alignment vertical="center"/>
    </xf>
    <xf numFmtId="0" fontId="32" fillId="2" borderId="130" xfId="0" applyFont="1" applyFill="1" applyBorder="1">
      <alignment vertical="center"/>
    </xf>
    <xf numFmtId="0" fontId="32" fillId="2" borderId="131" xfId="0" applyFont="1" applyFill="1" applyBorder="1">
      <alignment vertical="center"/>
    </xf>
    <xf numFmtId="0" fontId="32" fillId="2" borderId="132" xfId="0" applyFont="1" applyFill="1" applyBorder="1">
      <alignment vertical="center"/>
    </xf>
    <xf numFmtId="0" fontId="32" fillId="0" borderId="5" xfId="0" applyFont="1" applyBorder="1" applyAlignment="1">
      <alignment horizontal="center" vertical="center"/>
    </xf>
    <xf numFmtId="0" fontId="32" fillId="3" borderId="130" xfId="0" applyFont="1" applyFill="1" applyBorder="1">
      <alignment vertical="center"/>
    </xf>
    <xf numFmtId="0" fontId="32" fillId="3" borderId="131" xfId="0" applyFont="1" applyFill="1" applyBorder="1">
      <alignment vertical="center"/>
    </xf>
    <xf numFmtId="0" fontId="32" fillId="3" borderId="132" xfId="0" applyFont="1" applyFill="1" applyBorder="1">
      <alignment vertical="center"/>
    </xf>
    <xf numFmtId="0" fontId="69" fillId="0" borderId="5" xfId="0" applyFont="1" applyBorder="1">
      <alignment vertical="center"/>
    </xf>
    <xf numFmtId="0" fontId="32" fillId="9" borderId="10" xfId="0" applyFont="1" applyFill="1" applyBorder="1">
      <alignment vertical="center"/>
    </xf>
    <xf numFmtId="0" fontId="32" fillId="0" borderId="10" xfId="0" applyFont="1" applyBorder="1">
      <alignment vertical="center"/>
    </xf>
    <xf numFmtId="0" fontId="32" fillId="0" borderId="10" xfId="0" applyFont="1" applyBorder="1" applyAlignment="1">
      <alignment horizontal="right" vertical="center"/>
    </xf>
    <xf numFmtId="0" fontId="69" fillId="0" borderId="10" xfId="0" applyFont="1" applyBorder="1">
      <alignment vertical="center"/>
    </xf>
    <xf numFmtId="0" fontId="32" fillId="0" borderId="11" xfId="0" applyFont="1" applyBorder="1">
      <alignment vertical="center"/>
    </xf>
    <xf numFmtId="0" fontId="69" fillId="0" borderId="7" xfId="0" applyFont="1" applyBorder="1">
      <alignment vertical="center"/>
    </xf>
    <xf numFmtId="0" fontId="82" fillId="9" borderId="0" xfId="0" applyFont="1" applyFill="1">
      <alignment vertical="center"/>
    </xf>
    <xf numFmtId="0" fontId="82" fillId="9" borderId="70" xfId="0" applyFont="1" applyFill="1" applyBorder="1">
      <alignment vertical="center"/>
    </xf>
    <xf numFmtId="0" fontId="82" fillId="9" borderId="71" xfId="0" applyFont="1" applyFill="1" applyBorder="1">
      <alignment vertical="center"/>
    </xf>
    <xf numFmtId="0" fontId="82" fillId="9" borderId="72" xfId="0" applyFont="1" applyFill="1" applyBorder="1">
      <alignment vertical="center"/>
    </xf>
    <xf numFmtId="0" fontId="82" fillId="9" borderId="5" xfId="0" applyFont="1" applyFill="1" applyBorder="1" applyAlignment="1">
      <alignment horizontal="center" vertical="center"/>
    </xf>
    <xf numFmtId="0" fontId="82" fillId="9" borderId="10" xfId="0" applyFont="1" applyFill="1" applyBorder="1">
      <alignment vertical="center"/>
    </xf>
    <xf numFmtId="0" fontId="82" fillId="9" borderId="10" xfId="0" applyFont="1" applyFill="1" applyBorder="1" applyAlignment="1">
      <alignment horizontal="right" vertical="center"/>
    </xf>
    <xf numFmtId="0" fontId="82" fillId="9" borderId="3" xfId="0" applyFont="1" applyFill="1" applyBorder="1">
      <alignment vertical="center"/>
    </xf>
    <xf numFmtId="0" fontId="83" fillId="9" borderId="10" xfId="0" applyFont="1" applyFill="1" applyBorder="1">
      <alignment vertical="center"/>
    </xf>
    <xf numFmtId="0" fontId="82" fillId="9" borderId="11" xfId="0" applyFont="1" applyFill="1" applyBorder="1">
      <alignment vertical="center"/>
    </xf>
    <xf numFmtId="0" fontId="32" fillId="0" borderId="9" xfId="0" applyFont="1" applyBorder="1">
      <alignment vertical="center"/>
    </xf>
    <xf numFmtId="0" fontId="46" fillId="0" borderId="0" xfId="0" applyFont="1" applyAlignment="1"/>
    <xf numFmtId="0" fontId="32" fillId="0" borderId="15" xfId="0" applyFont="1" applyBorder="1" applyAlignment="1">
      <alignment horizontal="right" vertical="center"/>
    </xf>
    <xf numFmtId="0" fontId="32" fillId="0" borderId="16" xfId="0" applyFont="1" applyBorder="1">
      <alignment vertical="center"/>
    </xf>
    <xf numFmtId="0" fontId="32" fillId="0" borderId="17" xfId="0" applyFont="1" applyBorder="1">
      <alignment vertical="center"/>
    </xf>
    <xf numFmtId="0" fontId="32" fillId="0" borderId="319" xfId="0" applyFont="1" applyBorder="1">
      <alignment vertical="center"/>
    </xf>
    <xf numFmtId="0" fontId="32" fillId="0" borderId="8" xfId="0" applyFont="1" applyBorder="1">
      <alignment vertical="center"/>
    </xf>
    <xf numFmtId="0" fontId="32" fillId="9" borderId="9" xfId="0" applyFont="1" applyFill="1" applyBorder="1">
      <alignment vertical="center"/>
    </xf>
    <xf numFmtId="0" fontId="32" fillId="9" borderId="24" xfId="0" applyFont="1" applyFill="1" applyBorder="1">
      <alignment vertical="center"/>
    </xf>
    <xf numFmtId="0" fontId="32" fillId="9" borderId="26" xfId="0" applyFont="1" applyFill="1" applyBorder="1">
      <alignment vertical="center"/>
    </xf>
    <xf numFmtId="0" fontId="32" fillId="9" borderId="25" xfId="0" applyFont="1" applyFill="1" applyBorder="1">
      <alignment vertical="center"/>
    </xf>
    <xf numFmtId="0" fontId="32" fillId="2" borderId="121" xfId="0" applyFont="1" applyFill="1" applyBorder="1">
      <alignment vertical="center"/>
    </xf>
    <xf numFmtId="0" fontId="32" fillId="9" borderId="11" xfId="0" applyFont="1" applyFill="1" applyBorder="1">
      <alignment vertical="center"/>
    </xf>
    <xf numFmtId="0" fontId="32" fillId="3" borderId="122" xfId="0" applyFont="1" applyFill="1" applyBorder="1">
      <alignment vertical="center"/>
    </xf>
    <xf numFmtId="0" fontId="32" fillId="8" borderId="0" xfId="0" applyFont="1" applyFill="1">
      <alignment vertical="center"/>
    </xf>
    <xf numFmtId="0" fontId="32" fillId="8" borderId="8" xfId="0" applyFont="1" applyFill="1" applyBorder="1">
      <alignment vertical="center"/>
    </xf>
    <xf numFmtId="0" fontId="32" fillId="8" borderId="9" xfId="0" applyFont="1" applyFill="1" applyBorder="1">
      <alignment vertical="center"/>
    </xf>
    <xf numFmtId="0" fontId="32" fillId="8" borderId="10" xfId="0" applyFont="1" applyFill="1" applyBorder="1">
      <alignment vertical="center"/>
    </xf>
    <xf numFmtId="0" fontId="32" fillId="9" borderId="8" xfId="0" applyFont="1" applyFill="1" applyBorder="1">
      <alignment vertical="center"/>
    </xf>
    <xf numFmtId="0" fontId="32" fillId="0" borderId="0" xfId="0" applyFont="1" applyAlignment="1"/>
    <xf numFmtId="0" fontId="29" fillId="9" borderId="16" xfId="0" applyFont="1" applyFill="1" applyBorder="1" applyAlignment="1">
      <alignment horizontal="right" vertical="center"/>
    </xf>
    <xf numFmtId="0" fontId="29" fillId="9" borderId="17" xfId="0" applyFont="1" applyFill="1" applyBorder="1" applyAlignment="1">
      <alignment horizontal="right" vertical="center"/>
    </xf>
    <xf numFmtId="0" fontId="71" fillId="0" borderId="72" xfId="0" applyFont="1" applyBorder="1" applyAlignment="1">
      <alignment horizontal="center" vertical="center"/>
    </xf>
    <xf numFmtId="0" fontId="32" fillId="2" borderId="15" xfId="0" applyFont="1" applyFill="1" applyBorder="1">
      <alignment vertical="center"/>
    </xf>
    <xf numFmtId="0" fontId="32" fillId="2" borderId="16" xfId="0" applyFont="1" applyFill="1" applyBorder="1">
      <alignment vertical="center"/>
    </xf>
    <xf numFmtId="0" fontId="32" fillId="2" borderId="17" xfId="0" applyFont="1" applyFill="1" applyBorder="1">
      <alignment vertical="center"/>
    </xf>
    <xf numFmtId="0" fontId="42" fillId="0" borderId="0" xfId="2" applyFont="1" applyFill="1" applyBorder="1" applyAlignment="1" applyProtection="1">
      <alignment horizontal="center" vertical="center"/>
    </xf>
    <xf numFmtId="0" fontId="34" fillId="0" borderId="0" xfId="0" applyFont="1">
      <alignment vertical="center"/>
    </xf>
    <xf numFmtId="0" fontId="0" fillId="0" borderId="5" xfId="0" applyBorder="1" applyAlignment="1">
      <alignment vertical="center" shrinkToFit="1"/>
    </xf>
    <xf numFmtId="0" fontId="32" fillId="0" borderId="227" xfId="0" applyFont="1" applyBorder="1">
      <alignment vertical="center"/>
    </xf>
    <xf numFmtId="0" fontId="32" fillId="0" borderId="227" xfId="0" applyFont="1" applyBorder="1" applyAlignment="1">
      <alignment horizontal="center" vertical="center"/>
    </xf>
    <xf numFmtId="0" fontId="32" fillId="9" borderId="23" xfId="0" applyFont="1" applyFill="1" applyBorder="1">
      <alignment vertical="center"/>
    </xf>
    <xf numFmtId="0" fontId="32" fillId="3" borderId="164" xfId="0" applyFont="1" applyFill="1" applyBorder="1" applyAlignment="1">
      <alignment horizontal="center" vertical="center"/>
    </xf>
    <xf numFmtId="0" fontId="32" fillId="3" borderId="165" xfId="0" applyFont="1" applyFill="1" applyBorder="1" applyAlignment="1">
      <alignment horizontal="center" vertical="center"/>
    </xf>
    <xf numFmtId="0" fontId="32" fillId="3" borderId="166" xfId="0" applyFont="1" applyFill="1" applyBorder="1" applyAlignment="1">
      <alignment horizontal="center" vertical="center"/>
    </xf>
    <xf numFmtId="0" fontId="32" fillId="3" borderId="317" xfId="0" applyFont="1" applyFill="1" applyBorder="1" applyAlignment="1">
      <alignment horizontal="center" vertical="center"/>
    </xf>
    <xf numFmtId="0" fontId="32" fillId="9" borderId="28" xfId="0" applyFont="1" applyFill="1" applyBorder="1">
      <alignment vertical="center"/>
    </xf>
    <xf numFmtId="0" fontId="32" fillId="9" borderId="29" xfId="0" applyFont="1" applyFill="1" applyBorder="1">
      <alignment vertical="center"/>
    </xf>
    <xf numFmtId="0" fontId="32" fillId="9" borderId="30" xfId="0" applyFont="1" applyFill="1" applyBorder="1">
      <alignment vertical="center"/>
    </xf>
    <xf numFmtId="0" fontId="32" fillId="3" borderId="167" xfId="0" applyFont="1" applyFill="1" applyBorder="1" applyAlignment="1">
      <alignment horizontal="center" vertical="center"/>
    </xf>
    <xf numFmtId="0" fontId="32" fillId="3" borderId="168" xfId="0" applyFont="1" applyFill="1" applyBorder="1" applyAlignment="1">
      <alignment horizontal="center" vertical="center"/>
    </xf>
    <xf numFmtId="0" fontId="32" fillId="4" borderId="169" xfId="0" applyFont="1" applyFill="1" applyBorder="1" applyAlignment="1">
      <alignment horizontal="center" vertical="center"/>
    </xf>
    <xf numFmtId="0" fontId="32" fillId="4" borderId="318" xfId="0" applyFont="1" applyFill="1" applyBorder="1" applyAlignment="1">
      <alignment horizontal="center" vertical="center"/>
    </xf>
    <xf numFmtId="0" fontId="0" fillId="0" borderId="319" xfId="0" applyBorder="1" applyAlignment="1">
      <alignment vertical="center" wrapText="1" shrinkToFit="1"/>
    </xf>
    <xf numFmtId="0" fontId="32" fillId="9" borderId="17" xfId="0" applyFont="1" applyFill="1" applyBorder="1" applyAlignment="1">
      <alignment horizontal="right" vertical="center"/>
    </xf>
    <xf numFmtId="0" fontId="32" fillId="0" borderId="0" xfId="0" applyFont="1" applyAlignment="1">
      <alignment horizontal="right" vertical="center"/>
    </xf>
    <xf numFmtId="0" fontId="32" fillId="3" borderId="102" xfId="0" applyFont="1" applyFill="1" applyBorder="1">
      <alignment vertical="center"/>
    </xf>
    <xf numFmtId="0" fontId="32" fillId="2" borderId="164" xfId="0" applyFont="1" applyFill="1" applyBorder="1">
      <alignment vertical="center"/>
    </xf>
    <xf numFmtId="0" fontId="32" fillId="2" borderId="165" xfId="0" applyFont="1" applyFill="1" applyBorder="1">
      <alignment vertical="center"/>
    </xf>
    <xf numFmtId="0" fontId="32" fillId="2" borderId="166" xfId="0" applyFont="1" applyFill="1" applyBorder="1">
      <alignment vertical="center"/>
    </xf>
    <xf numFmtId="0" fontId="32" fillId="3" borderId="164" xfId="0" applyFont="1" applyFill="1" applyBorder="1">
      <alignment vertical="center"/>
    </xf>
    <xf numFmtId="0" fontId="32" fillId="3" borderId="165" xfId="0" applyFont="1" applyFill="1" applyBorder="1">
      <alignment vertical="center"/>
    </xf>
    <xf numFmtId="0" fontId="32" fillId="3" borderId="166" xfId="0" applyFont="1" applyFill="1" applyBorder="1">
      <alignment vertical="center"/>
    </xf>
    <xf numFmtId="0" fontId="32" fillId="2" borderId="167" xfId="0" applyFont="1" applyFill="1" applyBorder="1">
      <alignment vertical="center"/>
    </xf>
    <xf numFmtId="0" fontId="32" fillId="2" borderId="168" xfId="0" applyFont="1" applyFill="1" applyBorder="1">
      <alignment vertical="center"/>
    </xf>
    <xf numFmtId="0" fontId="32" fillId="4" borderId="169" xfId="0" applyFont="1" applyFill="1" applyBorder="1">
      <alignment vertical="center"/>
    </xf>
    <xf numFmtId="0" fontId="32" fillId="3" borderId="167" xfId="0" applyFont="1" applyFill="1" applyBorder="1">
      <alignment vertical="center"/>
    </xf>
    <xf numFmtId="0" fontId="32" fillId="3" borderId="168" xfId="0" applyFont="1" applyFill="1" applyBorder="1">
      <alignment vertical="center"/>
    </xf>
    <xf numFmtId="0" fontId="32" fillId="9" borderId="3" xfId="0" applyFont="1" applyFill="1" applyBorder="1">
      <alignment vertical="center"/>
    </xf>
    <xf numFmtId="0" fontId="32" fillId="9" borderId="4" xfId="0" applyFont="1" applyFill="1" applyBorder="1" applyAlignment="1">
      <alignment horizontal="centerContinuous" vertical="center"/>
    </xf>
    <xf numFmtId="0" fontId="32" fillId="9" borderId="16" xfId="0" applyFont="1" applyFill="1" applyBorder="1" applyAlignment="1">
      <alignment horizontal="centerContinuous" vertical="center"/>
    </xf>
    <xf numFmtId="0" fontId="32" fillId="9" borderId="5" xfId="0" applyFont="1" applyFill="1" applyBorder="1" applyAlignment="1">
      <alignment horizontal="centerContinuous" vertical="center"/>
    </xf>
    <xf numFmtId="0" fontId="32" fillId="9" borderId="17" xfId="0" applyFont="1" applyFill="1" applyBorder="1" applyAlignment="1">
      <alignment horizontal="centerContinuous" vertical="center"/>
    </xf>
    <xf numFmtId="0" fontId="32" fillId="9" borderId="5" xfId="0" applyFont="1" applyFill="1" applyBorder="1">
      <alignment vertical="center"/>
    </xf>
    <xf numFmtId="0" fontId="32" fillId="9" borderId="15" xfId="0" applyFont="1" applyFill="1" applyBorder="1" applyAlignment="1">
      <alignment horizontal="centerContinuous" vertical="center"/>
    </xf>
    <xf numFmtId="0" fontId="0" fillId="0" borderId="77"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3" borderId="85" xfId="0" applyFill="1" applyBorder="1">
      <alignment vertical="center"/>
    </xf>
    <xf numFmtId="0" fontId="0" fillId="0" borderId="126" xfId="0" applyBorder="1" applyAlignment="1">
      <alignment vertical="center" shrinkToFit="1"/>
    </xf>
    <xf numFmtId="0" fontId="0" fillId="3" borderId="221" xfId="0" applyFill="1" applyBorder="1">
      <alignment vertical="center"/>
    </xf>
    <xf numFmtId="0" fontId="0" fillId="3" borderId="102" xfId="0" applyFill="1" applyBorder="1">
      <alignment vertical="center"/>
    </xf>
    <xf numFmtId="0" fontId="0" fillId="3" borderId="172" xfId="0" applyFill="1" applyBorder="1">
      <alignment vertical="center"/>
    </xf>
    <xf numFmtId="0" fontId="67" fillId="0" borderId="0" xfId="0" applyFont="1" applyAlignment="1">
      <alignment horizontal="center" vertical="center"/>
    </xf>
    <xf numFmtId="0" fontId="63" fillId="0" borderId="0" xfId="2" applyFont="1" applyBorder="1" applyProtection="1">
      <alignment vertical="center"/>
    </xf>
    <xf numFmtId="0" fontId="0" fillId="0" borderId="129" xfId="0" applyBorder="1" applyAlignment="1">
      <alignment vertical="center" shrinkToFit="1"/>
    </xf>
    <xf numFmtId="0" fontId="0" fillId="0" borderId="129" xfId="0" applyBorder="1">
      <alignment vertical="center"/>
    </xf>
    <xf numFmtId="0" fontId="0" fillId="3" borderId="290" xfId="0" applyFill="1" applyBorder="1">
      <alignment vertical="center"/>
    </xf>
    <xf numFmtId="0" fontId="0" fillId="3" borderId="131" xfId="0" applyFill="1" applyBorder="1">
      <alignment vertical="center"/>
    </xf>
    <xf numFmtId="0" fontId="0" fillId="3" borderId="132" xfId="0" applyFill="1" applyBorder="1">
      <alignment vertical="center"/>
    </xf>
    <xf numFmtId="0" fontId="0" fillId="2" borderId="85" xfId="0" applyFill="1" applyBorder="1" applyAlignment="1">
      <alignment horizontal="center" vertical="center" shrinkToFit="1"/>
    </xf>
    <xf numFmtId="0" fontId="0" fillId="3" borderId="85" xfId="0" applyFill="1" applyBorder="1" applyAlignment="1">
      <alignment horizontal="center" vertical="center" shrinkToFit="1"/>
    </xf>
    <xf numFmtId="0" fontId="0" fillId="3" borderId="291" xfId="0" applyFill="1" applyBorder="1">
      <alignment vertical="center"/>
    </xf>
    <xf numFmtId="0" fontId="0" fillId="3" borderId="292" xfId="0" applyFill="1" applyBorder="1">
      <alignment vertical="center"/>
    </xf>
    <xf numFmtId="0" fontId="0" fillId="3" borderId="293" xfId="0" applyFill="1" applyBorder="1">
      <alignment vertical="center"/>
    </xf>
    <xf numFmtId="0" fontId="32" fillId="0" borderId="314" xfId="0" applyFont="1" applyBorder="1">
      <alignment vertical="center"/>
    </xf>
    <xf numFmtId="0" fontId="32" fillId="0" borderId="319" xfId="0" applyFont="1" applyBorder="1" applyAlignment="1">
      <alignment vertical="center" shrinkToFit="1"/>
    </xf>
    <xf numFmtId="0" fontId="44" fillId="2" borderId="85" xfId="0" applyFont="1" applyFill="1" applyBorder="1">
      <alignment vertical="center"/>
    </xf>
    <xf numFmtId="38" fontId="2" fillId="0" borderId="303" xfId="1" applyFont="1" applyFill="1" applyBorder="1" applyAlignment="1" applyProtection="1">
      <alignment vertical="center"/>
    </xf>
    <xf numFmtId="0" fontId="0" fillId="3" borderId="307" xfId="0" applyFill="1" applyBorder="1">
      <alignment vertical="center"/>
    </xf>
    <xf numFmtId="0" fontId="2" fillId="3" borderId="308" xfId="0" applyFont="1" applyFill="1" applyBorder="1" applyAlignment="1">
      <alignment vertical="center" shrinkToFit="1"/>
    </xf>
    <xf numFmtId="0" fontId="2" fillId="3" borderId="141" xfId="0" applyFont="1" applyFill="1" applyBorder="1" applyAlignment="1">
      <alignment vertical="center" shrinkToFit="1"/>
    </xf>
    <xf numFmtId="0" fontId="2" fillId="3" borderId="142" xfId="0" applyFont="1" applyFill="1" applyBorder="1" applyAlignment="1">
      <alignment vertical="center" shrinkToFit="1"/>
    </xf>
    <xf numFmtId="0" fontId="0" fillId="2" borderId="172" xfId="0" applyFill="1" applyBorder="1">
      <alignment vertical="center"/>
    </xf>
    <xf numFmtId="0" fontId="32" fillId="9" borderId="13" xfId="0" applyFont="1" applyFill="1" applyBorder="1" applyAlignment="1">
      <alignment horizontal="centerContinuous" vertical="center"/>
    </xf>
    <xf numFmtId="0" fontId="0" fillId="3" borderId="103" xfId="0" applyFill="1" applyBorder="1">
      <alignment vertical="center"/>
    </xf>
    <xf numFmtId="0" fontId="81" fillId="0" borderId="0" xfId="0" applyFont="1">
      <alignment vertical="center"/>
    </xf>
    <xf numFmtId="0" fontId="32" fillId="2" borderId="154" xfId="0" applyFont="1" applyFill="1" applyBorder="1">
      <alignment vertical="center"/>
    </xf>
    <xf numFmtId="0" fontId="32" fillId="2" borderId="153" xfId="0" applyFont="1" applyFill="1" applyBorder="1">
      <alignment vertical="center"/>
    </xf>
    <xf numFmtId="0" fontId="32" fillId="3" borderId="151" xfId="0" applyFont="1" applyFill="1" applyBorder="1" applyAlignment="1">
      <alignment horizontal="center" vertical="center"/>
    </xf>
    <xf numFmtId="0" fontId="32" fillId="3" borderId="312" xfId="0" applyFont="1" applyFill="1" applyBorder="1" applyAlignment="1">
      <alignment horizontal="center" vertical="center"/>
    </xf>
    <xf numFmtId="0" fontId="32" fillId="3" borderId="152" xfId="0" applyFont="1" applyFill="1" applyBorder="1" applyAlignment="1">
      <alignment horizontal="center" vertical="center"/>
    </xf>
    <xf numFmtId="0" fontId="32" fillId="3" borderId="291" xfId="0" applyFont="1" applyFill="1" applyBorder="1">
      <alignment vertical="center"/>
    </xf>
    <xf numFmtId="0" fontId="32" fillId="3" borderId="154" xfId="0" applyFont="1" applyFill="1" applyBorder="1">
      <alignment vertical="center"/>
    </xf>
    <xf numFmtId="0" fontId="32" fillId="3" borderId="153" xfId="0" applyFont="1" applyFill="1" applyBorder="1">
      <alignment vertical="center"/>
    </xf>
    <xf numFmtId="0" fontId="32" fillId="13" borderId="0" xfId="0" applyFont="1" applyFill="1" applyAlignment="1">
      <alignment vertical="center" wrapText="1"/>
    </xf>
    <xf numFmtId="0" fontId="0" fillId="2" borderId="121" xfId="0" applyFill="1" applyBorder="1">
      <alignment vertical="center"/>
    </xf>
    <xf numFmtId="0" fontId="0" fillId="2" borderId="86" xfId="0" applyFill="1" applyBorder="1">
      <alignment vertical="center"/>
    </xf>
    <xf numFmtId="0" fontId="0" fillId="2" borderId="122" xfId="0" applyFill="1" applyBorder="1">
      <alignment vertical="center"/>
    </xf>
    <xf numFmtId="0" fontId="0" fillId="2" borderId="3" xfId="0" applyFill="1" applyBorder="1">
      <alignment vertical="center"/>
    </xf>
    <xf numFmtId="0" fontId="0" fillId="2" borderId="103" xfId="0" applyFill="1" applyBorder="1">
      <alignment vertical="center"/>
    </xf>
    <xf numFmtId="0" fontId="0" fillId="2" borderId="221" xfId="0" applyFill="1" applyBorder="1">
      <alignment vertical="center"/>
    </xf>
    <xf numFmtId="0" fontId="0" fillId="3" borderId="16" xfId="0" applyFill="1" applyBorder="1">
      <alignment vertical="center"/>
    </xf>
    <xf numFmtId="0" fontId="0" fillId="0" borderId="315" xfId="0" applyBorder="1">
      <alignment vertical="center"/>
    </xf>
    <xf numFmtId="0" fontId="0" fillId="0" borderId="316" xfId="0" applyBorder="1">
      <alignment vertical="center"/>
    </xf>
    <xf numFmtId="0" fontId="2" fillId="0" borderId="316" xfId="0" applyFont="1" applyBorder="1">
      <alignment vertical="center"/>
    </xf>
    <xf numFmtId="0" fontId="30" fillId="0" borderId="320" xfId="0" applyFont="1" applyBorder="1" applyAlignment="1">
      <alignment vertical="center" shrinkToFit="1"/>
    </xf>
    <xf numFmtId="0" fontId="0" fillId="0" borderId="319" xfId="0" applyBorder="1">
      <alignment vertical="center"/>
    </xf>
    <xf numFmtId="0" fontId="30" fillId="0" borderId="12" xfId="0" applyFont="1" applyBorder="1" applyAlignment="1">
      <alignment vertical="center" wrapText="1"/>
    </xf>
    <xf numFmtId="0" fontId="0" fillId="0" borderId="14" xfId="0" applyBorder="1" applyAlignment="1">
      <alignment vertical="top" wrapText="1"/>
    </xf>
    <xf numFmtId="177" fontId="19" fillId="0" borderId="57" xfId="3" applyNumberFormat="1" applyFont="1" applyBorder="1" applyAlignment="1">
      <alignment horizontal="right" vertical="center" shrinkToFit="1"/>
    </xf>
    <xf numFmtId="0" fontId="87" fillId="0" borderId="0" xfId="3" applyFont="1">
      <alignment vertical="center"/>
    </xf>
    <xf numFmtId="177" fontId="19" fillId="0" borderId="47" xfId="3" applyNumberFormat="1" applyFont="1" applyBorder="1" applyAlignment="1">
      <alignment horizontal="right" vertical="center" shrinkToFit="1"/>
    </xf>
    <xf numFmtId="0" fontId="32" fillId="3" borderId="85" xfId="0" applyFont="1" applyFill="1" applyBorder="1" applyProtection="1">
      <alignment vertical="center"/>
      <protection locked="0"/>
    </xf>
    <xf numFmtId="0" fontId="32" fillId="2" borderId="130" xfId="0" applyFont="1" applyFill="1" applyBorder="1" applyProtection="1">
      <alignment vertical="center"/>
      <protection locked="0"/>
    </xf>
    <xf numFmtId="0" fontId="32" fillId="2" borderId="131" xfId="0" applyFont="1" applyFill="1" applyBorder="1" applyProtection="1">
      <alignment vertical="center"/>
      <protection locked="0"/>
    </xf>
    <xf numFmtId="0" fontId="32" fillId="2" borderId="132" xfId="0" applyFont="1" applyFill="1" applyBorder="1" applyProtection="1">
      <alignment vertical="center"/>
      <protection locked="0"/>
    </xf>
    <xf numFmtId="0" fontId="32" fillId="2" borderId="121" xfId="0" applyFont="1" applyFill="1" applyBorder="1" applyProtection="1">
      <alignment vertical="center"/>
      <protection locked="0"/>
    </xf>
    <xf numFmtId="0" fontId="32" fillId="3" borderId="122" xfId="0" applyFont="1" applyFill="1" applyBorder="1" applyProtection="1">
      <alignment vertical="center"/>
      <protection locked="0"/>
    </xf>
    <xf numFmtId="0" fontId="29" fillId="0" borderId="0" xfId="0" applyFont="1" applyAlignment="1">
      <alignment horizontal="right" vertical="center"/>
    </xf>
    <xf numFmtId="0" fontId="32" fillId="0" borderId="5" xfId="0" applyFont="1" applyBorder="1" applyAlignment="1">
      <alignment vertical="center" shrinkToFit="1"/>
    </xf>
    <xf numFmtId="0" fontId="32" fillId="3" borderId="164" xfId="0" applyFont="1" applyFill="1" applyBorder="1" applyAlignment="1" applyProtection="1">
      <alignment horizontal="center" vertical="center"/>
      <protection locked="0"/>
    </xf>
    <xf numFmtId="0" fontId="32" fillId="3" borderId="165" xfId="0" applyFont="1" applyFill="1" applyBorder="1" applyAlignment="1" applyProtection="1">
      <alignment horizontal="center" vertical="center"/>
      <protection locked="0"/>
    </xf>
    <xf numFmtId="0" fontId="32" fillId="3" borderId="166" xfId="0" applyFont="1" applyFill="1" applyBorder="1" applyAlignment="1" applyProtection="1">
      <alignment horizontal="center" vertical="center"/>
      <protection locked="0"/>
    </xf>
    <xf numFmtId="0" fontId="32" fillId="3" borderId="167" xfId="0" applyFont="1" applyFill="1" applyBorder="1" applyAlignment="1" applyProtection="1">
      <alignment horizontal="center" vertical="center"/>
      <protection locked="0"/>
    </xf>
    <xf numFmtId="0" fontId="32" fillId="3" borderId="168" xfId="0" applyFont="1" applyFill="1" applyBorder="1" applyAlignment="1" applyProtection="1">
      <alignment horizontal="center" vertical="center"/>
      <protection locked="0"/>
    </xf>
    <xf numFmtId="0" fontId="32" fillId="0" borderId="0" xfId="0" applyFont="1" applyAlignment="1">
      <alignment horizontal="center" vertical="center" shrinkToFit="1"/>
    </xf>
    <xf numFmtId="0" fontId="32" fillId="3" borderId="102" xfId="0" applyFont="1" applyFill="1" applyBorder="1" applyProtection="1">
      <alignment vertical="center"/>
      <protection locked="0"/>
    </xf>
    <xf numFmtId="0" fontId="32" fillId="2" borderId="164" xfId="0" applyFont="1" applyFill="1" applyBorder="1" applyProtection="1">
      <alignment vertical="center"/>
      <protection locked="0"/>
    </xf>
    <xf numFmtId="0" fontId="32" fillId="2" borderId="165" xfId="0" applyFont="1" applyFill="1" applyBorder="1" applyProtection="1">
      <alignment vertical="center"/>
      <protection locked="0"/>
    </xf>
    <xf numFmtId="0" fontId="32" fillId="2" borderId="166" xfId="0" applyFont="1" applyFill="1" applyBorder="1" applyProtection="1">
      <alignment vertical="center"/>
      <protection locked="0"/>
    </xf>
    <xf numFmtId="0" fontId="32" fillId="3" borderId="164" xfId="0" applyFont="1" applyFill="1" applyBorder="1" applyProtection="1">
      <alignment vertical="center"/>
      <protection locked="0"/>
    </xf>
    <xf numFmtId="0" fontId="32" fillId="3" borderId="165" xfId="0" applyFont="1" applyFill="1" applyBorder="1" applyProtection="1">
      <alignment vertical="center"/>
      <protection locked="0"/>
    </xf>
    <xf numFmtId="0" fontId="32" fillId="3" borderId="166" xfId="0" applyFont="1" applyFill="1" applyBorder="1" applyProtection="1">
      <alignment vertical="center"/>
      <protection locked="0"/>
    </xf>
    <xf numFmtId="0" fontId="32" fillId="2" borderId="167" xfId="0" applyFont="1" applyFill="1" applyBorder="1" applyProtection="1">
      <alignment vertical="center"/>
      <protection locked="0"/>
    </xf>
    <xf numFmtId="0" fontId="32" fillId="2" borderId="168" xfId="0" applyFont="1" applyFill="1" applyBorder="1" applyProtection="1">
      <alignment vertical="center"/>
      <protection locked="0"/>
    </xf>
    <xf numFmtId="0" fontId="32" fillId="3" borderId="167" xfId="0" applyFont="1" applyFill="1" applyBorder="1" applyProtection="1">
      <alignment vertical="center"/>
      <protection locked="0"/>
    </xf>
    <xf numFmtId="0" fontId="32" fillId="3" borderId="168" xfId="0" applyFont="1" applyFill="1" applyBorder="1" applyProtection="1">
      <alignment vertical="center"/>
      <protection locked="0"/>
    </xf>
    <xf numFmtId="0" fontId="32" fillId="9" borderId="207" xfId="0" applyFont="1" applyFill="1" applyBorder="1">
      <alignment vertical="center"/>
    </xf>
    <xf numFmtId="0" fontId="32" fillId="2" borderId="102" xfId="0" applyFont="1" applyFill="1" applyBorder="1" applyProtection="1">
      <alignment vertical="center"/>
      <protection locked="0"/>
    </xf>
    <xf numFmtId="0" fontId="32" fillId="0" borderId="128" xfId="0" applyFont="1" applyBorder="1">
      <alignment vertical="center"/>
    </xf>
    <xf numFmtId="0" fontId="32" fillId="0" borderId="248" xfId="0" applyFont="1" applyBorder="1" applyProtection="1">
      <alignment vertical="center"/>
      <protection locked="0"/>
    </xf>
    <xf numFmtId="0" fontId="32" fillId="0" borderId="14" xfId="0" applyFont="1" applyBorder="1" applyAlignment="1">
      <alignment vertical="top" wrapText="1"/>
    </xf>
    <xf numFmtId="0" fontId="32" fillId="9" borderId="217" xfId="0" applyFont="1" applyFill="1" applyBorder="1">
      <alignment vertical="center"/>
    </xf>
    <xf numFmtId="0" fontId="32" fillId="0" borderId="204" xfId="0" applyFont="1" applyBorder="1">
      <alignment vertical="center"/>
    </xf>
    <xf numFmtId="0" fontId="32" fillId="0" borderId="157" xfId="0" applyFont="1" applyBorder="1" applyProtection="1">
      <alignment vertical="center"/>
      <protection locked="0"/>
    </xf>
    <xf numFmtId="0" fontId="32" fillId="9" borderId="100" xfId="0" applyFont="1" applyFill="1" applyBorder="1">
      <alignment vertical="center"/>
    </xf>
    <xf numFmtId="0" fontId="32" fillId="9" borderId="64" xfId="0" applyFont="1" applyFill="1" applyBorder="1">
      <alignment vertical="center"/>
    </xf>
    <xf numFmtId="0" fontId="32" fillId="2" borderId="237" xfId="0" applyFont="1" applyFill="1" applyBorder="1" applyProtection="1">
      <alignment vertical="center"/>
      <protection locked="0"/>
    </xf>
    <xf numFmtId="0" fontId="32" fillId="9" borderId="39" xfId="0" applyFont="1" applyFill="1" applyBorder="1">
      <alignment vertical="center"/>
    </xf>
    <xf numFmtId="0" fontId="32" fillId="9" borderId="40" xfId="0" applyFont="1" applyFill="1" applyBorder="1">
      <alignment vertical="center"/>
    </xf>
    <xf numFmtId="0" fontId="32" fillId="2" borderId="86" xfId="0" applyFont="1" applyFill="1" applyBorder="1" applyProtection="1">
      <alignment vertical="center"/>
      <protection locked="0"/>
    </xf>
    <xf numFmtId="0" fontId="32" fillId="3" borderId="86" xfId="0" applyFont="1" applyFill="1" applyBorder="1" applyProtection="1">
      <alignment vertical="center"/>
      <protection locked="0"/>
    </xf>
    <xf numFmtId="0" fontId="32" fillId="9" borderId="194" xfId="0" applyFont="1" applyFill="1" applyBorder="1">
      <alignment vertical="center"/>
    </xf>
    <xf numFmtId="0" fontId="32" fillId="3" borderId="133" xfId="0" applyFont="1" applyFill="1" applyBorder="1" applyProtection="1">
      <alignment vertical="center"/>
      <protection locked="0"/>
    </xf>
    <xf numFmtId="0" fontId="32" fillId="0" borderId="71" xfId="0" applyFont="1" applyBorder="1" applyAlignment="1">
      <alignment horizontal="center" vertical="center"/>
    </xf>
    <xf numFmtId="0" fontId="32" fillId="0" borderId="72" xfId="0" applyFont="1" applyBorder="1" applyAlignment="1">
      <alignment horizontal="center" vertical="center"/>
    </xf>
    <xf numFmtId="0" fontId="67" fillId="0" borderId="0" xfId="0" applyFont="1">
      <alignment vertical="center"/>
    </xf>
    <xf numFmtId="0" fontId="90" fillId="0" borderId="0" xfId="0" applyFont="1" applyAlignment="1">
      <alignment horizontal="left" vertical="center"/>
    </xf>
    <xf numFmtId="0" fontId="69" fillId="0" borderId="0" xfId="0" applyFont="1">
      <alignment vertical="center"/>
    </xf>
    <xf numFmtId="0" fontId="0" fillId="2" borderId="85" xfId="0" applyFill="1" applyBorder="1" applyAlignment="1">
      <alignment horizontal="right" vertical="center"/>
    </xf>
    <xf numFmtId="0" fontId="32" fillId="0" borderId="70" xfId="0" applyFont="1" applyBorder="1" applyAlignment="1">
      <alignment horizontal="right" vertical="center"/>
    </xf>
    <xf numFmtId="0" fontId="0" fillId="2" borderId="172" xfId="0" applyFill="1" applyBorder="1" applyAlignment="1">
      <alignment horizontal="right" vertical="center"/>
    </xf>
    <xf numFmtId="0" fontId="32" fillId="2" borderId="130" xfId="0" applyFont="1" applyFill="1" applyBorder="1" applyAlignment="1">
      <alignment horizontal="right" vertical="center"/>
    </xf>
    <xf numFmtId="0" fontId="32" fillId="3" borderId="130" xfId="0" applyFont="1" applyFill="1" applyBorder="1" applyAlignment="1">
      <alignment horizontal="right" vertical="center"/>
    </xf>
    <xf numFmtId="0" fontId="32" fillId="0" borderId="313" xfId="0" applyFont="1" applyBorder="1">
      <alignment vertical="center"/>
    </xf>
    <xf numFmtId="0" fontId="32" fillId="0" borderId="17" xfId="0" applyFont="1" applyBorder="1" applyAlignment="1">
      <alignment vertical="center" shrinkToFit="1"/>
    </xf>
    <xf numFmtId="0" fontId="32" fillId="9" borderId="39" xfId="0" applyFont="1" applyFill="1" applyBorder="1" applyAlignment="1">
      <alignment horizontal="center" vertical="center"/>
    </xf>
    <xf numFmtId="0" fontId="32" fillId="0" borderId="40" xfId="0" applyFont="1" applyBorder="1" applyAlignment="1">
      <alignment horizontal="center" vertical="center"/>
    </xf>
    <xf numFmtId="0" fontId="32" fillId="9" borderId="24" xfId="0" applyFont="1" applyFill="1" applyBorder="1" applyAlignment="1">
      <alignment horizontal="center" vertical="center"/>
    </xf>
    <xf numFmtId="0" fontId="32" fillId="0" borderId="25" xfId="0" applyFont="1" applyBorder="1" applyAlignment="1">
      <alignment horizontal="center" vertical="center"/>
    </xf>
    <xf numFmtId="0" fontId="32" fillId="9" borderId="4" xfId="0" applyFont="1" applyFill="1" applyBorder="1" applyAlignment="1">
      <alignment horizontal="center" vertical="center"/>
    </xf>
    <xf numFmtId="0" fontId="46" fillId="0" borderId="0" xfId="0" applyFont="1" applyAlignment="1">
      <alignment vertical="center" shrinkToFit="1"/>
    </xf>
    <xf numFmtId="0" fontId="32" fillId="9" borderId="15" xfId="0" applyFont="1" applyFill="1" applyBorder="1" applyAlignment="1">
      <alignment horizontal="center" vertical="center"/>
    </xf>
    <xf numFmtId="0" fontId="32" fillId="0" borderId="3" xfId="0" applyFont="1" applyBorder="1">
      <alignment vertical="center"/>
    </xf>
    <xf numFmtId="0" fontId="32" fillId="0" borderId="10" xfId="0" applyFont="1" applyBorder="1" applyAlignment="1">
      <alignment vertical="center" wrapText="1"/>
    </xf>
    <xf numFmtId="0" fontId="32" fillId="2" borderId="172" xfId="0" applyFont="1" applyFill="1" applyBorder="1" applyProtection="1">
      <alignment vertical="center"/>
      <protection locked="0"/>
    </xf>
    <xf numFmtId="0" fontId="32" fillId="2" borderId="221" xfId="0" applyFont="1" applyFill="1" applyBorder="1" applyProtection="1">
      <alignment vertical="center"/>
      <protection locked="0"/>
    </xf>
    <xf numFmtId="0" fontId="32" fillId="3" borderId="103" xfId="0" applyFont="1" applyFill="1" applyBorder="1" applyProtection="1">
      <alignment vertical="center"/>
      <protection locked="0"/>
    </xf>
    <xf numFmtId="0" fontId="32" fillId="0" borderId="30" xfId="0" applyFont="1" applyBorder="1">
      <alignment vertical="center"/>
    </xf>
    <xf numFmtId="0" fontId="32" fillId="0" borderId="64" xfId="0" applyFont="1" applyBorder="1">
      <alignment vertical="center"/>
    </xf>
    <xf numFmtId="0" fontId="32" fillId="0" borderId="40" xfId="0" applyFont="1" applyBorder="1">
      <alignment vertical="center"/>
    </xf>
    <xf numFmtId="0" fontId="32" fillId="0" borderId="0" xfId="0" applyFont="1" applyAlignment="1">
      <alignment horizontal="left" vertical="center"/>
    </xf>
    <xf numFmtId="0" fontId="73" fillId="0" borderId="9" xfId="0" applyFont="1" applyBorder="1" applyAlignment="1">
      <alignment horizontal="center" vertical="center"/>
    </xf>
    <xf numFmtId="0" fontId="73" fillId="0" borderId="10" xfId="0" applyFont="1" applyBorder="1">
      <alignment vertical="center"/>
    </xf>
    <xf numFmtId="0" fontId="73" fillId="0" borderId="15" xfId="0" applyFont="1" applyBorder="1" applyAlignment="1">
      <alignment horizontal="center" vertical="center"/>
    </xf>
    <xf numFmtId="0" fontId="73" fillId="0" borderId="16" xfId="0" applyFont="1" applyBorder="1">
      <alignment vertical="center"/>
    </xf>
    <xf numFmtId="0" fontId="73" fillId="0" borderId="4" xfId="0" applyFont="1" applyBorder="1" applyAlignment="1">
      <alignment horizontal="center" vertical="center"/>
    </xf>
    <xf numFmtId="0" fontId="73" fillId="0" borderId="5" xfId="0" applyFont="1" applyBorder="1">
      <alignment vertical="center"/>
    </xf>
    <xf numFmtId="0" fontId="73" fillId="2" borderId="131" xfId="0" applyFont="1" applyFill="1" applyBorder="1" applyProtection="1">
      <alignment vertical="center"/>
      <protection locked="0"/>
    </xf>
    <xf numFmtId="0" fontId="73" fillId="0" borderId="17" xfId="0" applyFont="1" applyBorder="1">
      <alignment vertical="center"/>
    </xf>
    <xf numFmtId="0" fontId="73" fillId="0" borderId="0" xfId="0" applyFont="1">
      <alignment vertical="center"/>
    </xf>
    <xf numFmtId="0" fontId="73" fillId="0" borderId="0" xfId="0" applyFont="1" applyAlignment="1">
      <alignment horizontal="center" vertical="center"/>
    </xf>
    <xf numFmtId="0" fontId="63" fillId="0" borderId="0" xfId="0" applyFont="1">
      <alignment vertical="center"/>
    </xf>
    <xf numFmtId="0" fontId="32" fillId="2" borderId="0" xfId="0" applyFont="1" applyFill="1">
      <alignment vertical="center"/>
    </xf>
    <xf numFmtId="0" fontId="32" fillId="3" borderId="0" xfId="0" applyFont="1" applyFill="1">
      <alignment vertical="center"/>
    </xf>
    <xf numFmtId="0" fontId="32" fillId="0" borderId="177" xfId="0" applyFont="1" applyBorder="1">
      <alignment vertical="center"/>
    </xf>
    <xf numFmtId="0" fontId="32" fillId="0" borderId="178" xfId="0" applyFont="1" applyBorder="1">
      <alignment vertical="center"/>
    </xf>
    <xf numFmtId="0" fontId="91" fillId="0" borderId="0" xfId="0" applyFont="1" applyAlignment="1">
      <alignment horizontal="center" vertical="center"/>
    </xf>
    <xf numFmtId="0" fontId="72" fillId="0" borderId="0" xfId="0" applyFont="1">
      <alignment vertical="center"/>
    </xf>
    <xf numFmtId="0" fontId="32" fillId="0" borderId="77" xfId="0" applyFont="1" applyBorder="1">
      <alignment vertical="center"/>
    </xf>
    <xf numFmtId="0" fontId="32" fillId="0" borderId="73" xfId="0" applyFont="1" applyBorder="1">
      <alignment vertical="center"/>
    </xf>
    <xf numFmtId="0" fontId="32" fillId="0" borderId="158" xfId="0" applyFont="1" applyBorder="1">
      <alignment vertical="center"/>
    </xf>
    <xf numFmtId="0" fontId="32" fillId="0" borderId="159" xfId="0" applyFont="1" applyBorder="1">
      <alignment vertical="center"/>
    </xf>
    <xf numFmtId="0" fontId="32" fillId="0" borderId="160" xfId="0" applyFont="1" applyBorder="1">
      <alignment vertical="center"/>
    </xf>
    <xf numFmtId="0" fontId="32" fillId="0" borderId="70" xfId="0" applyFont="1" applyBorder="1">
      <alignment vertical="center"/>
    </xf>
    <xf numFmtId="0" fontId="32" fillId="0" borderId="71" xfId="0" applyFont="1" applyBorder="1">
      <alignment vertical="center"/>
    </xf>
    <xf numFmtId="0" fontId="46" fillId="0" borderId="0" xfId="0" applyFont="1" applyAlignment="1">
      <alignment horizontal="right" vertical="center"/>
    </xf>
    <xf numFmtId="0" fontId="92" fillId="0" borderId="0" xfId="2" applyFont="1" applyFill="1" applyBorder="1" applyAlignment="1">
      <alignment horizontal="center" vertical="center"/>
    </xf>
    <xf numFmtId="0" fontId="32" fillId="9" borderId="6" xfId="0" applyFont="1" applyFill="1" applyBorder="1">
      <alignment vertical="center"/>
    </xf>
    <xf numFmtId="0" fontId="32" fillId="0" borderId="126" xfId="0" applyFont="1" applyBorder="1" applyAlignment="1" applyProtection="1">
      <alignment vertical="center" shrinkToFit="1"/>
      <protection locked="0"/>
    </xf>
    <xf numFmtId="0" fontId="32" fillId="0" borderId="95" xfId="0" applyFont="1" applyBorder="1" applyAlignment="1">
      <alignment horizontal="center" vertical="center"/>
    </xf>
    <xf numFmtId="0" fontId="32" fillId="0" borderId="88" xfId="0" applyFont="1" applyBorder="1" applyAlignment="1">
      <alignment horizontal="center" vertical="center"/>
    </xf>
    <xf numFmtId="0" fontId="32" fillId="3" borderId="221" xfId="0" applyFont="1" applyFill="1" applyBorder="1" applyProtection="1">
      <alignment vertical="center"/>
      <protection locked="0"/>
    </xf>
    <xf numFmtId="0" fontId="32" fillId="3" borderId="172" xfId="0" applyFont="1" applyFill="1" applyBorder="1" applyProtection="1">
      <alignment vertical="center"/>
      <protection locked="0"/>
    </xf>
    <xf numFmtId="0" fontId="32" fillId="2" borderId="103" xfId="0" applyFont="1" applyFill="1" applyBorder="1" applyProtection="1">
      <alignment vertical="center"/>
      <protection locked="0"/>
    </xf>
    <xf numFmtId="0" fontId="63" fillId="0" borderId="0" xfId="2" applyFont="1">
      <alignment vertical="center"/>
    </xf>
    <xf numFmtId="0" fontId="32" fillId="9" borderId="4" xfId="0" applyFont="1" applyFill="1" applyBorder="1">
      <alignment vertical="center"/>
    </xf>
    <xf numFmtId="0" fontId="32" fillId="9" borderId="7" xfId="0" applyFont="1" applyFill="1" applyBorder="1">
      <alignment vertical="center"/>
    </xf>
    <xf numFmtId="0" fontId="32" fillId="0" borderId="129" xfId="0" applyFont="1" applyBorder="1" applyAlignment="1" applyProtection="1">
      <alignment vertical="center" shrinkToFit="1"/>
      <protection locked="0"/>
    </xf>
    <xf numFmtId="0" fontId="32" fillId="0" borderId="129" xfId="0" applyFont="1" applyBorder="1" applyProtection="1">
      <alignment vertical="center"/>
      <protection locked="0"/>
    </xf>
    <xf numFmtId="0" fontId="32" fillId="0" borderId="0" xfId="0" applyFont="1" applyAlignment="1">
      <alignment horizontal="center" vertical="center"/>
    </xf>
    <xf numFmtId="0" fontId="32" fillId="3" borderId="290" xfId="0" applyFont="1" applyFill="1" applyBorder="1" applyProtection="1">
      <alignment vertical="center"/>
      <protection locked="0"/>
    </xf>
    <xf numFmtId="0" fontId="46" fillId="9" borderId="193" xfId="0" applyFont="1" applyFill="1" applyBorder="1">
      <alignment vertical="center"/>
    </xf>
    <xf numFmtId="0" fontId="46" fillId="9" borderId="40" xfId="0" applyFont="1" applyFill="1" applyBorder="1">
      <alignment vertical="center"/>
    </xf>
    <xf numFmtId="0" fontId="32" fillId="9" borderId="249" xfId="0" applyFont="1" applyFill="1" applyBorder="1">
      <alignment vertical="center"/>
    </xf>
    <xf numFmtId="0" fontId="46" fillId="9" borderId="250" xfId="0" applyFont="1" applyFill="1" applyBorder="1">
      <alignment vertical="center"/>
    </xf>
    <xf numFmtId="0" fontId="32" fillId="9" borderId="251" xfId="0" applyFont="1" applyFill="1" applyBorder="1">
      <alignment vertical="center"/>
    </xf>
    <xf numFmtId="0" fontId="46" fillId="9" borderId="251" xfId="0" applyFont="1" applyFill="1" applyBorder="1">
      <alignment vertical="center"/>
    </xf>
    <xf numFmtId="0" fontId="32" fillId="0" borderId="238" xfId="0" applyFont="1" applyBorder="1">
      <alignment vertical="center"/>
    </xf>
    <xf numFmtId="2" fontId="71" fillId="0" borderId="0" xfId="0" applyNumberFormat="1" applyFont="1" applyAlignment="1">
      <alignment horizontal="center" vertical="center"/>
    </xf>
    <xf numFmtId="0" fontId="46" fillId="9" borderId="16" xfId="0" applyFont="1" applyFill="1" applyBorder="1">
      <alignment vertical="center"/>
    </xf>
    <xf numFmtId="0" fontId="32" fillId="3" borderId="16" xfId="0" applyFont="1" applyFill="1" applyBorder="1" applyProtection="1">
      <alignment vertical="center"/>
      <protection locked="0"/>
    </xf>
    <xf numFmtId="0" fontId="32" fillId="2" borderId="85" xfId="0" applyFont="1" applyFill="1" applyBorder="1" applyAlignment="1" applyProtection="1">
      <alignment horizontal="center" vertical="center" shrinkToFit="1"/>
      <protection locked="0"/>
    </xf>
    <xf numFmtId="0" fontId="32" fillId="3" borderId="85" xfId="0" applyFont="1" applyFill="1" applyBorder="1" applyAlignment="1" applyProtection="1">
      <alignment horizontal="center" vertical="center" shrinkToFit="1"/>
      <protection locked="0"/>
    </xf>
    <xf numFmtId="0" fontId="32" fillId="0" borderId="25" xfId="0" applyFont="1" applyBorder="1">
      <alignment vertical="center"/>
    </xf>
    <xf numFmtId="0" fontId="32" fillId="0" borderId="26" xfId="0" applyFont="1" applyBorder="1">
      <alignment vertical="center"/>
    </xf>
    <xf numFmtId="0" fontId="32" fillId="0" borderId="41" xfId="0" applyFont="1" applyBorder="1">
      <alignment vertical="center"/>
    </xf>
    <xf numFmtId="0" fontId="32" fillId="0" borderId="30" xfId="0" applyFont="1" applyBorder="1" applyAlignment="1">
      <alignment horizontal="center" vertical="center"/>
    </xf>
    <xf numFmtId="0" fontId="32" fillId="0" borderId="29" xfId="0" applyFont="1" applyBorder="1" applyAlignment="1">
      <alignment horizontal="center" vertical="center"/>
    </xf>
    <xf numFmtId="0" fontId="32" fillId="9" borderId="112" xfId="0" applyFont="1" applyFill="1" applyBorder="1">
      <alignment vertical="center"/>
    </xf>
    <xf numFmtId="0" fontId="46" fillId="9" borderId="30" xfId="0" applyFont="1" applyFill="1" applyBorder="1" applyAlignment="1">
      <alignment horizontal="right" vertical="center"/>
    </xf>
    <xf numFmtId="0" fontId="32" fillId="3" borderId="291" xfId="0" applyFont="1" applyFill="1" applyBorder="1" applyProtection="1">
      <alignment vertical="center"/>
      <protection locked="0"/>
    </xf>
    <xf numFmtId="0" fontId="32" fillId="3" borderId="292" xfId="0" applyFont="1" applyFill="1" applyBorder="1" applyProtection="1">
      <alignment vertical="center"/>
      <protection locked="0"/>
    </xf>
    <xf numFmtId="0" fontId="32" fillId="0" borderId="88" xfId="0" applyFont="1" applyBorder="1">
      <alignment vertical="center"/>
    </xf>
    <xf numFmtId="0" fontId="32" fillId="3" borderId="293" xfId="0" applyFont="1" applyFill="1" applyBorder="1" applyProtection="1">
      <alignment vertical="center"/>
      <protection locked="0"/>
    </xf>
    <xf numFmtId="0" fontId="32" fillId="0" borderId="214" xfId="0" applyFont="1" applyBorder="1">
      <alignment vertical="center"/>
    </xf>
    <xf numFmtId="0" fontId="32" fillId="9" borderId="25" xfId="0" applyFont="1" applyFill="1" applyBorder="1" applyAlignment="1">
      <alignment horizontal="right" vertical="center"/>
    </xf>
    <xf numFmtId="0" fontId="32" fillId="9" borderId="193" xfId="0" applyFont="1" applyFill="1" applyBorder="1">
      <alignment vertical="center"/>
    </xf>
    <xf numFmtId="0" fontId="76" fillId="9" borderId="194" xfId="0" applyFont="1" applyFill="1" applyBorder="1" applyAlignment="1">
      <alignment horizontal="right" vertical="center"/>
    </xf>
    <xf numFmtId="0" fontId="76" fillId="0" borderId="0" xfId="0" applyFont="1" applyAlignment="1">
      <alignment horizontal="right" vertical="center"/>
    </xf>
    <xf numFmtId="0" fontId="76" fillId="9" borderId="195" xfId="0" applyFont="1" applyFill="1" applyBorder="1" applyAlignment="1">
      <alignment horizontal="right" vertical="center"/>
    </xf>
    <xf numFmtId="0" fontId="32" fillId="2" borderId="3" xfId="0" applyFont="1" applyFill="1" applyBorder="1" applyProtection="1">
      <alignment vertical="center"/>
      <protection locked="0"/>
    </xf>
    <xf numFmtId="0" fontId="73" fillId="2" borderId="85" xfId="0" applyFont="1" applyFill="1" applyBorder="1" applyProtection="1">
      <alignment vertical="center"/>
      <protection locked="0"/>
    </xf>
    <xf numFmtId="0" fontId="32" fillId="0" borderId="245" xfId="0" applyFont="1" applyBorder="1">
      <alignment vertical="center"/>
    </xf>
    <xf numFmtId="0" fontId="46" fillId="0" borderId="14" xfId="0" applyFont="1" applyBorder="1" applyAlignment="1"/>
    <xf numFmtId="0" fontId="32" fillId="0" borderId="14" xfId="0" applyFont="1" applyBorder="1">
      <alignment vertical="center"/>
    </xf>
    <xf numFmtId="0" fontId="32" fillId="0" borderId="13" xfId="0" applyFont="1" applyBorder="1">
      <alignment vertical="center"/>
    </xf>
    <xf numFmtId="38" fontId="46" fillId="0" borderId="303" xfId="1" applyFont="1" applyFill="1" applyBorder="1" applyAlignment="1">
      <alignment vertical="center"/>
    </xf>
    <xf numFmtId="0" fontId="32" fillId="3" borderId="307" xfId="0" applyFont="1" applyFill="1" applyBorder="1" applyProtection="1">
      <alignment vertical="center"/>
      <protection locked="0"/>
    </xf>
    <xf numFmtId="0" fontId="46" fillId="3" borderId="308" xfId="0" applyFont="1" applyFill="1" applyBorder="1" applyAlignment="1" applyProtection="1">
      <alignment vertical="center" shrinkToFit="1"/>
      <protection locked="0"/>
    </xf>
    <xf numFmtId="0" fontId="46" fillId="3" borderId="141" xfId="0" applyFont="1" applyFill="1" applyBorder="1" applyAlignment="1" applyProtection="1">
      <alignment vertical="center" shrinkToFit="1"/>
      <protection locked="0"/>
    </xf>
    <xf numFmtId="0" fontId="46" fillId="3" borderId="142" xfId="0" applyFont="1" applyFill="1" applyBorder="1" applyAlignment="1" applyProtection="1">
      <alignment vertical="center" shrinkToFit="1"/>
      <protection locked="0"/>
    </xf>
    <xf numFmtId="0" fontId="32" fillId="0" borderId="4" xfId="0" applyFont="1" applyBorder="1" applyAlignment="1">
      <alignment vertical="center" shrinkToFit="1"/>
    </xf>
    <xf numFmtId="0" fontId="46" fillId="0" borderId="11" xfId="0" applyFont="1" applyBorder="1" applyAlignment="1">
      <alignment horizontal="center" vertical="center" wrapText="1"/>
    </xf>
    <xf numFmtId="0" fontId="32" fillId="0" borderId="208" xfId="0" applyFont="1" applyBorder="1">
      <alignment vertical="center"/>
    </xf>
    <xf numFmtId="0" fontId="32" fillId="9" borderId="209" xfId="0" applyFont="1" applyFill="1" applyBorder="1">
      <alignment vertical="center"/>
    </xf>
    <xf numFmtId="0" fontId="32" fillId="0" borderId="210" xfId="0" applyFont="1" applyBorder="1">
      <alignment vertical="center"/>
    </xf>
    <xf numFmtId="0" fontId="32" fillId="0" borderId="211" xfId="0" applyFont="1" applyBorder="1">
      <alignment vertical="center"/>
    </xf>
    <xf numFmtId="0" fontId="32" fillId="0" borderId="212" xfId="0" applyFont="1" applyBorder="1">
      <alignment vertical="center"/>
    </xf>
    <xf numFmtId="0" fontId="32" fillId="0" borderId="213" xfId="0" applyFont="1" applyBorder="1">
      <alignment vertical="center"/>
    </xf>
    <xf numFmtId="0" fontId="32" fillId="0" borderId="215" xfId="0" applyFont="1" applyBorder="1">
      <alignment vertical="center"/>
    </xf>
    <xf numFmtId="0" fontId="32" fillId="9" borderId="3" xfId="0" applyFont="1" applyFill="1" applyBorder="1" applyAlignment="1">
      <alignment horizontal="centerContinuous" vertical="center"/>
    </xf>
    <xf numFmtId="0" fontId="32" fillId="0" borderId="31" xfId="0" applyFont="1" applyBorder="1">
      <alignment vertical="center"/>
    </xf>
    <xf numFmtId="0" fontId="32" fillId="0" borderId="149" xfId="0" applyFont="1" applyBorder="1">
      <alignment vertical="center"/>
    </xf>
    <xf numFmtId="0" fontId="32" fillId="2" borderId="154" xfId="0" applyFont="1" applyFill="1" applyBorder="1" applyProtection="1">
      <alignment vertical="center"/>
      <protection locked="0"/>
    </xf>
    <xf numFmtId="0" fontId="32" fillId="2" borderId="153" xfId="0" applyFont="1" applyFill="1" applyBorder="1" applyProtection="1">
      <alignment vertical="center"/>
      <protection locked="0"/>
    </xf>
    <xf numFmtId="0" fontId="32" fillId="3" borderId="151" xfId="0" applyFont="1" applyFill="1" applyBorder="1" applyAlignment="1" applyProtection="1">
      <alignment horizontal="center" vertical="center"/>
      <protection locked="0"/>
    </xf>
    <xf numFmtId="0" fontId="32" fillId="3" borderId="312" xfId="0" applyFont="1" applyFill="1" applyBorder="1" applyAlignment="1" applyProtection="1">
      <alignment horizontal="center" vertical="center"/>
      <protection locked="0"/>
    </xf>
    <xf numFmtId="0" fontId="32" fillId="3" borderId="152" xfId="0" applyFont="1" applyFill="1" applyBorder="1" applyAlignment="1" applyProtection="1">
      <alignment horizontal="center" vertical="center"/>
      <protection locked="0"/>
    </xf>
    <xf numFmtId="0" fontId="32" fillId="3" borderId="154" xfId="0" applyFont="1" applyFill="1" applyBorder="1" applyProtection="1">
      <alignment vertical="center"/>
      <protection locked="0"/>
    </xf>
    <xf numFmtId="0" fontId="32" fillId="3" borderId="153" xfId="0" applyFont="1" applyFill="1" applyBorder="1" applyProtection="1">
      <alignment vertical="center"/>
      <protection locked="0"/>
    </xf>
    <xf numFmtId="0" fontId="32" fillId="9" borderId="29" xfId="0" applyFont="1" applyFill="1" applyBorder="1" applyAlignment="1">
      <alignment horizontal="center" vertical="center"/>
    </xf>
    <xf numFmtId="0" fontId="32" fillId="0" borderId="24" xfId="0" applyFont="1" applyBorder="1" applyAlignment="1">
      <alignment horizontal="center" vertical="center"/>
    </xf>
    <xf numFmtId="0" fontId="32" fillId="0" borderId="39" xfId="0" applyFont="1" applyBorder="1" applyAlignment="1">
      <alignment horizontal="center" vertical="center"/>
    </xf>
    <xf numFmtId="0" fontId="32" fillId="2" borderId="122" xfId="0" applyFont="1" applyFill="1" applyBorder="1" applyProtection="1">
      <alignment vertical="center"/>
      <protection locked="0"/>
    </xf>
    <xf numFmtId="0" fontId="32" fillId="9" borderId="183" xfId="0" applyFont="1" applyFill="1" applyBorder="1" applyAlignment="1">
      <alignment horizontal="center" vertical="center"/>
    </xf>
    <xf numFmtId="0" fontId="32" fillId="9" borderId="220" xfId="0" applyFont="1" applyFill="1" applyBorder="1" applyAlignment="1">
      <alignment horizontal="center" vertical="center"/>
    </xf>
    <xf numFmtId="0" fontId="32" fillId="9" borderId="184" xfId="0" applyFont="1" applyFill="1" applyBorder="1" applyAlignment="1">
      <alignment horizontal="center" vertical="center"/>
    </xf>
    <xf numFmtId="0" fontId="32" fillId="0" borderId="222" xfId="0" applyFont="1" applyBorder="1">
      <alignment vertical="center"/>
    </xf>
    <xf numFmtId="0" fontId="32" fillId="0" borderId="223" xfId="0" applyFont="1" applyBorder="1">
      <alignment vertical="center"/>
    </xf>
    <xf numFmtId="0" fontId="46" fillId="0" borderId="223" xfId="0" applyFont="1" applyBorder="1">
      <alignment vertical="center"/>
    </xf>
    <xf numFmtId="0" fontId="32" fillId="0" borderId="224" xfId="0" applyFont="1" applyBorder="1">
      <alignment vertical="center"/>
    </xf>
    <xf numFmtId="0" fontId="71" fillId="0" borderId="225" xfId="0" applyFont="1" applyBorder="1">
      <alignment vertical="center"/>
    </xf>
    <xf numFmtId="0" fontId="32" fillId="0" borderId="226" xfId="0" applyFont="1" applyBorder="1">
      <alignment vertical="center"/>
    </xf>
    <xf numFmtId="0" fontId="32" fillId="0" borderId="225" xfId="0" applyFont="1" applyBorder="1">
      <alignment vertical="center"/>
    </xf>
    <xf numFmtId="0" fontId="32" fillId="0" borderId="218" xfId="0" applyFont="1" applyBorder="1">
      <alignment vertical="center"/>
    </xf>
    <xf numFmtId="0" fontId="32" fillId="0" borderId="219" xfId="0" applyFont="1" applyBorder="1">
      <alignment vertical="center"/>
    </xf>
    <xf numFmtId="0" fontId="32" fillId="0" borderId="228" xfId="0" applyFont="1" applyBorder="1">
      <alignment vertical="center"/>
    </xf>
    <xf numFmtId="0" fontId="32" fillId="0" borderId="229" xfId="0" applyFont="1" applyBorder="1">
      <alignment vertical="center"/>
    </xf>
    <xf numFmtId="0" fontId="46" fillId="0" borderId="229" xfId="0" applyFont="1" applyBorder="1">
      <alignment vertical="center"/>
    </xf>
    <xf numFmtId="0" fontId="32" fillId="0" borderId="230" xfId="0" applyFont="1" applyBorder="1">
      <alignment vertical="center"/>
    </xf>
    <xf numFmtId="0" fontId="95" fillId="0" borderId="0" xfId="3" applyFont="1">
      <alignment vertical="center"/>
    </xf>
    <xf numFmtId="0" fontId="32" fillId="9" borderId="3" xfId="0" applyFont="1" applyFill="1" applyBorder="1">
      <alignment vertical="center"/>
    </xf>
    <xf numFmtId="0" fontId="32" fillId="9" borderId="3" xfId="0" applyFont="1" applyFill="1" applyBorder="1" applyAlignment="1">
      <alignment horizontal="center" vertical="center" wrapText="1"/>
    </xf>
    <xf numFmtId="0" fontId="32" fillId="9" borderId="3" xfId="0" applyFont="1" applyFill="1" applyBorder="1" applyAlignment="1">
      <alignment horizontal="center" vertical="center"/>
    </xf>
    <xf numFmtId="0" fontId="32" fillId="0" borderId="13" xfId="0" applyFont="1" applyBorder="1" applyAlignment="1">
      <alignment horizontal="center" vertical="center"/>
    </xf>
    <xf numFmtId="0" fontId="32" fillId="2" borderId="3" xfId="0" applyFont="1" applyFill="1" applyBorder="1" applyAlignment="1" applyProtection="1">
      <alignment horizontal="center" vertical="center"/>
      <protection locked="0"/>
    </xf>
    <xf numFmtId="0" fontId="32" fillId="0" borderId="3" xfId="0" applyFont="1" applyBorder="1" applyAlignment="1" applyProtection="1">
      <alignment horizontal="center" vertical="center"/>
      <protection locked="0"/>
    </xf>
    <xf numFmtId="0" fontId="69" fillId="3" borderId="136" xfId="0" applyFont="1" applyFill="1" applyBorder="1" applyAlignment="1" applyProtection="1">
      <alignment vertical="center" shrinkToFit="1"/>
      <protection locked="0"/>
    </xf>
    <xf numFmtId="0" fontId="32" fillId="0" borderId="106" xfId="0" applyFont="1" applyBorder="1" applyAlignment="1" applyProtection="1">
      <alignment vertical="center" shrinkToFit="1"/>
      <protection locked="0"/>
    </xf>
    <xf numFmtId="0" fontId="32" fillId="0" borderId="137" xfId="0" applyFont="1" applyBorder="1" applyAlignment="1" applyProtection="1">
      <alignment vertical="center" shrinkToFit="1"/>
      <protection locked="0"/>
    </xf>
    <xf numFmtId="0" fontId="32" fillId="2" borderId="4" xfId="0" applyFont="1" applyFill="1" applyBorder="1" applyAlignment="1" applyProtection="1">
      <alignment horizontal="left" vertical="center" wrapText="1"/>
      <protection locked="0"/>
    </xf>
    <xf numFmtId="0" fontId="32" fillId="2" borderId="5" xfId="0" applyFont="1" applyFill="1" applyBorder="1" applyAlignment="1" applyProtection="1">
      <alignment horizontal="left" vertical="center"/>
      <protection locked="0"/>
    </xf>
    <xf numFmtId="0" fontId="32" fillId="2" borderId="6" xfId="0" applyFont="1" applyFill="1" applyBorder="1" applyAlignment="1" applyProtection="1">
      <alignment horizontal="left" vertical="center"/>
      <protection locked="0"/>
    </xf>
    <xf numFmtId="0" fontId="32" fillId="2" borderId="7" xfId="0" applyFont="1" applyFill="1" applyBorder="1" applyAlignment="1" applyProtection="1">
      <alignment horizontal="left" vertical="center"/>
      <protection locked="0"/>
    </xf>
    <xf numFmtId="0" fontId="32" fillId="2" borderId="0" xfId="0" applyFont="1" applyFill="1" applyAlignment="1" applyProtection="1">
      <alignment horizontal="left" vertical="center"/>
      <protection locked="0"/>
    </xf>
    <xf numFmtId="0" fontId="32" fillId="2" borderId="8" xfId="0" applyFont="1" applyFill="1" applyBorder="1" applyAlignment="1" applyProtection="1">
      <alignment horizontal="left" vertical="center"/>
      <protection locked="0"/>
    </xf>
    <xf numFmtId="0" fontId="32" fillId="2" borderId="9" xfId="0" applyFont="1" applyFill="1" applyBorder="1" applyAlignment="1" applyProtection="1">
      <alignment horizontal="left" vertical="center"/>
      <protection locked="0"/>
    </xf>
    <xf numFmtId="0" fontId="32" fillId="2" borderId="10" xfId="0" applyFont="1" applyFill="1" applyBorder="1" applyAlignment="1" applyProtection="1">
      <alignment horizontal="left" vertical="center"/>
      <protection locked="0"/>
    </xf>
    <xf numFmtId="0" fontId="32" fillId="2" borderId="11" xfId="0" applyFont="1" applyFill="1" applyBorder="1" applyAlignment="1" applyProtection="1">
      <alignment horizontal="left" vertical="center"/>
      <protection locked="0"/>
    </xf>
    <xf numFmtId="0" fontId="32" fillId="0" borderId="3" xfId="0" applyFont="1" applyBorder="1">
      <alignment vertical="center"/>
    </xf>
    <xf numFmtId="179" fontId="32" fillId="0" borderId="257" xfId="0" applyNumberFormat="1" applyFont="1" applyBorder="1">
      <alignment vertical="center"/>
    </xf>
    <xf numFmtId="179" fontId="32" fillId="0" borderId="189" xfId="0" applyNumberFormat="1" applyFont="1" applyBorder="1">
      <alignment vertical="center"/>
    </xf>
    <xf numFmtId="0" fontId="32" fillId="0" borderId="88" xfId="0" applyFont="1" applyBorder="1" applyAlignment="1">
      <alignment horizontal="center" vertical="center"/>
    </xf>
    <xf numFmtId="0" fontId="32" fillId="0" borderId="31" xfId="0" applyFont="1" applyBorder="1" applyAlignment="1">
      <alignment horizontal="center" vertical="center"/>
    </xf>
    <xf numFmtId="179" fontId="32" fillId="0" borderId="188" xfId="0" applyNumberFormat="1" applyFont="1" applyBorder="1">
      <alignment vertical="center"/>
    </xf>
    <xf numFmtId="0" fontId="32" fillId="2" borderId="120" xfId="0" applyFont="1" applyFill="1" applyBorder="1" applyProtection="1">
      <alignment vertical="center"/>
      <protection locked="0"/>
    </xf>
    <xf numFmtId="0" fontId="32" fillId="2" borderId="103" xfId="0" applyFont="1" applyFill="1" applyBorder="1" applyProtection="1">
      <alignment vertical="center"/>
      <protection locked="0"/>
    </xf>
    <xf numFmtId="0" fontId="32" fillId="2" borderId="15" xfId="0" applyFont="1" applyFill="1" applyBorder="1" applyAlignment="1" applyProtection="1">
      <alignment horizontal="center" vertical="center"/>
      <protection locked="0"/>
    </xf>
    <xf numFmtId="0" fontId="32" fillId="2" borderId="16" xfId="0" applyFont="1" applyFill="1" applyBorder="1" applyAlignment="1" applyProtection="1">
      <alignment horizontal="center" vertical="center"/>
      <protection locked="0"/>
    </xf>
    <xf numFmtId="0" fontId="32" fillId="2" borderId="17" xfId="0" applyFont="1" applyFill="1" applyBorder="1" applyAlignment="1" applyProtection="1">
      <alignment horizontal="center" vertical="center"/>
      <protection locked="0"/>
    </xf>
    <xf numFmtId="0" fontId="32" fillId="9" borderId="3" xfId="0" applyFont="1" applyFill="1" applyBorder="1" applyAlignment="1">
      <alignment vertical="center" shrinkToFit="1"/>
    </xf>
    <xf numFmtId="0" fontId="61" fillId="6" borderId="15" xfId="2" applyFont="1" applyFill="1" applyBorder="1" applyAlignment="1">
      <alignment horizontal="center" vertical="center"/>
    </xf>
    <xf numFmtId="0" fontId="74" fillId="6" borderId="17" xfId="2" applyFont="1" applyFill="1" applyBorder="1" applyAlignment="1">
      <alignment horizontal="center" vertical="center"/>
    </xf>
    <xf numFmtId="0" fontId="69" fillId="3" borderId="138" xfId="0" applyFont="1" applyFill="1" applyBorder="1" applyAlignment="1" applyProtection="1">
      <alignment vertical="center" shrinkToFit="1"/>
      <protection locked="0"/>
    </xf>
    <xf numFmtId="0" fontId="32" fillId="0" borderId="105" xfId="0" applyFont="1" applyBorder="1" applyAlignment="1" applyProtection="1">
      <alignment vertical="center" shrinkToFit="1"/>
      <protection locked="0"/>
    </xf>
    <xf numFmtId="0" fontId="32" fillId="0" borderId="139" xfId="0" applyFont="1" applyBorder="1" applyAlignment="1" applyProtection="1">
      <alignment vertical="center" shrinkToFit="1"/>
      <protection locked="0"/>
    </xf>
    <xf numFmtId="0" fontId="32" fillId="9" borderId="13" xfId="0" applyFont="1" applyFill="1" applyBorder="1" applyAlignment="1">
      <alignment horizontal="center" vertical="center"/>
    </xf>
    <xf numFmtId="0" fontId="32" fillId="9" borderId="15" xfId="0" applyFont="1" applyFill="1" applyBorder="1" applyAlignment="1">
      <alignment horizontal="center" vertical="center"/>
    </xf>
    <xf numFmtId="0" fontId="32" fillId="9" borderId="16" xfId="0" applyFont="1" applyFill="1" applyBorder="1" applyAlignment="1">
      <alignment horizontal="center" vertical="center"/>
    </xf>
    <xf numFmtId="0" fontId="32" fillId="9" borderId="17" xfId="0" applyFont="1" applyFill="1" applyBorder="1" applyAlignment="1">
      <alignment horizontal="center" vertical="center"/>
    </xf>
    <xf numFmtId="0" fontId="32" fillId="2" borderId="15" xfId="0" applyFont="1" applyFill="1" applyBorder="1" applyAlignment="1" applyProtection="1">
      <alignment vertical="center" shrinkToFit="1"/>
      <protection locked="0"/>
    </xf>
    <xf numFmtId="0" fontId="32" fillId="2" borderId="16" xfId="0" applyFont="1" applyFill="1" applyBorder="1" applyAlignment="1" applyProtection="1">
      <alignment vertical="center" shrinkToFit="1"/>
      <protection locked="0"/>
    </xf>
    <xf numFmtId="0" fontId="32" fillId="2" borderId="17" xfId="0" applyFont="1" applyFill="1" applyBorder="1" applyAlignment="1" applyProtection="1">
      <alignment vertical="center" shrinkToFit="1"/>
      <protection locked="0"/>
    </xf>
    <xf numFmtId="0" fontId="32" fillId="9" borderId="15" xfId="0" applyFont="1" applyFill="1" applyBorder="1" applyAlignment="1">
      <alignment vertical="center" wrapText="1"/>
    </xf>
    <xf numFmtId="0" fontId="32" fillId="0" borderId="16" xfId="0" applyFont="1" applyBorder="1">
      <alignment vertical="center"/>
    </xf>
    <xf numFmtId="0" fontId="32" fillId="3" borderId="3" xfId="0" applyFont="1" applyFill="1" applyBorder="1" applyProtection="1">
      <alignment vertical="center"/>
      <protection locked="0"/>
    </xf>
    <xf numFmtId="0" fontId="32" fillId="9" borderId="3" xfId="0" applyFont="1" applyFill="1" applyBorder="1" applyAlignment="1">
      <alignment vertical="center" wrapText="1"/>
    </xf>
    <xf numFmtId="0" fontId="32" fillId="0" borderId="3" xfId="0" applyFont="1" applyBorder="1" applyAlignment="1">
      <alignment horizontal="center" vertical="center" shrinkToFit="1"/>
    </xf>
    <xf numFmtId="0" fontId="69" fillId="9" borderId="4" xfId="0" applyFont="1" applyFill="1" applyBorder="1" applyAlignment="1">
      <alignment vertical="center" wrapText="1"/>
    </xf>
    <xf numFmtId="0" fontId="69" fillId="0" borderId="5" xfId="0" applyFont="1" applyBorder="1">
      <alignment vertical="center"/>
    </xf>
    <xf numFmtId="0" fontId="32" fillId="0" borderId="5" xfId="0" applyFont="1" applyBorder="1">
      <alignment vertical="center"/>
    </xf>
    <xf numFmtId="0" fontId="69" fillId="0" borderId="7" xfId="0" applyFont="1" applyBorder="1">
      <alignment vertical="center"/>
    </xf>
    <xf numFmtId="0" fontId="69" fillId="0" borderId="0" xfId="0" applyFont="1">
      <alignment vertical="center"/>
    </xf>
    <xf numFmtId="0" fontId="32" fillId="0" borderId="0" xfId="0" applyFont="1">
      <alignment vertical="center"/>
    </xf>
    <xf numFmtId="0" fontId="32" fillId="9" borderId="15" xfId="0" applyFont="1" applyFill="1" applyBorder="1" applyAlignment="1">
      <alignment vertical="center" shrinkToFit="1"/>
    </xf>
    <xf numFmtId="0" fontId="32" fillId="0" borderId="16" xfId="0" applyFont="1" applyBorder="1" applyAlignment="1">
      <alignment vertical="center" shrinkToFit="1"/>
    </xf>
    <xf numFmtId="0" fontId="32" fillId="2" borderId="3" xfId="0" applyFont="1" applyFill="1" applyBorder="1" applyAlignment="1" applyProtection="1">
      <alignment vertical="center" shrinkToFit="1"/>
      <protection locked="0"/>
    </xf>
    <xf numFmtId="0" fontId="69" fillId="9" borderId="3" xfId="0" applyFont="1" applyFill="1" applyBorder="1" applyAlignment="1">
      <alignment vertical="center" wrapText="1"/>
    </xf>
    <xf numFmtId="0" fontId="32" fillId="2" borderId="71" xfId="0" applyFont="1" applyFill="1" applyBorder="1" applyAlignment="1" applyProtection="1">
      <alignment horizontal="center" vertical="center"/>
      <protection locked="0"/>
    </xf>
    <xf numFmtId="0" fontId="32" fillId="2" borderId="73" xfId="0" applyFont="1" applyFill="1" applyBorder="1" applyAlignment="1" applyProtection="1">
      <alignment horizontal="center" vertical="center"/>
      <protection locked="0"/>
    </xf>
    <xf numFmtId="0" fontId="32" fillId="3" borderId="120" xfId="0" applyFont="1" applyFill="1" applyBorder="1" applyAlignment="1" applyProtection="1">
      <alignment horizontal="center" vertical="center"/>
      <protection locked="0"/>
    </xf>
    <xf numFmtId="0" fontId="32" fillId="3" borderId="95" xfId="0" applyFont="1" applyFill="1" applyBorder="1" applyAlignment="1" applyProtection="1">
      <alignment horizontal="center" vertical="center"/>
      <protection locked="0"/>
    </xf>
    <xf numFmtId="0" fontId="32" fillId="3" borderId="103" xfId="0" applyFont="1" applyFill="1" applyBorder="1" applyAlignment="1" applyProtection="1">
      <alignment horizontal="center" vertical="center"/>
      <protection locked="0"/>
    </xf>
    <xf numFmtId="0" fontId="32" fillId="3" borderId="27" xfId="0" applyFont="1" applyFill="1" applyBorder="1" applyAlignment="1" applyProtection="1">
      <alignment horizontal="center" vertical="center"/>
      <protection locked="0"/>
    </xf>
    <xf numFmtId="0" fontId="32" fillId="3" borderId="150" xfId="0" applyFont="1" applyFill="1" applyBorder="1" applyAlignment="1" applyProtection="1">
      <alignment horizontal="center" vertical="center"/>
      <protection locked="0"/>
    </xf>
    <xf numFmtId="0" fontId="46" fillId="9" borderId="15" xfId="0" applyFont="1" applyFill="1" applyBorder="1" applyAlignment="1">
      <alignment vertical="center" wrapText="1"/>
    </xf>
    <xf numFmtId="0" fontId="46" fillId="0" borderId="16" xfId="0" applyFont="1" applyBorder="1">
      <alignment vertical="center"/>
    </xf>
    <xf numFmtId="0" fontId="46" fillId="0" borderId="17" xfId="0" applyFont="1" applyBorder="1">
      <alignment vertical="center"/>
    </xf>
    <xf numFmtId="0" fontId="32" fillId="9" borderId="4" xfId="0" applyFont="1" applyFill="1" applyBorder="1" applyAlignment="1">
      <alignment horizontal="center" vertical="center"/>
    </xf>
    <xf numFmtId="0" fontId="32" fillId="0" borderId="5" xfId="0" applyFont="1" applyBorder="1" applyAlignment="1">
      <alignment horizontal="center" vertical="center"/>
    </xf>
    <xf numFmtId="0" fontId="32" fillId="0" borderId="6" xfId="0" applyFont="1" applyBorder="1" applyAlignment="1">
      <alignment horizontal="center" vertical="center"/>
    </xf>
    <xf numFmtId="0" fontId="32" fillId="9" borderId="4" xfId="0" applyFont="1" applyFill="1" applyBorder="1" applyAlignment="1">
      <alignment vertical="center" wrapText="1"/>
    </xf>
    <xf numFmtId="0" fontId="32" fillId="9" borderId="5" xfId="0" applyFont="1" applyFill="1" applyBorder="1">
      <alignment vertical="center"/>
    </xf>
    <xf numFmtId="0" fontId="32" fillId="9" borderId="6" xfId="0" applyFont="1" applyFill="1" applyBorder="1">
      <alignment vertical="center"/>
    </xf>
    <xf numFmtId="0" fontId="32" fillId="9" borderId="9" xfId="0" applyFont="1" applyFill="1" applyBorder="1">
      <alignment vertical="center"/>
    </xf>
    <xf numFmtId="0" fontId="32" fillId="9" borderId="10" xfId="0" applyFont="1" applyFill="1" applyBorder="1">
      <alignment vertical="center"/>
    </xf>
    <xf numFmtId="0" fontId="32" fillId="9" borderId="11" xfId="0" applyFont="1" applyFill="1" applyBorder="1">
      <alignment vertical="center"/>
    </xf>
    <xf numFmtId="0" fontId="32" fillId="3" borderId="14" xfId="0" applyFont="1" applyFill="1" applyBorder="1" applyAlignment="1" applyProtection="1">
      <alignment vertical="center" shrinkToFit="1"/>
      <protection locked="0"/>
    </xf>
    <xf numFmtId="0" fontId="32" fillId="3" borderId="3" xfId="0" applyFont="1" applyFill="1" applyBorder="1" applyAlignment="1" applyProtection="1">
      <alignment horizontal="center" vertical="center"/>
      <protection locked="0"/>
    </xf>
    <xf numFmtId="0" fontId="32" fillId="3" borderId="17" xfId="0" applyFont="1" applyFill="1" applyBorder="1" applyAlignment="1" applyProtection="1">
      <alignment horizontal="center" vertical="center"/>
      <protection locked="0"/>
    </xf>
    <xf numFmtId="0" fontId="32" fillId="3" borderId="123" xfId="0" applyFont="1" applyFill="1" applyBorder="1" applyAlignment="1" applyProtection="1">
      <alignment vertical="center" shrinkToFit="1"/>
      <protection locked="0"/>
    </xf>
    <xf numFmtId="0" fontId="32" fillId="3" borderId="87" xfId="0" applyFont="1" applyFill="1" applyBorder="1" applyAlignment="1" applyProtection="1">
      <alignment vertical="center" shrinkToFit="1"/>
      <protection locked="0"/>
    </xf>
    <xf numFmtId="0" fontId="32" fillId="3" borderId="124" xfId="0" applyFont="1" applyFill="1" applyBorder="1" applyAlignment="1" applyProtection="1">
      <alignment vertical="center" shrinkToFit="1"/>
      <protection locked="0"/>
    </xf>
    <xf numFmtId="0" fontId="32" fillId="0" borderId="16" xfId="0" applyFont="1" applyBorder="1" applyAlignment="1">
      <alignment horizontal="center" vertical="center"/>
    </xf>
    <xf numFmtId="0" fontId="32" fillId="0" borderId="17" xfId="0" applyFont="1" applyBorder="1" applyAlignment="1">
      <alignment horizontal="center" vertical="center"/>
    </xf>
    <xf numFmtId="0" fontId="32" fillId="9" borderId="155" xfId="0" applyFont="1" applyFill="1" applyBorder="1" applyAlignment="1">
      <alignment vertical="center" shrinkToFit="1"/>
    </xf>
    <xf numFmtId="0" fontId="32" fillId="0" borderId="156" xfId="0" applyFont="1" applyBorder="1">
      <alignment vertical="center"/>
    </xf>
    <xf numFmtId="0" fontId="32" fillId="0" borderId="157" xfId="0" applyFont="1" applyBorder="1">
      <alignment vertical="center"/>
    </xf>
    <xf numFmtId="0" fontId="61" fillId="6" borderId="15" xfId="2" applyFont="1" applyFill="1" applyBorder="1" applyAlignment="1" applyProtection="1">
      <alignment horizontal="center" vertical="center" shrinkToFit="1"/>
    </xf>
    <xf numFmtId="0" fontId="74" fillId="6" borderId="16" xfId="2" applyFont="1" applyFill="1" applyBorder="1" applyAlignment="1" applyProtection="1">
      <alignment horizontal="center" vertical="center" shrinkToFit="1"/>
    </xf>
    <xf numFmtId="0" fontId="74" fillId="0" borderId="16" xfId="2" applyFont="1" applyBorder="1" applyAlignment="1">
      <alignment vertical="center" shrinkToFit="1"/>
    </xf>
    <xf numFmtId="0" fontId="74" fillId="0" borderId="17" xfId="2" applyFont="1" applyBorder="1" applyAlignment="1">
      <alignment vertical="center"/>
    </xf>
    <xf numFmtId="0" fontId="32" fillId="9" borderId="4" xfId="0" applyFont="1" applyFill="1" applyBorder="1" applyAlignment="1">
      <alignment horizontal="left" vertical="top" wrapText="1"/>
    </xf>
    <xf numFmtId="0" fontId="32" fillId="9" borderId="5" xfId="0" applyFont="1" applyFill="1" applyBorder="1" applyAlignment="1">
      <alignment horizontal="left" vertical="top" wrapText="1"/>
    </xf>
    <xf numFmtId="0" fontId="32" fillId="9" borderId="6" xfId="0" applyFont="1" applyFill="1" applyBorder="1" applyAlignment="1">
      <alignment horizontal="left" vertical="top" wrapText="1"/>
    </xf>
    <xf numFmtId="0" fontId="32" fillId="9" borderId="7" xfId="0" applyFont="1" applyFill="1" applyBorder="1" applyAlignment="1">
      <alignment horizontal="left" vertical="top" wrapText="1"/>
    </xf>
    <xf numFmtId="0" fontId="32" fillId="9" borderId="0" xfId="0" applyFont="1" applyFill="1" applyAlignment="1">
      <alignment horizontal="left" vertical="top" wrapText="1"/>
    </xf>
    <xf numFmtId="0" fontId="32" fillId="9" borderId="8" xfId="0" applyFont="1" applyFill="1" applyBorder="1" applyAlignment="1">
      <alignment horizontal="left" vertical="top" wrapText="1"/>
    </xf>
    <xf numFmtId="0" fontId="32" fillId="3" borderId="4" xfId="0" applyFont="1" applyFill="1" applyBorder="1" applyAlignment="1" applyProtection="1">
      <alignment horizontal="left" vertical="top" wrapText="1"/>
      <protection locked="0"/>
    </xf>
    <xf numFmtId="0" fontId="32" fillId="3" borderId="5" xfId="0" applyFont="1" applyFill="1" applyBorder="1" applyAlignment="1" applyProtection="1">
      <alignment horizontal="left" vertical="top" wrapText="1"/>
      <protection locked="0"/>
    </xf>
    <xf numFmtId="0" fontId="32" fillId="3" borderId="6" xfId="0" applyFont="1" applyFill="1" applyBorder="1" applyAlignment="1" applyProtection="1">
      <alignment horizontal="left" vertical="top" wrapText="1"/>
      <protection locked="0"/>
    </xf>
    <xf numFmtId="0" fontId="32" fillId="3" borderId="7" xfId="0" applyFont="1" applyFill="1" applyBorder="1" applyAlignment="1" applyProtection="1">
      <alignment horizontal="left" vertical="top" wrapText="1"/>
      <protection locked="0"/>
    </xf>
    <xf numFmtId="0" fontId="32" fillId="3" borderId="0" xfId="0" applyFont="1" applyFill="1" applyAlignment="1" applyProtection="1">
      <alignment horizontal="left" vertical="top" wrapText="1"/>
      <protection locked="0"/>
    </xf>
    <xf numFmtId="0" fontId="32" fillId="3" borderId="8" xfId="0" applyFont="1" applyFill="1" applyBorder="1" applyAlignment="1" applyProtection="1">
      <alignment horizontal="left" vertical="top" wrapText="1"/>
      <protection locked="0"/>
    </xf>
    <xf numFmtId="0" fontId="32" fillId="3" borderId="9" xfId="0" applyFont="1" applyFill="1" applyBorder="1" applyAlignment="1" applyProtection="1">
      <alignment horizontal="left" vertical="top" wrapText="1"/>
      <protection locked="0"/>
    </xf>
    <xf numFmtId="0" fontId="32" fillId="3" borderId="10" xfId="0" applyFont="1" applyFill="1" applyBorder="1" applyAlignment="1" applyProtection="1">
      <alignment horizontal="left" vertical="top" wrapText="1"/>
      <protection locked="0"/>
    </xf>
    <xf numFmtId="0" fontId="32" fillId="3" borderId="11" xfId="0" applyFont="1" applyFill="1" applyBorder="1" applyAlignment="1" applyProtection="1">
      <alignment horizontal="left" vertical="top" wrapText="1"/>
      <protection locked="0"/>
    </xf>
    <xf numFmtId="0" fontId="32" fillId="9" borderId="9" xfId="0" applyFont="1" applyFill="1" applyBorder="1" applyAlignment="1">
      <alignment horizontal="left" vertical="top" wrapText="1"/>
    </xf>
    <xf numFmtId="0" fontId="32" fillId="9" borderId="10" xfId="0" applyFont="1" applyFill="1" applyBorder="1" applyAlignment="1">
      <alignment horizontal="left" vertical="top" wrapText="1"/>
    </xf>
    <xf numFmtId="0" fontId="32" fillId="9" borderId="11" xfId="0" applyFont="1" applyFill="1" applyBorder="1" applyAlignment="1">
      <alignment horizontal="left" vertical="top" wrapText="1"/>
    </xf>
    <xf numFmtId="0" fontId="32" fillId="9" borderId="15" xfId="0" applyFont="1" applyFill="1" applyBorder="1">
      <alignment vertical="center"/>
    </xf>
    <xf numFmtId="0" fontId="32" fillId="9" borderId="16" xfId="0" applyFont="1" applyFill="1" applyBorder="1">
      <alignment vertical="center"/>
    </xf>
    <xf numFmtId="0" fontId="32" fillId="9" borderId="17" xfId="0" applyFont="1" applyFill="1" applyBorder="1">
      <alignment vertical="center"/>
    </xf>
    <xf numFmtId="0" fontId="32" fillId="3" borderId="120" xfId="0" applyFont="1" applyFill="1" applyBorder="1" applyProtection="1">
      <alignment vertical="center"/>
      <protection locked="0"/>
    </xf>
    <xf numFmtId="0" fontId="32" fillId="3" borderId="95" xfId="0" applyFont="1" applyFill="1" applyBorder="1" applyProtection="1">
      <alignment vertical="center"/>
      <protection locked="0"/>
    </xf>
    <xf numFmtId="0" fontId="32" fillId="3" borderId="103" xfId="0" applyFont="1" applyFill="1" applyBorder="1" applyProtection="1">
      <alignment vertical="center"/>
      <protection locked="0"/>
    </xf>
    <xf numFmtId="0" fontId="32" fillId="3" borderId="120" xfId="0" applyFont="1" applyFill="1" applyBorder="1" applyAlignment="1" applyProtection="1">
      <alignment vertical="center" wrapText="1"/>
      <protection locked="0"/>
    </xf>
    <xf numFmtId="0" fontId="32" fillId="3" borderId="95" xfId="0" applyFont="1" applyFill="1" applyBorder="1" applyAlignment="1" applyProtection="1">
      <alignment vertical="center" wrapText="1"/>
      <protection locked="0"/>
    </xf>
    <xf numFmtId="0" fontId="32" fillId="9" borderId="13" xfId="0" applyFont="1" applyFill="1" applyBorder="1" applyAlignment="1">
      <alignment vertical="center" wrapText="1"/>
    </xf>
    <xf numFmtId="0" fontId="32" fillId="9" borderId="13" xfId="0" applyFont="1" applyFill="1" applyBorder="1">
      <alignment vertical="center"/>
    </xf>
    <xf numFmtId="0" fontId="32" fillId="0" borderId="16" xfId="0" applyFont="1" applyBorder="1" applyAlignment="1">
      <alignment vertical="center" wrapText="1"/>
    </xf>
    <xf numFmtId="0" fontId="46" fillId="9" borderId="9" xfId="0" applyFont="1" applyFill="1" applyBorder="1" applyAlignment="1">
      <alignment vertical="center" wrapText="1"/>
    </xf>
    <xf numFmtId="0" fontId="32" fillId="0" borderId="10" xfId="0" applyFont="1" applyBorder="1" applyAlignment="1">
      <alignment vertical="center" wrapText="1"/>
    </xf>
    <xf numFmtId="38" fontId="32" fillId="3" borderId="85" xfId="1" applyFont="1" applyFill="1" applyBorder="1" applyAlignment="1" applyProtection="1">
      <alignment vertical="center"/>
      <protection locked="0"/>
    </xf>
    <xf numFmtId="0" fontId="32" fillId="3" borderId="85" xfId="0" applyFont="1" applyFill="1" applyBorder="1" applyAlignment="1" applyProtection="1">
      <alignment horizontal="center" vertical="center" shrinkToFit="1"/>
      <protection locked="0"/>
    </xf>
    <xf numFmtId="0" fontId="32" fillId="3" borderId="85" xfId="0" applyFont="1" applyFill="1" applyBorder="1" applyAlignment="1" applyProtection="1">
      <alignment vertical="center" shrinkToFit="1"/>
      <protection locked="0"/>
    </xf>
    <xf numFmtId="0" fontId="32" fillId="3" borderId="85" xfId="0" applyFont="1" applyFill="1" applyBorder="1" applyProtection="1">
      <alignment vertical="center"/>
      <protection locked="0"/>
    </xf>
    <xf numFmtId="0" fontId="32" fillId="9" borderId="15" xfId="0" applyFont="1" applyFill="1" applyBorder="1" applyAlignment="1">
      <alignment horizontal="left" vertical="center"/>
    </xf>
    <xf numFmtId="0" fontId="32" fillId="9" borderId="16" xfId="0" applyFont="1" applyFill="1" applyBorder="1" applyAlignment="1">
      <alignment horizontal="left" vertical="center"/>
    </xf>
    <xf numFmtId="0" fontId="32" fillId="9" borderId="17" xfId="0" applyFont="1" applyFill="1" applyBorder="1" applyAlignment="1">
      <alignment horizontal="left" vertical="center"/>
    </xf>
    <xf numFmtId="0" fontId="61" fillId="6" borderId="15" xfId="2" applyFont="1" applyFill="1" applyBorder="1" applyAlignment="1">
      <alignment horizontal="center" vertical="center" shrinkToFit="1"/>
    </xf>
    <xf numFmtId="0" fontId="74" fillId="6" borderId="16" xfId="2" applyFont="1" applyFill="1" applyBorder="1" applyAlignment="1">
      <alignment horizontal="center" vertical="center" shrinkToFit="1"/>
    </xf>
    <xf numFmtId="0" fontId="74" fillId="6" borderId="17" xfId="2" applyFont="1" applyFill="1" applyBorder="1" applyAlignment="1">
      <alignment horizontal="center" vertical="center" shrinkToFit="1"/>
    </xf>
    <xf numFmtId="0" fontId="32" fillId="2" borderId="15" xfId="0" applyFont="1" applyFill="1" applyBorder="1" applyProtection="1">
      <alignment vertical="center"/>
      <protection locked="0"/>
    </xf>
    <xf numFmtId="0" fontId="32" fillId="0" borderId="16" xfId="0" applyFont="1" applyBorder="1" applyProtection="1">
      <alignment vertical="center"/>
      <protection locked="0"/>
    </xf>
    <xf numFmtId="0" fontId="32" fillId="0" borderId="17" xfId="0" applyFont="1" applyBorder="1" applyProtection="1">
      <alignment vertical="center"/>
      <protection locked="0"/>
    </xf>
    <xf numFmtId="0" fontId="32" fillId="9" borderId="5" xfId="0" applyFont="1" applyFill="1" applyBorder="1" applyAlignment="1">
      <alignment horizontal="center" vertical="center"/>
    </xf>
    <xf numFmtId="0" fontId="46" fillId="9" borderId="15" xfId="0" applyFont="1" applyFill="1" applyBorder="1" applyAlignment="1">
      <alignment horizontal="center" vertical="center" wrapText="1"/>
    </xf>
    <xf numFmtId="0" fontId="46" fillId="9" borderId="16" xfId="0" applyFont="1" applyFill="1" applyBorder="1" applyAlignment="1">
      <alignment horizontal="center" vertical="center"/>
    </xf>
    <xf numFmtId="0" fontId="32" fillId="0" borderId="17" xfId="0" applyFont="1" applyBorder="1">
      <alignment vertical="center"/>
    </xf>
    <xf numFmtId="0" fontId="32" fillId="2" borderId="3" xfId="0" applyFont="1" applyFill="1" applyBorder="1" applyAlignment="1" applyProtection="1">
      <alignment horizontal="center" vertical="center" shrinkToFit="1"/>
      <protection locked="0"/>
    </xf>
    <xf numFmtId="0" fontId="32" fillId="0" borderId="3" xfId="0" applyFont="1" applyBorder="1" applyProtection="1">
      <alignment vertical="center"/>
      <protection locked="0"/>
    </xf>
    <xf numFmtId="0" fontId="32" fillId="2" borderId="39" xfId="0" applyFont="1" applyFill="1" applyBorder="1" applyAlignment="1" applyProtection="1">
      <alignment horizontal="center" vertical="center"/>
      <protection locked="0"/>
    </xf>
    <xf numFmtId="0" fontId="32" fillId="0" borderId="40" xfId="0" applyFont="1" applyBorder="1" applyAlignment="1" applyProtection="1">
      <alignment horizontal="center" vertical="center"/>
      <protection locked="0"/>
    </xf>
    <xf numFmtId="0" fontId="32" fillId="0" borderId="41" xfId="0" applyFont="1" applyBorder="1" applyAlignment="1" applyProtection="1">
      <alignment horizontal="center" vertical="center"/>
      <protection locked="0"/>
    </xf>
    <xf numFmtId="0" fontId="32" fillId="9" borderId="12" xfId="0" applyFont="1" applyFill="1" applyBorder="1" applyAlignment="1">
      <alignment vertical="center" wrapText="1"/>
    </xf>
    <xf numFmtId="0" fontId="32" fillId="9" borderId="9" xfId="0" applyFont="1" applyFill="1" applyBorder="1" applyAlignment="1">
      <alignment vertical="center" wrapText="1"/>
    </xf>
    <xf numFmtId="0" fontId="32" fillId="9" borderId="4" xfId="0" applyFont="1" applyFill="1" applyBorder="1" applyAlignment="1">
      <alignment horizontal="center" vertical="center" wrapText="1"/>
    </xf>
    <xf numFmtId="0" fontId="32" fillId="0" borderId="6" xfId="0" applyFont="1" applyBorder="1">
      <alignment vertical="center"/>
    </xf>
    <xf numFmtId="0" fontId="46" fillId="2" borderId="120" xfId="0" applyFont="1" applyFill="1" applyBorder="1" applyAlignment="1" applyProtection="1">
      <alignment vertical="center" wrapText="1"/>
      <protection locked="0"/>
    </xf>
    <xf numFmtId="0" fontId="46" fillId="2" borderId="95" xfId="0" applyFont="1" applyFill="1" applyBorder="1" applyAlignment="1" applyProtection="1">
      <alignment vertical="center" wrapText="1"/>
      <protection locked="0"/>
    </xf>
    <xf numFmtId="0" fontId="46" fillId="2" borderId="103" xfId="0" applyFont="1" applyFill="1" applyBorder="1" applyAlignment="1" applyProtection="1">
      <alignment vertical="center" wrapText="1"/>
      <protection locked="0"/>
    </xf>
    <xf numFmtId="0" fontId="32" fillId="9" borderId="16" xfId="0" applyFont="1" applyFill="1" applyBorder="1" applyAlignment="1">
      <alignment vertical="center" shrinkToFit="1"/>
    </xf>
    <xf numFmtId="0" fontId="32" fillId="9" borderId="17" xfId="0" applyFont="1" applyFill="1" applyBorder="1" applyAlignment="1">
      <alignment vertical="center" shrinkToFit="1"/>
    </xf>
    <xf numFmtId="0" fontId="46" fillId="3" borderId="120" xfId="0" applyFont="1" applyFill="1" applyBorder="1" applyAlignment="1" applyProtection="1">
      <alignment vertical="center" shrinkToFit="1"/>
      <protection locked="0"/>
    </xf>
    <xf numFmtId="0" fontId="32" fillId="0" borderId="95" xfId="0" applyFont="1" applyBorder="1" applyAlignment="1" applyProtection="1">
      <alignment vertical="center" shrinkToFit="1"/>
      <protection locked="0"/>
    </xf>
    <xf numFmtId="0" fontId="32" fillId="0" borderId="103" xfId="0" applyFont="1" applyBorder="1" applyAlignment="1" applyProtection="1">
      <alignment vertical="center" shrinkToFit="1"/>
      <protection locked="0"/>
    </xf>
    <xf numFmtId="0" fontId="32" fillId="2" borderId="24" xfId="0" applyFont="1" applyFill="1" applyBorder="1" applyAlignment="1" applyProtection="1">
      <alignment horizontal="center" vertical="center"/>
      <protection locked="0"/>
    </xf>
    <xf numFmtId="0" fontId="32" fillId="0" borderId="25" xfId="0" applyFont="1" applyBorder="1" applyAlignment="1" applyProtection="1">
      <alignment horizontal="center" vertical="center"/>
      <protection locked="0"/>
    </xf>
    <xf numFmtId="0" fontId="32" fillId="0" borderId="26" xfId="0" applyFont="1" applyBorder="1" applyAlignment="1" applyProtection="1">
      <alignment horizontal="center" vertical="center"/>
      <protection locked="0"/>
    </xf>
    <xf numFmtId="0" fontId="42" fillId="6" borderId="15" xfId="2" applyFont="1" applyFill="1" applyBorder="1" applyAlignment="1">
      <alignment horizontal="center" vertical="center" shrinkToFit="1"/>
    </xf>
    <xf numFmtId="0" fontId="92" fillId="6" borderId="16" xfId="2" applyFont="1" applyFill="1" applyBorder="1" applyAlignment="1">
      <alignment horizontal="center" vertical="center" shrinkToFit="1"/>
    </xf>
    <xf numFmtId="0" fontId="92" fillId="6" borderId="17" xfId="2" applyFont="1" applyFill="1" applyBorder="1" applyAlignment="1">
      <alignment horizontal="center" vertical="center" shrinkToFit="1"/>
    </xf>
    <xf numFmtId="0" fontId="32" fillId="3" borderId="15" xfId="0" applyFont="1" applyFill="1" applyBorder="1" applyAlignment="1">
      <alignment horizontal="center" vertical="center"/>
    </xf>
    <xf numFmtId="0" fontId="32" fillId="3" borderId="16" xfId="0" applyFont="1" applyFill="1" applyBorder="1" applyAlignment="1">
      <alignment horizontal="center" vertical="center"/>
    </xf>
    <xf numFmtId="0" fontId="32" fillId="3" borderId="17" xfId="0" applyFont="1" applyFill="1" applyBorder="1" applyAlignment="1">
      <alignment horizontal="center" vertical="center"/>
    </xf>
    <xf numFmtId="0" fontId="32" fillId="9" borderId="13" xfId="0" applyFont="1" applyFill="1" applyBorder="1" applyAlignment="1">
      <alignment vertical="center" shrinkToFit="1"/>
    </xf>
    <xf numFmtId="0" fontId="32" fillId="2" borderId="3" xfId="0" applyFont="1" applyFill="1" applyBorder="1" applyProtection="1">
      <alignment vertical="center"/>
      <protection locked="0"/>
    </xf>
    <xf numFmtId="0" fontId="32" fillId="2" borderId="123" xfId="0" applyFont="1" applyFill="1" applyBorder="1" applyAlignment="1" applyProtection="1">
      <alignment horizontal="center" vertical="center" shrinkToFit="1"/>
      <protection locked="0"/>
    </xf>
    <xf numFmtId="0" fontId="32" fillId="2" borderId="87" xfId="0" applyFont="1" applyFill="1" applyBorder="1" applyAlignment="1" applyProtection="1">
      <alignment horizontal="center" vertical="center" shrinkToFit="1"/>
      <protection locked="0"/>
    </xf>
    <xf numFmtId="0" fontId="32" fillId="2" borderId="124" xfId="0" applyFont="1" applyFill="1" applyBorder="1" applyAlignment="1" applyProtection="1">
      <alignment horizontal="center" vertical="center" shrinkToFit="1"/>
      <protection locked="0"/>
    </xf>
    <xf numFmtId="0" fontId="32" fillId="0" borderId="10" xfId="0" applyFont="1" applyBorder="1">
      <alignment vertical="center"/>
    </xf>
    <xf numFmtId="0" fontId="46" fillId="3" borderId="120" xfId="0" applyFont="1" applyFill="1" applyBorder="1" applyAlignment="1" applyProtection="1">
      <alignment vertical="center" wrapText="1"/>
      <protection locked="0"/>
    </xf>
    <xf numFmtId="0" fontId="46" fillId="0" borderId="95" xfId="0" applyFont="1" applyBorder="1" applyProtection="1">
      <alignment vertical="center"/>
      <protection locked="0"/>
    </xf>
    <xf numFmtId="0" fontId="46" fillId="0" borderId="103" xfId="0" applyFont="1" applyBorder="1" applyProtection="1">
      <alignment vertical="center"/>
      <protection locked="0"/>
    </xf>
    <xf numFmtId="0" fontId="32" fillId="2" borderId="123" xfId="0" applyFont="1" applyFill="1" applyBorder="1" applyAlignment="1" applyProtection="1">
      <alignment horizontal="center" vertical="center"/>
      <protection locked="0"/>
    </xf>
    <xf numFmtId="0" fontId="32" fillId="2" borderId="87" xfId="0" applyFont="1" applyFill="1" applyBorder="1" applyAlignment="1" applyProtection="1">
      <alignment horizontal="center" vertical="center"/>
      <protection locked="0"/>
    </xf>
    <xf numFmtId="0" fontId="32" fillId="2" borderId="97" xfId="0" applyFont="1" applyFill="1" applyBorder="1" applyAlignment="1" applyProtection="1">
      <alignment horizontal="center" vertical="center"/>
      <protection locked="0"/>
    </xf>
    <xf numFmtId="0" fontId="32" fillId="2" borderId="97" xfId="0" applyFont="1" applyFill="1" applyBorder="1" applyAlignment="1" applyProtection="1">
      <alignment horizontal="center" vertical="center" shrinkToFit="1"/>
      <protection locked="0"/>
    </xf>
    <xf numFmtId="0" fontId="32" fillId="2" borderId="120" xfId="0" applyFont="1" applyFill="1" applyBorder="1" applyAlignment="1" applyProtection="1">
      <alignment vertical="center" shrinkToFit="1"/>
      <protection locked="0"/>
    </xf>
    <xf numFmtId="0" fontId="32" fillId="2" borderId="103" xfId="0" applyFont="1" applyFill="1" applyBorder="1" applyAlignment="1" applyProtection="1">
      <alignment vertical="center" shrinkToFit="1"/>
      <protection locked="0"/>
    </xf>
    <xf numFmtId="0" fontId="46" fillId="3" borderId="95" xfId="0" applyFont="1" applyFill="1" applyBorder="1" applyAlignment="1" applyProtection="1">
      <alignment vertical="center" shrinkToFit="1"/>
      <protection locked="0"/>
    </xf>
    <xf numFmtId="0" fontId="32" fillId="3" borderId="120" xfId="0" applyFont="1" applyFill="1" applyBorder="1" applyAlignment="1" applyProtection="1">
      <alignment vertical="center" shrinkToFit="1"/>
      <protection locked="0"/>
    </xf>
    <xf numFmtId="0" fontId="46" fillId="3" borderId="123" xfId="0" applyFont="1" applyFill="1" applyBorder="1" applyAlignment="1" applyProtection="1">
      <alignment vertical="center" wrapText="1"/>
      <protection locked="0"/>
    </xf>
    <xf numFmtId="0" fontId="46" fillId="3" borderId="87" xfId="0" applyFont="1" applyFill="1" applyBorder="1" applyAlignment="1" applyProtection="1">
      <alignment vertical="center" wrapText="1"/>
      <protection locked="0"/>
    </xf>
    <xf numFmtId="0" fontId="46" fillId="3" borderId="124" xfId="0" applyFont="1" applyFill="1" applyBorder="1" applyAlignment="1" applyProtection="1">
      <alignment vertical="center" wrapText="1"/>
      <protection locked="0"/>
    </xf>
    <xf numFmtId="0" fontId="32" fillId="3" borderId="3" xfId="0" applyFont="1" applyFill="1" applyBorder="1" applyAlignment="1" applyProtection="1">
      <alignment vertical="center" shrinkToFit="1"/>
      <protection locked="0"/>
    </xf>
    <xf numFmtId="0" fontId="32" fillId="3" borderId="15" xfId="0" applyFont="1" applyFill="1" applyBorder="1" applyProtection="1">
      <alignment vertical="center"/>
      <protection locked="0"/>
    </xf>
    <xf numFmtId="0" fontId="32" fillId="3" borderId="16" xfId="0" applyFont="1" applyFill="1" applyBorder="1" applyProtection="1">
      <alignment vertical="center"/>
      <protection locked="0"/>
    </xf>
    <xf numFmtId="0" fontId="32" fillId="9" borderId="13" xfId="0" applyFont="1" applyFill="1" applyBorder="1" applyAlignment="1">
      <alignment horizontal="center" vertical="center" wrapText="1"/>
    </xf>
    <xf numFmtId="0" fontId="32" fillId="2" borderId="15" xfId="0" applyFont="1" applyFill="1" applyBorder="1" applyAlignment="1" applyProtection="1">
      <alignment vertical="center" wrapText="1"/>
      <protection locked="0"/>
    </xf>
    <xf numFmtId="0" fontId="32" fillId="2" borderId="16" xfId="0" applyFont="1" applyFill="1" applyBorder="1" applyAlignment="1" applyProtection="1">
      <alignment vertical="center" wrapText="1"/>
      <protection locked="0"/>
    </xf>
    <xf numFmtId="0" fontId="32" fillId="2" borderId="17" xfId="0" applyFont="1" applyFill="1" applyBorder="1" applyAlignment="1" applyProtection="1">
      <alignment vertical="center" wrapText="1"/>
      <protection locked="0"/>
    </xf>
    <xf numFmtId="0" fontId="32" fillId="9" borderId="4" xfId="0" applyFont="1" applyFill="1" applyBorder="1" applyAlignment="1">
      <alignment horizontal="center" vertical="center" shrinkToFit="1"/>
    </xf>
    <xf numFmtId="0" fontId="32" fillId="9" borderId="6" xfId="0" applyFont="1" applyFill="1" applyBorder="1" applyAlignment="1">
      <alignment horizontal="center" vertical="center" shrinkToFit="1"/>
    </xf>
    <xf numFmtId="0" fontId="32" fillId="9" borderId="7" xfId="0" applyFont="1" applyFill="1" applyBorder="1" applyAlignment="1">
      <alignment horizontal="center" vertical="center" shrinkToFit="1"/>
    </xf>
    <xf numFmtId="0" fontId="32" fillId="9" borderId="8" xfId="0" applyFont="1" applyFill="1" applyBorder="1" applyAlignment="1">
      <alignment horizontal="center" vertical="center" shrinkToFit="1"/>
    </xf>
    <xf numFmtId="0" fontId="32" fillId="9" borderId="9" xfId="0" applyFont="1" applyFill="1" applyBorder="1" applyAlignment="1">
      <alignment horizontal="center" vertical="center" shrinkToFit="1"/>
    </xf>
    <xf numFmtId="0" fontId="32" fillId="9" borderId="11" xfId="0" applyFont="1" applyFill="1" applyBorder="1" applyAlignment="1">
      <alignment horizontal="center" vertical="center" shrinkToFit="1"/>
    </xf>
    <xf numFmtId="0" fontId="32" fillId="2" borderId="29" xfId="0" applyFont="1" applyFill="1" applyBorder="1" applyAlignment="1" applyProtection="1">
      <alignment horizontal="center" vertical="center"/>
      <protection locked="0"/>
    </xf>
    <xf numFmtId="0" fontId="32" fillId="0" borderId="30" xfId="0" applyFont="1" applyBorder="1" applyAlignment="1" applyProtection="1">
      <alignment horizontal="center" vertical="center"/>
      <protection locked="0"/>
    </xf>
    <xf numFmtId="0" fontId="32" fillId="0" borderId="31" xfId="0" applyFont="1" applyBorder="1" applyAlignment="1" applyProtection="1">
      <alignment horizontal="center" vertical="center"/>
      <protection locked="0"/>
    </xf>
    <xf numFmtId="0" fontId="32" fillId="3" borderId="15" xfId="0" applyFont="1" applyFill="1" applyBorder="1" applyAlignment="1" applyProtection="1">
      <alignment horizontal="center" vertical="center" shrinkToFit="1"/>
      <protection locked="0"/>
    </xf>
    <xf numFmtId="0" fontId="32" fillId="3" borderId="16" xfId="0" applyFont="1" applyFill="1" applyBorder="1" applyAlignment="1" applyProtection="1">
      <alignment horizontal="center" vertical="center" shrinkToFit="1"/>
      <protection locked="0"/>
    </xf>
    <xf numFmtId="0" fontId="32" fillId="0" borderId="16" xfId="0" applyFont="1" applyBorder="1" applyAlignment="1" applyProtection="1">
      <alignment vertical="center" shrinkToFit="1"/>
      <protection locked="0"/>
    </xf>
    <xf numFmtId="0" fontId="32" fillId="0" borderId="17" xfId="0" applyFont="1" applyBorder="1" applyAlignment="1" applyProtection="1">
      <alignment vertical="center" shrinkToFit="1"/>
      <protection locked="0"/>
    </xf>
    <xf numFmtId="0" fontId="46" fillId="3" borderId="85" xfId="0" applyFont="1" applyFill="1" applyBorder="1" applyAlignment="1" applyProtection="1">
      <alignment horizontal="left" vertical="top" wrapText="1"/>
      <protection locked="0"/>
    </xf>
    <xf numFmtId="0" fontId="32" fillId="2" borderId="15" xfId="0" applyFont="1" applyFill="1" applyBorder="1" applyAlignment="1" applyProtection="1">
      <alignment horizontal="center" vertical="center" shrinkToFit="1"/>
      <protection locked="0"/>
    </xf>
    <xf numFmtId="0" fontId="32" fillId="2" borderId="16" xfId="0" applyFont="1" applyFill="1" applyBorder="1" applyAlignment="1" applyProtection="1">
      <alignment horizontal="center" vertical="center" shrinkToFit="1"/>
      <protection locked="0"/>
    </xf>
    <xf numFmtId="0" fontId="32" fillId="2" borderId="17" xfId="0" applyFont="1" applyFill="1" applyBorder="1" applyAlignment="1" applyProtection="1">
      <alignment horizontal="center" vertical="center" shrinkToFit="1"/>
      <protection locked="0"/>
    </xf>
    <xf numFmtId="0" fontId="32" fillId="2" borderId="162" xfId="0" applyFont="1" applyFill="1" applyBorder="1" applyProtection="1">
      <alignment vertical="center"/>
      <protection locked="0"/>
    </xf>
    <xf numFmtId="0" fontId="32" fillId="2" borderId="163" xfId="0" applyFont="1" applyFill="1" applyBorder="1" applyProtection="1">
      <alignment vertical="center"/>
      <protection locked="0"/>
    </xf>
    <xf numFmtId="0" fontId="32" fillId="3" borderId="15" xfId="0" applyFont="1" applyFill="1" applyBorder="1" applyAlignment="1" applyProtection="1">
      <alignment vertical="center" shrinkToFit="1"/>
      <protection locked="0"/>
    </xf>
    <xf numFmtId="0" fontId="32" fillId="3" borderId="16" xfId="0" applyFont="1" applyFill="1" applyBorder="1" applyAlignment="1" applyProtection="1">
      <alignment vertical="center" shrinkToFit="1"/>
      <protection locked="0"/>
    </xf>
    <xf numFmtId="0" fontId="32" fillId="9" borderId="42" xfId="0" applyFont="1" applyFill="1" applyBorder="1">
      <alignment vertical="center"/>
    </xf>
    <xf numFmtId="0" fontId="32" fillId="0" borderId="0" xfId="0" applyFont="1" applyAlignment="1">
      <alignment horizontal="center" vertical="center"/>
    </xf>
    <xf numFmtId="0" fontId="32" fillId="0" borderId="8" xfId="0" applyFont="1" applyBorder="1" applyAlignment="1">
      <alignment horizontal="center" vertical="center"/>
    </xf>
    <xf numFmtId="0" fontId="46" fillId="3" borderId="128" xfId="0" applyFont="1" applyFill="1" applyBorder="1" applyAlignment="1" applyProtection="1">
      <alignment vertical="center" wrapText="1"/>
      <protection locked="0"/>
    </xf>
    <xf numFmtId="0" fontId="46" fillId="3" borderId="129" xfId="0" applyFont="1" applyFill="1" applyBorder="1" applyAlignment="1" applyProtection="1">
      <alignment vertical="center" wrapText="1"/>
      <protection locked="0"/>
    </xf>
    <xf numFmtId="0" fontId="46" fillId="3" borderId="95" xfId="0" applyFont="1" applyFill="1" applyBorder="1" applyAlignment="1" applyProtection="1">
      <alignment vertical="center" wrapText="1"/>
      <protection locked="0"/>
    </xf>
    <xf numFmtId="0" fontId="32" fillId="0" borderId="217" xfId="0" applyFont="1" applyBorder="1">
      <alignment vertical="center"/>
    </xf>
    <xf numFmtId="0" fontId="69" fillId="3" borderId="234" xfId="0" applyFont="1" applyFill="1" applyBorder="1" applyAlignment="1" applyProtection="1">
      <alignment horizontal="center" vertical="center" wrapText="1" shrinkToFit="1"/>
      <protection locked="0"/>
    </xf>
    <xf numFmtId="0" fontId="69" fillId="3" borderId="235" xfId="0" applyFont="1" applyFill="1" applyBorder="1" applyAlignment="1" applyProtection="1">
      <alignment horizontal="center" vertical="center" wrapText="1" shrinkToFit="1"/>
      <protection locked="0"/>
    </xf>
    <xf numFmtId="0" fontId="69" fillId="3" borderId="325" xfId="0" applyFont="1" applyFill="1" applyBorder="1" applyAlignment="1" applyProtection="1">
      <alignment horizontal="center" vertical="center" wrapText="1" shrinkToFit="1"/>
      <protection locked="0"/>
    </xf>
    <xf numFmtId="0" fontId="32" fillId="3" borderId="123" xfId="0" applyFont="1" applyFill="1" applyBorder="1" applyAlignment="1" applyProtection="1">
      <alignment horizontal="center" vertical="center"/>
      <protection locked="0"/>
    </xf>
    <xf numFmtId="0" fontId="32" fillId="3" borderId="87" xfId="0" applyFont="1" applyFill="1" applyBorder="1" applyAlignment="1" applyProtection="1">
      <alignment horizontal="center" vertical="center"/>
      <protection locked="0"/>
    </xf>
    <xf numFmtId="0" fontId="32" fillId="3" borderId="124" xfId="0" applyFont="1" applyFill="1" applyBorder="1" applyAlignment="1" applyProtection="1">
      <alignment horizontal="center" vertical="center"/>
      <protection locked="0"/>
    </xf>
    <xf numFmtId="0" fontId="32" fillId="2" borderId="12" xfId="0" applyFont="1" applyFill="1" applyBorder="1" applyAlignment="1" applyProtection="1">
      <alignment horizontal="center" vertical="center" shrinkToFit="1"/>
      <protection locked="0"/>
    </xf>
    <xf numFmtId="0" fontId="32" fillId="3" borderId="288" xfId="0" applyFont="1" applyFill="1" applyBorder="1" applyAlignment="1" applyProtection="1">
      <alignment horizontal="center" vertical="center" shrinkToFit="1"/>
      <protection locked="0"/>
    </xf>
    <xf numFmtId="0" fontId="32" fillId="3" borderId="245" xfId="0" applyFont="1" applyFill="1" applyBorder="1" applyAlignment="1" applyProtection="1">
      <alignment horizontal="center" vertical="center" shrinkToFit="1"/>
      <protection locked="0"/>
    </xf>
    <xf numFmtId="0" fontId="32" fillId="3" borderId="289" xfId="0" applyFont="1" applyFill="1" applyBorder="1" applyAlignment="1" applyProtection="1">
      <alignment horizontal="center" vertical="center" shrinkToFit="1"/>
      <protection locked="0"/>
    </xf>
    <xf numFmtId="0" fontId="69" fillId="3" borderId="39" xfId="0" applyFont="1" applyFill="1" applyBorder="1" applyAlignment="1" applyProtection="1">
      <alignment horizontal="center" vertical="center" wrapText="1" shrinkToFit="1"/>
      <protection locked="0"/>
    </xf>
    <xf numFmtId="0" fontId="69" fillId="3" borderId="40" xfId="0" applyFont="1" applyFill="1" applyBorder="1" applyAlignment="1" applyProtection="1">
      <alignment horizontal="center" vertical="center" wrapText="1" shrinkToFit="1"/>
      <protection locked="0"/>
    </xf>
    <xf numFmtId="0" fontId="69" fillId="3" borderId="41" xfId="0" applyFont="1" applyFill="1" applyBorder="1" applyAlignment="1" applyProtection="1">
      <alignment horizontal="center" vertical="center" wrapText="1" shrinkToFit="1"/>
      <protection locked="0"/>
    </xf>
    <xf numFmtId="0" fontId="32" fillId="3" borderId="100" xfId="0" applyFont="1" applyFill="1" applyBorder="1" applyAlignment="1" applyProtection="1">
      <alignment horizontal="center" vertical="center"/>
      <protection locked="0"/>
    </xf>
    <xf numFmtId="0" fontId="32" fillId="3" borderId="64" xfId="0" applyFont="1" applyFill="1" applyBorder="1" applyAlignment="1" applyProtection="1">
      <alignment horizontal="center" vertical="center"/>
      <protection locked="0"/>
    </xf>
    <xf numFmtId="0" fontId="32" fillId="3" borderId="101" xfId="0" applyFont="1" applyFill="1" applyBorder="1" applyAlignment="1" applyProtection="1">
      <alignment horizontal="center" vertical="center"/>
      <protection locked="0"/>
    </xf>
    <xf numFmtId="0" fontId="32" fillId="9" borderId="3" xfId="0" applyFont="1" applyFill="1" applyBorder="1" applyAlignment="1">
      <alignment horizontal="left" vertical="center"/>
    </xf>
    <xf numFmtId="0" fontId="82" fillId="9" borderId="12" xfId="0" applyFont="1" applyFill="1" applyBorder="1">
      <alignment vertical="center"/>
    </xf>
    <xf numFmtId="0" fontId="82" fillId="9" borderId="3" xfId="0" applyFont="1" applyFill="1" applyBorder="1">
      <alignment vertical="center"/>
    </xf>
    <xf numFmtId="0" fontId="32" fillId="9" borderId="25" xfId="0" applyFont="1" applyFill="1" applyBorder="1" applyAlignment="1">
      <alignment vertical="center" shrinkToFit="1"/>
    </xf>
    <xf numFmtId="0" fontId="32" fillId="9" borderId="26" xfId="0" applyFont="1" applyFill="1" applyBorder="1" applyAlignment="1">
      <alignment vertical="center" shrinkToFit="1"/>
    </xf>
    <xf numFmtId="38" fontId="32" fillId="2" borderId="120" xfId="1" applyFont="1" applyFill="1" applyBorder="1" applyAlignment="1" applyProtection="1">
      <alignment vertical="center"/>
      <protection locked="0"/>
    </xf>
    <xf numFmtId="38" fontId="32" fillId="2" borderId="95" xfId="1" applyFont="1" applyFill="1" applyBorder="1" applyAlignment="1" applyProtection="1">
      <alignment vertical="center"/>
      <protection locked="0"/>
    </xf>
    <xf numFmtId="38" fontId="32" fillId="2" borderId="103" xfId="1" applyFont="1" applyFill="1" applyBorder="1" applyAlignment="1" applyProtection="1">
      <alignment vertical="center"/>
      <protection locked="0"/>
    </xf>
    <xf numFmtId="38" fontId="32" fillId="0" borderId="7" xfId="1" applyFont="1" applyBorder="1" applyAlignment="1">
      <alignment vertical="center"/>
    </xf>
    <xf numFmtId="38" fontId="32" fillId="0" borderId="0" xfId="1" applyFont="1" applyBorder="1" applyAlignment="1">
      <alignment vertical="center"/>
    </xf>
    <xf numFmtId="0" fontId="32" fillId="2" borderId="3" xfId="0" applyFont="1" applyFill="1" applyBorder="1" applyAlignment="1" applyProtection="1">
      <alignment horizontal="center" vertical="center" wrapText="1"/>
      <protection locked="0"/>
    </xf>
    <xf numFmtId="0" fontId="32" fillId="9" borderId="43" xfId="0" applyFont="1" applyFill="1" applyBorder="1">
      <alignment vertical="center"/>
    </xf>
    <xf numFmtId="0" fontId="32" fillId="9" borderId="74" xfId="0" applyFont="1" applyFill="1" applyBorder="1">
      <alignment vertical="center"/>
    </xf>
    <xf numFmtId="0" fontId="32" fillId="0" borderId="15" xfId="0" applyFont="1" applyBorder="1">
      <alignment vertical="center"/>
    </xf>
    <xf numFmtId="0" fontId="32" fillId="3" borderId="3" xfId="0" applyFont="1" applyFill="1" applyBorder="1" applyAlignment="1">
      <alignment vertical="center" shrinkToFit="1"/>
    </xf>
    <xf numFmtId="0" fontId="32" fillId="2" borderId="123" xfId="0" applyFont="1" applyFill="1" applyBorder="1" applyAlignment="1" applyProtection="1">
      <alignment vertical="center" wrapText="1"/>
      <protection locked="0"/>
    </xf>
    <xf numFmtId="0" fontId="32" fillId="2" borderId="87" xfId="0" applyFont="1" applyFill="1" applyBorder="1" applyAlignment="1" applyProtection="1">
      <alignment vertical="center" wrapText="1"/>
      <protection locked="0"/>
    </xf>
    <xf numFmtId="0" fontId="32" fillId="2" borderId="124" xfId="0" applyFont="1" applyFill="1" applyBorder="1" applyAlignment="1" applyProtection="1">
      <alignment vertical="center" wrapText="1"/>
      <protection locked="0"/>
    </xf>
    <xf numFmtId="0" fontId="69" fillId="3" borderId="24" xfId="0" applyFont="1" applyFill="1" applyBorder="1" applyAlignment="1" applyProtection="1">
      <alignment horizontal="center" vertical="center" wrapText="1" shrinkToFit="1"/>
      <protection locked="0"/>
    </xf>
    <xf numFmtId="0" fontId="69" fillId="3" borderId="25" xfId="0" applyFont="1" applyFill="1" applyBorder="1" applyAlignment="1" applyProtection="1">
      <alignment horizontal="center" vertical="center" wrapText="1" shrinkToFit="1"/>
      <protection locked="0"/>
    </xf>
    <xf numFmtId="0" fontId="69" fillId="3" borderId="26" xfId="0" applyFont="1" applyFill="1" applyBorder="1" applyAlignment="1" applyProtection="1">
      <alignment horizontal="center" vertical="center" wrapText="1" shrinkToFit="1"/>
      <protection locked="0"/>
    </xf>
    <xf numFmtId="0" fontId="69" fillId="3" borderId="236" xfId="0" applyFont="1" applyFill="1" applyBorder="1" applyAlignment="1" applyProtection="1">
      <alignment horizontal="center" vertical="center" wrapText="1" shrinkToFit="1"/>
      <protection locked="0"/>
    </xf>
    <xf numFmtId="0" fontId="32" fillId="9" borderId="32" xfId="0" applyFont="1" applyFill="1" applyBorder="1" applyAlignment="1">
      <alignment horizontal="center" vertical="center"/>
    </xf>
    <xf numFmtId="0" fontId="32" fillId="9" borderId="33" xfId="0" applyFont="1" applyFill="1" applyBorder="1" applyAlignment="1">
      <alignment horizontal="center" vertical="center"/>
    </xf>
    <xf numFmtId="0" fontId="32" fillId="9" borderId="112" xfId="0" applyFont="1" applyFill="1" applyBorder="1" applyAlignment="1">
      <alignment horizontal="center" vertical="center"/>
    </xf>
    <xf numFmtId="0" fontId="69" fillId="3" borderId="120" xfId="0" applyFont="1" applyFill="1" applyBorder="1" applyAlignment="1" applyProtection="1">
      <alignment horizontal="center" vertical="center" wrapText="1"/>
      <protection locked="0"/>
    </xf>
    <xf numFmtId="0" fontId="69" fillId="3" borderId="95" xfId="0" applyFont="1" applyFill="1" applyBorder="1" applyAlignment="1" applyProtection="1">
      <alignment horizontal="center" vertical="center" wrapText="1"/>
      <protection locked="0"/>
    </xf>
    <xf numFmtId="0" fontId="69" fillId="3" borderId="103" xfId="0" applyFont="1" applyFill="1" applyBorder="1" applyAlignment="1" applyProtection="1">
      <alignment horizontal="center" vertical="center" wrapText="1"/>
      <protection locked="0"/>
    </xf>
    <xf numFmtId="38" fontId="32" fillId="3" borderId="85" xfId="1" applyFont="1" applyFill="1" applyBorder="1" applyAlignment="1" applyProtection="1">
      <alignment vertical="center" shrinkToFit="1"/>
      <protection locked="0"/>
    </xf>
    <xf numFmtId="0" fontId="32" fillId="9" borderId="15" xfId="0" applyFont="1" applyFill="1" applyBorder="1" applyAlignment="1">
      <alignment horizontal="center" vertical="center" shrinkToFit="1"/>
    </xf>
    <xf numFmtId="0" fontId="32" fillId="9" borderId="16" xfId="0" applyFont="1" applyFill="1" applyBorder="1" applyAlignment="1">
      <alignment horizontal="center" vertical="center" shrinkToFit="1"/>
    </xf>
    <xf numFmtId="0" fontId="32" fillId="9" borderId="17" xfId="0" applyFont="1" applyFill="1" applyBorder="1" applyAlignment="1">
      <alignment horizontal="center" vertical="center" shrinkToFit="1"/>
    </xf>
    <xf numFmtId="0" fontId="46" fillId="0" borderId="0" xfId="0" applyFont="1" applyAlignment="1">
      <alignment horizontal="left" vertical="center" shrinkToFit="1"/>
    </xf>
    <xf numFmtId="0" fontId="32" fillId="10" borderId="7" xfId="0" applyFont="1" applyFill="1" applyBorder="1">
      <alignment vertical="center"/>
    </xf>
    <xf numFmtId="0" fontId="32" fillId="10" borderId="6" xfId="0" applyFont="1" applyFill="1" applyBorder="1">
      <alignment vertical="center"/>
    </xf>
    <xf numFmtId="0" fontId="32" fillId="10" borderId="9" xfId="0" applyFont="1" applyFill="1" applyBorder="1">
      <alignment vertical="center"/>
    </xf>
    <xf numFmtId="0" fontId="32" fillId="10" borderId="11" xfId="0" applyFont="1" applyFill="1" applyBorder="1">
      <alignment vertical="center"/>
    </xf>
    <xf numFmtId="0" fontId="32" fillId="9" borderId="115" xfId="0" applyFont="1" applyFill="1" applyBorder="1" applyAlignment="1">
      <alignment vertical="center" shrinkToFit="1"/>
    </xf>
    <xf numFmtId="0" fontId="46" fillId="9" borderId="3" xfId="0" applyFont="1" applyFill="1" applyBorder="1">
      <alignment vertical="center"/>
    </xf>
    <xf numFmtId="0" fontId="69" fillId="3" borderId="123" xfId="0" applyFont="1" applyFill="1" applyBorder="1" applyAlignment="1" applyProtection="1">
      <alignment horizontal="center" vertical="center" wrapText="1"/>
      <protection locked="0"/>
    </xf>
    <xf numFmtId="0" fontId="69" fillId="3" borderId="87" xfId="0" applyFont="1" applyFill="1" applyBorder="1" applyAlignment="1" applyProtection="1">
      <alignment horizontal="center" vertical="center" wrapText="1"/>
      <protection locked="0"/>
    </xf>
    <xf numFmtId="0" fontId="69" fillId="3" borderId="124" xfId="0" applyFont="1" applyFill="1" applyBorder="1" applyAlignment="1" applyProtection="1">
      <alignment horizontal="center" vertical="center" wrapText="1"/>
      <protection locked="0"/>
    </xf>
    <xf numFmtId="0" fontId="32" fillId="0" borderId="16" xfId="0" applyFont="1" applyBorder="1" applyAlignment="1" applyProtection="1">
      <alignment horizontal="center" vertical="center" shrinkToFit="1"/>
      <protection locked="0"/>
    </xf>
    <xf numFmtId="0" fontId="42" fillId="6" borderId="15" xfId="2" applyFont="1" applyFill="1" applyBorder="1" applyAlignment="1">
      <alignment horizontal="center" vertical="center"/>
    </xf>
    <xf numFmtId="0" fontId="92" fillId="6" borderId="16" xfId="2" applyFont="1" applyFill="1" applyBorder="1" applyAlignment="1">
      <alignment horizontal="center" vertical="center"/>
    </xf>
    <xf numFmtId="0" fontId="92" fillId="6" borderId="17" xfId="2" applyFont="1" applyFill="1" applyBorder="1" applyAlignment="1">
      <alignment horizontal="center" vertical="center"/>
    </xf>
    <xf numFmtId="0" fontId="42" fillId="6" borderId="3" xfId="2" applyFont="1" applyFill="1" applyBorder="1" applyAlignment="1">
      <alignment horizontal="center" vertical="center"/>
    </xf>
    <xf numFmtId="0" fontId="92" fillId="6" borderId="3" xfId="2" applyFont="1" applyFill="1" applyBorder="1" applyAlignment="1">
      <alignment horizontal="center" vertical="center"/>
    </xf>
    <xf numFmtId="0" fontId="73" fillId="0" borderId="15" xfId="0" applyFont="1" applyBorder="1">
      <alignment vertical="center"/>
    </xf>
    <xf numFmtId="0" fontId="73" fillId="0" borderId="16" xfId="0" applyFont="1" applyBorder="1">
      <alignment vertical="center"/>
    </xf>
    <xf numFmtId="0" fontId="32" fillId="3" borderId="24" xfId="0" applyFont="1" applyFill="1" applyBorder="1" applyProtection="1">
      <alignment vertical="center"/>
      <protection locked="0"/>
    </xf>
    <xf numFmtId="0" fontId="32" fillId="0" borderId="25" xfId="0" applyFont="1" applyBorder="1" applyProtection="1">
      <alignment vertical="center"/>
      <protection locked="0"/>
    </xf>
    <xf numFmtId="0" fontId="32" fillId="0" borderId="26" xfId="0" applyFont="1" applyBorder="1" applyProtection="1">
      <alignment vertical="center"/>
      <protection locked="0"/>
    </xf>
    <xf numFmtId="0" fontId="46" fillId="3" borderId="138" xfId="0" applyFont="1" applyFill="1" applyBorder="1" applyAlignment="1" applyProtection="1">
      <alignment horizontal="left" vertical="center" wrapText="1"/>
      <protection locked="0"/>
    </xf>
    <xf numFmtId="0" fontId="32" fillId="0" borderId="105" xfId="0" applyFont="1" applyBorder="1" applyAlignment="1" applyProtection="1">
      <alignment horizontal="left" vertical="center"/>
      <protection locked="0"/>
    </xf>
    <xf numFmtId="0" fontId="32" fillId="0" borderId="139" xfId="0" applyFont="1" applyBorder="1" applyAlignment="1" applyProtection="1">
      <alignment horizontal="left" vertical="center"/>
      <protection locked="0"/>
    </xf>
    <xf numFmtId="0" fontId="69" fillId="3" borderId="120" xfId="0" applyFont="1" applyFill="1" applyBorder="1" applyAlignment="1" applyProtection="1">
      <alignment vertical="center" wrapText="1" shrinkToFit="1"/>
      <protection locked="0"/>
    </xf>
    <xf numFmtId="0" fontId="69" fillId="3" borderId="95" xfId="0" applyFont="1" applyFill="1" applyBorder="1" applyAlignment="1" applyProtection="1">
      <alignment vertical="center" wrapText="1" shrinkToFit="1"/>
      <protection locked="0"/>
    </xf>
    <xf numFmtId="0" fontId="69" fillId="0" borderId="103" xfId="0" applyFont="1" applyBorder="1" applyAlignment="1" applyProtection="1">
      <alignment vertical="center" wrapText="1" shrinkToFit="1"/>
      <protection locked="0"/>
    </xf>
    <xf numFmtId="0" fontId="46" fillId="3" borderId="196" xfId="0" applyFont="1" applyFill="1" applyBorder="1" applyAlignment="1" applyProtection="1">
      <alignment vertical="center" shrinkToFit="1"/>
      <protection locked="0"/>
    </xf>
    <xf numFmtId="0" fontId="46" fillId="0" borderId="197" xfId="0" applyFont="1" applyBorder="1" applyAlignment="1" applyProtection="1">
      <alignment vertical="center" shrinkToFit="1"/>
      <protection locked="0"/>
    </xf>
    <xf numFmtId="0" fontId="46" fillId="0" borderId="198" xfId="0" applyFont="1" applyBorder="1" applyAlignment="1" applyProtection="1">
      <alignment vertical="center" shrinkToFit="1"/>
      <protection locked="0"/>
    </xf>
    <xf numFmtId="0" fontId="32" fillId="0" borderId="103" xfId="0" applyFont="1" applyBorder="1" applyProtection="1">
      <alignment vertical="center"/>
      <protection locked="0"/>
    </xf>
    <xf numFmtId="0" fontId="69" fillId="0" borderId="4" xfId="0" applyFont="1" applyBorder="1" applyAlignment="1">
      <alignment horizontal="right" vertical="center"/>
    </xf>
    <xf numFmtId="0" fontId="69" fillId="0" borderId="9" xfId="0" applyFont="1" applyBorder="1" applyAlignment="1">
      <alignment horizontal="right" vertical="center"/>
    </xf>
    <xf numFmtId="0" fontId="32" fillId="0" borderId="256" xfId="0" applyFont="1" applyBorder="1" applyAlignment="1">
      <alignment horizontal="center" vertical="center"/>
    </xf>
    <xf numFmtId="0" fontId="32" fillId="0" borderId="30" xfId="0" applyFont="1" applyBorder="1" applyAlignment="1">
      <alignment horizontal="center" vertical="center"/>
    </xf>
    <xf numFmtId="0" fontId="46" fillId="2" borderId="123" xfId="0" applyFont="1" applyFill="1" applyBorder="1" applyAlignment="1" applyProtection="1">
      <alignment horizontal="left" vertical="top" wrapText="1"/>
      <protection locked="0"/>
    </xf>
    <xf numFmtId="0" fontId="46" fillId="2" borderId="87" xfId="0" applyFont="1" applyFill="1" applyBorder="1" applyAlignment="1" applyProtection="1">
      <alignment horizontal="left" vertical="top" wrapText="1"/>
      <protection locked="0"/>
    </xf>
    <xf numFmtId="0" fontId="46" fillId="2" borderId="124" xfId="0" applyFont="1" applyFill="1" applyBorder="1" applyAlignment="1" applyProtection="1">
      <alignment horizontal="left" vertical="top" wrapText="1"/>
      <protection locked="0"/>
    </xf>
    <xf numFmtId="0" fontId="32" fillId="9" borderId="28" xfId="0" applyFont="1" applyFill="1" applyBorder="1">
      <alignment vertical="center"/>
    </xf>
    <xf numFmtId="0" fontId="32" fillId="9" borderId="29" xfId="0" applyFont="1" applyFill="1" applyBorder="1">
      <alignment vertical="center"/>
    </xf>
    <xf numFmtId="0" fontId="32" fillId="9" borderId="4" xfId="0" applyFont="1" applyFill="1" applyBorder="1">
      <alignment vertical="center"/>
    </xf>
    <xf numFmtId="0" fontId="32" fillId="2" borderId="7" xfId="0" applyFont="1" applyFill="1" applyBorder="1" applyAlignment="1" applyProtection="1">
      <alignment vertical="center" shrinkToFit="1"/>
      <protection locked="0"/>
    </xf>
    <xf numFmtId="0" fontId="32" fillId="0" borderId="0" xfId="0" applyFont="1" applyAlignment="1" applyProtection="1">
      <alignment vertical="center" shrinkToFit="1"/>
      <protection locked="0"/>
    </xf>
    <xf numFmtId="0" fontId="32" fillId="3" borderId="13" xfId="0" applyFont="1" applyFill="1" applyBorder="1" applyAlignment="1" applyProtection="1">
      <alignment vertical="center" shrinkToFit="1"/>
      <protection locked="0"/>
    </xf>
    <xf numFmtId="0" fontId="32" fillId="9" borderId="5" xfId="0" applyFont="1" applyFill="1" applyBorder="1" applyAlignment="1">
      <alignment vertical="center" wrapText="1"/>
    </xf>
    <xf numFmtId="0" fontId="32" fillId="0" borderId="9" xfId="0" applyFont="1" applyBorder="1">
      <alignment vertical="center"/>
    </xf>
    <xf numFmtId="0" fontId="46" fillId="9" borderId="13" xfId="0" applyFont="1" applyFill="1" applyBorder="1" applyAlignment="1">
      <alignment horizontal="center" vertical="center" wrapText="1"/>
    </xf>
    <xf numFmtId="0" fontId="46" fillId="9" borderId="3" xfId="0" applyFont="1" applyFill="1" applyBorder="1" applyAlignment="1">
      <alignment horizontal="center" vertical="center" wrapText="1"/>
    </xf>
    <xf numFmtId="0" fontId="32" fillId="9" borderId="75" xfId="0" applyFont="1" applyFill="1" applyBorder="1" applyAlignment="1">
      <alignment horizontal="center" vertical="center"/>
    </xf>
    <xf numFmtId="0" fontId="32" fillId="9" borderId="76" xfId="0" applyFont="1" applyFill="1" applyBorder="1" applyAlignment="1">
      <alignment horizontal="center" vertical="center"/>
    </xf>
    <xf numFmtId="0" fontId="32" fillId="9" borderId="71" xfId="0" applyFont="1" applyFill="1" applyBorder="1" applyAlignment="1">
      <alignment horizontal="center" vertical="center"/>
    </xf>
    <xf numFmtId="0" fontId="32" fillId="9" borderId="71" xfId="0" applyFont="1" applyFill="1" applyBorder="1" applyAlignment="1">
      <alignment vertical="center" shrinkToFit="1"/>
    </xf>
    <xf numFmtId="0" fontId="32" fillId="9" borderId="72" xfId="0" applyFont="1" applyFill="1" applyBorder="1" applyAlignment="1">
      <alignment vertical="center" shrinkToFit="1"/>
    </xf>
    <xf numFmtId="0" fontId="32" fillId="9" borderId="3" xfId="0" applyFont="1" applyFill="1" applyBorder="1" applyAlignment="1">
      <alignment horizontal="center" vertical="center" shrinkToFit="1"/>
    </xf>
    <xf numFmtId="0" fontId="32" fillId="2" borderId="4" xfId="0" applyFont="1" applyFill="1" applyBorder="1" applyAlignment="1" applyProtection="1">
      <alignment horizontal="center" vertical="center" shrinkToFit="1"/>
      <protection locked="0"/>
    </xf>
    <xf numFmtId="0" fontId="32" fillId="2" borderId="5" xfId="0" applyFont="1" applyFill="1" applyBorder="1" applyAlignment="1" applyProtection="1">
      <alignment horizontal="center" vertical="center" shrinkToFit="1"/>
      <protection locked="0"/>
    </xf>
    <xf numFmtId="0" fontId="32" fillId="0" borderId="5" xfId="0" applyFont="1" applyBorder="1" applyAlignment="1" applyProtection="1">
      <alignment horizontal="center" vertical="center" shrinkToFit="1"/>
      <protection locked="0"/>
    </xf>
    <xf numFmtId="0" fontId="32" fillId="2" borderId="7" xfId="0" applyFont="1" applyFill="1" applyBorder="1" applyAlignment="1" applyProtection="1">
      <alignment horizontal="center" vertical="center" shrinkToFit="1"/>
      <protection locked="0"/>
    </xf>
    <xf numFmtId="0" fontId="32" fillId="2" borderId="0" xfId="0" applyFont="1" applyFill="1" applyAlignment="1" applyProtection="1">
      <alignment horizontal="center" vertical="center" shrinkToFit="1"/>
      <protection locked="0"/>
    </xf>
    <xf numFmtId="0" fontId="32" fillId="0" borderId="0" xfId="0" applyFont="1" applyAlignment="1" applyProtection="1">
      <alignment horizontal="center" vertical="center" shrinkToFit="1"/>
      <protection locked="0"/>
    </xf>
    <xf numFmtId="0" fontId="32" fillId="9" borderId="15" xfId="0" applyFont="1" applyFill="1" applyBorder="1" applyAlignment="1">
      <alignment horizontal="center" vertical="center" wrapText="1" shrinkToFit="1"/>
    </xf>
    <xf numFmtId="0" fontId="32" fillId="0" borderId="16" xfId="0" applyFont="1" applyBorder="1" applyAlignment="1">
      <alignment horizontal="center" vertical="center" shrinkToFit="1"/>
    </xf>
    <xf numFmtId="0" fontId="32" fillId="0" borderId="17" xfId="0" applyFont="1" applyBorder="1" applyAlignment="1">
      <alignment horizontal="center" vertical="center" shrinkToFit="1"/>
    </xf>
    <xf numFmtId="0" fontId="32" fillId="2" borderId="9" xfId="0" applyFont="1" applyFill="1" applyBorder="1" applyAlignment="1" applyProtection="1">
      <alignment horizontal="center" vertical="center" shrinkToFit="1"/>
      <protection locked="0"/>
    </xf>
    <xf numFmtId="0" fontId="32" fillId="2" borderId="10" xfId="0" applyFont="1" applyFill="1" applyBorder="1" applyAlignment="1" applyProtection="1">
      <alignment horizontal="center" vertical="center" shrinkToFit="1"/>
      <protection locked="0"/>
    </xf>
    <xf numFmtId="0" fontId="32" fillId="0" borderId="10" xfId="0" applyFont="1" applyBorder="1" applyAlignment="1" applyProtection="1">
      <alignment horizontal="center" vertical="center" shrinkToFit="1"/>
      <protection locked="0"/>
    </xf>
    <xf numFmtId="0" fontId="46" fillId="9" borderId="15" xfId="0" applyFont="1" applyFill="1" applyBorder="1" applyAlignment="1">
      <alignment vertical="center" shrinkToFit="1"/>
    </xf>
    <xf numFmtId="0" fontId="46" fillId="9" borderId="16" xfId="0" applyFont="1" applyFill="1" applyBorder="1" applyAlignment="1">
      <alignment vertical="center" shrinkToFit="1"/>
    </xf>
    <xf numFmtId="0" fontId="46" fillId="9" borderId="17" xfId="0" applyFont="1" applyFill="1" applyBorder="1" applyAlignment="1">
      <alignment vertical="center" shrinkToFit="1"/>
    </xf>
    <xf numFmtId="0" fontId="46" fillId="9" borderId="3" xfId="0" applyFont="1" applyFill="1" applyBorder="1" applyAlignment="1">
      <alignment vertical="center" wrapText="1"/>
    </xf>
    <xf numFmtId="0" fontId="46" fillId="9" borderId="15" xfId="0" applyFont="1" applyFill="1" applyBorder="1">
      <alignment vertical="center"/>
    </xf>
    <xf numFmtId="0" fontId="32" fillId="0" borderId="95" xfId="0" applyFont="1" applyBorder="1" applyProtection="1">
      <alignment vertical="center"/>
      <protection locked="0"/>
    </xf>
    <xf numFmtId="0" fontId="46" fillId="0" borderId="95" xfId="0" applyFont="1" applyBorder="1" applyAlignment="1" applyProtection="1">
      <alignment vertical="center" wrapText="1"/>
      <protection locked="0"/>
    </xf>
    <xf numFmtId="0" fontId="46" fillId="0" borderId="103" xfId="0" applyFont="1" applyBorder="1" applyAlignment="1" applyProtection="1">
      <alignment vertical="center" wrapText="1"/>
      <protection locked="0"/>
    </xf>
    <xf numFmtId="0" fontId="46" fillId="9" borderId="4" xfId="0" applyFont="1" applyFill="1" applyBorder="1" applyAlignment="1">
      <alignment horizontal="center" vertical="center" wrapText="1"/>
    </xf>
    <xf numFmtId="0" fontId="46" fillId="9" borderId="5" xfId="0" applyFont="1" applyFill="1" applyBorder="1" applyAlignment="1">
      <alignment horizontal="center" vertical="center" wrapText="1"/>
    </xf>
    <xf numFmtId="0" fontId="46" fillId="9" borderId="6" xfId="0" applyFont="1" applyFill="1" applyBorder="1" applyAlignment="1">
      <alignment horizontal="center" vertical="center" wrapText="1"/>
    </xf>
    <xf numFmtId="0" fontId="46" fillId="9" borderId="7" xfId="0" applyFont="1" applyFill="1" applyBorder="1" applyAlignment="1">
      <alignment horizontal="center" vertical="center" wrapText="1"/>
    </xf>
    <xf numFmtId="0" fontId="46" fillId="9" borderId="0" xfId="0" applyFont="1" applyFill="1" applyAlignment="1">
      <alignment horizontal="center" vertical="center" wrapText="1"/>
    </xf>
    <xf numFmtId="0" fontId="46" fillId="9" borderId="8" xfId="0" applyFont="1" applyFill="1" applyBorder="1" applyAlignment="1">
      <alignment horizontal="center" vertical="center" wrapText="1"/>
    </xf>
    <xf numFmtId="0" fontId="32" fillId="2" borderId="4" xfId="0" applyFont="1" applyFill="1" applyBorder="1" applyProtection="1">
      <alignment vertical="center"/>
      <protection locked="0"/>
    </xf>
    <xf numFmtId="0" fontId="32" fillId="0" borderId="5" xfId="0" applyFont="1" applyBorder="1" applyProtection="1">
      <alignment vertical="center"/>
      <protection locked="0"/>
    </xf>
    <xf numFmtId="0" fontId="32" fillId="0" borderId="6" xfId="0" applyFont="1" applyBorder="1" applyProtection="1">
      <alignment vertical="center"/>
      <protection locked="0"/>
    </xf>
    <xf numFmtId="0" fontId="32" fillId="9" borderId="42" xfId="0" applyFont="1" applyFill="1" applyBorder="1" applyAlignment="1">
      <alignment horizontal="center" vertical="center"/>
    </xf>
    <xf numFmtId="0" fontId="32" fillId="0" borderId="217" xfId="0" applyFont="1" applyBorder="1" applyAlignment="1">
      <alignment vertical="center" wrapText="1"/>
    </xf>
    <xf numFmtId="0" fontId="32" fillId="0" borderId="17" xfId="0" applyFont="1" applyBorder="1" applyAlignment="1">
      <alignment vertical="center" wrapText="1"/>
    </xf>
    <xf numFmtId="0" fontId="46" fillId="3" borderId="103" xfId="0" applyFont="1" applyFill="1" applyBorder="1" applyAlignment="1" applyProtection="1">
      <alignment vertical="center" wrapText="1"/>
      <protection locked="0"/>
    </xf>
    <xf numFmtId="38" fontId="32" fillId="3" borderId="120" xfId="1" applyFont="1" applyFill="1" applyBorder="1" applyAlignment="1" applyProtection="1">
      <alignment vertical="center"/>
      <protection locked="0"/>
    </xf>
    <xf numFmtId="38" fontId="32" fillId="3" borderId="95" xfId="1" applyFont="1" applyFill="1" applyBorder="1" applyAlignment="1" applyProtection="1">
      <alignment vertical="center"/>
      <protection locked="0"/>
    </xf>
    <xf numFmtId="38" fontId="32" fillId="3" borderId="103" xfId="1" applyFont="1" applyFill="1" applyBorder="1" applyAlignment="1" applyProtection="1">
      <alignment vertical="center"/>
      <protection locked="0"/>
    </xf>
    <xf numFmtId="0" fontId="32" fillId="2" borderId="123" xfId="0" applyFont="1" applyFill="1" applyBorder="1" applyAlignment="1" applyProtection="1">
      <alignment vertical="center" shrinkToFit="1"/>
      <protection locked="0"/>
    </xf>
    <xf numFmtId="0" fontId="32" fillId="2" borderId="87" xfId="0" applyFont="1" applyFill="1" applyBorder="1" applyAlignment="1" applyProtection="1">
      <alignment vertical="center" shrinkToFit="1"/>
      <protection locked="0"/>
    </xf>
    <xf numFmtId="0" fontId="32" fillId="2" borderId="97" xfId="0" applyFont="1" applyFill="1" applyBorder="1" applyAlignment="1" applyProtection="1">
      <alignment vertical="center" shrinkToFit="1"/>
      <protection locked="0"/>
    </xf>
    <xf numFmtId="0" fontId="32" fillId="3" borderId="70" xfId="0" applyFont="1" applyFill="1" applyBorder="1" applyAlignment="1" applyProtection="1">
      <alignment horizontal="center" vertical="center"/>
      <protection locked="0"/>
    </xf>
    <xf numFmtId="0" fontId="32" fillId="3" borderId="72" xfId="0" applyFont="1" applyFill="1" applyBorder="1" applyAlignment="1" applyProtection="1">
      <alignment horizontal="center" vertical="center"/>
      <protection locked="0"/>
    </xf>
    <xf numFmtId="0" fontId="69" fillId="9" borderId="70" xfId="0" applyFont="1" applyFill="1" applyBorder="1" applyAlignment="1">
      <alignment horizontal="center" vertical="center" wrapText="1"/>
    </xf>
    <xf numFmtId="0" fontId="69" fillId="9" borderId="71" xfId="0" applyFont="1" applyFill="1" applyBorder="1" applyAlignment="1">
      <alignment horizontal="center" vertical="center" wrapText="1"/>
    </xf>
    <xf numFmtId="0" fontId="46" fillId="9" borderId="71" xfId="0" applyFont="1" applyFill="1" applyBorder="1" applyAlignment="1">
      <alignment horizontal="center" vertical="center" wrapText="1"/>
    </xf>
    <xf numFmtId="0" fontId="46" fillId="9" borderId="72" xfId="0" applyFont="1" applyFill="1" applyBorder="1" applyAlignment="1">
      <alignment horizontal="center" vertical="center" wrapText="1"/>
    </xf>
    <xf numFmtId="0" fontId="32" fillId="2" borderId="70" xfId="0" applyFont="1" applyFill="1" applyBorder="1" applyAlignment="1" applyProtection="1">
      <alignment horizontal="center" vertical="center"/>
      <protection locked="0"/>
    </xf>
    <xf numFmtId="0" fontId="32" fillId="2" borderId="72" xfId="0" applyFont="1" applyFill="1" applyBorder="1" applyAlignment="1" applyProtection="1">
      <alignment horizontal="center" vertical="center"/>
      <protection locked="0"/>
    </xf>
    <xf numFmtId="0" fontId="32" fillId="3" borderId="97" xfId="0" applyFont="1" applyFill="1" applyBorder="1" applyAlignment="1" applyProtection="1">
      <alignment vertical="center" shrinkToFit="1"/>
      <protection locked="0"/>
    </xf>
    <xf numFmtId="0" fontId="32" fillId="0" borderId="3" xfId="0" applyFont="1" applyBorder="1" applyAlignment="1">
      <alignment horizontal="center" vertical="center"/>
    </xf>
    <xf numFmtId="38" fontId="32" fillId="3" borderId="122" xfId="1" applyFont="1" applyFill="1" applyBorder="1" applyAlignment="1" applyProtection="1">
      <alignment vertical="center" shrinkToFit="1"/>
      <protection locked="0"/>
    </xf>
    <xf numFmtId="0" fontId="32" fillId="3" borderId="28" xfId="0" applyFont="1" applyFill="1" applyBorder="1" applyAlignment="1" applyProtection="1">
      <alignment horizontal="center" vertical="center"/>
      <protection locked="0"/>
    </xf>
    <xf numFmtId="0" fontId="32" fillId="3" borderId="86" xfId="0" applyFont="1" applyFill="1" applyBorder="1" applyAlignment="1" applyProtection="1">
      <alignment vertical="center" shrinkToFit="1"/>
      <protection locked="0"/>
    </xf>
    <xf numFmtId="38" fontId="32" fillId="3" borderId="86" xfId="1" applyFont="1" applyFill="1" applyBorder="1" applyAlignment="1" applyProtection="1">
      <alignment vertical="center" shrinkToFit="1"/>
      <protection locked="0"/>
    </xf>
    <xf numFmtId="0" fontId="32" fillId="3" borderId="38" xfId="0" applyFont="1" applyFill="1" applyBorder="1" applyAlignment="1" applyProtection="1">
      <alignment horizontal="center" vertical="center"/>
      <protection locked="0"/>
    </xf>
    <xf numFmtId="0" fontId="32" fillId="3" borderId="122" xfId="0" applyFont="1" applyFill="1" applyBorder="1" applyAlignment="1" applyProtection="1">
      <alignment vertical="center" shrinkToFit="1"/>
      <protection locked="0"/>
    </xf>
    <xf numFmtId="0" fontId="32" fillId="9" borderId="7" xfId="0" applyFont="1" applyFill="1" applyBorder="1">
      <alignment vertical="center"/>
    </xf>
    <xf numFmtId="0" fontId="32" fillId="9" borderId="0" xfId="0" applyFont="1" applyFill="1">
      <alignment vertical="center"/>
    </xf>
    <xf numFmtId="0" fontId="32" fillId="9" borderId="8" xfId="0" applyFont="1" applyFill="1" applyBorder="1">
      <alignment vertical="center"/>
    </xf>
    <xf numFmtId="38" fontId="32" fillId="2" borderId="4" xfId="1" applyFont="1" applyFill="1" applyBorder="1" applyAlignment="1" applyProtection="1">
      <alignment vertical="center"/>
      <protection locked="0"/>
    </xf>
    <xf numFmtId="38" fontId="32" fillId="2" borderId="5" xfId="1" applyFont="1" applyFill="1" applyBorder="1" applyAlignment="1" applyProtection="1">
      <alignment vertical="center"/>
      <protection locked="0"/>
    </xf>
    <xf numFmtId="0" fontId="32" fillId="0" borderId="7" xfId="0" applyFont="1" applyBorder="1" applyProtection="1">
      <alignment vertical="center"/>
      <protection locked="0"/>
    </xf>
    <xf numFmtId="0" fontId="32" fillId="0" borderId="0" xfId="0" applyFont="1" applyProtection="1">
      <alignment vertical="center"/>
      <protection locked="0"/>
    </xf>
    <xf numFmtId="0" fontId="32" fillId="0" borderId="9" xfId="0" applyFont="1" applyBorder="1" applyProtection="1">
      <alignment vertical="center"/>
      <protection locked="0"/>
    </xf>
    <xf numFmtId="0" fontId="32" fillId="0" borderId="10" xfId="0" applyFont="1" applyBorder="1" applyProtection="1">
      <alignment vertical="center"/>
      <protection locked="0"/>
    </xf>
    <xf numFmtId="0" fontId="32" fillId="3" borderId="121" xfId="0" applyFont="1" applyFill="1" applyBorder="1" applyAlignment="1" applyProtection="1">
      <alignment vertical="center" shrinkToFit="1"/>
      <protection locked="0"/>
    </xf>
    <xf numFmtId="38" fontId="32" fillId="3" borderId="121" xfId="1" applyFont="1" applyFill="1" applyBorder="1" applyAlignment="1" applyProtection="1">
      <alignment vertical="center" shrinkToFit="1"/>
      <protection locked="0"/>
    </xf>
    <xf numFmtId="0" fontId="76" fillId="9" borderId="4" xfId="0" applyFont="1" applyFill="1" applyBorder="1" applyAlignment="1">
      <alignment horizontal="center" vertical="center" wrapText="1"/>
    </xf>
    <xf numFmtId="0" fontId="76" fillId="0" borderId="6" xfId="0" applyFont="1" applyBorder="1" applyAlignment="1">
      <alignment horizontal="center" vertical="center" wrapText="1"/>
    </xf>
    <xf numFmtId="0" fontId="76" fillId="0" borderId="9" xfId="0" applyFont="1" applyBorder="1" applyAlignment="1">
      <alignment horizontal="center" vertical="center" wrapText="1"/>
    </xf>
    <xf numFmtId="0" fontId="76" fillId="0" borderId="11" xfId="0" applyFont="1" applyBorder="1" applyAlignment="1">
      <alignment horizontal="center" vertical="center" wrapText="1"/>
    </xf>
    <xf numFmtId="0" fontId="32" fillId="3" borderId="23" xfId="0" applyFont="1" applyFill="1" applyBorder="1" applyAlignment="1" applyProtection="1">
      <alignment horizontal="center" vertical="center"/>
      <protection locked="0"/>
    </xf>
    <xf numFmtId="0" fontId="32" fillId="0" borderId="15" xfId="0" applyFont="1" applyBorder="1" applyAlignment="1">
      <alignment vertical="center" shrinkToFit="1"/>
    </xf>
    <xf numFmtId="0" fontId="32" fillId="0" borderId="17" xfId="0" applyFont="1" applyBorder="1" applyAlignment="1" applyProtection="1">
      <alignment horizontal="center" vertical="center" shrinkToFit="1"/>
      <protection locked="0"/>
    </xf>
    <xf numFmtId="0" fontId="32" fillId="3" borderId="15" xfId="0" applyFont="1" applyFill="1" applyBorder="1" applyAlignment="1" applyProtection="1">
      <alignment horizontal="center" vertical="center"/>
      <protection locked="0"/>
    </xf>
    <xf numFmtId="0" fontId="32" fillId="0" borderId="66" xfId="0" applyFont="1" applyBorder="1">
      <alignment vertical="center"/>
    </xf>
    <xf numFmtId="0" fontId="32" fillId="3" borderId="32" xfId="0" applyFont="1" applyFill="1" applyBorder="1" applyAlignment="1" applyProtection="1">
      <alignment horizontal="center" vertical="center"/>
      <protection locked="0"/>
    </xf>
    <xf numFmtId="0" fontId="32" fillId="3" borderId="33" xfId="0" applyFont="1" applyFill="1" applyBorder="1" applyAlignment="1" applyProtection="1">
      <alignment horizontal="center" vertical="center"/>
      <protection locked="0"/>
    </xf>
    <xf numFmtId="0" fontId="32" fillId="3" borderId="34" xfId="0" applyFont="1" applyFill="1" applyBorder="1" applyAlignment="1" applyProtection="1">
      <alignment horizontal="center" vertical="center"/>
      <protection locked="0"/>
    </xf>
    <xf numFmtId="0" fontId="32" fillId="9" borderId="6" xfId="0" applyFont="1" applyFill="1" applyBorder="1" applyAlignment="1">
      <alignment horizontal="center" vertical="center"/>
    </xf>
    <xf numFmtId="0" fontId="32" fillId="9" borderId="9" xfId="0" applyFont="1" applyFill="1" applyBorder="1" applyAlignment="1">
      <alignment horizontal="center" vertical="center"/>
    </xf>
    <xf numFmtId="0" fontId="32" fillId="9" borderId="11" xfId="0" applyFont="1" applyFill="1" applyBorder="1" applyAlignment="1">
      <alignment horizontal="center" vertical="center"/>
    </xf>
    <xf numFmtId="0" fontId="46" fillId="9" borderId="82" xfId="0" applyFont="1" applyFill="1" applyBorder="1" applyAlignment="1">
      <alignment horizontal="center" vertical="center"/>
    </xf>
    <xf numFmtId="0" fontId="46" fillId="9" borderId="83" xfId="0" applyFont="1" applyFill="1" applyBorder="1" applyAlignment="1">
      <alignment horizontal="center" vertical="center"/>
    </xf>
    <xf numFmtId="0" fontId="46" fillId="9" borderId="84" xfId="0" applyFont="1" applyFill="1" applyBorder="1" applyAlignment="1">
      <alignment horizontal="center" vertical="center"/>
    </xf>
    <xf numFmtId="0" fontId="46" fillId="9" borderId="3" xfId="0" applyFont="1" applyFill="1" applyBorder="1" applyAlignment="1">
      <alignment horizontal="center" vertical="center" wrapText="1" shrinkToFit="1"/>
    </xf>
    <xf numFmtId="0" fontId="46" fillId="9" borderId="3" xfId="0" applyFont="1" applyFill="1" applyBorder="1" applyAlignment="1">
      <alignment horizontal="center" vertical="center" shrinkToFit="1"/>
    </xf>
    <xf numFmtId="38" fontId="32" fillId="2" borderId="136" xfId="1" applyFont="1" applyFill="1" applyBorder="1" applyAlignment="1" applyProtection="1">
      <alignment vertical="center"/>
      <protection locked="0"/>
    </xf>
    <xf numFmtId="38" fontId="32" fillId="2" borderId="106" xfId="1" applyFont="1" applyFill="1" applyBorder="1" applyAlignment="1" applyProtection="1">
      <alignment vertical="center"/>
      <protection locked="0"/>
    </xf>
    <xf numFmtId="38" fontId="32" fillId="2" borderId="137" xfId="1" applyFont="1" applyFill="1" applyBorder="1" applyAlignment="1" applyProtection="1">
      <alignment vertical="center"/>
      <protection locked="0"/>
    </xf>
    <xf numFmtId="0" fontId="32" fillId="9" borderId="216" xfId="0" applyFont="1" applyFill="1" applyBorder="1" applyAlignment="1">
      <alignment horizontal="center" vertical="center" shrinkToFit="1"/>
    </xf>
    <xf numFmtId="0" fontId="32" fillId="9" borderId="209" xfId="0" applyFont="1" applyFill="1" applyBorder="1" applyAlignment="1">
      <alignment horizontal="center" vertical="center" shrinkToFit="1"/>
    </xf>
    <xf numFmtId="0" fontId="76" fillId="9" borderId="75" xfId="0" applyFont="1" applyFill="1" applyBorder="1" applyAlignment="1">
      <alignment horizontal="center" vertical="center" textRotation="255" shrinkToFit="1"/>
    </xf>
    <xf numFmtId="0" fontId="76" fillId="0" borderId="114" xfId="0" applyFont="1" applyBorder="1" applyAlignment="1">
      <alignment horizontal="center" vertical="center" textRotation="255"/>
    </xf>
    <xf numFmtId="0" fontId="76" fillId="0" borderId="116" xfId="0" applyFont="1" applyBorder="1" applyAlignment="1">
      <alignment horizontal="center" vertical="center" textRotation="255"/>
    </xf>
    <xf numFmtId="38" fontId="32" fillId="3" borderId="146" xfId="1" applyFont="1" applyFill="1" applyBorder="1" applyAlignment="1" applyProtection="1">
      <alignment vertical="center"/>
      <protection locked="0"/>
    </xf>
    <xf numFmtId="38" fontId="32" fillId="3" borderId="147" xfId="1" applyFont="1" applyFill="1" applyBorder="1" applyAlignment="1" applyProtection="1">
      <alignment vertical="center"/>
      <protection locked="0"/>
    </xf>
    <xf numFmtId="38" fontId="32" fillId="3" borderId="148" xfId="1" applyFont="1" applyFill="1" applyBorder="1" applyAlignment="1" applyProtection="1">
      <alignment vertical="center"/>
      <protection locked="0"/>
    </xf>
    <xf numFmtId="38" fontId="32" fillId="3" borderId="138" xfId="1" applyFont="1" applyFill="1" applyBorder="1" applyAlignment="1" applyProtection="1">
      <alignment vertical="center"/>
      <protection locked="0"/>
    </xf>
    <xf numFmtId="38" fontId="32" fillId="3" borderId="105" xfId="1" applyFont="1" applyFill="1" applyBorder="1" applyAlignment="1" applyProtection="1">
      <alignment vertical="center"/>
      <protection locked="0"/>
    </xf>
    <xf numFmtId="38" fontId="32" fillId="3" borderId="139" xfId="1" applyFont="1" applyFill="1" applyBorder="1" applyAlignment="1" applyProtection="1">
      <alignment vertical="center"/>
      <protection locked="0"/>
    </xf>
    <xf numFmtId="0" fontId="32" fillId="2" borderId="203" xfId="0" applyFont="1" applyFill="1" applyBorder="1" applyProtection="1">
      <alignment vertical="center"/>
      <protection locked="0"/>
    </xf>
    <xf numFmtId="0" fontId="32" fillId="2" borderId="205" xfId="0" applyFont="1" applyFill="1" applyBorder="1" applyProtection="1">
      <alignment vertical="center"/>
      <protection locked="0"/>
    </xf>
    <xf numFmtId="0" fontId="32" fillId="2" borderId="204" xfId="0" applyFont="1" applyFill="1" applyBorder="1" applyProtection="1">
      <alignment vertical="center"/>
      <protection locked="0"/>
    </xf>
    <xf numFmtId="0" fontId="32" fillId="2" borderId="206" xfId="0" applyFont="1" applyFill="1" applyBorder="1" applyProtection="1">
      <alignment vertical="center"/>
      <protection locked="0"/>
    </xf>
    <xf numFmtId="38" fontId="32" fillId="2" borderId="85" xfId="1" applyFont="1" applyFill="1" applyBorder="1" applyAlignment="1" applyProtection="1">
      <alignment vertical="center"/>
      <protection locked="0"/>
    </xf>
    <xf numFmtId="0" fontId="32" fillId="0" borderId="85" xfId="0" applyFont="1" applyBorder="1" applyProtection="1">
      <alignment vertical="center"/>
      <protection locked="0"/>
    </xf>
    <xf numFmtId="0" fontId="32" fillId="0" borderId="9" xfId="0" applyFont="1" applyBorder="1" applyAlignment="1">
      <alignment horizontal="center" vertical="center"/>
    </xf>
    <xf numFmtId="0" fontId="32" fillId="0" borderId="10" xfId="0" applyFont="1" applyBorder="1" applyAlignment="1">
      <alignment horizontal="center" vertical="center"/>
    </xf>
    <xf numFmtId="0" fontId="32" fillId="0" borderId="13" xfId="0" applyFont="1" applyBorder="1">
      <alignment vertical="center"/>
    </xf>
    <xf numFmtId="0" fontId="32" fillId="9" borderId="118" xfId="0" applyFont="1" applyFill="1" applyBorder="1">
      <alignment vertical="center"/>
    </xf>
    <xf numFmtId="0" fontId="32" fillId="9" borderId="76" xfId="0" applyFont="1" applyFill="1" applyBorder="1">
      <alignment vertical="center"/>
    </xf>
    <xf numFmtId="0" fontId="32" fillId="9" borderId="115" xfId="0" applyFont="1" applyFill="1" applyBorder="1">
      <alignment vertical="center"/>
    </xf>
    <xf numFmtId="0" fontId="46" fillId="2" borderId="143" xfId="0" applyFont="1" applyFill="1" applyBorder="1" applyAlignment="1" applyProtection="1">
      <alignment vertical="center" shrinkToFit="1"/>
      <protection locked="0"/>
    </xf>
    <xf numFmtId="0" fontId="32" fillId="0" borderId="144" xfId="0" applyFont="1" applyBorder="1" applyAlignment="1" applyProtection="1">
      <alignment vertical="center" shrinkToFit="1"/>
      <protection locked="0"/>
    </xf>
    <xf numFmtId="0" fontId="32" fillId="0" borderId="145" xfId="0" applyFont="1" applyBorder="1" applyAlignment="1" applyProtection="1">
      <alignment vertical="center" shrinkToFit="1"/>
      <protection locked="0"/>
    </xf>
    <xf numFmtId="0" fontId="46" fillId="2" borderId="120" xfId="0" applyFont="1" applyFill="1" applyBorder="1" applyAlignment="1" applyProtection="1">
      <alignment vertical="center" shrinkToFit="1"/>
      <protection locked="0"/>
    </xf>
    <xf numFmtId="0" fontId="32" fillId="2" borderId="103" xfId="0" applyFont="1" applyFill="1" applyBorder="1" applyAlignment="1" applyProtection="1">
      <alignment horizontal="center" vertical="center" shrinkToFit="1"/>
      <protection locked="0"/>
    </xf>
    <xf numFmtId="0" fontId="32" fillId="2" borderId="85" xfId="0" applyFont="1" applyFill="1" applyBorder="1" applyAlignment="1" applyProtection="1">
      <alignment horizontal="center" vertical="center" shrinkToFit="1"/>
      <protection locked="0"/>
    </xf>
    <xf numFmtId="0" fontId="32" fillId="9" borderId="24" xfId="0" applyFont="1" applyFill="1" applyBorder="1" applyAlignment="1">
      <alignment horizontal="center" vertical="center" wrapText="1"/>
    </xf>
    <xf numFmtId="0" fontId="32" fillId="9" borderId="25" xfId="0" applyFont="1" applyFill="1" applyBorder="1" applyAlignment="1">
      <alignment horizontal="center" vertical="center"/>
    </xf>
    <xf numFmtId="0" fontId="32" fillId="9" borderId="26" xfId="0" applyFont="1" applyFill="1" applyBorder="1" applyAlignment="1">
      <alignment horizontal="center" vertical="center"/>
    </xf>
    <xf numFmtId="0" fontId="69" fillId="9" borderId="98" xfId="0" applyFont="1" applyFill="1" applyBorder="1" applyAlignment="1">
      <alignment vertical="center" shrinkToFit="1"/>
    </xf>
    <xf numFmtId="0" fontId="69" fillId="9" borderId="88" xfId="0" applyFont="1" applyFill="1" applyBorder="1" applyAlignment="1">
      <alignment vertical="center" shrinkToFit="1"/>
    </xf>
    <xf numFmtId="0" fontId="32" fillId="9" borderId="88" xfId="0" applyFont="1" applyFill="1" applyBorder="1" applyAlignment="1">
      <alignment vertical="center" shrinkToFit="1"/>
    </xf>
    <xf numFmtId="0" fontId="46" fillId="2" borderId="120" xfId="0" applyFont="1" applyFill="1" applyBorder="1" applyAlignment="1" applyProtection="1">
      <alignment horizontal="center" vertical="center" shrinkToFit="1"/>
      <protection locked="0"/>
    </xf>
    <xf numFmtId="0" fontId="46" fillId="2" borderId="95" xfId="0" applyFont="1" applyFill="1" applyBorder="1" applyAlignment="1" applyProtection="1">
      <alignment horizontal="center" vertical="center" shrinkToFit="1"/>
      <protection locked="0"/>
    </xf>
    <xf numFmtId="0" fontId="46" fillId="2" borderId="130" xfId="0" applyFont="1" applyFill="1" applyBorder="1" applyAlignment="1" applyProtection="1">
      <alignment vertical="center" shrinkToFit="1"/>
      <protection locked="0"/>
    </xf>
    <xf numFmtId="0" fontId="32" fillId="0" borderId="131" xfId="0" applyFont="1" applyBorder="1" applyAlignment="1" applyProtection="1">
      <alignment vertical="center" shrinkToFit="1"/>
      <protection locked="0"/>
    </xf>
    <xf numFmtId="0" fontId="32" fillId="0" borderId="132" xfId="0" applyFont="1" applyBorder="1" applyAlignment="1" applyProtection="1">
      <alignment vertical="center" shrinkToFit="1"/>
      <protection locked="0"/>
    </xf>
    <xf numFmtId="0" fontId="69" fillId="2" borderId="123" xfId="0" applyFont="1" applyFill="1" applyBorder="1" applyAlignment="1" applyProtection="1">
      <alignment vertical="center" wrapText="1"/>
      <protection locked="0"/>
    </xf>
    <xf numFmtId="0" fontId="69" fillId="2" borderId="87" xfId="0" applyFont="1" applyFill="1" applyBorder="1" applyAlignment="1" applyProtection="1">
      <alignment vertical="center" wrapText="1"/>
      <protection locked="0"/>
    </xf>
    <xf numFmtId="0" fontId="69" fillId="2" borderId="124" xfId="0" applyFont="1" applyFill="1" applyBorder="1" applyAlignment="1" applyProtection="1">
      <alignment vertical="center" wrapText="1"/>
      <protection locked="0"/>
    </xf>
    <xf numFmtId="0" fontId="32" fillId="3" borderId="17" xfId="0" applyFont="1" applyFill="1" applyBorder="1" applyAlignment="1" applyProtection="1">
      <alignment horizontal="center" vertical="center" shrinkToFit="1"/>
      <protection locked="0"/>
    </xf>
    <xf numFmtId="0" fontId="32" fillId="3" borderId="3" xfId="0" applyFont="1" applyFill="1" applyBorder="1" applyAlignment="1" applyProtection="1">
      <alignment horizontal="center" vertical="center" shrinkToFit="1"/>
      <protection locked="0"/>
    </xf>
    <xf numFmtId="0" fontId="32" fillId="3" borderId="3" xfId="0" applyFont="1" applyFill="1" applyBorder="1" applyAlignment="1" applyProtection="1">
      <alignment horizontal="center" vertical="center" wrapText="1"/>
      <protection locked="0"/>
    </xf>
    <xf numFmtId="0" fontId="32" fillId="11" borderId="80" xfId="0" applyFont="1" applyFill="1" applyBorder="1">
      <alignment vertical="center"/>
    </xf>
    <xf numFmtId="0" fontId="32" fillId="0" borderId="81" xfId="0" applyFont="1" applyBorder="1">
      <alignment vertical="center"/>
    </xf>
    <xf numFmtId="0" fontId="32" fillId="0" borderId="67" xfId="0" applyFont="1" applyBorder="1">
      <alignment vertical="center"/>
    </xf>
    <xf numFmtId="0" fontId="32" fillId="0" borderId="65" xfId="0" applyFont="1" applyBorder="1">
      <alignment vertical="center"/>
    </xf>
    <xf numFmtId="0" fontId="69" fillId="0" borderId="321" xfId="0" applyFont="1" applyBorder="1" applyAlignment="1">
      <alignment horizontal="right" vertical="center"/>
    </xf>
    <xf numFmtId="0" fontId="69" fillId="0" borderId="322" xfId="0" applyFont="1" applyBorder="1" applyAlignment="1">
      <alignment horizontal="right" vertical="center"/>
    </xf>
    <xf numFmtId="0" fontId="32" fillId="9" borderId="3" xfId="0" applyFont="1" applyFill="1" applyBorder="1" applyAlignment="1">
      <alignment vertical="top" wrapText="1"/>
    </xf>
    <xf numFmtId="0" fontId="32" fillId="9" borderId="3" xfId="0" applyFont="1" applyFill="1" applyBorder="1" applyAlignment="1">
      <alignment vertical="top"/>
    </xf>
    <xf numFmtId="0" fontId="73" fillId="2" borderId="120" xfId="0" applyFont="1" applyFill="1" applyBorder="1" applyProtection="1">
      <alignment vertical="center"/>
      <protection locked="0"/>
    </xf>
    <xf numFmtId="0" fontId="73" fillId="0" borderId="103" xfId="0" applyFont="1" applyBorder="1" applyProtection="1">
      <alignment vertical="center"/>
      <protection locked="0"/>
    </xf>
    <xf numFmtId="0" fontId="32" fillId="9" borderId="42" xfId="0" applyFont="1" applyFill="1" applyBorder="1" applyAlignment="1">
      <alignment vertical="center" wrapText="1"/>
    </xf>
    <xf numFmtId="0" fontId="32" fillId="0" borderId="3" xfId="0" applyFont="1" applyBorder="1" applyAlignment="1" applyProtection="1">
      <alignment vertical="center" shrinkToFit="1"/>
      <protection locked="0"/>
    </xf>
    <xf numFmtId="0" fontId="32" fillId="2" borderId="13" xfId="0" applyFont="1" applyFill="1" applyBorder="1" applyAlignment="1" applyProtection="1">
      <alignment vertical="center" shrinkToFit="1"/>
      <protection locked="0"/>
    </xf>
    <xf numFmtId="0" fontId="46" fillId="3" borderId="123" xfId="0" applyFont="1" applyFill="1" applyBorder="1" applyAlignment="1" applyProtection="1">
      <alignment vertical="center" shrinkToFit="1"/>
      <protection locked="0"/>
    </xf>
    <xf numFmtId="0" fontId="32" fillId="0" borderId="87" xfId="0" applyFont="1" applyBorder="1" applyAlignment="1" applyProtection="1">
      <alignment vertical="center" shrinkToFit="1"/>
      <protection locked="0"/>
    </xf>
    <xf numFmtId="0" fontId="32" fillId="0" borderId="124" xfId="0" applyFont="1" applyBorder="1" applyAlignment="1" applyProtection="1">
      <alignment vertical="center" shrinkToFit="1"/>
      <protection locked="0"/>
    </xf>
    <xf numFmtId="0" fontId="32" fillId="0" borderId="112" xfId="0" applyFont="1" applyBorder="1" applyAlignment="1">
      <alignment horizontal="center" vertical="center"/>
    </xf>
    <xf numFmtId="179" fontId="32" fillId="0" borderId="100" xfId="0" applyNumberFormat="1" applyFont="1" applyBorder="1">
      <alignment vertical="center"/>
    </xf>
    <xf numFmtId="179" fontId="32" fillId="0" borderId="64" xfId="0" applyNumberFormat="1" applyFont="1" applyBorder="1">
      <alignment vertical="center"/>
    </xf>
    <xf numFmtId="0" fontId="32" fillId="9" borderId="23" xfId="0" applyFont="1" applyFill="1" applyBorder="1">
      <alignment vertical="center"/>
    </xf>
    <xf numFmtId="0" fontId="32" fillId="9" borderId="24" xfId="0" applyFont="1" applyFill="1" applyBorder="1">
      <alignment vertical="center"/>
    </xf>
    <xf numFmtId="0" fontId="32" fillId="0" borderId="29" xfId="0" applyFont="1" applyBorder="1" applyAlignment="1">
      <alignment horizontal="center" vertical="center"/>
    </xf>
    <xf numFmtId="0" fontId="32" fillId="0" borderId="98" xfId="0" applyFont="1" applyBorder="1" applyAlignment="1">
      <alignment horizontal="center" vertical="center"/>
    </xf>
    <xf numFmtId="0" fontId="32" fillId="5" borderId="65" xfId="0" applyFont="1" applyFill="1" applyBorder="1">
      <alignment vertical="center"/>
    </xf>
    <xf numFmtId="0" fontId="32" fillId="5" borderId="107" xfId="0" applyFont="1" applyFill="1" applyBorder="1">
      <alignment vertical="center"/>
    </xf>
    <xf numFmtId="0" fontId="32" fillId="5" borderId="259" xfId="0" applyFont="1" applyFill="1" applyBorder="1">
      <alignment vertical="center"/>
    </xf>
    <xf numFmtId="0" fontId="32" fillId="5" borderId="258" xfId="0" applyFont="1" applyFill="1" applyBorder="1">
      <alignment vertical="center"/>
    </xf>
    <xf numFmtId="0" fontId="32" fillId="9" borderId="38" xfId="0" applyFont="1" applyFill="1" applyBorder="1">
      <alignment vertical="center"/>
    </xf>
    <xf numFmtId="0" fontId="46" fillId="3" borderId="120" xfId="0" applyFont="1" applyFill="1" applyBorder="1" applyAlignment="1" applyProtection="1">
      <alignment horizontal="left" vertical="top" wrapText="1"/>
      <protection locked="0"/>
    </xf>
    <xf numFmtId="0" fontId="46" fillId="3" borderId="95" xfId="0" applyFont="1" applyFill="1" applyBorder="1" applyAlignment="1" applyProtection="1">
      <alignment horizontal="left" vertical="top" wrapText="1"/>
      <protection locked="0"/>
    </xf>
    <xf numFmtId="0" fontId="46" fillId="3" borderId="103" xfId="0" applyFont="1" applyFill="1" applyBorder="1" applyAlignment="1" applyProtection="1">
      <alignment horizontal="left" vertical="top" wrapText="1"/>
      <protection locked="0"/>
    </xf>
    <xf numFmtId="0" fontId="32" fillId="0" borderId="113" xfId="0" applyFont="1" applyBorder="1" applyAlignment="1">
      <alignment horizontal="center" vertical="center"/>
    </xf>
    <xf numFmtId="0" fontId="32" fillId="2" borderId="85" xfId="0" applyFont="1" applyFill="1" applyBorder="1" applyAlignment="1" applyProtection="1">
      <alignment vertical="center" shrinkToFit="1"/>
      <protection locked="0"/>
    </xf>
    <xf numFmtId="0" fontId="32" fillId="9" borderId="3" xfId="0" applyFont="1" applyFill="1" applyBorder="1" applyAlignment="1">
      <alignment vertical="center" wrapText="1" shrinkToFit="1"/>
    </xf>
    <xf numFmtId="0" fontId="32" fillId="3" borderId="85" xfId="0" applyFont="1" applyFill="1" applyBorder="1" applyAlignment="1" applyProtection="1">
      <alignment horizontal="center" vertical="center"/>
      <protection locked="0"/>
    </xf>
    <xf numFmtId="0" fontId="46" fillId="9" borderId="14" xfId="0" applyFont="1" applyFill="1" applyBorder="1" applyAlignment="1">
      <alignment horizontal="center" vertical="center"/>
    </xf>
    <xf numFmtId="0" fontId="46" fillId="3" borderId="85" xfId="0" applyFont="1" applyFill="1" applyBorder="1" applyAlignment="1" applyProtection="1">
      <alignment vertical="center" shrinkToFit="1"/>
      <protection locked="0"/>
    </xf>
    <xf numFmtId="0" fontId="46" fillId="0" borderId="120" xfId="0" applyFont="1" applyBorder="1" applyAlignment="1" applyProtection="1">
      <alignment vertical="center" shrinkToFit="1"/>
      <protection locked="0"/>
    </xf>
    <xf numFmtId="0" fontId="32" fillId="2" borderId="85" xfId="0" applyFont="1" applyFill="1" applyBorder="1" applyAlignment="1" applyProtection="1">
      <alignment horizontal="center" vertical="center"/>
      <protection locked="0"/>
    </xf>
    <xf numFmtId="0" fontId="32" fillId="3" borderId="39" xfId="0" applyFont="1" applyFill="1" applyBorder="1" applyAlignment="1" applyProtection="1">
      <alignment horizontal="center" vertical="center" shrinkToFit="1"/>
      <protection locked="0"/>
    </xf>
    <xf numFmtId="0" fontId="32" fillId="3" borderId="40" xfId="0" applyFont="1" applyFill="1" applyBorder="1" applyAlignment="1" applyProtection="1">
      <alignment horizontal="center" vertical="center" shrinkToFit="1"/>
      <protection locked="0"/>
    </xf>
    <xf numFmtId="0" fontId="32" fillId="3" borderId="41" xfId="0" applyFont="1" applyFill="1" applyBorder="1" applyAlignment="1" applyProtection="1">
      <alignment horizontal="center" vertical="center" shrinkToFit="1"/>
      <protection locked="0"/>
    </xf>
    <xf numFmtId="0" fontId="46" fillId="3" borderId="29" xfId="0" applyFont="1" applyFill="1" applyBorder="1" applyAlignment="1" applyProtection="1">
      <alignment horizontal="center" vertical="center" wrapText="1"/>
      <protection locked="0"/>
    </xf>
    <xf numFmtId="0" fontId="46" fillId="3" borderId="30" xfId="0" applyFont="1" applyFill="1" applyBorder="1" applyAlignment="1" applyProtection="1">
      <alignment horizontal="center" vertical="center" wrapText="1"/>
      <protection locked="0"/>
    </xf>
    <xf numFmtId="0" fontId="46" fillId="3" borderId="31" xfId="0" applyFont="1" applyFill="1" applyBorder="1" applyAlignment="1" applyProtection="1">
      <alignment horizontal="center" vertical="center" wrapText="1"/>
      <protection locked="0"/>
    </xf>
    <xf numFmtId="0" fontId="46" fillId="0" borderId="0" xfId="0" applyFont="1" applyAlignment="1">
      <alignment vertical="center" shrinkToFit="1"/>
    </xf>
    <xf numFmtId="0" fontId="32" fillId="0" borderId="0" xfId="0" applyFont="1" applyAlignment="1">
      <alignment vertical="center" shrinkToFit="1"/>
    </xf>
    <xf numFmtId="0" fontId="32" fillId="9" borderId="14" xfId="0" applyFont="1" applyFill="1" applyBorder="1">
      <alignment vertical="center"/>
    </xf>
    <xf numFmtId="0" fontId="46" fillId="9" borderId="3" xfId="0" applyFont="1" applyFill="1" applyBorder="1" applyAlignment="1">
      <alignment vertical="center" textRotation="255" shrinkToFit="1"/>
    </xf>
    <xf numFmtId="0" fontId="32" fillId="9" borderId="25" xfId="0" applyFont="1" applyFill="1" applyBorder="1">
      <alignment vertical="center"/>
    </xf>
    <xf numFmtId="0" fontId="32" fillId="9" borderId="26" xfId="0" applyFont="1" applyFill="1" applyBorder="1">
      <alignment vertical="center"/>
    </xf>
    <xf numFmtId="0" fontId="32" fillId="9" borderId="39" xfId="0" applyFont="1" applyFill="1" applyBorder="1" applyAlignment="1">
      <alignment horizontal="center" vertical="center"/>
    </xf>
    <xf numFmtId="0" fontId="32" fillId="0" borderId="40" xfId="0" applyFont="1" applyBorder="1" applyAlignment="1">
      <alignment horizontal="center" vertical="center"/>
    </xf>
    <xf numFmtId="0" fontId="32" fillId="0" borderId="41" xfId="0" applyFont="1" applyBorder="1" applyAlignment="1">
      <alignment horizontal="center" vertical="center"/>
    </xf>
    <xf numFmtId="0" fontId="32" fillId="9" borderId="14" xfId="0" applyFont="1" applyFill="1" applyBorder="1" applyAlignment="1">
      <alignment horizontal="center" vertical="center"/>
    </xf>
    <xf numFmtId="0" fontId="32" fillId="9" borderId="12" xfId="0" applyFont="1" applyFill="1" applyBorder="1" applyAlignment="1">
      <alignment horizontal="center" vertical="center"/>
    </xf>
    <xf numFmtId="0" fontId="32" fillId="9" borderId="42" xfId="0" applyFont="1" applyFill="1" applyBorder="1" applyAlignment="1">
      <alignment vertical="center" textRotation="255"/>
    </xf>
    <xf numFmtId="0" fontId="32" fillId="0" borderId="3" xfId="0" applyFont="1" applyBorder="1" applyAlignment="1">
      <alignment vertical="center" shrinkToFit="1"/>
    </xf>
    <xf numFmtId="0" fontId="32" fillId="3" borderId="179" xfId="0" applyFont="1" applyFill="1" applyBorder="1" applyAlignment="1" applyProtection="1">
      <alignment horizontal="center" vertical="center" shrinkToFit="1"/>
      <protection locked="0"/>
    </xf>
    <xf numFmtId="0" fontId="46" fillId="9" borderId="9" xfId="0" applyFont="1" applyFill="1" applyBorder="1" applyAlignment="1">
      <alignment horizontal="center" vertical="center" shrinkToFit="1"/>
    </xf>
    <xf numFmtId="0" fontId="46" fillId="9" borderId="10" xfId="0" applyFont="1" applyFill="1" applyBorder="1" applyAlignment="1">
      <alignment horizontal="center" vertical="center" shrinkToFit="1"/>
    </xf>
    <xf numFmtId="0" fontId="46" fillId="9" borderId="11" xfId="0" applyFont="1" applyFill="1" applyBorder="1" applyAlignment="1">
      <alignment horizontal="center" vertical="center" shrinkToFit="1"/>
    </xf>
    <xf numFmtId="0" fontId="32" fillId="2" borderId="24" xfId="0" applyFont="1" applyFill="1" applyBorder="1" applyAlignment="1" applyProtection="1">
      <alignment horizontal="center" vertical="center" shrinkToFit="1"/>
      <protection locked="0"/>
    </xf>
    <xf numFmtId="0" fontId="32" fillId="2" borderId="25" xfId="0" applyFont="1" applyFill="1" applyBorder="1" applyAlignment="1" applyProtection="1">
      <alignment horizontal="center" vertical="center" shrinkToFit="1"/>
      <protection locked="0"/>
    </xf>
    <xf numFmtId="0" fontId="32" fillId="2" borderId="26" xfId="0" applyFont="1" applyFill="1" applyBorder="1" applyAlignment="1" applyProtection="1">
      <alignment horizontal="center" vertical="center" shrinkToFit="1"/>
      <protection locked="0"/>
    </xf>
    <xf numFmtId="0" fontId="32" fillId="2" borderId="39" xfId="0" applyFont="1" applyFill="1" applyBorder="1" applyAlignment="1" applyProtection="1">
      <alignment horizontal="center" vertical="center" shrinkToFit="1"/>
      <protection locked="0"/>
    </xf>
    <xf numFmtId="0" fontId="32" fillId="2" borderId="40" xfId="0" applyFont="1" applyFill="1" applyBorder="1" applyAlignment="1" applyProtection="1">
      <alignment horizontal="center" vertical="center" shrinkToFit="1"/>
      <protection locked="0"/>
    </xf>
    <xf numFmtId="0" fontId="32" fillId="2" borderId="41" xfId="0" applyFont="1" applyFill="1" applyBorder="1" applyAlignment="1" applyProtection="1">
      <alignment horizontal="center" vertical="center" shrinkToFit="1"/>
      <protection locked="0"/>
    </xf>
    <xf numFmtId="0" fontId="46" fillId="3" borderId="138" xfId="0" applyFont="1" applyFill="1" applyBorder="1" applyAlignment="1" applyProtection="1">
      <alignment horizontal="left" vertical="center" shrinkToFit="1"/>
      <protection locked="0"/>
    </xf>
    <xf numFmtId="0" fontId="46" fillId="3" borderId="105" xfId="0" applyFont="1" applyFill="1" applyBorder="1" applyAlignment="1" applyProtection="1">
      <alignment horizontal="left" vertical="center" shrinkToFit="1"/>
      <protection locked="0"/>
    </xf>
    <xf numFmtId="0" fontId="46" fillId="3" borderId="139" xfId="0" applyFont="1" applyFill="1" applyBorder="1" applyAlignment="1" applyProtection="1">
      <alignment horizontal="left" vertical="center" shrinkToFit="1"/>
      <protection locked="0"/>
    </xf>
    <xf numFmtId="0" fontId="32" fillId="3" borderId="180" xfId="0" applyFont="1" applyFill="1" applyBorder="1" applyAlignment="1" applyProtection="1">
      <alignment horizontal="center" vertical="center"/>
      <protection locked="0"/>
    </xf>
    <xf numFmtId="0" fontId="32" fillId="3" borderId="181" xfId="0" applyFont="1" applyFill="1" applyBorder="1" applyAlignment="1" applyProtection="1">
      <alignment horizontal="center" vertical="center"/>
      <protection locked="0"/>
    </xf>
    <xf numFmtId="0" fontId="32" fillId="3" borderId="182" xfId="0" applyFont="1" applyFill="1" applyBorder="1" applyAlignment="1" applyProtection="1">
      <alignment horizontal="center" vertical="center"/>
      <protection locked="0"/>
    </xf>
    <xf numFmtId="0" fontId="69" fillId="3" borderId="4" xfId="0" applyFont="1" applyFill="1" applyBorder="1" applyAlignment="1" applyProtection="1">
      <alignment horizontal="center" vertical="center" wrapText="1"/>
      <protection locked="0"/>
    </xf>
    <xf numFmtId="0" fontId="69" fillId="3" borderId="6" xfId="0" applyFont="1" applyFill="1" applyBorder="1" applyAlignment="1" applyProtection="1">
      <alignment horizontal="center" vertical="center" wrapText="1"/>
      <protection locked="0"/>
    </xf>
    <xf numFmtId="0" fontId="69" fillId="3" borderId="7" xfId="0" applyFont="1" applyFill="1" applyBorder="1" applyAlignment="1" applyProtection="1">
      <alignment horizontal="center" vertical="center" wrapText="1"/>
      <protection locked="0"/>
    </xf>
    <xf numFmtId="0" fontId="69" fillId="3" borderId="8" xfId="0" applyFont="1" applyFill="1" applyBorder="1" applyAlignment="1" applyProtection="1">
      <alignment horizontal="center" vertical="center" wrapText="1"/>
      <protection locked="0"/>
    </xf>
    <xf numFmtId="0" fontId="69" fillId="3" borderId="9" xfId="0" applyFont="1" applyFill="1" applyBorder="1" applyAlignment="1" applyProtection="1">
      <alignment horizontal="center" vertical="center" wrapText="1"/>
      <protection locked="0"/>
    </xf>
    <xf numFmtId="0" fontId="69" fillId="3" borderId="11" xfId="0" applyFont="1" applyFill="1" applyBorder="1" applyAlignment="1" applyProtection="1">
      <alignment horizontal="center" vertical="center" wrapText="1"/>
      <protection locked="0"/>
    </xf>
    <xf numFmtId="0" fontId="69" fillId="3" borderId="326" xfId="0" applyFont="1" applyFill="1" applyBorder="1" applyAlignment="1" applyProtection="1">
      <alignment horizontal="center" vertical="center" wrapText="1"/>
      <protection locked="0"/>
    </xf>
    <xf numFmtId="0" fontId="32" fillId="2" borderId="172" xfId="0" applyFont="1" applyFill="1" applyBorder="1" applyProtection="1">
      <alignment vertical="center"/>
      <protection locked="0"/>
    </xf>
    <xf numFmtId="0" fontId="32" fillId="2" borderId="102" xfId="0" applyFont="1" applyFill="1" applyBorder="1" applyProtection="1">
      <alignment vertical="center"/>
      <protection locked="0"/>
    </xf>
    <xf numFmtId="178" fontId="32" fillId="0" borderId="70" xfId="5" applyNumberFormat="1" applyFont="1" applyFill="1" applyBorder="1" applyAlignment="1" applyProtection="1">
      <alignment vertical="center"/>
    </xf>
    <xf numFmtId="178" fontId="32" fillId="0" borderId="71" xfId="5" applyNumberFormat="1" applyFont="1" applyFill="1" applyBorder="1" applyAlignment="1" applyProtection="1">
      <alignment vertical="center"/>
    </xf>
    <xf numFmtId="0" fontId="32" fillId="9" borderId="38" xfId="0" applyFont="1" applyFill="1" applyBorder="1" applyAlignment="1">
      <alignment vertical="center" shrinkToFit="1"/>
    </xf>
    <xf numFmtId="0" fontId="54" fillId="6" borderId="15" xfId="0" applyFont="1" applyFill="1" applyBorder="1" applyAlignment="1">
      <alignment horizontal="center" vertical="center"/>
    </xf>
    <xf numFmtId="0" fontId="94" fillId="0" borderId="17" xfId="0" applyFont="1" applyBorder="1" applyAlignment="1">
      <alignment horizontal="center" vertical="center"/>
    </xf>
    <xf numFmtId="0" fontId="32" fillId="3" borderId="133" xfId="0" applyFont="1" applyFill="1" applyBorder="1" applyAlignment="1" applyProtection="1">
      <alignment horizontal="center" vertical="center"/>
      <protection locked="0"/>
    </xf>
    <xf numFmtId="0" fontId="32" fillId="3" borderId="134" xfId="0" applyFont="1" applyFill="1" applyBorder="1" applyAlignment="1" applyProtection="1">
      <alignment horizontal="center" vertical="center"/>
      <protection locked="0"/>
    </xf>
    <xf numFmtId="0" fontId="32" fillId="3" borderId="135" xfId="0" applyFont="1" applyFill="1" applyBorder="1" applyAlignment="1" applyProtection="1">
      <alignment horizontal="center" vertical="center"/>
      <protection locked="0"/>
    </xf>
    <xf numFmtId="0" fontId="32" fillId="0" borderId="8" xfId="0" applyFont="1" applyBorder="1">
      <alignment vertical="center"/>
    </xf>
    <xf numFmtId="0" fontId="32" fillId="0" borderId="11" xfId="0" applyFont="1" applyBorder="1">
      <alignment vertical="center"/>
    </xf>
    <xf numFmtId="0" fontId="32" fillId="9" borderId="17" xfId="0" applyFont="1" applyFill="1" applyBorder="1" applyAlignment="1">
      <alignment vertical="center" wrapText="1"/>
    </xf>
    <xf numFmtId="0" fontId="32" fillId="2" borderId="85" xfId="0" applyFont="1" applyFill="1" applyBorder="1" applyProtection="1">
      <alignment vertical="center"/>
      <protection locked="0"/>
    </xf>
    <xf numFmtId="0" fontId="32" fillId="9" borderId="17" xfId="0" applyFont="1" applyFill="1" applyBorder="1" applyAlignment="1">
      <alignment horizontal="center" vertical="center" wrapText="1"/>
    </xf>
    <xf numFmtId="0" fontId="32" fillId="0" borderId="11" xfId="0" applyFont="1" applyBorder="1" applyAlignment="1">
      <alignment horizontal="center" vertical="center"/>
    </xf>
    <xf numFmtId="0" fontId="32" fillId="9" borderId="6" xfId="0" applyFont="1" applyFill="1" applyBorder="1" applyAlignment="1">
      <alignment horizontal="center" vertical="center" wrapText="1"/>
    </xf>
    <xf numFmtId="0" fontId="32" fillId="9" borderId="14" xfId="0" applyFont="1" applyFill="1" applyBorder="1" applyAlignment="1">
      <alignment vertical="center" textRotation="255"/>
    </xf>
    <xf numFmtId="0" fontId="32" fillId="9" borderId="12" xfId="0" applyFont="1" applyFill="1" applyBorder="1">
      <alignment vertical="center"/>
    </xf>
    <xf numFmtId="0" fontId="69" fillId="3" borderId="323" xfId="0" applyFont="1" applyFill="1" applyBorder="1" applyAlignment="1" applyProtection="1">
      <alignment horizontal="center" vertical="center" wrapText="1" shrinkToFit="1"/>
      <protection locked="0"/>
    </xf>
    <xf numFmtId="0" fontId="32" fillId="3" borderId="140" xfId="0" applyFont="1" applyFill="1" applyBorder="1" applyAlignment="1" applyProtection="1">
      <alignment horizontal="center" vertical="center"/>
      <protection locked="0"/>
    </xf>
    <xf numFmtId="0" fontId="32" fillId="3" borderId="170" xfId="0" applyFont="1" applyFill="1" applyBorder="1" applyAlignment="1" applyProtection="1">
      <alignment horizontal="center" vertical="center"/>
      <protection locked="0"/>
    </xf>
    <xf numFmtId="0" fontId="32" fillId="3" borderId="171" xfId="0" applyFont="1" applyFill="1" applyBorder="1" applyAlignment="1" applyProtection="1">
      <alignment horizontal="center" vertical="center"/>
      <protection locked="0"/>
    </xf>
    <xf numFmtId="0" fontId="73" fillId="2" borderId="70" xfId="0" applyFont="1" applyFill="1" applyBorder="1" applyAlignment="1" applyProtection="1">
      <alignment horizontal="center" vertical="center"/>
      <protection locked="0"/>
    </xf>
    <xf numFmtId="0" fontId="32" fillId="9" borderId="13" xfId="0" applyFont="1" applyFill="1" applyBorder="1" applyAlignment="1">
      <alignment horizontal="left" vertical="center"/>
    </xf>
    <xf numFmtId="0" fontId="32" fillId="9" borderId="5" xfId="0" applyFont="1" applyFill="1" applyBorder="1" applyAlignment="1">
      <alignment horizontal="center" vertical="center" wrapText="1"/>
    </xf>
    <xf numFmtId="0" fontId="32" fillId="9" borderId="16" xfId="0" applyFont="1" applyFill="1" applyBorder="1" applyAlignment="1">
      <alignment horizontal="center" vertical="center" wrapText="1"/>
    </xf>
    <xf numFmtId="0" fontId="32" fillId="10" borderId="4" xfId="0" applyFont="1" applyFill="1" applyBorder="1">
      <alignment vertical="center"/>
    </xf>
    <xf numFmtId="0" fontId="32" fillId="10" borderId="5" xfId="0" applyFont="1" applyFill="1" applyBorder="1">
      <alignment vertical="center"/>
    </xf>
    <xf numFmtId="0" fontId="32" fillId="2" borderId="125" xfId="0" applyFont="1" applyFill="1" applyBorder="1" applyProtection="1">
      <alignment vertical="center"/>
      <protection locked="0"/>
    </xf>
    <xf numFmtId="0" fontId="32" fillId="0" borderId="127" xfId="0" applyFont="1" applyBorder="1" applyProtection="1">
      <alignment vertical="center"/>
      <protection locked="0"/>
    </xf>
    <xf numFmtId="0" fontId="32" fillId="2" borderId="221" xfId="0" applyFont="1" applyFill="1" applyBorder="1" applyProtection="1">
      <alignment vertical="center"/>
      <protection locked="0"/>
    </xf>
    <xf numFmtId="0" fontId="32" fillId="0" borderId="221" xfId="0" applyFont="1" applyBorder="1" applyProtection="1">
      <alignment vertical="center"/>
      <protection locked="0"/>
    </xf>
    <xf numFmtId="0" fontId="32" fillId="0" borderId="102" xfId="0" applyFont="1" applyBorder="1" applyProtection="1">
      <alignment vertical="center"/>
      <protection locked="0"/>
    </xf>
    <xf numFmtId="0" fontId="32" fillId="9" borderId="12" xfId="0" applyFont="1" applyFill="1" applyBorder="1" applyAlignment="1">
      <alignment vertical="center" textRotation="255"/>
    </xf>
    <xf numFmtId="0" fontId="73" fillId="0" borderId="3" xfId="0" applyFont="1" applyBorder="1" applyAlignment="1">
      <alignment horizontal="center" vertical="center"/>
    </xf>
    <xf numFmtId="0" fontId="32" fillId="0" borderId="12" xfId="0" applyFont="1" applyBorder="1" applyAlignment="1">
      <alignment horizontal="center" vertical="center"/>
    </xf>
    <xf numFmtId="0" fontId="73" fillId="0" borderId="3" xfId="0" applyFont="1" applyBorder="1" applyAlignment="1">
      <alignment vertical="center" wrapText="1"/>
    </xf>
    <xf numFmtId="0" fontId="73" fillId="0" borderId="3" xfId="0" applyFont="1" applyBorder="1">
      <alignment vertical="center"/>
    </xf>
    <xf numFmtId="0" fontId="73" fillId="3" borderId="123" xfId="0" applyFont="1" applyFill="1" applyBorder="1" applyAlignment="1" applyProtection="1">
      <alignment vertical="center" wrapText="1" shrinkToFit="1"/>
      <protection locked="0"/>
    </xf>
    <xf numFmtId="0" fontId="73" fillId="3" borderId="124" xfId="0" applyFont="1" applyFill="1" applyBorder="1" applyAlignment="1" applyProtection="1">
      <alignment vertical="center" wrapText="1" shrinkToFit="1"/>
      <protection locked="0"/>
    </xf>
    <xf numFmtId="0" fontId="73" fillId="3" borderId="123" xfId="0" applyFont="1" applyFill="1" applyBorder="1" applyAlignment="1" applyProtection="1">
      <alignment vertical="center" wrapText="1"/>
      <protection locked="0"/>
    </xf>
    <xf numFmtId="0" fontId="73" fillId="3" borderId="87" xfId="0" applyFont="1" applyFill="1" applyBorder="1" applyAlignment="1" applyProtection="1">
      <alignment vertical="center" wrapText="1"/>
      <protection locked="0"/>
    </xf>
    <xf numFmtId="0" fontId="73" fillId="3" borderId="124" xfId="0" applyFont="1" applyFill="1" applyBorder="1" applyAlignment="1" applyProtection="1">
      <alignment vertical="center" wrapText="1"/>
      <protection locked="0"/>
    </xf>
    <xf numFmtId="0" fontId="73" fillId="3" borderId="190" xfId="0" applyFont="1" applyFill="1" applyBorder="1" applyAlignment="1" applyProtection="1">
      <alignment vertical="center" wrapText="1" shrinkToFit="1"/>
      <protection locked="0"/>
    </xf>
    <xf numFmtId="0" fontId="73" fillId="3" borderId="191" xfId="0" applyFont="1" applyFill="1" applyBorder="1" applyAlignment="1" applyProtection="1">
      <alignment vertical="center" wrapText="1" shrinkToFit="1"/>
      <protection locked="0"/>
    </xf>
    <xf numFmtId="0" fontId="73" fillId="3" borderId="190" xfId="0" applyFont="1" applyFill="1" applyBorder="1" applyAlignment="1" applyProtection="1">
      <alignment vertical="center" wrapText="1"/>
      <protection locked="0"/>
    </xf>
    <xf numFmtId="0" fontId="73" fillId="3" borderId="192" xfId="0" applyFont="1" applyFill="1" applyBorder="1" applyAlignment="1" applyProtection="1">
      <alignment vertical="center" wrapText="1"/>
      <protection locked="0"/>
    </xf>
    <xf numFmtId="0" fontId="73" fillId="3" borderId="191" xfId="0" applyFont="1" applyFill="1" applyBorder="1" applyAlignment="1" applyProtection="1">
      <alignment vertical="center" wrapText="1"/>
      <protection locked="0"/>
    </xf>
    <xf numFmtId="0" fontId="73" fillId="2" borderId="123" xfId="0" applyFont="1" applyFill="1" applyBorder="1" applyAlignment="1" applyProtection="1">
      <alignment vertical="center" wrapText="1" shrinkToFit="1"/>
      <protection locked="0"/>
    </xf>
    <xf numFmtId="0" fontId="73" fillId="2" borderId="87" xfId="0" applyFont="1" applyFill="1" applyBorder="1" applyAlignment="1" applyProtection="1">
      <alignment vertical="center" wrapText="1" shrinkToFit="1"/>
      <protection locked="0"/>
    </xf>
    <xf numFmtId="0" fontId="73" fillId="2" borderId="124" xfId="0" applyFont="1" applyFill="1" applyBorder="1" applyAlignment="1" applyProtection="1">
      <alignment vertical="center" wrapText="1" shrinkToFit="1"/>
      <protection locked="0"/>
    </xf>
    <xf numFmtId="0" fontId="73" fillId="2" borderId="123" xfId="0" applyFont="1" applyFill="1" applyBorder="1" applyAlignment="1" applyProtection="1">
      <alignment vertical="center" wrapText="1"/>
      <protection locked="0"/>
    </xf>
    <xf numFmtId="0" fontId="73" fillId="2" borderId="87" xfId="0" applyFont="1" applyFill="1" applyBorder="1" applyAlignment="1" applyProtection="1">
      <alignment vertical="center" wrapText="1"/>
      <protection locked="0"/>
    </xf>
    <xf numFmtId="0" fontId="73" fillId="2" borderId="124" xfId="0" applyFont="1" applyFill="1" applyBorder="1" applyAlignment="1" applyProtection="1">
      <alignment vertical="center" wrapText="1"/>
      <protection locked="0"/>
    </xf>
    <xf numFmtId="0" fontId="73" fillId="0" borderId="3" xfId="0" applyFont="1" applyBorder="1" applyAlignment="1">
      <alignment vertical="center" textRotation="255" shrinkToFit="1"/>
    </xf>
    <xf numFmtId="0" fontId="73" fillId="0" borderId="3" xfId="0" applyFont="1" applyBorder="1" applyAlignment="1">
      <alignment horizontal="center" vertical="center" wrapText="1"/>
    </xf>
    <xf numFmtId="0" fontId="79" fillId="0" borderId="0" xfId="0" applyFont="1" applyAlignment="1">
      <alignment horizontal="center" vertical="center"/>
    </xf>
    <xf numFmtId="0" fontId="80" fillId="0" borderId="0" xfId="0" applyFont="1" applyAlignment="1">
      <alignment horizontal="center" vertical="center"/>
    </xf>
    <xf numFmtId="0" fontId="69" fillId="3" borderId="324" xfId="0" applyFont="1" applyFill="1" applyBorder="1" applyAlignment="1" applyProtection="1">
      <alignment horizontal="center" vertical="center" wrapText="1" shrinkToFit="1"/>
      <protection locked="0"/>
    </xf>
    <xf numFmtId="0" fontId="46" fillId="9" borderId="28" xfId="0" applyFont="1" applyFill="1" applyBorder="1" applyAlignment="1">
      <alignment vertical="center" wrapText="1"/>
    </xf>
    <xf numFmtId="0" fontId="32" fillId="0" borderId="17" xfId="0" applyFont="1" applyBorder="1" applyAlignment="1">
      <alignment vertical="center" shrinkToFit="1"/>
    </xf>
    <xf numFmtId="0" fontId="32" fillId="9" borderId="4" xfId="0" applyFont="1" applyFill="1" applyBorder="1" applyAlignment="1">
      <alignment horizontal="center" vertical="center" textRotation="255"/>
    </xf>
    <xf numFmtId="0" fontId="32" fillId="0" borderId="7" xfId="0" applyFont="1" applyBorder="1" applyAlignment="1">
      <alignment vertical="center" textRotation="255"/>
    </xf>
    <xf numFmtId="0" fontId="32" fillId="0" borderId="9" xfId="0" applyFont="1" applyBorder="1" applyAlignment="1">
      <alignment vertical="center" textRotation="255"/>
    </xf>
    <xf numFmtId="0" fontId="32" fillId="9" borderId="24" xfId="0" applyFont="1" applyFill="1" applyBorder="1" applyAlignment="1">
      <alignment horizontal="center" vertical="center"/>
    </xf>
    <xf numFmtId="0" fontId="32" fillId="0" borderId="25" xfId="0" applyFont="1" applyBorder="1" applyAlignment="1">
      <alignment horizontal="center" vertical="center"/>
    </xf>
    <xf numFmtId="0" fontId="32" fillId="0" borderId="26" xfId="0" applyFont="1" applyBorder="1" applyAlignment="1">
      <alignment horizontal="center" vertical="center"/>
    </xf>
    <xf numFmtId="0" fontId="32" fillId="9" borderId="100" xfId="0" applyFont="1" applyFill="1" applyBorder="1" applyAlignment="1">
      <alignment horizontal="center" vertical="center"/>
    </xf>
    <xf numFmtId="0" fontId="32" fillId="9" borderId="64" xfId="0" applyFont="1" applyFill="1" applyBorder="1" applyAlignment="1">
      <alignment horizontal="center" vertical="center"/>
    </xf>
    <xf numFmtId="0" fontId="32" fillId="9" borderId="101" xfId="0" applyFont="1" applyFill="1" applyBorder="1" applyAlignment="1">
      <alignment horizontal="center" vertical="center"/>
    </xf>
    <xf numFmtId="0" fontId="32" fillId="3" borderId="120" xfId="0" applyFont="1" applyFill="1" applyBorder="1" applyAlignment="1" applyProtection="1">
      <alignment horizontal="center" vertical="center" shrinkToFit="1"/>
      <protection locked="0"/>
    </xf>
    <xf numFmtId="0" fontId="32" fillId="3" borderId="103" xfId="0" applyFont="1" applyFill="1" applyBorder="1" applyAlignment="1" applyProtection="1">
      <alignment horizontal="center" vertical="center" shrinkToFit="1"/>
      <protection locked="0"/>
    </xf>
    <xf numFmtId="0" fontId="32" fillId="9" borderId="40" xfId="0" applyFont="1" applyFill="1" applyBorder="1" applyAlignment="1">
      <alignment horizontal="center" vertical="center"/>
    </xf>
    <xf numFmtId="0" fontId="32" fillId="9" borderId="41" xfId="0" applyFont="1" applyFill="1" applyBorder="1" applyAlignment="1">
      <alignment horizontal="center" vertical="center"/>
    </xf>
    <xf numFmtId="0" fontId="46" fillId="3" borderId="125" xfId="0" applyFont="1" applyFill="1" applyBorder="1" applyAlignment="1" applyProtection="1">
      <alignment horizontal="left" vertical="center" wrapText="1"/>
      <protection locked="0"/>
    </xf>
    <xf numFmtId="0" fontId="46" fillId="3" borderId="126" xfId="0" applyFont="1" applyFill="1" applyBorder="1" applyAlignment="1" applyProtection="1">
      <alignment horizontal="left" vertical="center" wrapText="1"/>
      <protection locked="0"/>
    </xf>
    <xf numFmtId="0" fontId="46" fillId="3" borderId="196" xfId="0" applyFont="1" applyFill="1" applyBorder="1" applyAlignment="1" applyProtection="1">
      <alignment horizontal="left" vertical="center" wrapText="1"/>
      <protection locked="0"/>
    </xf>
    <xf numFmtId="0" fontId="46" fillId="3" borderId="197" xfId="0" applyFont="1" applyFill="1" applyBorder="1" applyAlignment="1" applyProtection="1">
      <alignment horizontal="left" vertical="center" wrapText="1"/>
      <protection locked="0"/>
    </xf>
    <xf numFmtId="0" fontId="46" fillId="3" borderId="198" xfId="0" applyFont="1" applyFill="1" applyBorder="1" applyAlignment="1" applyProtection="1">
      <alignment horizontal="left" vertical="center" wrapText="1"/>
      <protection locked="0"/>
    </xf>
    <xf numFmtId="0" fontId="69" fillId="9" borderId="4" xfId="0" applyFont="1" applyFill="1" applyBorder="1" applyAlignment="1">
      <alignment horizontal="center" vertical="center" wrapText="1"/>
    </xf>
    <xf numFmtId="0" fontId="69" fillId="9" borderId="6" xfId="0" applyFont="1" applyFill="1" applyBorder="1" applyAlignment="1">
      <alignment horizontal="center" vertical="center" wrapText="1"/>
    </xf>
    <xf numFmtId="0" fontId="69" fillId="9" borderId="7" xfId="0" applyFont="1" applyFill="1" applyBorder="1" applyAlignment="1">
      <alignment horizontal="center" vertical="center" wrapText="1"/>
    </xf>
    <xf numFmtId="0" fontId="69" fillId="9" borderId="8" xfId="0" applyFont="1" applyFill="1" applyBorder="1" applyAlignment="1">
      <alignment horizontal="center" vertical="center" wrapText="1"/>
    </xf>
    <xf numFmtId="0" fontId="69" fillId="9" borderId="9" xfId="0" applyFont="1" applyFill="1" applyBorder="1" applyAlignment="1">
      <alignment horizontal="center" vertical="center" wrapText="1"/>
    </xf>
    <xf numFmtId="0" fontId="69" fillId="9" borderId="11" xfId="0" applyFont="1" applyFill="1" applyBorder="1" applyAlignment="1">
      <alignment horizontal="center" vertical="center" wrapText="1"/>
    </xf>
    <xf numFmtId="0" fontId="32" fillId="3" borderId="95" xfId="0" applyFont="1" applyFill="1" applyBorder="1" applyAlignment="1" applyProtection="1">
      <alignment horizontal="center" vertical="center" shrinkToFit="1"/>
      <protection locked="0"/>
    </xf>
    <xf numFmtId="0" fontId="32" fillId="0" borderId="16" xfId="0" applyFont="1" applyBorder="1" applyAlignment="1" applyProtection="1">
      <alignment horizontal="center" vertical="center"/>
      <protection locked="0"/>
    </xf>
    <xf numFmtId="0" fontId="46" fillId="3" borderId="173" xfId="0" applyFont="1" applyFill="1" applyBorder="1" applyAlignment="1" applyProtection="1">
      <alignment horizontal="left" vertical="center" wrapText="1"/>
      <protection locked="0"/>
    </xf>
    <xf numFmtId="0" fontId="46" fillId="3" borderId="0" xfId="0" applyFont="1" applyFill="1" applyAlignment="1" applyProtection="1">
      <alignment horizontal="left" vertical="center" wrapText="1"/>
      <protection locked="0"/>
    </xf>
    <xf numFmtId="0" fontId="46" fillId="3" borderId="128" xfId="0" applyFont="1" applyFill="1" applyBorder="1" applyAlignment="1" applyProtection="1">
      <alignment horizontal="left" vertical="center" wrapText="1"/>
      <protection locked="0"/>
    </xf>
    <xf numFmtId="0" fontId="46" fillId="3" borderId="129" xfId="0" applyFont="1" applyFill="1" applyBorder="1" applyAlignment="1" applyProtection="1">
      <alignment horizontal="left" vertical="center" wrapText="1"/>
      <protection locked="0"/>
    </xf>
    <xf numFmtId="0" fontId="32" fillId="9" borderId="66" xfId="0" applyFont="1" applyFill="1" applyBorder="1">
      <alignment vertical="center"/>
    </xf>
    <xf numFmtId="0" fontId="32" fillId="3" borderId="125" xfId="0" applyFont="1" applyFill="1" applyBorder="1" applyAlignment="1" applyProtection="1">
      <alignment horizontal="center" vertical="center" shrinkToFit="1"/>
      <protection locked="0"/>
    </xf>
    <xf numFmtId="0" fontId="32" fillId="3" borderId="126" xfId="0" applyFont="1" applyFill="1" applyBorder="1" applyAlignment="1" applyProtection="1">
      <alignment horizontal="center" vertical="center" shrinkToFit="1"/>
      <protection locked="0"/>
    </xf>
    <xf numFmtId="0" fontId="32" fillId="3" borderId="125" xfId="0" applyFont="1" applyFill="1" applyBorder="1" applyAlignment="1" applyProtection="1">
      <alignment vertical="center" wrapText="1"/>
      <protection locked="0"/>
    </xf>
    <xf numFmtId="0" fontId="32" fillId="3" borderId="126" xfId="0" applyFont="1" applyFill="1" applyBorder="1" applyAlignment="1" applyProtection="1">
      <alignment vertical="center" wrapText="1"/>
      <protection locked="0"/>
    </xf>
    <xf numFmtId="0" fontId="32" fillId="0" borderId="126" xfId="0" applyFont="1" applyBorder="1" applyAlignment="1" applyProtection="1">
      <alignment vertical="center" wrapText="1"/>
      <protection locked="0"/>
    </xf>
    <xf numFmtId="0" fontId="32" fillId="0" borderId="95" xfId="0" applyFont="1" applyBorder="1" applyAlignment="1" applyProtection="1">
      <alignment vertical="center" wrapText="1"/>
      <protection locked="0"/>
    </xf>
    <xf numFmtId="0" fontId="32" fillId="0" borderId="103" xfId="0" applyFont="1" applyBorder="1" applyAlignment="1" applyProtection="1">
      <alignment vertical="center" wrapText="1"/>
      <protection locked="0"/>
    </xf>
    <xf numFmtId="57" fontId="32" fillId="3" borderId="125" xfId="0" applyNumberFormat="1" applyFont="1" applyFill="1" applyBorder="1" applyAlignment="1" applyProtection="1">
      <alignment horizontal="center" vertical="center" shrinkToFit="1"/>
      <protection locked="0"/>
    </xf>
    <xf numFmtId="57" fontId="32" fillId="3" borderId="127" xfId="0" applyNumberFormat="1" applyFont="1" applyFill="1" applyBorder="1" applyAlignment="1" applyProtection="1">
      <alignment horizontal="center" vertical="center" shrinkToFit="1"/>
      <protection locked="0"/>
    </xf>
    <xf numFmtId="0" fontId="32" fillId="3" borderId="29" xfId="0" applyFont="1" applyFill="1" applyBorder="1" applyAlignment="1" applyProtection="1">
      <alignment horizontal="center" vertical="center" shrinkToFit="1"/>
      <protection locked="0"/>
    </xf>
    <xf numFmtId="0" fontId="32" fillId="3" borderId="30" xfId="0" applyFont="1" applyFill="1" applyBorder="1" applyAlignment="1" applyProtection="1">
      <alignment horizontal="center" vertical="center" shrinkToFit="1"/>
      <protection locked="0"/>
    </xf>
    <xf numFmtId="0" fontId="32" fillId="3" borderId="31" xfId="0" applyFont="1" applyFill="1" applyBorder="1" applyAlignment="1" applyProtection="1">
      <alignment horizontal="center" vertical="center" shrinkToFit="1"/>
      <protection locked="0"/>
    </xf>
    <xf numFmtId="0" fontId="32" fillId="9" borderId="98" xfId="0" applyFont="1" applyFill="1" applyBorder="1" applyAlignment="1">
      <alignment horizontal="center" vertical="center"/>
    </xf>
    <xf numFmtId="0" fontId="32" fillId="9" borderId="88" xfId="0" applyFont="1" applyFill="1" applyBorder="1" applyAlignment="1">
      <alignment horizontal="center" vertical="center"/>
    </xf>
    <xf numFmtId="0" fontId="32" fillId="9" borderId="30" xfId="0" applyFont="1" applyFill="1" applyBorder="1" applyAlignment="1">
      <alignment horizontal="center" vertical="center"/>
    </xf>
    <xf numFmtId="0" fontId="32" fillId="9" borderId="31" xfId="0" applyFont="1" applyFill="1" applyBorder="1" applyAlignment="1">
      <alignment horizontal="center" vertical="center"/>
    </xf>
    <xf numFmtId="0" fontId="32" fillId="9" borderId="234" xfId="0" applyFont="1" applyFill="1" applyBorder="1" applyAlignment="1">
      <alignment horizontal="center" vertical="center"/>
    </xf>
    <xf numFmtId="0" fontId="32" fillId="9" borderId="235" xfId="0" applyFont="1" applyFill="1" applyBorder="1" applyAlignment="1">
      <alignment horizontal="center" vertical="center"/>
    </xf>
    <xf numFmtId="0" fontId="32" fillId="9" borderId="236" xfId="0" applyFont="1" applyFill="1" applyBorder="1" applyAlignment="1">
      <alignment horizontal="center" vertical="center"/>
    </xf>
    <xf numFmtId="0" fontId="32" fillId="2" borderId="124" xfId="0" applyFont="1" applyFill="1" applyBorder="1" applyAlignment="1" applyProtection="1">
      <alignment horizontal="center" vertical="center"/>
      <protection locked="0"/>
    </xf>
    <xf numFmtId="0" fontId="32" fillId="9" borderId="7" xfId="0" applyFont="1" applyFill="1" applyBorder="1" applyAlignment="1">
      <alignment horizontal="center" vertical="center"/>
    </xf>
    <xf numFmtId="0" fontId="32" fillId="9" borderId="0" xfId="0" applyFont="1" applyFill="1" applyAlignment="1">
      <alignment horizontal="center" vertical="center"/>
    </xf>
    <xf numFmtId="0" fontId="32" fillId="9" borderId="8" xfId="0" applyFont="1" applyFill="1" applyBorder="1" applyAlignment="1">
      <alignment horizontal="center" vertical="center"/>
    </xf>
    <xf numFmtId="0" fontId="32" fillId="9" borderId="247" xfId="0" applyFont="1" applyFill="1" applyBorder="1" applyAlignment="1">
      <alignment horizontal="center" vertical="center"/>
    </xf>
    <xf numFmtId="0" fontId="32" fillId="9" borderId="129" xfId="0" applyFont="1" applyFill="1" applyBorder="1" applyAlignment="1">
      <alignment horizontal="center" vertical="center"/>
    </xf>
    <xf numFmtId="0" fontId="32" fillId="9" borderId="248" xfId="0" applyFont="1" applyFill="1" applyBorder="1" applyAlignment="1">
      <alignment horizontal="center" vertical="center"/>
    </xf>
    <xf numFmtId="0" fontId="32" fillId="2" borderId="15" xfId="0" applyFont="1" applyFill="1" applyBorder="1" applyAlignment="1">
      <alignment vertical="center" shrinkToFit="1"/>
    </xf>
    <xf numFmtId="0" fontId="32" fillId="2" borderId="16" xfId="0" applyFont="1" applyFill="1" applyBorder="1" applyAlignment="1">
      <alignment vertical="center" shrinkToFit="1"/>
    </xf>
    <xf numFmtId="0" fontId="46" fillId="3" borderId="97" xfId="0" applyFont="1" applyFill="1" applyBorder="1" applyAlignment="1" applyProtection="1">
      <alignment horizontal="left" vertical="center" shrinkToFit="1"/>
      <protection locked="0"/>
    </xf>
    <xf numFmtId="0" fontId="46" fillId="3" borderId="95" xfId="0" applyFont="1" applyFill="1" applyBorder="1" applyAlignment="1" applyProtection="1">
      <alignment horizontal="left" vertical="center" shrinkToFit="1"/>
      <protection locked="0"/>
    </xf>
    <xf numFmtId="0" fontId="46" fillId="3" borderId="103" xfId="0" applyFont="1" applyFill="1" applyBorder="1" applyAlignment="1" applyProtection="1">
      <alignment horizontal="left" vertical="center" shrinkToFit="1"/>
      <protection locked="0"/>
    </xf>
    <xf numFmtId="0" fontId="32" fillId="9" borderId="156" xfId="0" applyFont="1" applyFill="1" applyBorder="1" applyAlignment="1">
      <alignment horizontal="center" vertical="center" wrapText="1"/>
    </xf>
    <xf numFmtId="0" fontId="32" fillId="9" borderId="157" xfId="0" applyFont="1" applyFill="1" applyBorder="1" applyAlignment="1">
      <alignment horizontal="center" vertical="center" wrapText="1"/>
    </xf>
    <xf numFmtId="0" fontId="32" fillId="9" borderId="155" xfId="0" applyFont="1" applyFill="1" applyBorder="1" applyAlignment="1">
      <alignment horizontal="center" vertical="center"/>
    </xf>
    <xf numFmtId="0" fontId="32" fillId="9" borderId="156" xfId="0" applyFont="1" applyFill="1" applyBorder="1" applyAlignment="1">
      <alignment horizontal="center" vertical="center"/>
    </xf>
    <xf numFmtId="0" fontId="32" fillId="9" borderId="157" xfId="0" applyFont="1" applyFill="1" applyBorder="1" applyAlignment="1">
      <alignment horizontal="center" vertical="center"/>
    </xf>
    <xf numFmtId="0" fontId="32" fillId="3" borderId="175" xfId="0" applyFont="1" applyFill="1" applyBorder="1" applyAlignment="1" applyProtection="1">
      <alignment horizontal="center" vertical="center" shrinkToFit="1"/>
      <protection locked="0"/>
    </xf>
    <xf numFmtId="0" fontId="32" fillId="9" borderId="4" xfId="0" applyFont="1" applyFill="1" applyBorder="1" applyAlignment="1">
      <alignment vertical="center" shrinkToFit="1"/>
    </xf>
    <xf numFmtId="0" fontId="32" fillId="9" borderId="5" xfId="0" applyFont="1" applyFill="1" applyBorder="1" applyAlignment="1">
      <alignment vertical="center" shrinkToFit="1"/>
    </xf>
    <xf numFmtId="0" fontId="32" fillId="9" borderId="6" xfId="0" applyFont="1" applyFill="1" applyBorder="1" applyAlignment="1">
      <alignment vertical="center" shrinkToFit="1"/>
    </xf>
    <xf numFmtId="57" fontId="32" fillId="3" borderId="126" xfId="0" applyNumberFormat="1" applyFont="1" applyFill="1" applyBorder="1" applyAlignment="1" applyProtection="1">
      <alignment horizontal="center" vertical="center" shrinkToFit="1"/>
      <protection locked="0"/>
    </xf>
    <xf numFmtId="0" fontId="46" fillId="9" borderId="3" xfId="0" applyFont="1" applyFill="1" applyBorder="1" applyAlignment="1">
      <alignment vertical="center" wrapText="1" shrinkToFit="1"/>
    </xf>
    <xf numFmtId="0" fontId="46" fillId="9" borderId="3" xfId="0" applyFont="1" applyFill="1" applyBorder="1" applyAlignment="1">
      <alignment vertical="center" shrinkToFit="1"/>
    </xf>
    <xf numFmtId="0" fontId="32" fillId="9" borderId="15" xfId="0" applyFont="1" applyFill="1" applyBorder="1" applyAlignment="1">
      <alignment horizontal="center" vertical="center" wrapText="1"/>
    </xf>
    <xf numFmtId="38" fontId="32" fillId="2" borderId="252" xfId="1" applyFont="1" applyFill="1" applyBorder="1" applyAlignment="1" applyProtection="1">
      <alignment vertical="center"/>
      <protection locked="0"/>
    </xf>
    <xf numFmtId="38" fontId="32" fillId="2" borderId="253" xfId="1" applyFont="1" applyFill="1" applyBorder="1" applyAlignment="1" applyProtection="1">
      <alignment vertical="center"/>
      <protection locked="0"/>
    </xf>
    <xf numFmtId="38" fontId="32" fillId="2" borderId="254" xfId="1" applyFont="1" applyFill="1" applyBorder="1" applyAlignment="1" applyProtection="1">
      <alignment vertical="center"/>
      <protection locked="0"/>
    </xf>
    <xf numFmtId="0" fontId="32" fillId="3" borderId="17" xfId="0" applyFont="1" applyFill="1" applyBorder="1" applyProtection="1">
      <alignment vertical="center"/>
      <protection locked="0"/>
    </xf>
    <xf numFmtId="0" fontId="69" fillId="9" borderId="3" xfId="0" applyFont="1" applyFill="1" applyBorder="1">
      <alignment vertical="center"/>
    </xf>
    <xf numFmtId="2" fontId="71" fillId="0" borderId="9" xfId="0" applyNumberFormat="1" applyFont="1" applyBorder="1" applyAlignment="1">
      <alignment horizontal="center" vertical="center"/>
    </xf>
    <xf numFmtId="2" fontId="71" fillId="0" borderId="10" xfId="0" applyNumberFormat="1" applyFont="1" applyBorder="1" applyAlignment="1">
      <alignment horizontal="center" vertical="center"/>
    </xf>
    <xf numFmtId="2" fontId="71" fillId="0" borderId="11" xfId="0" applyNumberFormat="1" applyFont="1" applyBorder="1" applyAlignment="1">
      <alignment horizontal="center" vertical="center"/>
    </xf>
    <xf numFmtId="0" fontId="32" fillId="0" borderId="247" xfId="0" applyFont="1" applyBorder="1">
      <alignment vertical="center"/>
    </xf>
    <xf numFmtId="0" fontId="32" fillId="0" borderId="129" xfId="0" applyFont="1" applyBorder="1">
      <alignment vertical="center"/>
    </xf>
    <xf numFmtId="0" fontId="32" fillId="0" borderId="248" xfId="0" applyFont="1" applyBorder="1">
      <alignment vertical="center"/>
    </xf>
    <xf numFmtId="0" fontId="32" fillId="3" borderId="16" xfId="0" applyFont="1" applyFill="1" applyBorder="1" applyAlignment="1" applyProtection="1">
      <alignment horizontal="center" vertical="center"/>
      <protection locked="0"/>
    </xf>
    <xf numFmtId="0" fontId="32" fillId="3" borderId="129" xfId="0" applyFont="1" applyFill="1" applyBorder="1" applyAlignment="1" applyProtection="1">
      <alignment vertical="center" wrapText="1" shrinkToFit="1"/>
      <protection locked="0"/>
    </xf>
    <xf numFmtId="0" fontId="32" fillId="0" borderId="129" xfId="0" applyFont="1" applyBorder="1" applyAlignment="1" applyProtection="1">
      <alignment vertical="center" shrinkToFit="1"/>
      <protection locked="0"/>
    </xf>
    <xf numFmtId="0" fontId="32" fillId="0" borderId="129" xfId="0" applyFont="1" applyBorder="1" applyProtection="1">
      <alignment vertical="center"/>
      <protection locked="0"/>
    </xf>
    <xf numFmtId="0" fontId="32" fillId="0" borderId="104" xfId="0" applyFont="1" applyBorder="1" applyProtection="1">
      <alignment vertical="center"/>
      <protection locked="0"/>
    </xf>
    <xf numFmtId="0" fontId="32" fillId="3" borderId="126" xfId="0" applyFont="1" applyFill="1" applyBorder="1" applyAlignment="1" applyProtection="1">
      <alignment horizontal="left" vertical="center" wrapText="1"/>
      <protection locked="0"/>
    </xf>
    <xf numFmtId="0" fontId="32" fillId="3" borderId="127" xfId="0" applyFont="1" applyFill="1" applyBorder="1" applyAlignment="1" applyProtection="1">
      <alignment horizontal="left" vertical="center" wrapText="1"/>
      <protection locked="0"/>
    </xf>
    <xf numFmtId="0" fontId="32" fillId="0" borderId="173" xfId="0" applyFont="1" applyBorder="1" applyAlignment="1" applyProtection="1">
      <alignment horizontal="left" vertical="center" wrapText="1"/>
      <protection locked="0"/>
    </xf>
    <xf numFmtId="0" fontId="32" fillId="0" borderId="0" xfId="0" applyFont="1" applyAlignment="1" applyProtection="1">
      <alignment horizontal="left" vertical="center" wrapText="1"/>
      <protection locked="0"/>
    </xf>
    <xf numFmtId="0" fontId="32" fillId="0" borderId="174" xfId="0" applyFont="1" applyBorder="1" applyAlignment="1" applyProtection="1">
      <alignment horizontal="left" vertical="center" wrapText="1"/>
      <protection locked="0"/>
    </xf>
    <xf numFmtId="0" fontId="32" fillId="0" borderId="128" xfId="0" applyFont="1" applyBorder="1" applyAlignment="1" applyProtection="1">
      <alignment horizontal="left" vertical="center" wrapText="1"/>
      <protection locked="0"/>
    </xf>
    <xf numFmtId="0" fontId="32" fillId="0" borderId="129" xfId="0" applyFont="1" applyBorder="1" applyAlignment="1" applyProtection="1">
      <alignment horizontal="left" vertical="center" wrapText="1"/>
      <protection locked="0"/>
    </xf>
    <xf numFmtId="0" fontId="32" fillId="0" borderId="104" xfId="0" applyFont="1" applyBorder="1" applyAlignment="1" applyProtection="1">
      <alignment horizontal="left" vertical="center" wrapText="1"/>
      <protection locked="0"/>
    </xf>
    <xf numFmtId="0" fontId="46" fillId="0" borderId="3" xfId="0" applyFont="1" applyBorder="1" applyAlignment="1">
      <alignment vertical="center" wrapText="1"/>
    </xf>
    <xf numFmtId="0" fontId="32" fillId="0" borderId="3" xfId="0" applyFont="1" applyBorder="1" applyAlignment="1">
      <alignment vertical="center" wrapText="1"/>
    </xf>
    <xf numFmtId="0" fontId="46" fillId="9" borderId="15" xfId="0" applyFont="1" applyFill="1" applyBorder="1" applyAlignment="1">
      <alignment horizontal="center" vertical="center" shrinkToFit="1"/>
    </xf>
    <xf numFmtId="0" fontId="46" fillId="9" borderId="16" xfId="0" applyFont="1" applyFill="1" applyBorder="1" applyAlignment="1">
      <alignment horizontal="center" vertical="center" shrinkToFit="1"/>
    </xf>
    <xf numFmtId="0" fontId="46" fillId="9" borderId="17" xfId="0" applyFont="1" applyFill="1" applyBorder="1" applyAlignment="1">
      <alignment horizontal="center" vertical="center" shrinkToFit="1"/>
    </xf>
    <xf numFmtId="0" fontId="46" fillId="2" borderId="120" xfId="0" applyFont="1" applyFill="1" applyBorder="1" applyAlignment="1" applyProtection="1">
      <alignment horizontal="left" vertical="top" wrapText="1"/>
      <protection locked="0"/>
    </xf>
    <xf numFmtId="0" fontId="46" fillId="2" borderId="95" xfId="0" applyFont="1" applyFill="1" applyBorder="1" applyAlignment="1" applyProtection="1">
      <alignment horizontal="left" vertical="top" wrapText="1"/>
      <protection locked="0"/>
    </xf>
    <xf numFmtId="0" fontId="46" fillId="0" borderId="95" xfId="0" applyFont="1" applyBorder="1" applyAlignment="1" applyProtection="1">
      <alignment horizontal="left" vertical="top"/>
      <protection locked="0"/>
    </xf>
    <xf numFmtId="0" fontId="46" fillId="0" borderId="103" xfId="0" applyFont="1" applyBorder="1" applyAlignment="1" applyProtection="1">
      <alignment horizontal="left" vertical="top"/>
      <protection locked="0"/>
    </xf>
    <xf numFmtId="0" fontId="82" fillId="9" borderId="12" xfId="0" applyFont="1" applyFill="1" applyBorder="1" applyProtection="1">
      <alignment vertical="center"/>
      <protection locked="0"/>
    </xf>
    <xf numFmtId="0" fontId="82" fillId="9" borderId="3" xfId="0" applyFont="1" applyFill="1" applyBorder="1" applyProtection="1">
      <alignment vertical="center"/>
      <protection locked="0"/>
    </xf>
    <xf numFmtId="0" fontId="32" fillId="0" borderId="6" xfId="0" applyFont="1" applyBorder="1" applyAlignment="1">
      <alignment horizontal="center" vertical="center" wrapText="1"/>
    </xf>
    <xf numFmtId="0" fontId="32" fillId="9" borderId="3" xfId="0" applyFont="1" applyFill="1" applyBorder="1" applyAlignment="1">
      <alignment vertical="center" textRotation="255"/>
    </xf>
    <xf numFmtId="0" fontId="46" fillId="3" borderId="133" xfId="0" applyFont="1" applyFill="1" applyBorder="1" applyAlignment="1" applyProtection="1">
      <alignment vertical="center" shrinkToFit="1"/>
      <protection locked="0"/>
    </xf>
    <xf numFmtId="0" fontId="46" fillId="3" borderId="134" xfId="0" applyFont="1" applyFill="1" applyBorder="1" applyAlignment="1" applyProtection="1">
      <alignment vertical="center" shrinkToFit="1"/>
      <protection locked="0"/>
    </xf>
    <xf numFmtId="0" fontId="46" fillId="3" borderId="135" xfId="0" applyFont="1" applyFill="1" applyBorder="1" applyAlignment="1" applyProtection="1">
      <alignment vertical="center" shrinkToFit="1"/>
      <protection locked="0"/>
    </xf>
    <xf numFmtId="0" fontId="73" fillId="2" borderId="103" xfId="0" applyFont="1" applyFill="1" applyBorder="1" applyProtection="1">
      <alignment vertical="center"/>
      <protection locked="0"/>
    </xf>
    <xf numFmtId="0" fontId="46" fillId="3" borderId="85" xfId="0" applyFont="1" applyFill="1" applyBorder="1" applyAlignment="1" applyProtection="1">
      <alignment vertical="center" wrapText="1"/>
      <protection locked="0"/>
    </xf>
    <xf numFmtId="0" fontId="32" fillId="11" borderId="67" xfId="0" applyFont="1" applyFill="1" applyBorder="1">
      <alignment vertical="center"/>
    </xf>
    <xf numFmtId="0" fontId="32" fillId="0" borderId="107" xfId="0" applyFont="1" applyBorder="1">
      <alignment vertical="center"/>
    </xf>
    <xf numFmtId="0" fontId="46" fillId="3" borderId="17" xfId="0" applyFont="1" applyFill="1" applyBorder="1" applyAlignment="1" applyProtection="1">
      <alignment horizontal="center" vertical="center" shrinkToFit="1"/>
      <protection locked="0"/>
    </xf>
    <xf numFmtId="0" fontId="46" fillId="3" borderId="3" xfId="0" applyFont="1" applyFill="1" applyBorder="1" applyAlignment="1" applyProtection="1">
      <alignment horizontal="center" vertical="center" shrinkToFit="1"/>
      <protection locked="0"/>
    </xf>
    <xf numFmtId="0" fontId="46" fillId="3" borderId="15" xfId="0" applyFont="1" applyFill="1" applyBorder="1" applyAlignment="1" applyProtection="1">
      <alignment horizontal="center" vertical="center" shrinkToFit="1"/>
      <protection locked="0"/>
    </xf>
    <xf numFmtId="0" fontId="46" fillId="3" borderId="85" xfId="0" applyFont="1" applyFill="1" applyBorder="1" applyAlignment="1" applyProtection="1">
      <alignment horizontal="center" vertical="center" shrinkToFit="1"/>
      <protection locked="0"/>
    </xf>
    <xf numFmtId="0" fontId="32" fillId="0" borderId="5" xfId="0" applyFont="1" applyBorder="1" applyAlignment="1">
      <alignment vertical="center" shrinkToFit="1"/>
    </xf>
    <xf numFmtId="0" fontId="32" fillId="0" borderId="6" xfId="0" applyFont="1" applyBorder="1" applyAlignment="1">
      <alignment vertical="center" shrinkToFit="1"/>
    </xf>
    <xf numFmtId="0" fontId="32" fillId="9" borderId="297" xfId="0" applyFont="1" applyFill="1" applyBorder="1" applyAlignment="1">
      <alignment horizontal="center" vertical="center" shrinkToFit="1"/>
    </xf>
    <xf numFmtId="0" fontId="32" fillId="9" borderId="298" xfId="0" applyFont="1" applyFill="1" applyBorder="1" applyAlignment="1">
      <alignment horizontal="center" vertical="center" shrinkToFit="1"/>
    </xf>
    <xf numFmtId="0" fontId="32" fillId="9" borderId="299" xfId="0" applyFont="1" applyFill="1" applyBorder="1" applyAlignment="1">
      <alignment horizontal="center" vertical="center" shrinkToFit="1"/>
    </xf>
    <xf numFmtId="0" fontId="32" fillId="9" borderId="300" xfId="0" applyFont="1" applyFill="1" applyBorder="1" applyAlignment="1">
      <alignment horizontal="center" vertical="center" shrinkToFit="1"/>
    </xf>
    <xf numFmtId="0" fontId="32" fillId="9" borderId="301" xfId="0" applyFont="1" applyFill="1" applyBorder="1" applyAlignment="1">
      <alignment horizontal="center" vertical="center" shrinkToFit="1"/>
    </xf>
    <xf numFmtId="0" fontId="32" fillId="9" borderId="302" xfId="0" applyFont="1" applyFill="1" applyBorder="1" applyAlignment="1">
      <alignment horizontal="center" vertical="center" shrinkToFit="1"/>
    </xf>
    <xf numFmtId="0" fontId="46" fillId="3" borderId="304" xfId="0" applyFont="1" applyFill="1" applyBorder="1" applyAlignment="1" applyProtection="1">
      <alignment horizontal="center" vertical="center" shrinkToFit="1"/>
      <protection locked="0"/>
    </xf>
    <xf numFmtId="0" fontId="46" fillId="3" borderId="305" xfId="0" applyFont="1" applyFill="1" applyBorder="1" applyAlignment="1" applyProtection="1">
      <alignment horizontal="center" vertical="center" shrinkToFit="1"/>
      <protection locked="0"/>
    </xf>
    <xf numFmtId="0" fontId="46" fillId="3" borderId="306" xfId="0" applyFont="1" applyFill="1" applyBorder="1" applyAlignment="1" applyProtection="1">
      <alignment horizontal="center" vertical="center" shrinkToFit="1"/>
      <protection locked="0"/>
    </xf>
    <xf numFmtId="38" fontId="46" fillId="3" borderId="309" xfId="1" applyFont="1" applyFill="1" applyBorder="1" applyAlignment="1" applyProtection="1">
      <alignment horizontal="right" vertical="center" shrinkToFit="1"/>
      <protection locked="0"/>
    </xf>
    <xf numFmtId="38" fontId="46" fillId="3" borderId="310" xfId="1" applyFont="1" applyFill="1" applyBorder="1" applyAlignment="1" applyProtection="1">
      <alignment horizontal="right" vertical="center" shrinkToFit="1"/>
      <protection locked="0"/>
    </xf>
    <xf numFmtId="38" fontId="46" fillId="3" borderId="311" xfId="1" applyFont="1" applyFill="1" applyBorder="1" applyAlignment="1" applyProtection="1">
      <alignment horizontal="right" vertical="center" shrinkToFit="1"/>
      <protection locked="0"/>
    </xf>
    <xf numFmtId="38" fontId="46" fillId="3" borderId="173" xfId="1" applyFont="1" applyFill="1" applyBorder="1" applyAlignment="1" applyProtection="1">
      <alignment horizontal="center" vertical="center" shrinkToFit="1"/>
      <protection locked="0"/>
    </xf>
    <xf numFmtId="38" fontId="46" fillId="3" borderId="0" xfId="1" applyFont="1" applyFill="1" applyBorder="1" applyAlignment="1" applyProtection="1">
      <alignment horizontal="center" vertical="center" shrinkToFit="1"/>
      <protection locked="0"/>
    </xf>
    <xf numFmtId="38" fontId="46" fillId="3" borderId="174" xfId="1" applyFont="1" applyFill="1" applyBorder="1" applyAlignment="1" applyProtection="1">
      <alignment horizontal="center" vertical="center" shrinkToFit="1"/>
      <protection locked="0"/>
    </xf>
    <xf numFmtId="0" fontId="69" fillId="3" borderId="123" xfId="0" applyFont="1" applyFill="1" applyBorder="1" applyAlignment="1" applyProtection="1">
      <alignment vertical="center" shrinkToFit="1"/>
      <protection locked="0"/>
    </xf>
    <xf numFmtId="0" fontId="69" fillId="3" borderId="87" xfId="0" applyFont="1" applyFill="1" applyBorder="1" applyAlignment="1" applyProtection="1">
      <alignment vertical="center" shrinkToFit="1"/>
      <protection locked="0"/>
    </xf>
    <xf numFmtId="0" fontId="69" fillId="3" borderId="124" xfId="0" applyFont="1" applyFill="1" applyBorder="1" applyAlignment="1" applyProtection="1">
      <alignment vertical="center" shrinkToFit="1"/>
      <protection locked="0"/>
    </xf>
    <xf numFmtId="40" fontId="73" fillId="2" borderId="120" xfId="1" applyNumberFormat="1" applyFont="1" applyFill="1" applyBorder="1" applyAlignment="1" applyProtection="1">
      <alignment vertical="center"/>
      <protection locked="0"/>
    </xf>
    <xf numFmtId="40" fontId="73" fillId="2" borderId="95" xfId="1" applyNumberFormat="1" applyFont="1" applyFill="1" applyBorder="1" applyAlignment="1" applyProtection="1">
      <alignment vertical="center"/>
      <protection locked="0"/>
    </xf>
    <xf numFmtId="40" fontId="73" fillId="2" borderId="103" xfId="1" applyNumberFormat="1" applyFont="1" applyFill="1" applyBorder="1" applyAlignment="1" applyProtection="1">
      <alignment vertical="center"/>
      <protection locked="0"/>
    </xf>
    <xf numFmtId="38" fontId="73" fillId="5" borderId="199" xfId="1" applyFont="1" applyFill="1" applyBorder="1" applyAlignment="1">
      <alignment vertical="center"/>
    </xf>
    <xf numFmtId="38" fontId="73" fillId="5" borderId="81" xfId="1" applyFont="1" applyFill="1" applyBorder="1" applyAlignment="1">
      <alignment vertical="center"/>
    </xf>
    <xf numFmtId="0" fontId="32" fillId="5" borderId="200" xfId="0" applyFont="1" applyFill="1" applyBorder="1">
      <alignment vertical="center"/>
    </xf>
    <xf numFmtId="40" fontId="32" fillId="0" borderId="15" xfId="1" applyNumberFormat="1" applyFont="1" applyFill="1" applyBorder="1" applyAlignment="1">
      <alignment vertical="center"/>
    </xf>
    <xf numFmtId="40" fontId="32" fillId="0" borderId="16" xfId="1" applyNumberFormat="1" applyFont="1" applyFill="1" applyBorder="1" applyAlignment="1">
      <alignment vertical="center"/>
    </xf>
    <xf numFmtId="0" fontId="69" fillId="9" borderId="3" xfId="0" applyFont="1" applyFill="1" applyBorder="1" applyAlignment="1">
      <alignment horizontal="center" vertical="center" wrapText="1"/>
    </xf>
    <xf numFmtId="0" fontId="69" fillId="9" borderId="3" xfId="0" applyFont="1" applyFill="1" applyBorder="1" applyAlignment="1">
      <alignment horizontal="center" vertical="center"/>
    </xf>
    <xf numFmtId="38" fontId="32" fillId="5" borderId="74" xfId="1" applyFont="1" applyFill="1" applyBorder="1" applyAlignment="1">
      <alignment vertical="center"/>
    </xf>
    <xf numFmtId="38" fontId="32" fillId="5" borderId="201" xfId="1" applyFont="1" applyFill="1" applyBorder="1" applyAlignment="1">
      <alignment vertical="center"/>
    </xf>
    <xf numFmtId="0" fontId="32" fillId="5" borderId="202" xfId="0" applyFont="1" applyFill="1" applyBorder="1">
      <alignment vertical="center"/>
    </xf>
    <xf numFmtId="0" fontId="29" fillId="0" borderId="16" xfId="0" applyFont="1" applyBorder="1" applyAlignment="1">
      <alignment vertical="center" shrinkToFit="1"/>
    </xf>
    <xf numFmtId="0" fontId="29" fillId="0" borderId="16" xfId="0" applyFont="1" applyBorder="1">
      <alignment vertical="center"/>
    </xf>
    <xf numFmtId="0" fontId="46" fillId="2" borderId="3" xfId="0" applyFont="1" applyFill="1" applyBorder="1" applyAlignment="1" applyProtection="1">
      <alignment horizontal="center" vertical="center" wrapText="1"/>
      <protection locked="0"/>
    </xf>
    <xf numFmtId="0" fontId="46" fillId="3" borderId="3" xfId="0" applyFont="1" applyFill="1" applyBorder="1" applyAlignment="1" applyProtection="1">
      <alignment horizontal="center" vertical="center" wrapText="1"/>
      <protection locked="0"/>
    </xf>
    <xf numFmtId="0" fontId="46" fillId="9" borderId="98" xfId="0" applyFont="1" applyFill="1" applyBorder="1" applyAlignment="1">
      <alignment horizontal="left" vertical="center" wrapText="1"/>
    </xf>
    <xf numFmtId="0" fontId="46" fillId="9" borderId="88" xfId="0" applyFont="1" applyFill="1" applyBorder="1" applyAlignment="1">
      <alignment horizontal="left" vertical="center"/>
    </xf>
    <xf numFmtId="0" fontId="46" fillId="9" borderId="3" xfId="0" applyFont="1" applyFill="1" applyBorder="1" applyAlignment="1">
      <alignment horizontal="right" vertical="center" shrinkToFit="1"/>
    </xf>
    <xf numFmtId="0" fontId="32" fillId="9" borderId="3" xfId="0" applyFont="1" applyFill="1" applyBorder="1" applyAlignment="1">
      <alignment horizontal="right" vertical="center" shrinkToFit="1"/>
    </xf>
    <xf numFmtId="0" fontId="32" fillId="0" borderId="3" xfId="0" applyFont="1" applyBorder="1" applyAlignment="1">
      <alignment horizontal="right" vertical="center" shrinkToFit="1"/>
    </xf>
    <xf numFmtId="0" fontId="32" fillId="0" borderId="15" xfId="0" applyFont="1" applyBorder="1" applyAlignment="1">
      <alignment horizontal="right" vertical="center" shrinkToFit="1"/>
    </xf>
    <xf numFmtId="0" fontId="46" fillId="9" borderId="13" xfId="0" applyFont="1" applyFill="1" applyBorder="1">
      <alignment vertical="center"/>
    </xf>
    <xf numFmtId="0" fontId="32" fillId="2" borderId="13" xfId="0" applyFont="1" applyFill="1" applyBorder="1" applyProtection="1">
      <alignment vertical="center"/>
      <protection locked="0"/>
    </xf>
    <xf numFmtId="0" fontId="69" fillId="9" borderId="13" xfId="0" applyFont="1" applyFill="1" applyBorder="1" applyAlignment="1">
      <alignment vertical="center" shrinkToFit="1"/>
    </xf>
    <xf numFmtId="0" fontId="32" fillId="0" borderId="13" xfId="0" applyFont="1" applyBorder="1" applyAlignment="1">
      <alignment vertical="center" shrinkToFit="1"/>
    </xf>
    <xf numFmtId="0" fontId="69" fillId="9" borderId="13" xfId="0" applyFont="1" applyFill="1" applyBorder="1" applyAlignment="1">
      <alignment horizontal="center" vertical="center" wrapText="1"/>
    </xf>
    <xf numFmtId="0" fontId="69" fillId="9" borderId="13" xfId="0" applyFont="1" applyFill="1" applyBorder="1" applyAlignment="1">
      <alignment horizontal="center" vertical="center"/>
    </xf>
    <xf numFmtId="0" fontId="74" fillId="6" borderId="17" xfId="2" applyFont="1" applyFill="1" applyBorder="1" applyAlignment="1" applyProtection="1">
      <alignment horizontal="center" vertical="center" shrinkToFit="1"/>
    </xf>
    <xf numFmtId="0" fontId="46" fillId="9" borderId="13" xfId="0" applyFont="1" applyFill="1" applyBorder="1" applyAlignment="1">
      <alignment horizontal="center" vertical="center"/>
    </xf>
    <xf numFmtId="0" fontId="32" fillId="9" borderId="115" xfId="0" applyFont="1" applyFill="1" applyBorder="1" applyAlignment="1">
      <alignment horizontal="center" vertical="center"/>
    </xf>
    <xf numFmtId="0" fontId="73" fillId="3" borderId="125" xfId="0" applyFont="1" applyFill="1" applyBorder="1" applyProtection="1">
      <alignment vertical="center"/>
      <protection locked="0"/>
    </xf>
    <xf numFmtId="0" fontId="73" fillId="3" borderId="127" xfId="0" applyFont="1" applyFill="1" applyBorder="1" applyProtection="1">
      <alignment vertical="center"/>
      <protection locked="0"/>
    </xf>
    <xf numFmtId="0" fontId="69" fillId="9" borderId="29" xfId="0" applyFont="1" applyFill="1" applyBorder="1" applyAlignment="1">
      <alignment vertical="center" shrinkToFit="1"/>
    </xf>
    <xf numFmtId="0" fontId="69" fillId="9" borderId="30" xfId="0" applyFont="1" applyFill="1" applyBorder="1" applyAlignment="1">
      <alignment vertical="center" shrinkToFit="1"/>
    </xf>
    <xf numFmtId="0" fontId="69" fillId="9" borderId="30" xfId="0" applyFont="1" applyFill="1" applyBorder="1">
      <alignment vertical="center"/>
    </xf>
    <xf numFmtId="0" fontId="69" fillId="9" borderId="99" xfId="0" applyFont="1" applyFill="1" applyBorder="1" applyAlignment="1">
      <alignment horizontal="center" vertical="center" wrapText="1"/>
    </xf>
    <xf numFmtId="0" fontId="69" fillId="9" borderId="28" xfId="0" applyFont="1" applyFill="1" applyBorder="1" applyAlignment="1">
      <alignment horizontal="center" vertical="center" wrapText="1"/>
    </xf>
    <xf numFmtId="0" fontId="46" fillId="3" borderId="103" xfId="0" applyFont="1" applyFill="1" applyBorder="1" applyAlignment="1" applyProtection="1">
      <alignment horizontal="center" vertical="center" shrinkToFit="1"/>
      <protection locked="0"/>
    </xf>
    <xf numFmtId="0" fontId="46" fillId="3" borderId="120" xfId="0" applyFont="1" applyFill="1" applyBorder="1" applyAlignment="1" applyProtection="1">
      <alignment horizontal="center" vertical="center" shrinkToFit="1"/>
      <protection locked="0"/>
    </xf>
    <xf numFmtId="38" fontId="46" fillId="3" borderId="103" xfId="1" applyFont="1" applyFill="1" applyBorder="1" applyAlignment="1" applyProtection="1">
      <alignment vertical="center" wrapText="1"/>
      <protection locked="0"/>
    </xf>
    <xf numFmtId="38" fontId="32" fillId="3" borderId="85" xfId="1" applyFont="1" applyFill="1" applyBorder="1" applyAlignment="1" applyProtection="1">
      <alignment vertical="center" wrapText="1"/>
      <protection locked="0"/>
    </xf>
    <xf numFmtId="0" fontId="46" fillId="9" borderId="24" xfId="0" applyFont="1" applyFill="1" applyBorder="1" applyAlignment="1">
      <alignment horizontal="center" vertical="center"/>
    </xf>
    <xf numFmtId="0" fontId="46" fillId="9" borderId="25" xfId="0" applyFont="1" applyFill="1" applyBorder="1" applyAlignment="1">
      <alignment horizontal="center" vertical="center"/>
    </xf>
    <xf numFmtId="0" fontId="46" fillId="9" borderId="26" xfId="0" applyFont="1" applyFill="1" applyBorder="1" applyAlignment="1">
      <alignment horizontal="center" vertical="center"/>
    </xf>
    <xf numFmtId="0" fontId="46" fillId="9" borderId="24" xfId="0" applyFont="1" applyFill="1" applyBorder="1" applyAlignment="1">
      <alignment horizontal="center" vertical="center" wrapText="1"/>
    </xf>
    <xf numFmtId="0" fontId="46" fillId="9" borderId="25" xfId="0" applyFont="1" applyFill="1" applyBorder="1" applyAlignment="1">
      <alignment horizontal="center" vertical="center" wrapText="1"/>
    </xf>
    <xf numFmtId="0" fontId="46" fillId="9" borderId="26" xfId="0" applyFont="1" applyFill="1" applyBorder="1" applyAlignment="1">
      <alignment horizontal="center" vertical="center" wrapText="1"/>
    </xf>
    <xf numFmtId="0" fontId="69" fillId="9" borderId="98" xfId="0" applyFont="1" applyFill="1" applyBorder="1" applyAlignment="1">
      <alignment horizontal="center" vertical="center"/>
    </xf>
    <xf numFmtId="0" fontId="69" fillId="9" borderId="88" xfId="0" applyFont="1" applyFill="1" applyBorder="1" applyAlignment="1">
      <alignment horizontal="center" vertical="center"/>
    </xf>
    <xf numFmtId="0" fontId="69" fillId="9" borderId="96" xfId="0" applyFont="1" applyFill="1" applyBorder="1" applyAlignment="1">
      <alignment horizontal="center" vertical="center"/>
    </xf>
    <xf numFmtId="0" fontId="32" fillId="3" borderId="227" xfId="0" applyFont="1" applyFill="1" applyBorder="1" applyAlignment="1" applyProtection="1">
      <alignment horizontal="center" vertical="center" shrinkToFit="1"/>
      <protection locked="0"/>
    </xf>
    <xf numFmtId="0" fontId="32" fillId="3" borderId="15" xfId="0" applyFont="1" applyFill="1" applyBorder="1" applyAlignment="1" applyProtection="1">
      <alignment horizontal="center" vertical="center" wrapText="1"/>
      <protection locked="0"/>
    </xf>
    <xf numFmtId="0" fontId="32" fillId="3" borderId="16" xfId="0" applyFont="1" applyFill="1" applyBorder="1" applyAlignment="1" applyProtection="1">
      <alignment horizontal="center" vertical="center" wrapText="1"/>
      <protection locked="0"/>
    </xf>
    <xf numFmtId="0" fontId="32" fillId="3" borderId="17" xfId="0" applyFont="1" applyFill="1" applyBorder="1" applyAlignment="1" applyProtection="1">
      <alignment horizontal="center" vertical="center" wrapText="1"/>
      <protection locked="0"/>
    </xf>
    <xf numFmtId="0" fontId="46" fillId="9" borderId="5" xfId="0" applyFont="1" applyFill="1" applyBorder="1" applyAlignment="1">
      <alignment horizontal="center" vertical="center"/>
    </xf>
    <xf numFmtId="0" fontId="46" fillId="9" borderId="6" xfId="0" applyFont="1" applyFill="1" applyBorder="1" applyAlignment="1">
      <alignment horizontal="center" vertical="center"/>
    </xf>
    <xf numFmtId="0" fontId="32" fillId="0" borderId="7" xfId="0" applyFont="1" applyBorder="1" applyAlignment="1">
      <alignment horizontal="center" vertical="center"/>
    </xf>
    <xf numFmtId="0" fontId="69" fillId="0" borderId="15" xfId="0" applyFont="1" applyBorder="1" applyAlignment="1">
      <alignment horizontal="center" vertical="center"/>
    </xf>
    <xf numFmtId="0" fontId="32" fillId="9" borderId="294" xfId="0" applyFont="1" applyFill="1" applyBorder="1" applyAlignment="1">
      <alignment horizontal="center" vertical="center"/>
    </xf>
    <xf numFmtId="0" fontId="32" fillId="9" borderId="295" xfId="0" applyFont="1" applyFill="1" applyBorder="1" applyAlignment="1">
      <alignment horizontal="center" vertical="center"/>
    </xf>
    <xf numFmtId="0" fontId="32" fillId="9" borderId="296" xfId="0" applyFont="1" applyFill="1" applyBorder="1" applyAlignment="1">
      <alignment horizontal="center" vertical="center"/>
    </xf>
    <xf numFmtId="0" fontId="32" fillId="9" borderId="294" xfId="0" applyFont="1" applyFill="1" applyBorder="1" applyAlignment="1">
      <alignment horizontal="center" vertical="center" shrinkToFit="1"/>
    </xf>
    <xf numFmtId="0" fontId="32" fillId="9" borderId="295" xfId="0" applyFont="1" applyFill="1" applyBorder="1" applyAlignment="1">
      <alignment horizontal="center" vertical="center" shrinkToFit="1"/>
    </xf>
    <xf numFmtId="0" fontId="32" fillId="9" borderId="296" xfId="0" applyFont="1" applyFill="1" applyBorder="1" applyAlignment="1">
      <alignment horizontal="center" vertical="center" shrinkToFit="1"/>
    </xf>
    <xf numFmtId="0" fontId="46" fillId="3" borderId="143" xfId="0" applyFont="1" applyFill="1" applyBorder="1" applyAlignment="1" applyProtection="1">
      <alignment vertical="center" shrinkToFit="1"/>
      <protection locked="0"/>
    </xf>
    <xf numFmtId="0" fontId="46" fillId="3" borderId="144" xfId="0" applyFont="1" applyFill="1" applyBorder="1" applyAlignment="1" applyProtection="1">
      <alignment vertical="center" shrinkToFit="1"/>
      <protection locked="0"/>
    </xf>
    <xf numFmtId="0" fontId="46" fillId="3" borderId="145" xfId="0" applyFont="1" applyFill="1" applyBorder="1" applyAlignment="1" applyProtection="1">
      <alignment vertical="center" shrinkToFit="1"/>
      <protection locked="0"/>
    </xf>
    <xf numFmtId="0" fontId="32" fillId="3" borderId="143" xfId="0" applyFont="1" applyFill="1" applyBorder="1" applyAlignment="1" applyProtection="1">
      <alignment vertical="center" shrinkToFit="1"/>
      <protection locked="0"/>
    </xf>
    <xf numFmtId="0" fontId="32" fillId="3" borderId="144" xfId="0" applyFont="1" applyFill="1" applyBorder="1" applyAlignment="1" applyProtection="1">
      <alignment vertical="center" shrinkToFit="1"/>
      <protection locked="0"/>
    </xf>
    <xf numFmtId="0" fontId="32" fillId="3" borderId="145" xfId="0" applyFont="1" applyFill="1" applyBorder="1" applyAlignment="1" applyProtection="1">
      <alignment vertical="center" shrinkToFit="1"/>
      <protection locked="0"/>
    </xf>
    <xf numFmtId="0" fontId="32" fillId="9" borderId="193" xfId="0" applyFont="1" applyFill="1" applyBorder="1" applyAlignment="1">
      <alignment horizontal="center" vertical="center" shrinkToFit="1"/>
    </xf>
    <xf numFmtId="0" fontId="32" fillId="9" borderId="194" xfId="0" applyFont="1" applyFill="1" applyBorder="1" applyAlignment="1">
      <alignment horizontal="center" vertical="center" shrinkToFit="1"/>
    </xf>
    <xf numFmtId="0" fontId="32" fillId="3" borderId="193" xfId="0" applyFont="1" applyFill="1" applyBorder="1" applyAlignment="1" applyProtection="1">
      <alignment horizontal="center" vertical="center" shrinkToFit="1"/>
      <protection locked="0"/>
    </xf>
    <xf numFmtId="0" fontId="32" fillId="3" borderId="194" xfId="0" applyFont="1" applyFill="1" applyBorder="1" applyAlignment="1" applyProtection="1">
      <alignment horizontal="center" vertical="center" shrinkToFit="1"/>
      <protection locked="0"/>
    </xf>
    <xf numFmtId="0" fontId="32" fillId="3" borderId="112" xfId="0" applyFont="1" applyFill="1" applyBorder="1" applyAlignment="1" applyProtection="1">
      <alignment horizontal="center" vertical="center" shrinkToFit="1"/>
      <protection locked="0"/>
    </xf>
    <xf numFmtId="0" fontId="32" fillId="3" borderId="195" xfId="0" applyFont="1" applyFill="1" applyBorder="1" applyAlignment="1" applyProtection="1">
      <alignment horizontal="center" vertical="center" shrinkToFit="1"/>
      <protection locked="0"/>
    </xf>
    <xf numFmtId="38" fontId="32" fillId="3" borderId="136" xfId="1" applyFont="1" applyFill="1" applyBorder="1" applyAlignment="1" applyProtection="1">
      <alignment vertical="center"/>
      <protection locked="0"/>
    </xf>
    <xf numFmtId="38" fontId="32" fillId="3" borderId="106" xfId="1" applyFont="1" applyFill="1" applyBorder="1" applyAlignment="1" applyProtection="1">
      <alignment vertical="center"/>
      <protection locked="0"/>
    </xf>
    <xf numFmtId="38" fontId="32" fillId="3" borderId="137" xfId="1" applyFont="1" applyFill="1" applyBorder="1" applyAlignment="1" applyProtection="1">
      <alignment vertical="center"/>
      <protection locked="0"/>
    </xf>
    <xf numFmtId="0" fontId="32" fillId="9" borderId="9" xfId="0" applyFont="1" applyFill="1" applyBorder="1" applyAlignment="1">
      <alignment vertical="center" shrinkToFit="1"/>
    </xf>
    <xf numFmtId="0" fontId="32" fillId="0" borderId="10" xfId="0" applyFont="1" applyBorder="1" applyAlignment="1">
      <alignment vertical="center" shrinkToFit="1"/>
    </xf>
    <xf numFmtId="0" fontId="32" fillId="0" borderId="207" xfId="0" applyFont="1" applyBorder="1" applyAlignment="1">
      <alignment vertical="center" shrinkToFit="1"/>
    </xf>
    <xf numFmtId="38" fontId="32" fillId="2" borderId="128" xfId="1" applyFont="1" applyFill="1" applyBorder="1" applyAlignment="1" applyProtection="1">
      <alignment vertical="center"/>
      <protection locked="0"/>
    </xf>
    <xf numFmtId="38" fontId="32" fillId="2" borderId="129" xfId="1" applyFont="1" applyFill="1" applyBorder="1" applyAlignment="1" applyProtection="1">
      <alignment vertical="center"/>
      <protection locked="0"/>
    </xf>
    <xf numFmtId="38" fontId="32" fillId="2" borderId="104" xfId="1" applyFont="1" applyFill="1" applyBorder="1" applyAlignment="1" applyProtection="1">
      <alignment vertical="center"/>
      <protection locked="0"/>
    </xf>
    <xf numFmtId="0" fontId="32" fillId="0" borderId="7" xfId="0" applyFont="1" applyBorder="1" applyAlignment="1">
      <alignment horizontal="center" vertical="center" textRotation="255"/>
    </xf>
    <xf numFmtId="0" fontId="32" fillId="0" borderId="9" xfId="0" applyFont="1" applyBorder="1" applyAlignment="1">
      <alignment horizontal="center" vertical="center" textRotation="255"/>
    </xf>
    <xf numFmtId="0" fontId="32" fillId="9" borderId="112" xfId="0" applyFont="1" applyFill="1" applyBorder="1" applyAlignment="1">
      <alignment horizontal="center" vertical="center" shrinkToFit="1"/>
    </xf>
    <xf numFmtId="0" fontId="32" fillId="9" borderId="195" xfId="0" applyFont="1" applyFill="1" applyBorder="1" applyAlignment="1">
      <alignment horizontal="center" vertical="center" shrinkToFit="1"/>
    </xf>
    <xf numFmtId="0" fontId="76" fillId="9" borderId="70" xfId="0" applyFont="1" applyFill="1" applyBorder="1" applyAlignment="1">
      <alignment horizontal="center" vertical="center" wrapText="1"/>
    </xf>
    <xf numFmtId="0" fontId="76" fillId="9" borderId="72" xfId="0" applyFont="1" applyFill="1" applyBorder="1" applyAlignment="1">
      <alignment horizontal="center" vertical="center" wrapText="1"/>
    </xf>
    <xf numFmtId="0" fontId="32" fillId="0" borderId="3" xfId="0" applyFont="1" applyBorder="1" applyAlignment="1">
      <alignment horizontal="center" vertical="center" wrapText="1" shrinkToFit="1"/>
    </xf>
    <xf numFmtId="0" fontId="32" fillId="0" borderId="13" xfId="0" applyFont="1" applyBorder="1" applyAlignment="1">
      <alignment vertical="center" wrapText="1"/>
    </xf>
    <xf numFmtId="0" fontId="69" fillId="9" borderId="72" xfId="0" applyFont="1" applyFill="1" applyBorder="1" applyAlignment="1">
      <alignment horizontal="center" vertical="center" wrapText="1"/>
    </xf>
    <xf numFmtId="0" fontId="46" fillId="9" borderId="70" xfId="0" applyFont="1" applyFill="1" applyBorder="1" applyAlignment="1">
      <alignment horizontal="center" vertical="center" wrapText="1"/>
    </xf>
    <xf numFmtId="0" fontId="32" fillId="9" borderId="5" xfId="0" applyFont="1" applyFill="1" applyBorder="1" applyAlignment="1">
      <alignment horizontal="center" vertical="center" shrinkToFit="1"/>
    </xf>
    <xf numFmtId="0" fontId="32" fillId="3" borderId="17" xfId="0" applyFont="1" applyFill="1" applyBorder="1" applyAlignment="1" applyProtection="1">
      <alignment vertical="center" shrinkToFit="1"/>
      <protection locked="0"/>
    </xf>
    <xf numFmtId="0" fontId="32" fillId="9" borderId="207" xfId="0" applyFont="1" applyFill="1" applyBorder="1">
      <alignment vertical="center"/>
    </xf>
    <xf numFmtId="0" fontId="0" fillId="0" borderId="10" xfId="0" applyBorder="1" applyAlignment="1">
      <alignment horizontal="center" vertical="center"/>
    </xf>
    <xf numFmtId="0" fontId="0" fillId="0" borderId="3" xfId="0" applyBorder="1">
      <alignment vertical="center"/>
    </xf>
    <xf numFmtId="0" fontId="0" fillId="0" borderId="3" xfId="0" applyBorder="1" applyAlignment="1">
      <alignment horizontal="center" vertical="center" shrinkToFit="1"/>
    </xf>
    <xf numFmtId="0" fontId="2" fillId="3" borderId="123" xfId="0" applyFont="1" applyFill="1" applyBorder="1" applyAlignment="1">
      <alignment vertical="center" wrapText="1"/>
    </xf>
    <xf numFmtId="0" fontId="2" fillId="3" borderId="87" xfId="0" applyFont="1" applyFill="1" applyBorder="1" applyAlignment="1">
      <alignment vertical="center" wrapText="1"/>
    </xf>
    <xf numFmtId="0" fontId="2" fillId="3" borderId="124" xfId="0" applyFont="1" applyFill="1" applyBorder="1" applyAlignment="1">
      <alignment vertical="center" wrapText="1"/>
    </xf>
    <xf numFmtId="0" fontId="0" fillId="9" borderId="3" xfId="0" applyFill="1" applyBorder="1">
      <alignment vertical="center"/>
    </xf>
    <xf numFmtId="0" fontId="0" fillId="3" borderId="15" xfId="0" applyFill="1" applyBorder="1">
      <alignment vertical="center"/>
    </xf>
    <xf numFmtId="0" fontId="0" fillId="3" borderId="16" xfId="0" applyFill="1" applyBorder="1">
      <alignment vertical="center"/>
    </xf>
    <xf numFmtId="0" fontId="0" fillId="0" borderId="16" xfId="0" applyBorder="1">
      <alignment vertical="center"/>
    </xf>
    <xf numFmtId="0" fontId="0" fillId="0" borderId="17" xfId="0" applyBorder="1">
      <alignment vertical="center"/>
    </xf>
    <xf numFmtId="0" fontId="0" fillId="9" borderId="3" xfId="0" applyFill="1" applyBorder="1" applyAlignment="1">
      <alignment vertical="center" shrinkToFit="1"/>
    </xf>
    <xf numFmtId="0" fontId="0" fillId="3" borderId="3" xfId="0" applyFill="1" applyBorder="1" applyAlignment="1">
      <alignment vertical="center" shrinkToFit="1"/>
    </xf>
    <xf numFmtId="0" fontId="0" fillId="9" borderId="15" xfId="0" applyFill="1" applyBorder="1">
      <alignment vertical="center"/>
    </xf>
    <xf numFmtId="0" fontId="0" fillId="3" borderId="15" xfId="0" applyFill="1" applyBorder="1" applyAlignment="1">
      <alignment horizontal="center" vertical="center" shrinkToFit="1"/>
    </xf>
    <xf numFmtId="0" fontId="0" fillId="3" borderId="16" xfId="0" applyFill="1" applyBorder="1" applyAlignment="1">
      <alignment horizontal="center" vertical="center" shrinkToFit="1"/>
    </xf>
    <xf numFmtId="0" fontId="0" fillId="0" borderId="16" xfId="0" applyBorder="1" applyAlignment="1">
      <alignment vertical="center" shrinkToFit="1"/>
    </xf>
    <xf numFmtId="0" fontId="0" fillId="0" borderId="17" xfId="0" applyBorder="1" applyAlignment="1">
      <alignment vertical="center" shrinkToFit="1"/>
    </xf>
    <xf numFmtId="0" fontId="0" fillId="3" borderId="3" xfId="0" applyFill="1" applyBorder="1">
      <alignment vertical="center"/>
    </xf>
    <xf numFmtId="0" fontId="0" fillId="2" borderId="15" xfId="0" applyFill="1" applyBorder="1" applyAlignment="1">
      <alignment vertical="center" wrapText="1"/>
    </xf>
    <xf numFmtId="0" fontId="0" fillId="2" borderId="16" xfId="0" applyFill="1" applyBorder="1" applyAlignment="1">
      <alignment vertical="center" wrapText="1"/>
    </xf>
    <xf numFmtId="0" fontId="0" fillId="2" borderId="17" xfId="0" applyFill="1" applyBorder="1" applyAlignment="1">
      <alignment vertical="center" wrapText="1"/>
    </xf>
    <xf numFmtId="0" fontId="0" fillId="3" borderId="85" xfId="0" applyFill="1" applyBorder="1" applyAlignment="1">
      <alignment horizontal="center" vertical="center" shrinkToFit="1"/>
    </xf>
    <xf numFmtId="0" fontId="0" fillId="3" borderId="85" xfId="0" applyFill="1" applyBorder="1" applyAlignment="1">
      <alignment vertical="center" shrinkToFit="1"/>
    </xf>
    <xf numFmtId="0" fontId="0" fillId="3" borderId="85" xfId="0" applyFill="1" applyBorder="1">
      <alignment vertical="center"/>
    </xf>
    <xf numFmtId="38" fontId="0" fillId="3" borderId="85" xfId="1" applyFont="1" applyFill="1" applyBorder="1" applyAlignment="1" applyProtection="1">
      <alignment vertical="center"/>
    </xf>
    <xf numFmtId="0" fontId="0" fillId="9" borderId="15" xfId="0" applyFill="1" applyBorder="1" applyAlignment="1">
      <alignment horizontal="center" vertical="center"/>
    </xf>
    <xf numFmtId="0" fontId="0" fillId="9" borderId="16" xfId="0" applyFill="1" applyBorder="1" applyAlignment="1">
      <alignment horizontal="center" vertical="center"/>
    </xf>
    <xf numFmtId="0" fontId="0" fillId="0" borderId="17" xfId="0" applyBorder="1" applyAlignment="1">
      <alignment horizontal="center" vertical="center"/>
    </xf>
    <xf numFmtId="0" fontId="0" fillId="2" borderId="3" xfId="0" applyFill="1" applyBorder="1" applyAlignment="1">
      <alignment horizontal="center" vertical="center"/>
    </xf>
    <xf numFmtId="0" fontId="0" fillId="9" borderId="13" xfId="0" applyFill="1" applyBorder="1" applyAlignment="1">
      <alignment horizontal="center" vertical="center"/>
    </xf>
    <xf numFmtId="0" fontId="0" fillId="9" borderId="13" xfId="0" applyFill="1" applyBorder="1">
      <alignment vertical="center"/>
    </xf>
    <xf numFmtId="0" fontId="0" fillId="9" borderId="13" xfId="0" applyFill="1" applyBorder="1" applyAlignment="1">
      <alignment horizontal="center" vertical="center" wrapText="1"/>
    </xf>
    <xf numFmtId="0" fontId="0" fillId="9" borderId="3" xfId="0" applyFill="1" applyBorder="1" applyAlignment="1">
      <alignment horizontal="center" vertical="center"/>
    </xf>
    <xf numFmtId="0" fontId="42" fillId="6" borderId="15" xfId="2" applyFont="1" applyFill="1" applyBorder="1" applyAlignment="1" applyProtection="1">
      <alignment horizontal="center" vertical="center" shrinkToFit="1"/>
    </xf>
    <xf numFmtId="0" fontId="42" fillId="6" borderId="16" xfId="2" applyFont="1" applyFill="1" applyBorder="1" applyAlignment="1" applyProtection="1">
      <alignment horizontal="center" vertical="center" shrinkToFit="1"/>
    </xf>
    <xf numFmtId="0" fontId="42" fillId="6" borderId="17" xfId="2" applyFont="1" applyFill="1" applyBorder="1" applyAlignment="1" applyProtection="1">
      <alignment horizontal="center" vertical="center" shrinkToFit="1"/>
    </xf>
    <xf numFmtId="0" fontId="0" fillId="2" borderId="3" xfId="0" applyFill="1" applyBorder="1">
      <alignment vertical="center"/>
    </xf>
    <xf numFmtId="0" fontId="0" fillId="9" borderId="16" xfId="0" applyFill="1" applyBorder="1">
      <alignment vertical="center"/>
    </xf>
    <xf numFmtId="0" fontId="0" fillId="3" borderId="120" xfId="0" applyFill="1" applyBorder="1" applyAlignment="1">
      <alignment vertical="center" shrinkToFit="1"/>
    </xf>
    <xf numFmtId="0" fontId="0" fillId="0" borderId="95" xfId="0" applyBorder="1" applyAlignment="1">
      <alignment vertical="center" shrinkToFit="1"/>
    </xf>
    <xf numFmtId="0" fontId="0" fillId="0" borderId="103" xfId="0" applyBorder="1" applyAlignment="1">
      <alignment vertical="center" shrinkToFit="1"/>
    </xf>
    <xf numFmtId="0" fontId="0" fillId="3" borderId="15" xfId="0"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61" fillId="6" borderId="15" xfId="2" applyFont="1" applyFill="1" applyBorder="1" applyAlignment="1" applyProtection="1">
      <alignment horizontal="center" vertical="center"/>
    </xf>
    <xf numFmtId="0" fontId="61" fillId="6" borderId="17" xfId="2" applyFont="1" applyFill="1" applyBorder="1" applyAlignment="1" applyProtection="1">
      <alignment horizontal="center" vertical="center"/>
    </xf>
    <xf numFmtId="0" fontId="0" fillId="2" borderId="24" xfId="0" applyFill="1"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2" borderId="39" xfId="0" applyFill="1"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2" borderId="29" xfId="0"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9" borderId="9" xfId="0" applyFill="1" applyBorder="1" applyAlignment="1">
      <alignment vertical="center" wrapText="1"/>
    </xf>
    <xf numFmtId="0" fontId="0" fillId="0" borderId="10" xfId="0" applyBorder="1">
      <alignment vertical="center"/>
    </xf>
    <xf numFmtId="0" fontId="2" fillId="3" borderId="120" xfId="0" applyFont="1" applyFill="1" applyBorder="1" applyAlignment="1">
      <alignment vertical="center" wrapText="1"/>
    </xf>
    <xf numFmtId="0" fontId="2" fillId="0" borderId="95" xfId="0" applyFont="1" applyBorder="1">
      <alignment vertical="center"/>
    </xf>
    <xf numFmtId="0" fontId="2" fillId="0" borderId="103" xfId="0" applyFont="1" applyBorder="1">
      <alignment vertical="center"/>
    </xf>
    <xf numFmtId="0" fontId="0" fillId="9" borderId="3" xfId="0" applyFill="1" applyBorder="1" applyAlignment="1">
      <alignment horizontal="center" vertical="center" wrapText="1"/>
    </xf>
    <xf numFmtId="0" fontId="0" fillId="9" borderId="17" xfId="0" applyFill="1" applyBorder="1" applyAlignment="1">
      <alignment horizontal="center" vertical="center"/>
    </xf>
    <xf numFmtId="0" fontId="0" fillId="9" borderId="155" xfId="0" applyFill="1" applyBorder="1" applyAlignment="1">
      <alignment vertical="center" shrinkToFit="1"/>
    </xf>
    <xf numFmtId="0" fontId="0" fillId="0" borderId="156" xfId="0" applyBorder="1">
      <alignment vertical="center"/>
    </xf>
    <xf numFmtId="0" fontId="0" fillId="0" borderId="157" xfId="0" applyBorder="1">
      <alignment vertical="center"/>
    </xf>
    <xf numFmtId="0" fontId="0" fillId="2" borderId="123" xfId="0" applyFill="1" applyBorder="1" applyAlignment="1">
      <alignment horizontal="center" vertical="center" shrinkToFit="1"/>
    </xf>
    <xf numFmtId="0" fontId="0" fillId="2" borderId="87" xfId="0" applyFill="1" applyBorder="1" applyAlignment="1">
      <alignment horizontal="center" vertical="center" shrinkToFit="1"/>
    </xf>
    <xf numFmtId="0" fontId="0" fillId="2" borderId="97" xfId="0" applyFill="1" applyBorder="1" applyAlignment="1">
      <alignment horizontal="center" vertical="center" shrinkToFit="1"/>
    </xf>
    <xf numFmtId="0" fontId="0" fillId="2" borderId="3" xfId="0" applyFill="1" applyBorder="1" applyAlignment="1">
      <alignment horizontal="center" vertical="center" shrinkToFit="1"/>
    </xf>
    <xf numFmtId="0" fontId="2" fillId="3" borderId="95" xfId="0" applyFont="1" applyFill="1" applyBorder="1" applyAlignment="1">
      <alignment vertical="center" shrinkToFit="1"/>
    </xf>
    <xf numFmtId="0" fontId="0" fillId="2" borderId="124" xfId="0" applyFill="1" applyBorder="1" applyAlignment="1">
      <alignment horizontal="center" vertical="center" shrinkToFit="1"/>
    </xf>
    <xf numFmtId="0" fontId="2" fillId="3" borderId="120" xfId="0" applyFont="1" applyFill="1" applyBorder="1" applyAlignment="1">
      <alignment vertical="center" shrinkToFit="1"/>
    </xf>
    <xf numFmtId="0" fontId="0" fillId="9" borderId="13" xfId="0" applyFill="1" applyBorder="1" applyAlignment="1">
      <alignment vertical="center" shrinkToFit="1"/>
    </xf>
    <xf numFmtId="0" fontId="0" fillId="9" borderId="5" xfId="0" applyFill="1" applyBorder="1" applyAlignment="1">
      <alignment horizontal="center" vertical="center"/>
    </xf>
    <xf numFmtId="0" fontId="0" fillId="2" borderId="120" xfId="0" applyFill="1" applyBorder="1" applyAlignment="1">
      <alignment vertical="center" shrinkToFit="1"/>
    </xf>
    <xf numFmtId="0" fontId="0" fillId="2" borderId="103" xfId="0" applyFill="1" applyBorder="1" applyAlignment="1">
      <alignment vertical="center" shrinkToFit="1"/>
    </xf>
    <xf numFmtId="0" fontId="0" fillId="2" borderId="123" xfId="0" applyFill="1" applyBorder="1" applyAlignment="1">
      <alignment horizontal="center" vertical="center"/>
    </xf>
    <xf numFmtId="0" fontId="0" fillId="2" borderId="87" xfId="0" applyFill="1" applyBorder="1" applyAlignment="1">
      <alignment horizontal="center" vertical="center"/>
    </xf>
    <xf numFmtId="0" fontId="0" fillId="2" borderId="97" xfId="0" applyFill="1" applyBorder="1" applyAlignment="1">
      <alignment horizontal="center" vertical="center"/>
    </xf>
    <xf numFmtId="0" fontId="0" fillId="9" borderId="4" xfId="0" applyFill="1"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2" fillId="9" borderId="15" xfId="0" applyFont="1" applyFill="1" applyBorder="1" applyAlignment="1">
      <alignment horizontal="center" vertical="center" wrapText="1"/>
    </xf>
    <xf numFmtId="0" fontId="4" fillId="9" borderId="16" xfId="0" applyFont="1" applyFill="1" applyBorder="1" applyAlignment="1">
      <alignment horizontal="center" vertical="center"/>
    </xf>
    <xf numFmtId="0" fontId="0" fillId="9" borderId="15" xfId="0" applyFill="1" applyBorder="1" applyAlignment="1">
      <alignment vertical="center" shrinkToFit="1"/>
    </xf>
    <xf numFmtId="0" fontId="0" fillId="9" borderId="16" xfId="0" applyFill="1" applyBorder="1" applyAlignment="1">
      <alignment vertical="center" shrinkToFit="1"/>
    </xf>
    <xf numFmtId="0" fontId="0" fillId="9" borderId="17" xfId="0" applyFill="1" applyBorder="1" applyAlignment="1">
      <alignment vertical="center" shrinkToFit="1"/>
    </xf>
    <xf numFmtId="0" fontId="0" fillId="2" borderId="15" xfId="0" applyFill="1" applyBorder="1" applyAlignment="1">
      <alignment vertical="center" shrinkToFit="1"/>
    </xf>
    <xf numFmtId="0" fontId="0" fillId="2" borderId="16" xfId="0" applyFill="1" applyBorder="1" applyAlignment="1">
      <alignment vertical="center" shrinkToFit="1"/>
    </xf>
    <xf numFmtId="0" fontId="0" fillId="2" borderId="17" xfId="0" applyFill="1" applyBorder="1" applyAlignment="1">
      <alignment vertical="center" shrinkToFit="1"/>
    </xf>
    <xf numFmtId="0" fontId="0" fillId="9" borderId="17" xfId="0" applyFill="1" applyBorder="1">
      <alignment vertical="center"/>
    </xf>
    <xf numFmtId="0" fontId="0" fillId="3" borderId="15" xfId="0" applyFill="1" applyBorder="1" applyAlignment="1">
      <alignment vertical="center" shrinkToFit="1"/>
    </xf>
    <xf numFmtId="0" fontId="0" fillId="3" borderId="16" xfId="0" applyFill="1" applyBorder="1" applyAlignment="1">
      <alignment vertical="center" shrinkToFit="1"/>
    </xf>
    <xf numFmtId="0" fontId="0" fillId="3" borderId="17" xfId="0" applyFill="1" applyBorder="1" applyAlignment="1">
      <alignment vertical="center" shrinkToFit="1"/>
    </xf>
    <xf numFmtId="0" fontId="0" fillId="9" borderId="10" xfId="0" applyFill="1" applyBorder="1">
      <alignment vertical="center"/>
    </xf>
    <xf numFmtId="0" fontId="0" fillId="9" borderId="207" xfId="0" applyFill="1" applyBorder="1">
      <alignment vertical="center"/>
    </xf>
    <xf numFmtId="0" fontId="61" fillId="6" borderId="16" xfId="2" applyFont="1" applyFill="1" applyBorder="1" applyAlignment="1" applyProtection="1">
      <alignment horizontal="center" vertical="center" shrinkToFit="1"/>
    </xf>
    <xf numFmtId="0" fontId="61" fillId="0" borderId="16" xfId="2" applyFont="1" applyBorder="1" applyAlignment="1" applyProtection="1">
      <alignment vertical="center" shrinkToFit="1"/>
    </xf>
    <xf numFmtId="0" fontId="61" fillId="0" borderId="17" xfId="2" applyFont="1" applyBorder="1" applyAlignment="1" applyProtection="1">
      <alignment vertical="center"/>
    </xf>
    <xf numFmtId="0" fontId="2" fillId="2" borderId="120" xfId="0" applyFont="1" applyFill="1" applyBorder="1" applyAlignment="1">
      <alignment vertical="center" wrapText="1"/>
    </xf>
    <xf numFmtId="0" fontId="2" fillId="2" borderId="95" xfId="0" applyFont="1" applyFill="1" applyBorder="1" applyAlignment="1">
      <alignment vertical="center" wrapText="1"/>
    </xf>
    <xf numFmtId="0" fontId="2" fillId="2" borderId="103" xfId="0" applyFont="1" applyFill="1" applyBorder="1" applyAlignment="1">
      <alignment vertical="center" wrapText="1"/>
    </xf>
    <xf numFmtId="0" fontId="0" fillId="2" borderId="15" xfId="0" applyFill="1" applyBorder="1">
      <alignment vertical="center"/>
    </xf>
    <xf numFmtId="0" fontId="0" fillId="0" borderId="6" xfId="0" applyBorder="1" applyAlignment="1">
      <alignment horizontal="center" vertical="center"/>
    </xf>
    <xf numFmtId="0" fontId="0" fillId="9" borderId="3" xfId="0" applyFill="1" applyBorder="1" applyAlignment="1">
      <alignment vertical="center" wrapText="1"/>
    </xf>
    <xf numFmtId="0" fontId="0" fillId="2" borderId="4" xfId="0" applyFill="1" applyBorder="1" applyAlignment="1">
      <alignment horizontal="center" vertical="center" shrinkToFit="1"/>
    </xf>
    <xf numFmtId="0" fontId="0" fillId="2" borderId="5" xfId="0" applyFill="1" applyBorder="1" applyAlignment="1">
      <alignment horizontal="center" vertical="center" shrinkToFit="1"/>
    </xf>
    <xf numFmtId="0" fontId="0" fillId="0" borderId="5" xfId="0" applyBorder="1" applyAlignment="1">
      <alignment horizontal="center" vertical="center" shrinkToFit="1"/>
    </xf>
    <xf numFmtId="0" fontId="0" fillId="2" borderId="9" xfId="0" applyFill="1" applyBorder="1" applyAlignment="1">
      <alignment horizontal="center" vertical="center" shrinkToFit="1"/>
    </xf>
    <xf numFmtId="0" fontId="0" fillId="2" borderId="10" xfId="0" applyFill="1" applyBorder="1" applyAlignment="1">
      <alignment horizontal="center" vertical="center" shrinkToFit="1"/>
    </xf>
    <xf numFmtId="0" fontId="0" fillId="0" borderId="10" xfId="0" applyBorder="1" applyAlignment="1">
      <alignment horizontal="center" vertical="center" shrinkToFit="1"/>
    </xf>
    <xf numFmtId="0" fontId="0" fillId="3" borderId="14" xfId="0" applyFill="1" applyBorder="1" applyAlignment="1">
      <alignment vertical="center" shrinkToFit="1"/>
    </xf>
    <xf numFmtId="0" fontId="0" fillId="3" borderId="3" xfId="0" applyFill="1" applyBorder="1" applyAlignment="1">
      <alignment horizontal="center" vertical="center"/>
    </xf>
    <xf numFmtId="0" fontId="0" fillId="3" borderId="123" xfId="0" applyFill="1" applyBorder="1" applyAlignment="1">
      <alignment vertical="center" shrinkToFit="1"/>
    </xf>
    <xf numFmtId="0" fontId="0" fillId="3" borderId="87" xfId="0" applyFill="1" applyBorder="1" applyAlignment="1">
      <alignment vertical="center" shrinkToFit="1"/>
    </xf>
    <xf numFmtId="0" fontId="0" fillId="3" borderId="124" xfId="0" applyFill="1" applyBorder="1" applyAlignment="1">
      <alignment vertical="center" shrinkToFit="1"/>
    </xf>
    <xf numFmtId="0" fontId="61" fillId="6" borderId="17" xfId="2" applyFont="1" applyFill="1" applyBorder="1" applyAlignment="1" applyProtection="1">
      <alignment horizontal="center" vertical="center" shrinkToFit="1"/>
    </xf>
    <xf numFmtId="0" fontId="0" fillId="9" borderId="4" xfId="0" applyFill="1" applyBorder="1">
      <alignment vertical="center"/>
    </xf>
    <xf numFmtId="0" fontId="0" fillId="9" borderId="5" xfId="0" applyFill="1" applyBorder="1">
      <alignment vertical="center"/>
    </xf>
    <xf numFmtId="0" fontId="0" fillId="9" borderId="6" xfId="0" applyFill="1" applyBorder="1">
      <alignment vertical="center"/>
    </xf>
    <xf numFmtId="0" fontId="0" fillId="9" borderId="9" xfId="0" applyFill="1" applyBorder="1">
      <alignment vertical="center"/>
    </xf>
    <xf numFmtId="0" fontId="0" fillId="9" borderId="11" xfId="0" applyFill="1" applyBorder="1">
      <alignment vertical="center"/>
    </xf>
    <xf numFmtId="0" fontId="0" fillId="2" borderId="7" xfId="0" applyFill="1" applyBorder="1" applyAlignment="1">
      <alignment horizontal="center" vertical="center" shrinkToFit="1"/>
    </xf>
    <xf numFmtId="0" fontId="0" fillId="2" borderId="0" xfId="0" applyFill="1" applyAlignment="1">
      <alignment horizontal="center" vertical="center" shrinkToFit="1"/>
    </xf>
    <xf numFmtId="0" fontId="0" fillId="0" borderId="0" xfId="0" applyAlignment="1">
      <alignment horizontal="center" vertical="center" shrinkToFit="1"/>
    </xf>
    <xf numFmtId="0" fontId="0" fillId="3" borderId="13" xfId="0" applyFill="1" applyBorder="1" applyAlignment="1">
      <alignment vertical="center" shrinkToFit="1"/>
    </xf>
    <xf numFmtId="0" fontId="0" fillId="9" borderId="4" xfId="0" applyFill="1" applyBorder="1" applyAlignment="1">
      <alignment vertical="center" wrapText="1"/>
    </xf>
    <xf numFmtId="0" fontId="0" fillId="9" borderId="5" xfId="0" applyFill="1" applyBorder="1" applyAlignment="1">
      <alignment vertical="center" wrapText="1"/>
    </xf>
    <xf numFmtId="0" fontId="0" fillId="0" borderId="9" xfId="0" applyBorder="1">
      <alignment vertical="center"/>
    </xf>
    <xf numFmtId="0" fontId="0" fillId="2" borderId="7" xfId="0" applyFill="1" applyBorder="1" applyAlignment="1">
      <alignment vertical="center" shrinkToFit="1"/>
    </xf>
    <xf numFmtId="0" fontId="0" fillId="0" borderId="0" xfId="0" applyAlignment="1">
      <alignment vertical="center" shrinkToFit="1"/>
    </xf>
    <xf numFmtId="0" fontId="0" fillId="9" borderId="42" xfId="0" applyFill="1" applyBorder="1" applyAlignment="1">
      <alignment horizontal="center" vertical="center"/>
    </xf>
    <xf numFmtId="0" fontId="0" fillId="9" borderId="15" xfId="0" applyFill="1" applyBorder="1" applyAlignment="1">
      <alignment horizontal="center" vertical="center" wrapText="1" shrinkToFit="1"/>
    </xf>
    <xf numFmtId="0" fontId="0" fillId="9" borderId="16" xfId="0" applyFill="1" applyBorder="1" applyAlignment="1">
      <alignment horizontal="center"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0" fillId="9" borderId="12" xfId="0" applyFill="1" applyBorder="1" applyAlignment="1">
      <alignment vertical="center" wrapText="1"/>
    </xf>
    <xf numFmtId="0" fontId="2" fillId="9" borderId="15" xfId="0" applyFont="1" applyFill="1" applyBorder="1" applyAlignment="1">
      <alignment vertical="center" shrinkToFit="1"/>
    </xf>
    <xf numFmtId="0" fontId="2" fillId="9" borderId="16" xfId="0" applyFont="1" applyFill="1" applyBorder="1" applyAlignment="1">
      <alignment vertical="center" shrinkToFit="1"/>
    </xf>
    <xf numFmtId="0" fontId="2" fillId="9" borderId="17" xfId="0" applyFont="1" applyFill="1" applyBorder="1" applyAlignment="1">
      <alignment vertical="center" shrinkToFit="1"/>
    </xf>
    <xf numFmtId="0" fontId="0" fillId="2" borderId="4" xfId="0" applyFill="1" applyBorder="1">
      <alignment vertical="center"/>
    </xf>
    <xf numFmtId="0" fontId="0" fillId="0" borderId="5" xfId="0" applyBorder="1">
      <alignment vertical="center"/>
    </xf>
    <xf numFmtId="0" fontId="0" fillId="0" borderId="6" xfId="0" applyBorder="1">
      <alignment vertical="center"/>
    </xf>
    <xf numFmtId="0" fontId="46" fillId="3" borderId="95" xfId="0" applyFont="1" applyFill="1" applyBorder="1" applyAlignment="1">
      <alignment vertical="center" wrapText="1"/>
    </xf>
    <xf numFmtId="0" fontId="46" fillId="3" borderId="103" xfId="0" applyFont="1" applyFill="1" applyBorder="1" applyAlignment="1">
      <alignment vertical="center" wrapText="1"/>
    </xf>
    <xf numFmtId="0" fontId="32" fillId="2" borderId="17" xfId="0" applyFont="1" applyFill="1" applyBorder="1" applyAlignment="1">
      <alignment vertical="center" shrinkToFit="1"/>
    </xf>
    <xf numFmtId="0" fontId="46" fillId="3" borderId="120" xfId="0" applyFont="1" applyFill="1" applyBorder="1" applyAlignment="1">
      <alignment vertical="center" wrapText="1"/>
    </xf>
    <xf numFmtId="0" fontId="32" fillId="0" borderId="95" xfId="0" applyFont="1" applyBorder="1">
      <alignment vertical="center"/>
    </xf>
    <xf numFmtId="0" fontId="32" fillId="0" borderId="103" xfId="0" applyFont="1" applyBorder="1">
      <alignment vertical="center"/>
    </xf>
    <xf numFmtId="0" fontId="46" fillId="0" borderId="95" xfId="0" applyFont="1" applyBorder="1" applyAlignment="1">
      <alignment vertical="center" wrapText="1"/>
    </xf>
    <xf numFmtId="0" fontId="46" fillId="0" borderId="103" xfId="0" applyFont="1" applyBorder="1" applyAlignment="1">
      <alignment vertical="center" wrapText="1"/>
    </xf>
    <xf numFmtId="0" fontId="46" fillId="0" borderId="95" xfId="0" applyFont="1" applyBorder="1">
      <alignment vertical="center"/>
    </xf>
    <xf numFmtId="0" fontId="46" fillId="0" borderId="103" xfId="0" applyFont="1" applyBorder="1">
      <alignment vertical="center"/>
    </xf>
    <xf numFmtId="0" fontId="32" fillId="2" borderId="15" xfId="0" applyFont="1" applyFill="1" applyBorder="1" applyAlignment="1">
      <alignment horizontal="center" vertical="center" shrinkToFit="1"/>
    </xf>
    <xf numFmtId="0" fontId="32" fillId="2" borderId="16" xfId="0" applyFont="1" applyFill="1" applyBorder="1" applyAlignment="1">
      <alignment horizontal="center" vertical="center" shrinkToFit="1"/>
    </xf>
    <xf numFmtId="0" fontId="0" fillId="3" borderId="120" xfId="0" applyFill="1" applyBorder="1">
      <alignment vertical="center"/>
    </xf>
    <xf numFmtId="0" fontId="0" fillId="3" borderId="95" xfId="0" applyFill="1" applyBorder="1">
      <alignment vertical="center"/>
    </xf>
    <xf numFmtId="0" fontId="0" fillId="3" borderId="103" xfId="0" applyFill="1" applyBorder="1">
      <alignment vertical="center"/>
    </xf>
    <xf numFmtId="0" fontId="32" fillId="3" borderId="120" xfId="0" applyFont="1" applyFill="1" applyBorder="1" applyAlignment="1">
      <alignment vertical="center" wrapText="1"/>
    </xf>
    <xf numFmtId="0" fontId="32" fillId="3" borderId="95" xfId="0" applyFont="1" applyFill="1" applyBorder="1" applyAlignment="1">
      <alignment vertical="center" wrapText="1"/>
    </xf>
    <xf numFmtId="0" fontId="32" fillId="3" borderId="95" xfId="0" applyFont="1" applyFill="1" applyBorder="1">
      <alignment vertical="center"/>
    </xf>
    <xf numFmtId="0" fontId="32" fillId="3" borderId="103" xfId="0" applyFont="1" applyFill="1" applyBorder="1">
      <alignment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9" borderId="13" xfId="0" applyFill="1" applyBorder="1" applyAlignment="1">
      <alignment vertical="center" wrapText="1"/>
    </xf>
    <xf numFmtId="0" fontId="0" fillId="3" borderId="120" xfId="0" applyFill="1" applyBorder="1" applyAlignment="1">
      <alignment horizontal="center" vertical="center"/>
    </xf>
    <xf numFmtId="0" fontId="0" fillId="3" borderId="95" xfId="0" applyFill="1" applyBorder="1" applyAlignment="1">
      <alignment horizontal="center" vertical="center"/>
    </xf>
    <xf numFmtId="0" fontId="0" fillId="3" borderId="103" xfId="0" applyFill="1" applyBorder="1" applyAlignment="1">
      <alignment horizontal="center" vertical="center"/>
    </xf>
    <xf numFmtId="0" fontId="0" fillId="3" borderId="27" xfId="0" applyFill="1" applyBorder="1" applyAlignment="1">
      <alignment horizontal="center" vertical="center"/>
    </xf>
    <xf numFmtId="0" fontId="0" fillId="3" borderId="150" xfId="0" applyFill="1" applyBorder="1" applyAlignment="1">
      <alignment horizontal="center" vertical="center"/>
    </xf>
    <xf numFmtId="0" fontId="0" fillId="2" borderId="3" xfId="0" applyFill="1" applyBorder="1" applyAlignment="1">
      <alignment vertical="center" shrinkToFit="1"/>
    </xf>
    <xf numFmtId="0" fontId="0" fillId="2" borderId="71" xfId="0" applyFill="1" applyBorder="1" applyAlignment="1">
      <alignment horizontal="center" vertical="center"/>
    </xf>
    <xf numFmtId="0" fontId="0" fillId="2" borderId="73" xfId="0" applyFill="1" applyBorder="1" applyAlignment="1">
      <alignment horizontal="center" vertical="center"/>
    </xf>
    <xf numFmtId="0" fontId="0" fillId="9" borderId="75" xfId="0" applyFill="1" applyBorder="1" applyAlignment="1">
      <alignment horizontal="center" vertical="center"/>
    </xf>
    <xf numFmtId="0" fontId="0" fillId="9" borderId="76" xfId="0" applyFill="1" applyBorder="1" applyAlignment="1">
      <alignment horizontal="center" vertical="center"/>
    </xf>
    <xf numFmtId="0" fontId="0" fillId="9" borderId="71" xfId="0" applyFill="1" applyBorder="1" applyAlignment="1">
      <alignment horizontal="center" vertical="center"/>
    </xf>
    <xf numFmtId="0" fontId="0" fillId="9" borderId="71" xfId="0" applyFill="1" applyBorder="1" applyAlignment="1">
      <alignment vertical="center" shrinkToFit="1"/>
    </xf>
    <xf numFmtId="0" fontId="0" fillId="9" borderId="72" xfId="0" applyFill="1" applyBorder="1" applyAlignment="1">
      <alignment vertical="center" shrinkToFit="1"/>
    </xf>
    <xf numFmtId="0" fontId="5" fillId="9" borderId="3" xfId="0" applyFont="1" applyFill="1" applyBorder="1" applyAlignment="1">
      <alignment vertical="center" wrapText="1"/>
    </xf>
    <xf numFmtId="0" fontId="2" fillId="9" borderId="13"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3" fillId="9" borderId="70" xfId="0" applyFont="1" applyFill="1" applyBorder="1" applyAlignment="1">
      <alignment horizontal="center" vertical="center" wrapText="1"/>
    </xf>
    <xf numFmtId="0" fontId="3" fillId="9" borderId="71" xfId="0" applyFont="1" applyFill="1" applyBorder="1" applyAlignment="1">
      <alignment horizontal="center" vertical="center" wrapText="1"/>
    </xf>
    <xf numFmtId="0" fontId="3" fillId="9" borderId="72" xfId="0" applyFont="1" applyFill="1" applyBorder="1" applyAlignment="1">
      <alignment horizontal="center" vertical="center" wrapText="1"/>
    </xf>
    <xf numFmtId="0" fontId="51" fillId="9" borderId="70" xfId="0" applyFont="1" applyFill="1" applyBorder="1" applyAlignment="1">
      <alignment horizontal="center" vertical="center" wrapText="1"/>
    </xf>
    <xf numFmtId="0" fontId="9" fillId="9" borderId="72" xfId="0" applyFont="1" applyFill="1" applyBorder="1" applyAlignment="1">
      <alignment horizontal="center" vertical="center" wrapText="1"/>
    </xf>
    <xf numFmtId="0" fontId="0" fillId="9" borderId="15" xfId="0" applyFill="1" applyBorder="1" applyAlignment="1">
      <alignment vertical="center" wrapText="1"/>
    </xf>
    <xf numFmtId="0" fontId="0" fillId="2" borderId="70" xfId="0" applyFill="1" applyBorder="1" applyAlignment="1">
      <alignment horizontal="center" vertical="center"/>
    </xf>
    <xf numFmtId="0" fontId="0" fillId="2" borderId="72" xfId="0" applyFill="1" applyBorder="1" applyAlignment="1">
      <alignment horizontal="center" vertical="center"/>
    </xf>
    <xf numFmtId="0" fontId="0" fillId="3" borderId="70" xfId="0" applyFill="1" applyBorder="1" applyAlignment="1">
      <alignment horizontal="center" vertical="center"/>
    </xf>
    <xf numFmtId="0" fontId="0" fillId="3" borderId="72" xfId="0" applyFill="1" applyBorder="1" applyAlignment="1">
      <alignment horizontal="center" vertical="center"/>
    </xf>
    <xf numFmtId="0" fontId="0" fillId="0" borderId="3" xfId="0" applyBorder="1" applyAlignment="1">
      <alignment horizontal="center" vertical="center"/>
    </xf>
    <xf numFmtId="0" fontId="0" fillId="2" borderId="123" xfId="0" applyFill="1" applyBorder="1" applyAlignment="1">
      <alignment vertical="center" shrinkToFit="1"/>
    </xf>
    <xf numFmtId="0" fontId="0" fillId="2" borderId="87" xfId="0" applyFill="1" applyBorder="1" applyAlignment="1">
      <alignment vertical="center" shrinkToFit="1"/>
    </xf>
    <xf numFmtId="0" fontId="0" fillId="2" borderId="97" xfId="0" applyFill="1" applyBorder="1" applyAlignment="1">
      <alignment vertical="center" shrinkToFit="1"/>
    </xf>
    <xf numFmtId="0" fontId="0" fillId="3" borderId="97" xfId="0" applyFill="1" applyBorder="1" applyAlignment="1">
      <alignment vertical="center" shrinkToFit="1"/>
    </xf>
    <xf numFmtId="0" fontId="9" fillId="9" borderId="4" xfId="0" applyFont="1" applyFill="1" applyBorder="1" applyAlignment="1">
      <alignment horizontal="center" vertical="center" wrapText="1"/>
    </xf>
    <xf numFmtId="0" fontId="9" fillId="0" borderId="6"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0" fillId="0" borderId="15" xfId="0" applyBorder="1">
      <alignment vertical="center"/>
    </xf>
    <xf numFmtId="38" fontId="0" fillId="3" borderId="120" xfId="1" applyFont="1" applyFill="1" applyBorder="1" applyAlignment="1" applyProtection="1">
      <alignment vertical="center"/>
    </xf>
    <xf numFmtId="38" fontId="0" fillId="3" borderId="95" xfId="1" applyFont="1" applyFill="1" applyBorder="1" applyAlignment="1" applyProtection="1">
      <alignment vertical="center"/>
    </xf>
    <xf numFmtId="38" fontId="0" fillId="3" borderId="103" xfId="1" applyFont="1" applyFill="1" applyBorder="1" applyAlignment="1" applyProtection="1">
      <alignment vertical="center"/>
    </xf>
    <xf numFmtId="38" fontId="0" fillId="3" borderId="85" xfId="1" applyFont="1" applyFill="1" applyBorder="1" applyAlignment="1" applyProtection="1">
      <alignment vertical="center" shrinkToFit="1"/>
    </xf>
    <xf numFmtId="0" fontId="0" fillId="0" borderId="3" xfId="0" applyBorder="1" applyAlignment="1">
      <alignment horizontal="center" vertical="center" wrapText="1" shrinkToFit="1"/>
    </xf>
    <xf numFmtId="0" fontId="0" fillId="0" borderId="13" xfId="0" applyBorder="1" applyAlignment="1">
      <alignment vertical="center" wrapText="1"/>
    </xf>
    <xf numFmtId="0" fontId="0" fillId="0" borderId="13" xfId="0" applyBorder="1">
      <alignment vertical="center"/>
    </xf>
    <xf numFmtId="0" fontId="0" fillId="3" borderId="38" xfId="0" applyFill="1" applyBorder="1" applyAlignment="1">
      <alignment horizontal="center" vertical="center"/>
    </xf>
    <xf numFmtId="0" fontId="0" fillId="3" borderId="122" xfId="0" applyFill="1" applyBorder="1" applyAlignment="1">
      <alignment vertical="center" shrinkToFit="1"/>
    </xf>
    <xf numFmtId="38" fontId="0" fillId="3" borderId="122" xfId="1" applyFont="1" applyFill="1" applyBorder="1" applyAlignment="1" applyProtection="1">
      <alignment vertical="center" shrinkToFit="1"/>
    </xf>
    <xf numFmtId="0" fontId="0" fillId="3" borderId="28" xfId="0" applyFill="1" applyBorder="1" applyAlignment="1">
      <alignment horizontal="center" vertical="center"/>
    </xf>
    <xf numFmtId="38" fontId="0" fillId="2" borderId="4" xfId="1" applyFont="1" applyFill="1" applyBorder="1" applyAlignment="1" applyProtection="1">
      <alignment vertical="center"/>
    </xf>
    <xf numFmtId="38" fontId="0" fillId="2" borderId="5" xfId="1" applyFont="1" applyFill="1" applyBorder="1" applyAlignment="1" applyProtection="1">
      <alignment vertical="center"/>
    </xf>
    <xf numFmtId="0" fontId="0" fillId="0" borderId="7" xfId="0" applyBorder="1">
      <alignment vertical="center"/>
    </xf>
    <xf numFmtId="0" fontId="0" fillId="0" borderId="0" xfId="0">
      <alignment vertical="center"/>
    </xf>
    <xf numFmtId="0" fontId="0" fillId="3" borderId="121" xfId="0" applyFill="1" applyBorder="1" applyAlignment="1">
      <alignment vertical="center" shrinkToFit="1"/>
    </xf>
    <xf numFmtId="38" fontId="0" fillId="3" borderId="121" xfId="1" applyFont="1" applyFill="1" applyBorder="1" applyAlignment="1" applyProtection="1">
      <alignment vertical="center" shrinkToFit="1"/>
    </xf>
    <xf numFmtId="0" fontId="0" fillId="3" borderId="23" xfId="0" applyFill="1" applyBorder="1" applyAlignment="1">
      <alignment horizontal="center" vertical="center"/>
    </xf>
    <xf numFmtId="0" fontId="0" fillId="3" borderId="86" xfId="0" applyFill="1" applyBorder="1" applyAlignment="1">
      <alignment vertical="center" shrinkToFit="1"/>
    </xf>
    <xf numFmtId="38" fontId="0" fillId="3" borderId="86" xfId="1" applyFont="1" applyFill="1" applyBorder="1" applyAlignment="1" applyProtection="1">
      <alignment vertical="center" shrinkToFit="1"/>
    </xf>
    <xf numFmtId="0" fontId="0" fillId="9" borderId="7" xfId="0" applyFill="1" applyBorder="1">
      <alignment vertical="center"/>
    </xf>
    <xf numFmtId="0" fontId="0" fillId="9" borderId="0" xfId="0" applyFill="1">
      <alignment vertical="center"/>
    </xf>
    <xf numFmtId="0" fontId="0" fillId="9" borderId="8" xfId="0" applyFill="1" applyBorder="1">
      <alignment vertical="center"/>
    </xf>
    <xf numFmtId="38" fontId="0" fillId="2" borderId="120" xfId="1" applyFont="1" applyFill="1" applyBorder="1" applyAlignment="1" applyProtection="1">
      <alignment vertical="center"/>
    </xf>
    <xf numFmtId="38" fontId="0" fillId="2" borderId="95" xfId="1" applyFont="1" applyFill="1" applyBorder="1" applyAlignment="1" applyProtection="1">
      <alignment vertical="center"/>
    </xf>
    <xf numFmtId="38" fontId="0" fillId="2" borderId="103" xfId="1" applyFont="1" applyFill="1" applyBorder="1" applyAlignment="1" applyProtection="1">
      <alignment vertical="center"/>
    </xf>
    <xf numFmtId="0" fontId="0" fillId="2" borderId="103" xfId="0" applyFill="1" applyBorder="1">
      <alignment vertical="center"/>
    </xf>
    <xf numFmtId="0" fontId="0" fillId="0" borderId="15" xfId="0" applyBorder="1" applyAlignment="1">
      <alignment vertical="center" shrinkToFit="1"/>
    </xf>
    <xf numFmtId="0" fontId="30" fillId="9" borderId="13" xfId="0" applyFont="1" applyFill="1" applyBorder="1" applyAlignment="1">
      <alignment vertical="center" wrapText="1"/>
    </xf>
    <xf numFmtId="0" fontId="0" fillId="0" borderId="66" xfId="0" applyBorder="1">
      <alignment vertical="center"/>
    </xf>
    <xf numFmtId="0" fontId="0" fillId="2" borderId="15" xfId="0" applyFill="1" applyBorder="1" applyAlignment="1">
      <alignment horizontal="center" vertical="center" shrinkToFit="1"/>
    </xf>
    <xf numFmtId="0" fontId="0" fillId="2" borderId="16" xfId="0" applyFill="1" applyBorder="1" applyAlignment="1">
      <alignment horizontal="center" vertical="center" shrinkToFit="1"/>
    </xf>
    <xf numFmtId="0" fontId="32" fillId="3" borderId="123" xfId="0" applyFont="1" applyFill="1" applyBorder="1" applyAlignment="1">
      <alignment vertical="center" shrinkToFit="1"/>
    </xf>
    <xf numFmtId="0" fontId="32" fillId="3" borderId="87" xfId="0" applyFont="1" applyFill="1" applyBorder="1" applyAlignment="1">
      <alignment vertical="center" shrinkToFit="1"/>
    </xf>
    <xf numFmtId="0" fontId="32" fillId="3" borderId="124" xfId="0" applyFont="1" applyFill="1" applyBorder="1" applyAlignment="1">
      <alignment vertical="center" shrinkToFit="1"/>
    </xf>
    <xf numFmtId="0" fontId="0" fillId="9" borderId="15" xfId="0" applyFill="1" applyBorder="1" applyAlignment="1">
      <alignment horizontal="center" vertical="center" shrinkToFit="1"/>
    </xf>
    <xf numFmtId="0" fontId="0" fillId="9" borderId="17" xfId="0" applyFill="1" applyBorder="1" applyAlignment="1">
      <alignment horizontal="center" vertical="center" shrinkToFit="1"/>
    </xf>
    <xf numFmtId="0" fontId="2" fillId="9" borderId="3" xfId="0" applyFont="1" applyFill="1" applyBorder="1" applyAlignment="1">
      <alignment horizontal="center" vertical="center" wrapText="1" shrinkToFit="1"/>
    </xf>
    <xf numFmtId="0" fontId="4" fillId="9" borderId="3" xfId="0" applyFont="1" applyFill="1" applyBorder="1" applyAlignment="1">
      <alignment horizontal="center" vertical="center" shrinkToFit="1"/>
    </xf>
    <xf numFmtId="0" fontId="0" fillId="3" borderId="32" xfId="0" applyFill="1" applyBorder="1" applyAlignment="1">
      <alignment horizontal="center" vertical="center"/>
    </xf>
    <xf numFmtId="0" fontId="0" fillId="3" borderId="33" xfId="0" applyFill="1" applyBorder="1" applyAlignment="1">
      <alignment horizontal="center" vertical="center"/>
    </xf>
    <xf numFmtId="0" fontId="0" fillId="3" borderId="34" xfId="0" applyFill="1" applyBorder="1" applyAlignment="1">
      <alignment horizontal="center" vertical="center"/>
    </xf>
    <xf numFmtId="0" fontId="0" fillId="9" borderId="4" xfId="0" applyFill="1" applyBorder="1" applyAlignment="1">
      <alignment horizontal="center" vertical="center" wrapText="1"/>
    </xf>
    <xf numFmtId="0" fontId="0" fillId="9" borderId="6" xfId="0" applyFill="1" applyBorder="1" applyAlignment="1">
      <alignment horizontal="center" vertical="center"/>
    </xf>
    <xf numFmtId="0" fontId="0" fillId="9" borderId="9" xfId="0" applyFill="1" applyBorder="1" applyAlignment="1">
      <alignment horizontal="center" vertical="center"/>
    </xf>
    <xf numFmtId="0" fontId="0" fillId="9" borderId="11" xfId="0" applyFill="1" applyBorder="1" applyAlignment="1">
      <alignment horizontal="center" vertical="center"/>
    </xf>
    <xf numFmtId="0" fontId="4" fillId="9" borderId="82" xfId="0" applyFont="1" applyFill="1" applyBorder="1" applyAlignment="1">
      <alignment horizontal="center" vertical="center"/>
    </xf>
    <xf numFmtId="0" fontId="4" fillId="9" borderId="83" xfId="0" applyFont="1" applyFill="1" applyBorder="1" applyAlignment="1">
      <alignment horizontal="center" vertical="center"/>
    </xf>
    <xf numFmtId="0" fontId="4" fillId="9" borderId="84" xfId="0" applyFont="1" applyFill="1" applyBorder="1" applyAlignment="1">
      <alignment horizontal="center" vertical="center"/>
    </xf>
    <xf numFmtId="0" fontId="2" fillId="9" borderId="82" xfId="0" applyFont="1" applyFill="1" applyBorder="1" applyAlignment="1">
      <alignment horizontal="center" vertical="center"/>
    </xf>
    <xf numFmtId="0" fontId="0" fillId="3" borderId="112" xfId="0" applyFill="1" applyBorder="1" applyAlignment="1">
      <alignment horizontal="center" vertical="center" shrinkToFit="1"/>
    </xf>
    <xf numFmtId="0" fontId="0" fillId="3" borderId="195" xfId="0" applyFill="1" applyBorder="1" applyAlignment="1">
      <alignment horizontal="center" vertical="center" shrinkToFit="1"/>
    </xf>
    <xf numFmtId="38" fontId="0" fillId="3" borderId="138" xfId="1" applyFont="1" applyFill="1" applyBorder="1" applyAlignment="1" applyProtection="1">
      <alignment vertical="center"/>
    </xf>
    <xf numFmtId="38" fontId="0" fillId="3" borderId="105" xfId="1" applyFont="1" applyFill="1" applyBorder="1" applyAlignment="1" applyProtection="1">
      <alignment vertical="center"/>
    </xf>
    <xf numFmtId="38" fontId="0" fillId="3" borderId="139" xfId="1" applyFont="1" applyFill="1" applyBorder="1" applyAlignment="1" applyProtection="1">
      <alignment vertical="center"/>
    </xf>
    <xf numFmtId="0" fontId="0" fillId="3" borderId="193" xfId="0" applyFill="1" applyBorder="1" applyAlignment="1">
      <alignment horizontal="center" vertical="center" shrinkToFit="1"/>
    </xf>
    <xf numFmtId="0" fontId="0" fillId="3" borderId="194" xfId="0" applyFill="1" applyBorder="1" applyAlignment="1">
      <alignment horizontal="center" vertical="center" shrinkToFit="1"/>
    </xf>
    <xf numFmtId="38" fontId="0" fillId="3" borderId="146" xfId="1" applyFont="1" applyFill="1" applyBorder="1" applyAlignment="1" applyProtection="1">
      <alignment vertical="center"/>
    </xf>
    <xf numFmtId="38" fontId="0" fillId="3" borderId="147" xfId="1" applyFont="1" applyFill="1" applyBorder="1" applyAlignment="1" applyProtection="1">
      <alignment vertical="center"/>
    </xf>
    <xf numFmtId="38" fontId="0" fillId="3" borderId="148" xfId="1" applyFont="1" applyFill="1" applyBorder="1" applyAlignment="1" applyProtection="1">
      <alignment vertical="center"/>
    </xf>
    <xf numFmtId="0" fontId="0" fillId="9" borderId="193" xfId="0" applyFill="1" applyBorder="1" applyAlignment="1">
      <alignment horizontal="center" vertical="center" shrinkToFit="1"/>
    </xf>
    <xf numFmtId="0" fontId="0" fillId="9" borderId="194" xfId="0" applyFill="1" applyBorder="1" applyAlignment="1">
      <alignment horizontal="center" vertical="center" shrinkToFit="1"/>
    </xf>
    <xf numFmtId="0" fontId="0" fillId="9" borderId="112" xfId="0" applyFill="1" applyBorder="1" applyAlignment="1">
      <alignment horizontal="center" vertical="center" shrinkToFit="1"/>
    </xf>
    <xf numFmtId="0" fontId="0" fillId="9" borderId="195" xfId="0" applyFill="1" applyBorder="1" applyAlignment="1">
      <alignment horizontal="center" vertical="center" shrinkToFit="1"/>
    </xf>
    <xf numFmtId="0" fontId="9" fillId="9" borderId="75" xfId="0" applyFont="1" applyFill="1" applyBorder="1" applyAlignment="1">
      <alignment horizontal="center" vertical="center" textRotation="255" shrinkToFit="1"/>
    </xf>
    <xf numFmtId="0" fontId="9" fillId="0" borderId="114" xfId="0" applyFont="1" applyBorder="1" applyAlignment="1">
      <alignment horizontal="center" vertical="center" textRotation="255"/>
    </xf>
    <xf numFmtId="0" fontId="9" fillId="0" borderId="116" xfId="0" applyFont="1" applyBorder="1" applyAlignment="1">
      <alignment horizontal="center" vertical="center" textRotation="255"/>
    </xf>
    <xf numFmtId="0" fontId="0" fillId="9" borderId="216" xfId="0" applyFill="1" applyBorder="1" applyAlignment="1">
      <alignment horizontal="center" vertical="center" shrinkToFit="1"/>
    </xf>
    <xf numFmtId="0" fontId="0" fillId="9" borderId="209" xfId="0" applyFill="1" applyBorder="1" applyAlignment="1">
      <alignment horizontal="center" vertical="center" shrinkToFit="1"/>
    </xf>
    <xf numFmtId="38" fontId="0" fillId="3" borderId="136" xfId="1" applyFont="1" applyFill="1" applyBorder="1" applyAlignment="1" applyProtection="1">
      <alignment vertical="center"/>
    </xf>
    <xf numFmtId="38" fontId="0" fillId="3" borderId="106" xfId="1" applyFont="1" applyFill="1" applyBorder="1" applyAlignment="1" applyProtection="1">
      <alignment vertical="center"/>
    </xf>
    <xf numFmtId="38" fontId="0" fillId="3" borderId="137" xfId="1" applyFont="1" applyFill="1" applyBorder="1" applyAlignment="1" applyProtection="1">
      <alignment vertical="center"/>
    </xf>
    <xf numFmtId="0" fontId="0" fillId="9" borderId="4" xfId="0" applyFill="1" applyBorder="1" applyAlignment="1">
      <alignment horizontal="center" vertical="center" textRotation="255"/>
    </xf>
    <xf numFmtId="0" fontId="0" fillId="0" borderId="7" xfId="0" applyBorder="1" applyAlignment="1">
      <alignment horizontal="center" vertical="center" textRotation="255"/>
    </xf>
    <xf numFmtId="0" fontId="0" fillId="0" borderId="9" xfId="0" applyBorder="1" applyAlignment="1">
      <alignment horizontal="center" vertical="center" textRotation="255"/>
    </xf>
    <xf numFmtId="38" fontId="0" fillId="2" borderId="136" xfId="1" applyFont="1" applyFill="1" applyBorder="1" applyAlignment="1" applyProtection="1">
      <alignment vertical="center"/>
    </xf>
    <xf numFmtId="38" fontId="0" fillId="2" borderId="106" xfId="1" applyFont="1" applyFill="1" applyBorder="1" applyAlignment="1" applyProtection="1">
      <alignment vertical="center"/>
    </xf>
    <xf numFmtId="38" fontId="0" fillId="2" borderId="137" xfId="1" applyFont="1" applyFill="1" applyBorder="1" applyAlignment="1" applyProtection="1">
      <alignment vertical="center"/>
    </xf>
    <xf numFmtId="0" fontId="0" fillId="9" borderId="9" xfId="0" applyFill="1" applyBorder="1" applyAlignment="1">
      <alignment vertical="center" shrinkToFit="1"/>
    </xf>
    <xf numFmtId="0" fontId="0" fillId="0" borderId="10" xfId="0" applyBorder="1" applyAlignment="1">
      <alignment vertical="center" shrinkToFit="1"/>
    </xf>
    <xf numFmtId="0" fontId="0" fillId="0" borderId="207" xfId="0" applyBorder="1" applyAlignment="1">
      <alignment vertical="center" shrinkToFit="1"/>
    </xf>
    <xf numFmtId="38" fontId="0" fillId="2" borderId="128" xfId="1" applyFont="1" applyFill="1" applyBorder="1" applyAlignment="1" applyProtection="1">
      <alignment vertical="center"/>
    </xf>
    <xf numFmtId="38" fontId="0" fillId="2" borderId="129" xfId="1" applyFont="1" applyFill="1" applyBorder="1" applyAlignment="1" applyProtection="1">
      <alignment vertical="center"/>
    </xf>
    <xf numFmtId="38" fontId="0" fillId="2" borderId="104" xfId="1" applyFont="1" applyFill="1" applyBorder="1" applyAlignment="1" applyProtection="1">
      <alignment vertical="center"/>
    </xf>
    <xf numFmtId="0" fontId="2" fillId="3" borderId="143" xfId="0" applyFont="1" applyFill="1" applyBorder="1" applyAlignment="1">
      <alignment vertical="center" shrinkToFit="1"/>
    </xf>
    <xf numFmtId="0" fontId="4" fillId="3" borderId="144" xfId="0" applyFont="1" applyFill="1" applyBorder="1" applyAlignment="1">
      <alignment vertical="center" shrinkToFit="1"/>
    </xf>
    <xf numFmtId="0" fontId="4" fillId="3" borderId="145" xfId="0" applyFont="1" applyFill="1" applyBorder="1" applyAlignment="1">
      <alignment vertical="center" shrinkToFit="1"/>
    </xf>
    <xf numFmtId="0" fontId="0" fillId="3" borderId="143" xfId="0" applyFill="1" applyBorder="1" applyAlignment="1">
      <alignment vertical="center" shrinkToFit="1"/>
    </xf>
    <xf numFmtId="0" fontId="0" fillId="3" borderId="144" xfId="0" applyFill="1" applyBorder="1" applyAlignment="1">
      <alignment vertical="center" shrinkToFit="1"/>
    </xf>
    <xf numFmtId="0" fontId="0" fillId="3" borderId="145" xfId="0" applyFill="1" applyBorder="1" applyAlignment="1">
      <alignment vertical="center" shrinkToFit="1"/>
    </xf>
    <xf numFmtId="0" fontId="2" fillId="9" borderId="4" xfId="0" applyFont="1" applyFill="1" applyBorder="1" applyAlignment="1">
      <alignment horizontal="center" vertical="center" wrapText="1"/>
    </xf>
    <xf numFmtId="0" fontId="4" fillId="9" borderId="5" xfId="0" applyFont="1" applyFill="1" applyBorder="1" applyAlignment="1">
      <alignment horizontal="center" vertical="center"/>
    </xf>
    <xf numFmtId="0" fontId="4" fillId="9" borderId="6" xfId="0" applyFont="1" applyFill="1"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4" fillId="9" borderId="24" xfId="0" applyFont="1" applyFill="1" applyBorder="1" applyAlignment="1">
      <alignment horizontal="center" vertical="center"/>
    </xf>
    <xf numFmtId="0" fontId="4" fillId="9" borderId="25" xfId="0" applyFont="1" applyFill="1" applyBorder="1" applyAlignment="1">
      <alignment horizontal="center" vertical="center"/>
    </xf>
    <xf numFmtId="0" fontId="4" fillId="9" borderId="26" xfId="0" applyFont="1" applyFill="1" applyBorder="1" applyAlignment="1">
      <alignment horizontal="center" vertical="center"/>
    </xf>
    <xf numFmtId="0" fontId="4" fillId="9" borderId="4" xfId="0" applyFont="1" applyFill="1" applyBorder="1" applyAlignment="1">
      <alignment horizontal="center" vertical="center" wrapText="1"/>
    </xf>
    <xf numFmtId="0" fontId="2" fillId="9" borderId="24" xfId="0" applyFont="1" applyFill="1" applyBorder="1" applyAlignment="1">
      <alignment horizontal="center" vertical="center" wrapText="1"/>
    </xf>
    <xf numFmtId="0" fontId="4" fillId="9" borderId="25" xfId="0" applyFont="1" applyFill="1" applyBorder="1" applyAlignment="1">
      <alignment horizontal="center" vertical="center" wrapText="1"/>
    </xf>
    <xf numFmtId="0" fontId="4" fillId="9" borderId="26" xfId="0" applyFont="1" applyFill="1" applyBorder="1" applyAlignment="1">
      <alignment horizontal="center" vertical="center" wrapText="1"/>
    </xf>
    <xf numFmtId="0" fontId="5" fillId="9" borderId="98" xfId="0" applyFont="1" applyFill="1" applyBorder="1" applyAlignment="1">
      <alignment horizontal="center" vertical="center"/>
    </xf>
    <xf numFmtId="0" fontId="5" fillId="9" borderId="88" xfId="0" applyFont="1" applyFill="1" applyBorder="1" applyAlignment="1">
      <alignment horizontal="center" vertical="center"/>
    </xf>
    <xf numFmtId="0" fontId="5" fillId="9" borderId="96" xfId="0" applyFont="1" applyFill="1" applyBorder="1" applyAlignment="1">
      <alignment horizontal="center" vertical="center"/>
    </xf>
    <xf numFmtId="0" fontId="30" fillId="3" borderId="17" xfId="0" applyFont="1" applyFill="1" applyBorder="1" applyAlignment="1">
      <alignment horizontal="center" vertical="center" shrinkToFit="1"/>
    </xf>
    <xf numFmtId="0" fontId="30" fillId="3" borderId="3" xfId="0" applyFont="1" applyFill="1" applyBorder="1" applyAlignment="1">
      <alignment horizontal="center" vertical="center" shrinkToFit="1"/>
    </xf>
    <xf numFmtId="0" fontId="30" fillId="3" borderId="3" xfId="0" applyFont="1" applyFill="1" applyBorder="1" applyAlignment="1">
      <alignment horizontal="center" vertical="center" wrapText="1"/>
    </xf>
    <xf numFmtId="0" fontId="30" fillId="3" borderId="3" xfId="0" applyFont="1" applyFill="1" applyBorder="1" applyAlignment="1">
      <alignment horizontal="center" vertical="center"/>
    </xf>
    <xf numFmtId="0" fontId="0" fillId="0" borderId="13" xfId="0" applyBorder="1" applyAlignment="1">
      <alignment horizontal="center" vertical="center"/>
    </xf>
    <xf numFmtId="0" fontId="0" fillId="9" borderId="24" xfId="0" applyFill="1" applyBorder="1" applyAlignment="1">
      <alignment horizontal="center" vertical="center" wrapText="1"/>
    </xf>
    <xf numFmtId="0" fontId="0" fillId="9" borderId="25" xfId="0" applyFill="1" applyBorder="1" applyAlignment="1">
      <alignment horizontal="center" vertical="center"/>
    </xf>
    <xf numFmtId="0" fontId="2" fillId="9" borderId="98" xfId="0" applyFont="1" applyFill="1" applyBorder="1" applyAlignment="1">
      <alignment horizontal="left" vertical="center" wrapText="1"/>
    </xf>
    <xf numFmtId="0" fontId="4" fillId="9" borderId="88" xfId="0" applyFont="1" applyFill="1" applyBorder="1" applyAlignment="1">
      <alignment horizontal="left" vertical="center"/>
    </xf>
    <xf numFmtId="0" fontId="0" fillId="2" borderId="103" xfId="0" applyFill="1" applyBorder="1" applyAlignment="1">
      <alignment horizontal="center" vertical="center" shrinkToFit="1"/>
    </xf>
    <xf numFmtId="0" fontId="0" fillId="2" borderId="85" xfId="0" applyFill="1" applyBorder="1" applyAlignment="1">
      <alignment horizontal="center" vertical="center" shrinkToFit="1"/>
    </xf>
    <xf numFmtId="38" fontId="0" fillId="2" borderId="85" xfId="1" applyFont="1" applyFill="1" applyBorder="1" applyAlignment="1" applyProtection="1">
      <alignment vertical="center"/>
    </xf>
    <xf numFmtId="0" fontId="0" fillId="0" borderId="85" xfId="0" applyBorder="1">
      <alignment vertical="center"/>
    </xf>
    <xf numFmtId="0" fontId="0" fillId="9" borderId="26" xfId="0" applyFill="1" applyBorder="1" applyAlignment="1">
      <alignment horizontal="center" vertical="center"/>
    </xf>
    <xf numFmtId="0" fontId="5" fillId="9" borderId="98" xfId="0" applyFont="1" applyFill="1" applyBorder="1" applyAlignment="1">
      <alignment vertical="center" shrinkToFit="1"/>
    </xf>
    <xf numFmtId="0" fontId="5" fillId="9" borderId="88" xfId="0" applyFont="1" applyFill="1" applyBorder="1" applyAlignment="1">
      <alignment vertical="center" shrinkToFit="1"/>
    </xf>
    <xf numFmtId="0" fontId="0" fillId="9" borderId="88" xfId="0" applyFill="1" applyBorder="1" applyAlignment="1">
      <alignment vertical="center" shrinkToFit="1"/>
    </xf>
    <xf numFmtId="0" fontId="4" fillId="2" borderId="120" xfId="0" applyFont="1" applyFill="1" applyBorder="1" applyAlignment="1">
      <alignment horizontal="center" vertical="center" shrinkToFit="1"/>
    </xf>
    <xf numFmtId="0" fontId="4" fillId="2" borderId="95" xfId="0" applyFont="1" applyFill="1" applyBorder="1" applyAlignment="1">
      <alignment horizontal="center" vertical="center" shrinkToFit="1"/>
    </xf>
    <xf numFmtId="0" fontId="2" fillId="2" borderId="143" xfId="0" applyFont="1" applyFill="1" applyBorder="1" applyAlignment="1">
      <alignment vertical="center" shrinkToFit="1"/>
    </xf>
    <xf numFmtId="0" fontId="0" fillId="0" borderId="144" xfId="0" applyBorder="1" applyAlignment="1">
      <alignment vertical="center" shrinkToFit="1"/>
    </xf>
    <xf numFmtId="0" fontId="0" fillId="0" borderId="145" xfId="0" applyBorder="1" applyAlignment="1">
      <alignment vertical="center" shrinkToFit="1"/>
    </xf>
    <xf numFmtId="0" fontId="0" fillId="0" borderId="9" xfId="0" applyBorder="1" applyAlignment="1">
      <alignment horizontal="center" vertical="center"/>
    </xf>
    <xf numFmtId="0" fontId="0" fillId="9" borderId="118" xfId="0" applyFill="1" applyBorder="1">
      <alignment vertical="center"/>
    </xf>
    <xf numFmtId="0" fontId="0" fillId="9" borderId="76" xfId="0" applyFill="1" applyBorder="1">
      <alignment vertical="center"/>
    </xf>
    <xf numFmtId="0" fontId="0" fillId="9" borderId="115" xfId="0" applyFill="1" applyBorder="1">
      <alignment vertical="center"/>
    </xf>
    <xf numFmtId="0" fontId="2" fillId="2" borderId="130" xfId="0" applyFont="1" applyFill="1" applyBorder="1" applyAlignment="1">
      <alignment vertical="center" shrinkToFit="1"/>
    </xf>
    <xf numFmtId="0" fontId="0" fillId="0" borderId="131" xfId="0" applyBorder="1" applyAlignment="1">
      <alignment vertical="center" shrinkToFit="1"/>
    </xf>
    <xf numFmtId="0" fontId="0" fillId="0" borderId="132" xfId="0" applyBorder="1" applyAlignment="1">
      <alignment vertical="center" shrinkToFit="1"/>
    </xf>
    <xf numFmtId="0" fontId="0" fillId="2" borderId="203" xfId="0" applyFill="1" applyBorder="1">
      <alignment vertical="center"/>
    </xf>
    <xf numFmtId="0" fontId="0" fillId="2" borderId="205" xfId="0" applyFill="1" applyBorder="1">
      <alignment vertical="center"/>
    </xf>
    <xf numFmtId="0" fontId="0" fillId="2" borderId="204" xfId="0" applyFill="1" applyBorder="1">
      <alignment vertical="center"/>
    </xf>
    <xf numFmtId="0" fontId="0" fillId="2" borderId="206" xfId="0" applyFill="1" applyBorder="1">
      <alignment vertical="center"/>
    </xf>
    <xf numFmtId="0" fontId="3" fillId="9" borderId="3" xfId="0" applyFont="1" applyFill="1" applyBorder="1" applyAlignment="1">
      <alignment vertical="center" wrapText="1"/>
    </xf>
    <xf numFmtId="0" fontId="2" fillId="3" borderId="85" xfId="0" applyFont="1" applyFill="1" applyBorder="1" applyAlignment="1">
      <alignment vertical="center" shrinkToFit="1"/>
    </xf>
    <xf numFmtId="0" fontId="2" fillId="3" borderId="17" xfId="0" applyFont="1" applyFill="1" applyBorder="1" applyAlignment="1">
      <alignment horizontal="center" vertical="center" shrinkToFit="1"/>
    </xf>
    <xf numFmtId="0" fontId="2" fillId="3" borderId="3"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4" fillId="3" borderId="15" xfId="0" applyFont="1" applyFill="1" applyBorder="1" applyAlignment="1">
      <alignment horizontal="center" vertical="center" shrinkToFit="1"/>
    </xf>
    <xf numFmtId="0" fontId="2" fillId="3" borderId="85" xfId="0" applyFont="1" applyFill="1" applyBorder="1" applyAlignment="1">
      <alignment horizontal="center" vertical="center" shrinkToFit="1"/>
    </xf>
    <xf numFmtId="0" fontId="4" fillId="3" borderId="85" xfId="0" applyFont="1" applyFill="1" applyBorder="1" applyAlignment="1">
      <alignment horizontal="center" vertical="center" shrinkToFit="1"/>
    </xf>
    <xf numFmtId="0" fontId="4" fillId="3" borderId="85" xfId="0" applyFont="1" applyFill="1" applyBorder="1" applyAlignment="1">
      <alignment vertical="center" shrinkToFit="1"/>
    </xf>
    <xf numFmtId="0" fontId="3" fillId="9" borderId="3" xfId="0" applyFont="1" applyFill="1" applyBorder="1" applyAlignment="1">
      <alignment horizontal="center" vertical="center" wrapText="1"/>
    </xf>
    <xf numFmtId="0" fontId="5" fillId="9" borderId="3" xfId="0" applyFont="1" applyFill="1" applyBorder="1" applyAlignment="1">
      <alignment horizontal="center" vertical="center"/>
    </xf>
    <xf numFmtId="0" fontId="4" fillId="9" borderId="13" xfId="0" applyFont="1" applyFill="1" applyBorder="1" applyAlignment="1">
      <alignment horizontal="center" vertical="center" wrapText="1"/>
    </xf>
    <xf numFmtId="0" fontId="4" fillId="9" borderId="13" xfId="0" applyFont="1" applyFill="1" applyBorder="1">
      <alignment vertical="center"/>
    </xf>
    <xf numFmtId="0" fontId="0" fillId="9" borderId="4" xfId="0" applyFill="1"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2" fillId="3" borderId="85" xfId="0" applyFont="1" applyFill="1" applyBorder="1" applyAlignment="1">
      <alignment vertical="center" wrapText="1"/>
    </xf>
    <xf numFmtId="38" fontId="2" fillId="3" borderId="173" xfId="1" applyFont="1" applyFill="1" applyBorder="1" applyAlignment="1" applyProtection="1">
      <alignment horizontal="center" vertical="center" shrinkToFit="1"/>
    </xf>
    <xf numFmtId="38" fontId="2" fillId="3" borderId="0" xfId="1" applyFont="1" applyFill="1" applyBorder="1" applyAlignment="1" applyProtection="1">
      <alignment horizontal="center" vertical="center" shrinkToFit="1"/>
    </xf>
    <xf numFmtId="38" fontId="2" fillId="3" borderId="174" xfId="1" applyFont="1" applyFill="1" applyBorder="1" applyAlignment="1" applyProtection="1">
      <alignment horizontal="center" vertical="center" shrinkToFit="1"/>
    </xf>
    <xf numFmtId="0" fontId="2" fillId="3" borderId="304" xfId="0" applyFont="1" applyFill="1" applyBorder="1" applyAlignment="1">
      <alignment horizontal="center" vertical="center" shrinkToFit="1"/>
    </xf>
    <xf numFmtId="0" fontId="2" fillId="3" borderId="305" xfId="0" applyFont="1" applyFill="1" applyBorder="1" applyAlignment="1">
      <alignment horizontal="center" vertical="center" shrinkToFit="1"/>
    </xf>
    <xf numFmtId="0" fontId="2" fillId="3" borderId="306" xfId="0" applyFont="1" applyFill="1" applyBorder="1" applyAlignment="1">
      <alignment horizontal="center" vertical="center" shrinkToFit="1"/>
    </xf>
    <xf numFmtId="38" fontId="2" fillId="3" borderId="309" xfId="1" applyFont="1" applyFill="1" applyBorder="1" applyAlignment="1" applyProtection="1">
      <alignment horizontal="right" vertical="center" shrinkToFit="1"/>
    </xf>
    <xf numFmtId="38" fontId="2" fillId="3" borderId="310" xfId="1" applyFont="1" applyFill="1" applyBorder="1" applyAlignment="1" applyProtection="1">
      <alignment horizontal="right" vertical="center" shrinkToFit="1"/>
    </xf>
    <xf numFmtId="38" fontId="2" fillId="3" borderId="311" xfId="1" applyFont="1" applyFill="1" applyBorder="1" applyAlignment="1" applyProtection="1">
      <alignment horizontal="right" vertical="center" shrinkToFit="1"/>
    </xf>
    <xf numFmtId="0" fontId="0" fillId="9" borderId="294" xfId="0" applyFill="1" applyBorder="1" applyAlignment="1">
      <alignment horizontal="center" vertical="center"/>
    </xf>
    <xf numFmtId="0" fontId="0" fillId="9" borderId="295" xfId="0" applyFill="1" applyBorder="1" applyAlignment="1">
      <alignment horizontal="center" vertical="center"/>
    </xf>
    <xf numFmtId="0" fontId="0" fillId="9" borderId="296" xfId="0" applyFill="1" applyBorder="1" applyAlignment="1">
      <alignment horizontal="center" vertical="center"/>
    </xf>
    <xf numFmtId="0" fontId="0" fillId="9" borderId="294" xfId="0" applyFill="1" applyBorder="1" applyAlignment="1">
      <alignment horizontal="center" vertical="center" shrinkToFit="1"/>
    </xf>
    <xf numFmtId="0" fontId="0" fillId="9" borderId="295" xfId="0" applyFill="1" applyBorder="1" applyAlignment="1">
      <alignment horizontal="center" vertical="center" shrinkToFit="1"/>
    </xf>
    <xf numFmtId="0" fontId="0" fillId="9" borderId="296" xfId="0" applyFill="1" applyBorder="1" applyAlignment="1">
      <alignment horizontal="center" vertical="center" shrinkToFit="1"/>
    </xf>
    <xf numFmtId="0" fontId="0" fillId="9" borderId="297" xfId="0" applyFill="1" applyBorder="1" applyAlignment="1">
      <alignment horizontal="center" vertical="center" shrinkToFit="1"/>
    </xf>
    <xf numFmtId="0" fontId="0" fillId="9" borderId="298" xfId="0" applyFill="1" applyBorder="1" applyAlignment="1">
      <alignment horizontal="center" vertical="center" shrinkToFit="1"/>
    </xf>
    <xf numFmtId="0" fontId="0" fillId="9" borderId="299" xfId="0" applyFill="1" applyBorder="1" applyAlignment="1">
      <alignment horizontal="center" vertical="center" shrinkToFit="1"/>
    </xf>
    <xf numFmtId="0" fontId="0" fillId="9" borderId="300" xfId="0" applyFill="1" applyBorder="1" applyAlignment="1">
      <alignment horizontal="center" vertical="center" shrinkToFit="1"/>
    </xf>
    <xf numFmtId="0" fontId="0" fillId="9" borderId="301" xfId="0" applyFill="1" applyBorder="1" applyAlignment="1">
      <alignment horizontal="center" vertical="center" shrinkToFit="1"/>
    </xf>
    <xf numFmtId="0" fontId="0" fillId="9" borderId="302" xfId="0" applyFill="1" applyBorder="1" applyAlignment="1">
      <alignment horizontal="center" vertical="center" shrinkToFit="1"/>
    </xf>
    <xf numFmtId="0" fontId="5" fillId="9" borderId="3" xfId="0" applyFont="1" applyFill="1" applyBorder="1" applyAlignment="1">
      <alignment horizontal="center" vertical="center" wrapText="1"/>
    </xf>
    <xf numFmtId="0" fontId="5" fillId="0" borderId="15" xfId="0" applyFont="1" applyBorder="1" applyAlignment="1">
      <alignment horizontal="center" vertical="center"/>
    </xf>
    <xf numFmtId="0" fontId="3" fillId="3" borderId="123" xfId="0" applyFont="1" applyFill="1" applyBorder="1" applyAlignment="1">
      <alignment vertical="center" shrinkToFit="1"/>
    </xf>
    <xf numFmtId="0" fontId="3" fillId="3" borderId="87" xfId="0" applyFont="1" applyFill="1" applyBorder="1" applyAlignment="1">
      <alignment vertical="center" shrinkToFit="1"/>
    </xf>
    <xf numFmtId="0" fontId="3" fillId="3" borderId="124" xfId="0" applyFont="1" applyFill="1" applyBorder="1" applyAlignment="1">
      <alignment vertical="center" shrinkToFit="1"/>
    </xf>
    <xf numFmtId="0" fontId="3" fillId="2" borderId="123" xfId="0" applyFont="1" applyFill="1" applyBorder="1" applyAlignment="1">
      <alignment vertical="center" wrapText="1"/>
    </xf>
    <xf numFmtId="0" fontId="3" fillId="2" borderId="87" xfId="0" applyFont="1" applyFill="1" applyBorder="1" applyAlignment="1">
      <alignment vertical="center" wrapText="1"/>
    </xf>
    <xf numFmtId="0" fontId="3" fillId="2" borderId="124" xfId="0" applyFont="1" applyFill="1" applyBorder="1" applyAlignment="1">
      <alignment vertical="center" wrapText="1"/>
    </xf>
    <xf numFmtId="38" fontId="44" fillId="2" borderId="120" xfId="1" applyFont="1" applyFill="1" applyBorder="1" applyAlignment="1" applyProtection="1">
      <alignment vertical="center"/>
    </xf>
    <xf numFmtId="38" fontId="44" fillId="2" borderId="95" xfId="1" applyFont="1" applyFill="1" applyBorder="1" applyAlignment="1" applyProtection="1">
      <alignment vertical="center"/>
    </xf>
    <xf numFmtId="38" fontId="44" fillId="2" borderId="103" xfId="1" applyFont="1" applyFill="1" applyBorder="1" applyAlignment="1" applyProtection="1">
      <alignment vertical="center"/>
    </xf>
    <xf numFmtId="38" fontId="0" fillId="0" borderId="15" xfId="1" applyFont="1" applyFill="1" applyBorder="1" applyAlignment="1" applyProtection="1">
      <alignment vertical="center"/>
    </xf>
    <xf numFmtId="38" fontId="0" fillId="0" borderId="16" xfId="1" applyFont="1" applyFill="1" applyBorder="1" applyAlignment="1" applyProtection="1">
      <alignment vertical="center"/>
    </xf>
    <xf numFmtId="0" fontId="41" fillId="0" borderId="16" xfId="0" applyFont="1" applyBorder="1" applyAlignment="1">
      <alignment vertical="center" shrinkToFit="1"/>
    </xf>
    <xf numFmtId="0" fontId="41" fillId="0" borderId="16" xfId="0" applyFont="1" applyBorder="1">
      <alignment vertical="center"/>
    </xf>
    <xf numFmtId="38" fontId="44" fillId="5" borderId="199" xfId="1" applyFont="1" applyFill="1" applyBorder="1" applyAlignment="1" applyProtection="1">
      <alignment vertical="center"/>
    </xf>
    <xf numFmtId="38" fontId="44" fillId="5" borderId="81" xfId="1" applyFont="1" applyFill="1" applyBorder="1" applyAlignment="1" applyProtection="1">
      <alignment vertical="center"/>
    </xf>
    <xf numFmtId="0" fontId="0" fillId="5" borderId="200" xfId="0" applyFill="1" applyBorder="1">
      <alignment vertical="center"/>
    </xf>
    <xf numFmtId="38" fontId="0" fillId="5" borderId="74" xfId="1" applyFont="1" applyFill="1" applyBorder="1" applyAlignment="1" applyProtection="1">
      <alignment vertical="center"/>
    </xf>
    <xf numFmtId="38" fontId="0" fillId="5" borderId="201" xfId="1" applyFont="1" applyFill="1" applyBorder="1" applyAlignment="1" applyProtection="1">
      <alignment vertical="center"/>
    </xf>
    <xf numFmtId="0" fontId="0" fillId="5" borderId="202" xfId="0" applyFill="1" applyBorder="1">
      <alignment vertical="center"/>
    </xf>
    <xf numFmtId="0" fontId="3" fillId="0" borderId="4" xfId="0" applyFont="1" applyBorder="1" applyAlignment="1">
      <alignment horizontal="right" vertical="center"/>
    </xf>
    <xf numFmtId="0" fontId="3" fillId="0" borderId="9" xfId="0" applyFont="1" applyBorder="1" applyAlignment="1">
      <alignment horizontal="right" vertical="center"/>
    </xf>
    <xf numFmtId="0" fontId="3" fillId="3" borderId="136" xfId="0" applyFont="1" applyFill="1" applyBorder="1" applyAlignment="1">
      <alignment vertical="center" shrinkToFit="1"/>
    </xf>
    <xf numFmtId="0" fontId="0" fillId="0" borderId="106" xfId="0" applyBorder="1" applyAlignment="1">
      <alignment vertical="center" shrinkToFit="1"/>
    </xf>
    <xf numFmtId="0" fontId="0" fillId="0" borderId="137" xfId="0" applyBorder="1" applyAlignment="1">
      <alignment vertical="center" shrinkToFit="1"/>
    </xf>
    <xf numFmtId="0" fontId="3" fillId="3" borderId="138" xfId="0" applyFont="1" applyFill="1" applyBorder="1" applyAlignment="1">
      <alignment vertical="center" shrinkToFit="1"/>
    </xf>
    <xf numFmtId="0" fontId="0" fillId="0" borderId="105" xfId="0" applyBorder="1" applyAlignment="1">
      <alignment vertical="center" shrinkToFit="1"/>
    </xf>
    <xf numFmtId="0" fontId="0" fillId="0" borderId="139" xfId="0" applyBorder="1" applyAlignment="1">
      <alignment vertical="center" shrinkToFit="1"/>
    </xf>
    <xf numFmtId="0" fontId="3" fillId="0" borderId="321" xfId="0" applyFont="1" applyBorder="1" applyAlignment="1">
      <alignment horizontal="right" vertical="center"/>
    </xf>
    <xf numFmtId="0" fontId="3" fillId="0" borderId="322" xfId="0" applyFont="1" applyBorder="1" applyAlignment="1">
      <alignment horizontal="right" vertical="center"/>
    </xf>
    <xf numFmtId="0" fontId="44" fillId="2" borderId="125" xfId="0" applyFont="1" applyFill="1" applyBorder="1">
      <alignment vertical="center"/>
    </xf>
    <xf numFmtId="0" fontId="44" fillId="2" borderId="127" xfId="0" applyFont="1" applyFill="1" applyBorder="1">
      <alignment vertical="center"/>
    </xf>
    <xf numFmtId="0" fontId="44" fillId="2" borderId="120" xfId="0" applyFont="1" applyFill="1" applyBorder="1">
      <alignment vertical="center"/>
    </xf>
    <xf numFmtId="0" fontId="44" fillId="0" borderId="103" xfId="0" applyFont="1" applyBorder="1">
      <alignment vertical="center"/>
    </xf>
    <xf numFmtId="0" fontId="44" fillId="2" borderId="103" xfId="0" applyFont="1" applyFill="1" applyBorder="1">
      <alignment vertical="center"/>
    </xf>
    <xf numFmtId="0" fontId="0" fillId="11" borderId="67" xfId="0" applyFill="1" applyBorder="1">
      <alignment vertical="center"/>
    </xf>
    <xf numFmtId="0" fontId="0" fillId="0" borderId="65" xfId="0" applyBorder="1">
      <alignment vertical="center"/>
    </xf>
    <xf numFmtId="0" fontId="0" fillId="0" borderId="107" xfId="0" applyBorder="1">
      <alignment vertical="center"/>
    </xf>
    <xf numFmtId="0" fontId="0" fillId="0" borderId="67" xfId="0" applyBorder="1">
      <alignment vertical="center"/>
    </xf>
    <xf numFmtId="0" fontId="44" fillId="3" borderId="120" xfId="0" applyFont="1" applyFill="1" applyBorder="1">
      <alignment vertical="center"/>
    </xf>
    <xf numFmtId="0" fontId="44" fillId="3" borderId="103" xfId="0" applyFont="1" applyFill="1" applyBorder="1">
      <alignment vertical="center"/>
    </xf>
    <xf numFmtId="0" fontId="0" fillId="11" borderId="81" xfId="0" applyFill="1" applyBorder="1" applyAlignment="1">
      <alignment horizontal="center" vertical="center"/>
    </xf>
    <xf numFmtId="0" fontId="0" fillId="11" borderId="200" xfId="0" applyFill="1" applyBorder="1" applyAlignment="1">
      <alignment horizontal="center" vertical="center"/>
    </xf>
    <xf numFmtId="0" fontId="0" fillId="11" borderId="65" xfId="0" applyFill="1" applyBorder="1" applyAlignment="1">
      <alignment horizontal="center" vertical="center"/>
    </xf>
    <xf numFmtId="0" fontId="0" fillId="11" borderId="107" xfId="0" applyFill="1" applyBorder="1" applyAlignment="1">
      <alignment horizontal="center" vertical="center"/>
    </xf>
    <xf numFmtId="0" fontId="0" fillId="9" borderId="42" xfId="0" applyFill="1" applyBorder="1" applyAlignment="1">
      <alignment vertical="center" wrapText="1"/>
    </xf>
    <xf numFmtId="0" fontId="0" fillId="9" borderId="42" xfId="0" applyFill="1" applyBorder="1">
      <alignment vertical="center"/>
    </xf>
    <xf numFmtId="0" fontId="0" fillId="0" borderId="6" xfId="0" applyBorder="1" applyAlignment="1">
      <alignment horizontal="center" vertical="center" wrapText="1"/>
    </xf>
    <xf numFmtId="0" fontId="30" fillId="9" borderId="15" xfId="0" applyFont="1" applyFill="1" applyBorder="1" applyAlignment="1">
      <alignment vertical="center" wrapText="1"/>
    </xf>
    <xf numFmtId="0" fontId="0" fillId="0" borderId="16" xfId="0" applyBorder="1" applyAlignment="1">
      <alignment vertical="center" wrapText="1"/>
    </xf>
    <xf numFmtId="0" fontId="0" fillId="0" borderId="217" xfId="0" applyBorder="1" applyAlignment="1">
      <alignment vertical="center" wrapText="1"/>
    </xf>
    <xf numFmtId="0" fontId="2" fillId="3" borderId="128" xfId="0" applyFont="1" applyFill="1" applyBorder="1" applyAlignment="1">
      <alignment vertical="center" wrapText="1"/>
    </xf>
    <xf numFmtId="0" fontId="2" fillId="3" borderId="129" xfId="0" applyFont="1" applyFill="1" applyBorder="1" applyAlignment="1">
      <alignment vertical="center" wrapText="1"/>
    </xf>
    <xf numFmtId="0" fontId="2" fillId="3" borderId="95" xfId="0" applyFont="1" applyFill="1" applyBorder="1" applyAlignment="1">
      <alignment vertical="center" wrapText="1"/>
    </xf>
    <xf numFmtId="0" fontId="5" fillId="9" borderId="29" xfId="0" applyFont="1" applyFill="1" applyBorder="1" applyAlignment="1">
      <alignment vertical="center" shrinkToFit="1"/>
    </xf>
    <xf numFmtId="0" fontId="5" fillId="9" borderId="30" xfId="0" applyFont="1" applyFill="1" applyBorder="1" applyAlignment="1">
      <alignment vertical="center" shrinkToFit="1"/>
    </xf>
    <xf numFmtId="0" fontId="5" fillId="9" borderId="30" xfId="0" applyFont="1" applyFill="1" applyBorder="1">
      <alignment vertical="center"/>
    </xf>
    <xf numFmtId="0" fontId="2" fillId="3" borderId="133" xfId="0" applyFont="1" applyFill="1" applyBorder="1" applyAlignment="1">
      <alignment vertical="center" shrinkToFit="1"/>
    </xf>
    <xf numFmtId="0" fontId="2" fillId="3" borderId="134" xfId="0" applyFont="1" applyFill="1" applyBorder="1" applyAlignment="1">
      <alignment vertical="center" shrinkToFit="1"/>
    </xf>
    <xf numFmtId="0" fontId="2" fillId="3" borderId="135" xfId="0" applyFont="1" applyFill="1" applyBorder="1" applyAlignment="1">
      <alignment vertical="center" shrinkToFit="1"/>
    </xf>
    <xf numFmtId="0" fontId="0" fillId="9" borderId="3" xfId="0" applyFill="1" applyBorder="1" applyAlignment="1">
      <alignment vertical="center" textRotation="255"/>
    </xf>
    <xf numFmtId="0" fontId="0" fillId="9" borderId="23" xfId="0" applyFill="1" applyBorder="1">
      <alignment vertical="center"/>
    </xf>
    <xf numFmtId="0" fontId="0" fillId="9" borderId="24" xfId="0" applyFill="1" applyBorder="1">
      <alignment vertical="center"/>
    </xf>
    <xf numFmtId="0" fontId="0" fillId="9" borderId="28" xfId="0" applyFill="1" applyBorder="1">
      <alignment vertical="center"/>
    </xf>
    <xf numFmtId="0" fontId="0" fillId="9" borderId="29" xfId="0" applyFill="1" applyBorder="1">
      <alignment vertical="center"/>
    </xf>
    <xf numFmtId="0" fontId="0" fillId="0" borderId="3" xfId="0" applyBorder="1" applyAlignment="1">
      <alignment vertical="center" shrinkToFit="1"/>
    </xf>
    <xf numFmtId="0" fontId="0" fillId="0" borderId="217" xfId="0" applyBorder="1">
      <alignment vertical="center"/>
    </xf>
    <xf numFmtId="0" fontId="0" fillId="0" borderId="103" xfId="0" applyBorder="1">
      <alignment vertical="center"/>
    </xf>
    <xf numFmtId="0" fontId="0" fillId="3" borderId="24" xfId="0" applyFill="1" applyBorder="1">
      <alignment vertical="center"/>
    </xf>
    <xf numFmtId="0" fontId="0" fillId="0" borderId="25" xfId="0" applyBorder="1">
      <alignment vertical="center"/>
    </xf>
    <xf numFmtId="0" fontId="0" fillId="0" borderId="26" xfId="0" applyBorder="1">
      <alignment vertical="center"/>
    </xf>
    <xf numFmtId="0" fontId="2" fillId="3" borderId="196" xfId="0" applyFont="1" applyFill="1" applyBorder="1" applyAlignment="1">
      <alignment vertical="center" shrinkToFit="1"/>
    </xf>
    <xf numFmtId="0" fontId="2" fillId="0" borderId="197" xfId="0" applyFont="1" applyBorder="1" applyAlignment="1">
      <alignment vertical="center" shrinkToFit="1"/>
    </xf>
    <xf numFmtId="0" fontId="2" fillId="0" borderId="198" xfId="0" applyFont="1" applyBorder="1" applyAlignment="1">
      <alignment vertical="center" shrinkToFit="1"/>
    </xf>
    <xf numFmtId="0" fontId="2" fillId="3" borderId="138" xfId="0" applyFont="1" applyFill="1" applyBorder="1" applyAlignment="1">
      <alignment horizontal="left" vertical="center" wrapText="1"/>
    </xf>
    <xf numFmtId="0" fontId="0" fillId="0" borderId="105" xfId="0" applyBorder="1" applyAlignment="1">
      <alignment horizontal="left" vertical="center"/>
    </xf>
    <xf numFmtId="0" fontId="0" fillId="0" borderId="139" xfId="0" applyBorder="1" applyAlignment="1">
      <alignment horizontal="left" vertical="center"/>
    </xf>
    <xf numFmtId="179" fontId="0" fillId="0" borderId="100" xfId="0" applyNumberFormat="1" applyBorder="1">
      <alignment vertical="center"/>
    </xf>
    <xf numFmtId="179" fontId="0" fillId="0" borderId="64" xfId="0" applyNumberFormat="1" applyBorder="1">
      <alignment vertical="center"/>
    </xf>
    <xf numFmtId="179" fontId="0" fillId="0" borderId="257" xfId="0" applyNumberFormat="1" applyBorder="1">
      <alignment vertical="center"/>
    </xf>
    <xf numFmtId="179" fontId="0" fillId="0" borderId="189" xfId="0" applyNumberFormat="1" applyBorder="1">
      <alignment vertical="center"/>
    </xf>
    <xf numFmtId="0" fontId="0" fillId="2" borderId="13" xfId="0" applyFill="1" applyBorder="1" applyAlignment="1">
      <alignment vertical="center" shrinkToFit="1"/>
    </xf>
    <xf numFmtId="0" fontId="0" fillId="0" borderId="98" xfId="0" applyBorder="1" applyAlignment="1">
      <alignment horizontal="center" vertical="center"/>
    </xf>
    <xf numFmtId="0" fontId="0" fillId="0" borderId="88" xfId="0" applyBorder="1" applyAlignment="1">
      <alignment horizontal="center" vertical="center"/>
    </xf>
    <xf numFmtId="0" fontId="0" fillId="0" borderId="256" xfId="0" applyBorder="1" applyAlignment="1">
      <alignment horizontal="center" vertical="center"/>
    </xf>
    <xf numFmtId="0" fontId="0" fillId="0" borderId="113" xfId="0" applyBorder="1" applyAlignment="1">
      <alignment horizontal="center" vertical="center"/>
    </xf>
    <xf numFmtId="0" fontId="2" fillId="9" borderId="3" xfId="0" applyFont="1" applyFill="1" applyBorder="1" applyAlignment="1">
      <alignment horizontal="right" vertical="center" shrinkToFit="1"/>
    </xf>
    <xf numFmtId="0" fontId="0" fillId="9" borderId="3" xfId="0" applyFill="1" applyBorder="1" applyAlignment="1">
      <alignment horizontal="right" vertical="center" shrinkToFit="1"/>
    </xf>
    <xf numFmtId="0" fontId="0" fillId="0" borderId="3" xfId="0" applyBorder="1" applyAlignment="1">
      <alignment horizontal="right" vertical="center" shrinkToFit="1"/>
    </xf>
    <xf numFmtId="0" fontId="0" fillId="0" borderId="15" xfId="0" applyBorder="1" applyAlignment="1">
      <alignment horizontal="right" vertical="center" shrinkToFit="1"/>
    </xf>
    <xf numFmtId="0" fontId="2" fillId="3" borderId="123" xfId="0" applyFont="1" applyFill="1" applyBorder="1" applyAlignment="1">
      <alignment vertical="center" shrinkToFit="1"/>
    </xf>
    <xf numFmtId="0" fontId="0" fillId="0" borderId="87" xfId="0" applyBorder="1" applyAlignment="1">
      <alignment vertical="center" shrinkToFit="1"/>
    </xf>
    <xf numFmtId="0" fontId="0" fillId="0" borderId="124" xfId="0" applyBorder="1" applyAlignment="1">
      <alignment vertical="center" shrinkToFit="1"/>
    </xf>
    <xf numFmtId="0" fontId="2" fillId="2" borderId="123" xfId="0" applyFont="1" applyFill="1" applyBorder="1" applyAlignment="1">
      <alignment horizontal="left" vertical="top" wrapText="1"/>
    </xf>
    <xf numFmtId="0" fontId="2" fillId="2" borderId="87" xfId="0" applyFont="1" applyFill="1" applyBorder="1" applyAlignment="1">
      <alignment horizontal="left" vertical="top" wrapText="1"/>
    </xf>
    <xf numFmtId="0" fontId="2" fillId="2" borderId="124" xfId="0" applyFont="1" applyFill="1" applyBorder="1" applyAlignment="1">
      <alignment horizontal="left" vertical="top" wrapText="1"/>
    </xf>
    <xf numFmtId="0" fontId="30" fillId="9" borderId="16" xfId="0" applyFont="1" applyFill="1" applyBorder="1" applyAlignment="1">
      <alignment vertical="center" shrinkToFit="1"/>
    </xf>
    <xf numFmtId="179" fontId="0" fillId="0" borderId="188" xfId="0" applyNumberFormat="1" applyBorder="1">
      <alignment vertical="center"/>
    </xf>
    <xf numFmtId="0" fontId="0" fillId="0" borderId="29" xfId="0" applyBorder="1" applyAlignment="1">
      <alignment horizontal="center" vertical="center"/>
    </xf>
    <xf numFmtId="0" fontId="0" fillId="0" borderId="112" xfId="0" applyBorder="1" applyAlignment="1">
      <alignment horizontal="center" vertical="center"/>
    </xf>
    <xf numFmtId="0" fontId="2" fillId="3" borderId="120" xfId="0" applyFont="1" applyFill="1" applyBorder="1" applyAlignment="1">
      <alignment horizontal="left" vertical="top" wrapText="1"/>
    </xf>
    <xf numFmtId="0" fontId="2" fillId="3" borderId="95" xfId="0" applyFont="1" applyFill="1" applyBorder="1" applyAlignment="1">
      <alignment horizontal="left" vertical="top" wrapText="1"/>
    </xf>
    <xf numFmtId="0" fontId="2" fillId="3" borderId="103" xfId="0" applyFont="1" applyFill="1" applyBorder="1" applyAlignment="1">
      <alignment horizontal="left" vertical="top" wrapText="1"/>
    </xf>
    <xf numFmtId="0" fontId="0" fillId="2" borderId="120" xfId="0" applyFill="1" applyBorder="1">
      <alignment vertical="center"/>
    </xf>
    <xf numFmtId="0" fontId="0" fillId="2" borderId="255" xfId="0" applyFill="1" applyBorder="1">
      <alignment vertical="center"/>
    </xf>
    <xf numFmtId="0" fontId="0" fillId="5" borderId="65" xfId="0" applyFill="1" applyBorder="1">
      <alignment vertical="center"/>
    </xf>
    <xf numFmtId="0" fontId="0" fillId="5" borderId="107" xfId="0" applyFill="1" applyBorder="1">
      <alignment vertical="center"/>
    </xf>
    <xf numFmtId="0" fontId="0" fillId="5" borderId="259" xfId="0" applyFill="1" applyBorder="1">
      <alignment vertical="center"/>
    </xf>
    <xf numFmtId="0" fontId="0" fillId="5" borderId="258" xfId="0" applyFill="1" applyBorder="1">
      <alignment vertical="center"/>
    </xf>
    <xf numFmtId="0" fontId="0" fillId="9" borderId="38" xfId="0" applyFill="1" applyBorder="1">
      <alignment vertical="center"/>
    </xf>
    <xf numFmtId="0" fontId="0" fillId="9" borderId="115" xfId="0" applyFill="1" applyBorder="1" applyAlignment="1">
      <alignment vertical="center" shrinkToFit="1"/>
    </xf>
    <xf numFmtId="0" fontId="0" fillId="9" borderId="115" xfId="0" applyFill="1" applyBorder="1" applyAlignment="1">
      <alignment horizontal="center" vertical="center"/>
    </xf>
    <xf numFmtId="0" fontId="0" fillId="3" borderId="95" xfId="0" applyFill="1" applyBorder="1" applyAlignment="1">
      <alignment vertical="center" shrinkToFit="1"/>
    </xf>
    <xf numFmtId="0" fontId="0" fillId="3" borderId="103" xfId="0" applyFill="1" applyBorder="1" applyAlignment="1">
      <alignment vertical="center" shrinkToFit="1"/>
    </xf>
    <xf numFmtId="0" fontId="0" fillId="3" borderId="120" xfId="0" applyFill="1" applyBorder="1" applyAlignment="1">
      <alignment horizontal="center" vertical="center" shrinkToFit="1"/>
    </xf>
    <xf numFmtId="0" fontId="0" fillId="3" borderId="103" xfId="0" applyFill="1" applyBorder="1" applyAlignment="1">
      <alignment horizontal="center" vertical="center" shrinkToFit="1"/>
    </xf>
    <xf numFmtId="0" fontId="2" fillId="0" borderId="120" xfId="0" applyFont="1" applyBorder="1" applyAlignment="1">
      <alignment vertical="center" shrinkToFit="1"/>
    </xf>
    <xf numFmtId="0" fontId="0" fillId="2" borderId="85" xfId="0" applyFill="1" applyBorder="1" applyAlignment="1">
      <alignment vertical="center" shrinkToFit="1"/>
    </xf>
    <xf numFmtId="0" fontId="2" fillId="9" borderId="3" xfId="0" applyFont="1" applyFill="1" applyBorder="1" applyAlignment="1">
      <alignment vertical="center" wrapText="1"/>
    </xf>
    <xf numFmtId="0" fontId="4" fillId="9" borderId="3" xfId="0" applyFont="1" applyFill="1" applyBorder="1">
      <alignment vertical="center"/>
    </xf>
    <xf numFmtId="0" fontId="5" fillId="3" borderId="120" xfId="0" applyFont="1" applyFill="1" applyBorder="1" applyAlignment="1">
      <alignment vertical="center" wrapText="1" shrinkToFit="1"/>
    </xf>
    <xf numFmtId="0" fontId="5" fillId="3" borderId="95" xfId="0" applyFont="1" applyFill="1" applyBorder="1" applyAlignment="1">
      <alignment vertical="center" wrapText="1" shrinkToFit="1"/>
    </xf>
    <xf numFmtId="0" fontId="5" fillId="0" borderId="103" xfId="0" applyFont="1" applyBorder="1" applyAlignment="1">
      <alignment vertical="center" wrapText="1" shrinkToFit="1"/>
    </xf>
    <xf numFmtId="0" fontId="5" fillId="9" borderId="13" xfId="0" applyFont="1" applyFill="1" applyBorder="1" applyAlignment="1">
      <alignment horizontal="center" vertical="center" wrapText="1"/>
    </xf>
    <xf numFmtId="0" fontId="5" fillId="9" borderId="13" xfId="0" applyFont="1" applyFill="1" applyBorder="1" applyAlignment="1">
      <alignment horizontal="center" vertical="center"/>
    </xf>
    <xf numFmtId="0" fontId="5" fillId="9" borderId="13" xfId="0" applyFont="1" applyFill="1" applyBorder="1" applyAlignment="1">
      <alignment vertical="center" shrinkToFit="1"/>
    </xf>
    <xf numFmtId="0" fontId="0" fillId="0" borderId="13" xfId="0" applyBorder="1" applyAlignment="1">
      <alignment vertical="center" shrinkToFit="1"/>
    </xf>
    <xf numFmtId="0" fontId="4" fillId="0" borderId="3" xfId="0" applyFont="1" applyBorder="1" applyAlignment="1">
      <alignment vertical="center" wrapText="1"/>
    </xf>
    <xf numFmtId="0" fontId="0" fillId="0" borderId="3" xfId="0" applyBorder="1" applyAlignment="1">
      <alignment vertical="center" wrapText="1"/>
    </xf>
    <xf numFmtId="0" fontId="32" fillId="2" borderId="13" xfId="0" applyFont="1" applyFill="1" applyBorder="1">
      <alignment vertical="center"/>
    </xf>
    <xf numFmtId="0" fontId="0" fillId="3" borderId="85" xfId="0" applyFill="1" applyBorder="1" applyAlignment="1">
      <alignment horizontal="center" vertical="center"/>
    </xf>
    <xf numFmtId="0" fontId="0" fillId="3" borderId="17" xfId="0" applyFill="1" applyBorder="1">
      <alignment vertical="center"/>
    </xf>
    <xf numFmtId="0" fontId="0" fillId="2" borderId="120" xfId="0" applyFill="1" applyBorder="1" applyAlignment="1">
      <alignment horizontal="center" vertical="center"/>
    </xf>
    <xf numFmtId="0" fontId="0" fillId="2" borderId="103" xfId="0" applyFill="1" applyBorder="1" applyAlignment="1">
      <alignment horizontal="center" vertical="center"/>
    </xf>
    <xf numFmtId="0" fontId="0" fillId="2" borderId="85" xfId="0" applyFill="1" applyBorder="1" applyAlignment="1">
      <alignment horizontal="center" vertical="center"/>
    </xf>
    <xf numFmtId="0" fontId="2" fillId="9" borderId="14" xfId="0" applyFont="1" applyFill="1" applyBorder="1" applyAlignment="1">
      <alignment horizontal="center" vertical="center"/>
    </xf>
    <xf numFmtId="0" fontId="0" fillId="9" borderId="14" xfId="0" applyFill="1" applyBorder="1">
      <alignment vertical="center"/>
    </xf>
    <xf numFmtId="0" fontId="30" fillId="9" borderId="3" xfId="0" applyFont="1" applyFill="1" applyBorder="1" applyAlignment="1">
      <alignment vertical="center" wrapText="1" shrinkToFit="1"/>
    </xf>
    <xf numFmtId="0" fontId="30" fillId="9" borderId="3" xfId="0" applyFont="1" applyFill="1" applyBorder="1" applyAlignment="1">
      <alignment vertical="center" shrinkToFit="1"/>
    </xf>
    <xf numFmtId="38" fontId="0" fillId="2" borderId="252" xfId="1" applyFont="1" applyFill="1" applyBorder="1" applyAlignment="1" applyProtection="1">
      <alignment vertical="center"/>
    </xf>
    <xf numFmtId="38" fontId="0" fillId="2" borderId="253" xfId="1" applyFont="1" applyFill="1" applyBorder="1" applyAlignment="1" applyProtection="1">
      <alignment vertical="center"/>
    </xf>
    <xf numFmtId="38" fontId="0" fillId="2" borderId="254" xfId="1" applyFont="1" applyFill="1" applyBorder="1" applyAlignment="1" applyProtection="1">
      <alignment vertical="center"/>
    </xf>
    <xf numFmtId="2" fontId="6" fillId="0" borderId="9" xfId="0" applyNumberFormat="1" applyFont="1" applyBorder="1" applyAlignment="1">
      <alignment horizontal="center" vertical="center"/>
    </xf>
    <xf numFmtId="2" fontId="6" fillId="0" borderId="10" xfId="0" applyNumberFormat="1" applyFont="1" applyBorder="1" applyAlignment="1">
      <alignment horizontal="center" vertical="center"/>
    </xf>
    <xf numFmtId="2" fontId="6" fillId="0" borderId="11" xfId="0" applyNumberFormat="1" applyFont="1" applyBorder="1" applyAlignment="1">
      <alignment horizontal="center" vertical="center"/>
    </xf>
    <xf numFmtId="0" fontId="2" fillId="2" borderId="120" xfId="0" applyFont="1" applyFill="1" applyBorder="1" applyAlignment="1">
      <alignment horizontal="left" vertical="top" wrapText="1"/>
    </xf>
    <xf numFmtId="0" fontId="2" fillId="2" borderId="95" xfId="0" applyFont="1" applyFill="1" applyBorder="1" applyAlignment="1">
      <alignment horizontal="left" vertical="top" wrapText="1"/>
    </xf>
    <xf numFmtId="0" fontId="2" fillId="0" borderId="95" xfId="0" applyFont="1" applyBorder="1" applyAlignment="1">
      <alignment horizontal="left" vertical="top"/>
    </xf>
    <xf numFmtId="0" fontId="2" fillId="0" borderId="103" xfId="0" applyFont="1" applyBorder="1" applyAlignment="1">
      <alignment horizontal="left" vertical="top"/>
    </xf>
    <xf numFmtId="0" fontId="2" fillId="3" borderId="97" xfId="0" applyFont="1" applyFill="1" applyBorder="1" applyAlignment="1">
      <alignment horizontal="left" vertical="center" shrinkToFit="1"/>
    </xf>
    <xf numFmtId="0" fontId="2" fillId="3" borderId="95" xfId="0" applyFont="1" applyFill="1" applyBorder="1" applyAlignment="1">
      <alignment horizontal="left" vertical="center" shrinkToFit="1"/>
    </xf>
    <xf numFmtId="0" fontId="2" fillId="3" borderId="103" xfId="0" applyFont="1" applyFill="1" applyBorder="1" applyAlignment="1">
      <alignment horizontal="left" vertical="center" shrinkToFit="1"/>
    </xf>
    <xf numFmtId="0" fontId="32" fillId="2" borderId="3" xfId="0" applyFont="1" applyFill="1" applyBorder="1" applyAlignment="1">
      <alignment horizontal="center" vertical="center"/>
    </xf>
    <xf numFmtId="0" fontId="32" fillId="2" borderId="3" xfId="0" applyFont="1" applyFill="1" applyBorder="1" applyAlignment="1">
      <alignment horizontal="center" vertical="center" wrapText="1"/>
    </xf>
    <xf numFmtId="0" fontId="0" fillId="3" borderId="95" xfId="0" applyFill="1" applyBorder="1" applyAlignment="1">
      <alignment horizontal="center" vertical="center" shrinkToFit="1"/>
    </xf>
    <xf numFmtId="0" fontId="0" fillId="3" borderId="175" xfId="0" applyFill="1" applyBorder="1" applyAlignment="1">
      <alignment horizontal="center" vertical="center" shrinkToFit="1"/>
    </xf>
    <xf numFmtId="0" fontId="0" fillId="9" borderId="5" xfId="0" applyFill="1" applyBorder="1" applyAlignment="1">
      <alignment vertical="center" shrinkToFit="1"/>
    </xf>
    <xf numFmtId="0" fontId="0" fillId="9" borderId="6" xfId="0" applyFill="1" applyBorder="1" applyAlignment="1">
      <alignment vertical="center" shrinkToFit="1"/>
    </xf>
    <xf numFmtId="0" fontId="42" fillId="6" borderId="15" xfId="2" applyFont="1" applyFill="1" applyBorder="1" applyAlignment="1" applyProtection="1">
      <alignment horizontal="center" vertical="center"/>
    </xf>
    <xf numFmtId="0" fontId="42" fillId="6" borderId="17" xfId="2" applyFont="1" applyFill="1" applyBorder="1" applyAlignment="1" applyProtection="1">
      <alignment horizontal="center" vertical="center"/>
    </xf>
    <xf numFmtId="0" fontId="0" fillId="9" borderId="156" xfId="0" applyFill="1" applyBorder="1" applyAlignment="1">
      <alignment horizontal="center" vertical="center" wrapText="1"/>
    </xf>
    <xf numFmtId="0" fontId="0" fillId="9" borderId="157" xfId="0" applyFill="1" applyBorder="1" applyAlignment="1">
      <alignment horizontal="center" vertical="center" wrapText="1"/>
    </xf>
    <xf numFmtId="0" fontId="0" fillId="9" borderId="155" xfId="0" applyFill="1" applyBorder="1" applyAlignment="1">
      <alignment horizontal="center" vertical="center"/>
    </xf>
    <xf numFmtId="0" fontId="0" fillId="9" borderId="156" xfId="0" applyFill="1" applyBorder="1" applyAlignment="1">
      <alignment horizontal="center" vertical="center"/>
    </xf>
    <xf numFmtId="0" fontId="0" fillId="9" borderId="157" xfId="0" applyFill="1" applyBorder="1" applyAlignment="1">
      <alignment horizontal="center" vertical="center"/>
    </xf>
    <xf numFmtId="0" fontId="0" fillId="9" borderId="15" xfId="0" applyFill="1" applyBorder="1" applyAlignment="1">
      <alignment horizontal="center" vertical="center" wrapText="1"/>
    </xf>
    <xf numFmtId="0" fontId="0" fillId="9" borderId="17" xfId="0" applyFill="1" applyBorder="1" applyAlignment="1">
      <alignment horizontal="center" vertical="center" wrapText="1"/>
    </xf>
    <xf numFmtId="0" fontId="0" fillId="0" borderId="247" xfId="0" applyBorder="1">
      <alignment vertical="center"/>
    </xf>
    <xf numFmtId="0" fontId="0" fillId="0" borderId="129" xfId="0" applyBorder="1">
      <alignment vertical="center"/>
    </xf>
    <xf numFmtId="0" fontId="0" fillId="0" borderId="248" xfId="0" applyBorder="1">
      <alignment vertical="center"/>
    </xf>
    <xf numFmtId="0" fontId="4" fillId="3" borderId="125" xfId="0" applyFont="1" applyFill="1" applyBorder="1" applyAlignment="1">
      <alignment horizontal="left" vertical="center" wrapText="1"/>
    </xf>
    <xf numFmtId="0" fontId="0" fillId="3" borderId="126" xfId="0" applyFill="1" applyBorder="1" applyAlignment="1">
      <alignment horizontal="left" vertical="center" wrapText="1"/>
    </xf>
    <xf numFmtId="0" fontId="0" fillId="3" borderId="127" xfId="0" applyFill="1" applyBorder="1" applyAlignment="1">
      <alignment horizontal="left" vertical="center" wrapText="1"/>
    </xf>
    <xf numFmtId="0" fontId="0" fillId="0" borderId="173" xfId="0" applyBorder="1" applyAlignment="1">
      <alignment horizontal="left" vertical="center" wrapText="1"/>
    </xf>
    <xf numFmtId="0" fontId="0" fillId="0" borderId="0" xfId="0" applyAlignment="1">
      <alignment horizontal="left" vertical="center" wrapText="1"/>
    </xf>
    <xf numFmtId="0" fontId="0" fillId="0" borderId="174" xfId="0" applyBorder="1" applyAlignment="1">
      <alignment horizontal="left" vertical="center" wrapText="1"/>
    </xf>
    <xf numFmtId="0" fontId="0" fillId="0" borderId="128" xfId="0" applyBorder="1" applyAlignment="1">
      <alignment horizontal="left" vertical="center" wrapText="1"/>
    </xf>
    <xf numFmtId="0" fontId="0" fillId="0" borderId="129" xfId="0" applyBorder="1" applyAlignment="1">
      <alignment horizontal="left" vertical="center" wrapText="1"/>
    </xf>
    <xf numFmtId="0" fontId="0" fillId="0" borderId="104" xfId="0" applyBorder="1" applyAlignment="1">
      <alignment horizontal="left" vertical="center" wrapText="1"/>
    </xf>
    <xf numFmtId="0" fontId="0" fillId="3" borderId="125" xfId="0" applyFill="1" applyBorder="1" applyAlignment="1">
      <alignment vertical="center" wrapText="1"/>
    </xf>
    <xf numFmtId="0" fontId="0" fillId="3" borderId="126" xfId="0" applyFill="1" applyBorder="1" applyAlignment="1">
      <alignment vertical="center" wrapText="1"/>
    </xf>
    <xf numFmtId="0" fontId="0" fillId="0" borderId="126" xfId="0" applyBorder="1" applyAlignment="1">
      <alignment vertical="center" wrapText="1"/>
    </xf>
    <xf numFmtId="0" fontId="0" fillId="0" borderId="95" xfId="0" applyBorder="1" applyAlignment="1">
      <alignment vertical="center" wrapText="1"/>
    </xf>
    <xf numFmtId="0" fontId="0" fillId="0" borderId="103" xfId="0" applyBorder="1" applyAlignment="1">
      <alignment vertical="center" wrapText="1"/>
    </xf>
    <xf numFmtId="0" fontId="2" fillId="9" borderId="15" xfId="0" applyFont="1" applyFill="1" applyBorder="1" applyAlignment="1">
      <alignment vertical="center" wrapText="1"/>
    </xf>
    <xf numFmtId="0" fontId="4" fillId="0" borderId="16" xfId="0" applyFont="1" applyBorder="1">
      <alignment vertical="center"/>
    </xf>
    <xf numFmtId="0" fontId="4" fillId="0" borderId="17" xfId="0" applyFont="1" applyBorder="1">
      <alignment vertical="center"/>
    </xf>
    <xf numFmtId="0" fontId="0" fillId="3" borderId="129" xfId="0" applyFill="1" applyBorder="1" applyAlignment="1">
      <alignment vertical="center" wrapText="1" shrinkToFit="1"/>
    </xf>
    <xf numFmtId="0" fontId="0" fillId="0" borderId="129" xfId="0" applyBorder="1" applyAlignment="1">
      <alignment vertical="center" shrinkToFit="1"/>
    </xf>
    <xf numFmtId="0" fontId="0" fillId="0" borderId="104" xfId="0" applyBorder="1">
      <alignment vertical="center"/>
    </xf>
    <xf numFmtId="0" fontId="2" fillId="3" borderId="125" xfId="0" applyFont="1" applyFill="1" applyBorder="1" applyAlignment="1">
      <alignment horizontal="left" vertical="center" wrapText="1"/>
    </xf>
    <xf numFmtId="0" fontId="2" fillId="3" borderId="126" xfId="0" applyFont="1" applyFill="1" applyBorder="1" applyAlignment="1">
      <alignment horizontal="left" vertical="center" wrapText="1"/>
    </xf>
    <xf numFmtId="0" fontId="2" fillId="3" borderId="173"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128" xfId="0" applyFont="1" applyFill="1" applyBorder="1" applyAlignment="1">
      <alignment horizontal="left" vertical="center" wrapText="1"/>
    </xf>
    <xf numFmtId="0" fontId="2" fillId="3" borderId="129" xfId="0" applyFont="1" applyFill="1" applyBorder="1" applyAlignment="1">
      <alignment horizontal="left" vertical="center" wrapText="1"/>
    </xf>
    <xf numFmtId="0" fontId="2" fillId="3" borderId="196" xfId="0" applyFont="1" applyFill="1" applyBorder="1" applyAlignment="1">
      <alignment horizontal="left" vertical="center" wrapText="1"/>
    </xf>
    <xf numFmtId="0" fontId="2" fillId="3" borderId="197" xfId="0" applyFont="1" applyFill="1" applyBorder="1" applyAlignment="1">
      <alignment horizontal="left" vertical="center" wrapText="1"/>
    </xf>
    <xf numFmtId="0" fontId="2" fillId="3" borderId="198" xfId="0" applyFont="1" applyFill="1" applyBorder="1" applyAlignment="1">
      <alignment horizontal="left" vertical="center" wrapText="1"/>
    </xf>
    <xf numFmtId="0" fontId="5" fillId="3" borderId="4"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0" fillId="3" borderId="125" xfId="0" applyFill="1" applyBorder="1" applyAlignment="1">
      <alignment horizontal="center" vertical="center" shrinkToFit="1"/>
    </xf>
    <xf numFmtId="0" fontId="0" fillId="3" borderId="126" xfId="0" applyFill="1" applyBorder="1" applyAlignment="1">
      <alignment horizontal="center" vertical="center" shrinkToFit="1"/>
    </xf>
    <xf numFmtId="0" fontId="2" fillId="3" borderId="138" xfId="0" applyFont="1" applyFill="1" applyBorder="1" applyAlignment="1">
      <alignment horizontal="left" vertical="center" shrinkToFit="1"/>
    </xf>
    <xf numFmtId="0" fontId="2" fillId="3" borderId="105" xfId="0" applyFont="1" applyFill="1" applyBorder="1" applyAlignment="1">
      <alignment horizontal="left" vertical="center" shrinkToFit="1"/>
    </xf>
    <xf numFmtId="0" fontId="2" fillId="3" borderId="139" xfId="0" applyFont="1" applyFill="1" applyBorder="1" applyAlignment="1">
      <alignment horizontal="left" vertical="center" shrinkToFit="1"/>
    </xf>
    <xf numFmtId="57" fontId="0" fillId="3" borderId="125" xfId="0" applyNumberFormat="1" applyFill="1" applyBorder="1" applyAlignment="1">
      <alignment horizontal="center" vertical="center" shrinkToFit="1"/>
    </xf>
    <xf numFmtId="57" fontId="0" fillId="3" borderId="127" xfId="0" applyNumberFormat="1" applyFill="1" applyBorder="1" applyAlignment="1">
      <alignment horizontal="center" vertical="center" shrinkToFit="1"/>
    </xf>
    <xf numFmtId="57" fontId="0" fillId="3" borderId="126" xfId="0" applyNumberFormat="1" applyFill="1" applyBorder="1" applyAlignment="1">
      <alignment horizontal="center" vertical="center" shrinkToFit="1"/>
    </xf>
    <xf numFmtId="0" fontId="5" fillId="9" borderId="4" xfId="0" applyFont="1" applyFill="1" applyBorder="1" applyAlignment="1">
      <alignment horizontal="center" vertical="center" wrapText="1"/>
    </xf>
    <xf numFmtId="0" fontId="5" fillId="9" borderId="6" xfId="0" applyFont="1" applyFill="1" applyBorder="1" applyAlignment="1">
      <alignment horizontal="center" vertical="center" wrapText="1"/>
    </xf>
    <xf numFmtId="0" fontId="5" fillId="9" borderId="7" xfId="0" applyFont="1" applyFill="1" applyBorder="1" applyAlignment="1">
      <alignment horizontal="center" vertical="center" wrapText="1"/>
    </xf>
    <xf numFmtId="0" fontId="5" fillId="9" borderId="8" xfId="0" applyFont="1" applyFill="1" applyBorder="1" applyAlignment="1">
      <alignment horizontal="center" vertical="center" wrapText="1"/>
    </xf>
    <xf numFmtId="0" fontId="5" fillId="9" borderId="9" xfId="0" applyFont="1" applyFill="1" applyBorder="1" applyAlignment="1">
      <alignment horizontal="center" vertical="center" wrapText="1"/>
    </xf>
    <xf numFmtId="0" fontId="5" fillId="9" borderId="11" xfId="0" applyFont="1" applyFill="1" applyBorder="1" applyAlignment="1">
      <alignment horizontal="center" vertical="center" wrapText="1"/>
    </xf>
    <xf numFmtId="0" fontId="0" fillId="9" borderId="39" xfId="0" applyFill="1" applyBorder="1" applyAlignment="1">
      <alignment horizontal="center" vertical="center"/>
    </xf>
    <xf numFmtId="0" fontId="0" fillId="9" borderId="40" xfId="0" applyFill="1" applyBorder="1" applyAlignment="1">
      <alignment horizontal="center" vertical="center"/>
    </xf>
    <xf numFmtId="0" fontId="0" fillId="9" borderId="41" xfId="0" applyFill="1" applyBorder="1" applyAlignment="1">
      <alignment horizontal="center" vertical="center"/>
    </xf>
    <xf numFmtId="0" fontId="0" fillId="9" borderId="234" xfId="0" applyFill="1" applyBorder="1" applyAlignment="1">
      <alignment horizontal="center" vertical="center"/>
    </xf>
    <xf numFmtId="0" fontId="0" fillId="9" borderId="235" xfId="0" applyFill="1" applyBorder="1" applyAlignment="1">
      <alignment horizontal="center" vertical="center"/>
    </xf>
    <xf numFmtId="0" fontId="0" fillId="9" borderId="236" xfId="0" applyFill="1" applyBorder="1" applyAlignment="1">
      <alignment horizontal="center" vertical="center"/>
    </xf>
    <xf numFmtId="0" fontId="0" fillId="9" borderId="98" xfId="0" applyFill="1" applyBorder="1" applyAlignment="1">
      <alignment horizontal="center" vertical="center"/>
    </xf>
    <xf numFmtId="0" fontId="0" fillId="9" borderId="88" xfId="0" applyFill="1" applyBorder="1" applyAlignment="1">
      <alignment horizontal="center" vertical="center"/>
    </xf>
    <xf numFmtId="0" fontId="0" fillId="9" borderId="30" xfId="0" applyFill="1" applyBorder="1" applyAlignment="1">
      <alignment horizontal="center" vertical="center"/>
    </xf>
    <xf numFmtId="0" fontId="0" fillId="9" borderId="31" xfId="0" applyFill="1" applyBorder="1" applyAlignment="1">
      <alignment horizontal="center" vertical="center"/>
    </xf>
    <xf numFmtId="0" fontId="0" fillId="9" borderId="7" xfId="0" applyFill="1" applyBorder="1" applyAlignment="1">
      <alignment horizontal="center" vertical="center"/>
    </xf>
    <xf numFmtId="0" fontId="0" fillId="9" borderId="0" xfId="0" applyFill="1" applyAlignment="1">
      <alignment horizontal="center" vertical="center"/>
    </xf>
    <xf numFmtId="0" fontId="0" fillId="9" borderId="8" xfId="0" applyFill="1" applyBorder="1" applyAlignment="1">
      <alignment horizontal="center" vertical="center"/>
    </xf>
    <xf numFmtId="0" fontId="0" fillId="9" borderId="247" xfId="0" applyFill="1" applyBorder="1" applyAlignment="1">
      <alignment horizontal="center" vertical="center"/>
    </xf>
    <xf numFmtId="0" fontId="0" fillId="9" borderId="129" xfId="0" applyFill="1" applyBorder="1" applyAlignment="1">
      <alignment horizontal="center" vertical="center"/>
    </xf>
    <xf numFmtId="0" fontId="0" fillId="9" borderId="248" xfId="0" applyFill="1" applyBorder="1" applyAlignment="1">
      <alignment horizontal="center" vertical="center"/>
    </xf>
    <xf numFmtId="0" fontId="0" fillId="9" borderId="100" xfId="0" applyFill="1" applyBorder="1" applyAlignment="1">
      <alignment horizontal="center" vertical="center"/>
    </xf>
    <xf numFmtId="0" fontId="0" fillId="9" borderId="64" xfId="0" applyFill="1" applyBorder="1" applyAlignment="1">
      <alignment horizontal="center" vertical="center"/>
    </xf>
    <xf numFmtId="0" fontId="0" fillId="9" borderId="101" xfId="0" applyFill="1" applyBorder="1" applyAlignment="1">
      <alignment horizontal="center" vertical="center"/>
    </xf>
    <xf numFmtId="0" fontId="0" fillId="9" borderId="24" xfId="0" applyFill="1" applyBorder="1" applyAlignment="1">
      <alignment horizontal="center" vertical="center"/>
    </xf>
    <xf numFmtId="0" fontId="32" fillId="2" borderId="123" xfId="0" applyFont="1" applyFill="1" applyBorder="1" applyAlignment="1">
      <alignment vertical="center" wrapText="1"/>
    </xf>
    <xf numFmtId="0" fontId="32" fillId="2" borderId="87" xfId="0" applyFont="1" applyFill="1" applyBorder="1" applyAlignment="1">
      <alignment vertical="center" wrapText="1"/>
    </xf>
    <xf numFmtId="0" fontId="32" fillId="2" borderId="124" xfId="0" applyFont="1" applyFill="1" applyBorder="1" applyAlignment="1">
      <alignment vertical="center" wrapText="1"/>
    </xf>
    <xf numFmtId="0" fontId="0" fillId="9" borderId="4" xfId="0" applyFill="1" applyBorder="1" applyAlignment="1">
      <alignment horizontal="left" vertical="center"/>
    </xf>
    <xf numFmtId="0" fontId="0" fillId="9" borderId="5" xfId="0" applyFill="1" applyBorder="1" applyAlignment="1">
      <alignment horizontal="left" vertical="center"/>
    </xf>
    <xf numFmtId="0" fontId="0" fillId="9" borderId="6" xfId="0" applyFill="1" applyBorder="1" applyAlignment="1">
      <alignment horizontal="left" vertical="center"/>
    </xf>
    <xf numFmtId="0" fontId="0" fillId="9" borderId="15" xfId="0" applyFill="1" applyBorder="1" applyAlignment="1">
      <alignment horizontal="left" vertical="center" wrapText="1"/>
    </xf>
    <xf numFmtId="0" fontId="0" fillId="9" borderId="17" xfId="0" applyFill="1" applyBorder="1" applyAlignment="1">
      <alignment horizontal="left" vertical="center" wrapText="1"/>
    </xf>
    <xf numFmtId="0" fontId="0" fillId="9" borderId="16" xfId="0" applyFill="1" applyBorder="1" applyAlignment="1">
      <alignment horizontal="left" vertical="center" wrapText="1"/>
    </xf>
    <xf numFmtId="0" fontId="0" fillId="2" borderId="15"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16" xfId="0" applyFill="1" applyBorder="1" applyAlignment="1">
      <alignment horizontal="center" vertical="center" wrapText="1"/>
    </xf>
    <xf numFmtId="0" fontId="32" fillId="2" borderId="123" xfId="0" applyFont="1" applyFill="1" applyBorder="1" applyAlignment="1">
      <alignment horizontal="center" vertical="center"/>
    </xf>
    <xf numFmtId="0" fontId="32" fillId="2" borderId="87" xfId="0" applyFont="1" applyFill="1" applyBorder="1" applyAlignment="1">
      <alignment horizontal="center" vertical="center"/>
    </xf>
    <xf numFmtId="0" fontId="32" fillId="2" borderId="124" xfId="0" applyFont="1" applyFill="1" applyBorder="1" applyAlignment="1">
      <alignment horizontal="center" vertical="center"/>
    </xf>
    <xf numFmtId="0" fontId="32" fillId="3" borderId="123" xfId="0" applyFont="1" applyFill="1" applyBorder="1" applyAlignment="1">
      <alignment horizontal="center" vertical="center"/>
    </xf>
    <xf numFmtId="0" fontId="32" fillId="3" borderId="87" xfId="0" applyFont="1" applyFill="1" applyBorder="1" applyAlignment="1">
      <alignment horizontal="center" vertical="center"/>
    </xf>
    <xf numFmtId="0" fontId="32" fillId="3" borderId="124" xfId="0" applyFont="1" applyFill="1" applyBorder="1" applyAlignment="1">
      <alignment horizontal="center" vertical="center"/>
    </xf>
    <xf numFmtId="0" fontId="5" fillId="3" borderId="24" xfId="0" applyFont="1" applyFill="1" applyBorder="1" applyAlignment="1">
      <alignment horizontal="center" vertical="center" wrapText="1" shrinkToFit="1"/>
    </xf>
    <xf numFmtId="0" fontId="5" fillId="3" borderId="25" xfId="0" applyFont="1" applyFill="1" applyBorder="1" applyAlignment="1">
      <alignment horizontal="center" vertical="center" wrapText="1" shrinkToFit="1"/>
    </xf>
    <xf numFmtId="0" fontId="5" fillId="3" borderId="26" xfId="0" applyFont="1" applyFill="1" applyBorder="1" applyAlignment="1">
      <alignment horizontal="center" vertical="center" wrapText="1" shrinkToFit="1"/>
    </xf>
    <xf numFmtId="0" fontId="5" fillId="3" borderId="39" xfId="0" applyFont="1" applyFill="1" applyBorder="1" applyAlignment="1">
      <alignment horizontal="center" vertical="center" wrapText="1" shrinkToFit="1"/>
    </xf>
    <xf numFmtId="0" fontId="5" fillId="3" borderId="40" xfId="0" applyFont="1" applyFill="1" applyBorder="1" applyAlignment="1">
      <alignment horizontal="center" vertical="center" wrapText="1" shrinkToFit="1"/>
    </xf>
    <xf numFmtId="0" fontId="5" fillId="3" borderId="41" xfId="0" applyFont="1" applyFill="1" applyBorder="1" applyAlignment="1">
      <alignment horizontal="center" vertical="center" wrapText="1" shrinkToFit="1"/>
    </xf>
    <xf numFmtId="0" fontId="46" fillId="3" borderId="29" xfId="0" applyFont="1" applyFill="1" applyBorder="1" applyAlignment="1">
      <alignment horizontal="center" vertical="center" wrapText="1"/>
    </xf>
    <xf numFmtId="0" fontId="46" fillId="3" borderId="30" xfId="0" applyFont="1" applyFill="1" applyBorder="1" applyAlignment="1">
      <alignment horizontal="center" vertical="center" wrapText="1"/>
    </xf>
    <xf numFmtId="0" fontId="46" fillId="3" borderId="31" xfId="0" applyFont="1" applyFill="1" applyBorder="1" applyAlignment="1">
      <alignment horizontal="center" vertical="center" wrapText="1"/>
    </xf>
    <xf numFmtId="0" fontId="32" fillId="3" borderId="100" xfId="0" applyFont="1" applyFill="1" applyBorder="1" applyAlignment="1">
      <alignment horizontal="center" vertical="center"/>
    </xf>
    <xf numFmtId="0" fontId="32" fillId="3" borderId="64" xfId="0" applyFont="1" applyFill="1" applyBorder="1" applyAlignment="1">
      <alignment horizontal="center" vertical="center"/>
    </xf>
    <xf numFmtId="0" fontId="32" fillId="3" borderId="101" xfId="0" applyFont="1" applyFill="1" applyBorder="1" applyAlignment="1">
      <alignment horizontal="center" vertical="center"/>
    </xf>
    <xf numFmtId="0" fontId="69" fillId="3" borderId="120" xfId="0" applyFont="1" applyFill="1" applyBorder="1" applyAlignment="1">
      <alignment horizontal="center" vertical="center" wrapText="1"/>
    </xf>
    <xf numFmtId="0" fontId="69" fillId="3" borderId="95" xfId="0" applyFont="1" applyFill="1" applyBorder="1" applyAlignment="1">
      <alignment horizontal="center" vertical="center" wrapText="1"/>
    </xf>
    <xf numFmtId="0" fontId="69" fillId="3" borderId="103" xfId="0" applyFont="1" applyFill="1" applyBorder="1" applyAlignment="1">
      <alignment horizontal="center" vertical="center" wrapText="1"/>
    </xf>
    <xf numFmtId="0" fontId="69" fillId="3" borderId="326" xfId="0" applyFont="1" applyFill="1" applyBorder="1" applyAlignment="1">
      <alignment horizontal="center" vertical="center" wrapText="1"/>
    </xf>
    <xf numFmtId="0" fontId="5" fillId="3" borderId="234" xfId="0" applyFont="1" applyFill="1" applyBorder="1" applyAlignment="1">
      <alignment horizontal="center" vertical="center" wrapText="1" shrinkToFit="1"/>
    </xf>
    <xf numFmtId="0" fontId="5" fillId="3" borderId="235" xfId="0" applyFont="1" applyFill="1" applyBorder="1" applyAlignment="1">
      <alignment horizontal="center" vertical="center" wrapText="1" shrinkToFit="1"/>
    </xf>
    <xf numFmtId="0" fontId="5" fillId="3" borderId="236" xfId="0" applyFont="1" applyFill="1" applyBorder="1" applyAlignment="1">
      <alignment horizontal="center" vertical="center" wrapText="1" shrinkToFit="1"/>
    </xf>
    <xf numFmtId="0" fontId="32" fillId="3" borderId="133" xfId="0" applyFont="1" applyFill="1" applyBorder="1" applyAlignment="1">
      <alignment horizontal="center" vertical="center"/>
    </xf>
    <xf numFmtId="0" fontId="32" fillId="3" borderId="134" xfId="0" applyFont="1" applyFill="1" applyBorder="1" applyAlignment="1">
      <alignment horizontal="center" vertical="center"/>
    </xf>
    <xf numFmtId="0" fontId="32" fillId="3" borderId="135" xfId="0" applyFont="1" applyFill="1" applyBorder="1" applyAlignment="1">
      <alignment horizontal="center" vertical="center"/>
    </xf>
    <xf numFmtId="0" fontId="32" fillId="3" borderId="180" xfId="0" applyFont="1" applyFill="1" applyBorder="1" applyAlignment="1">
      <alignment horizontal="center" vertical="center"/>
    </xf>
    <xf numFmtId="0" fontId="32" fillId="3" borderId="181" xfId="0" applyFont="1" applyFill="1" applyBorder="1" applyAlignment="1">
      <alignment horizontal="center" vertical="center"/>
    </xf>
    <xf numFmtId="0" fontId="32" fillId="3" borderId="182" xfId="0" applyFont="1" applyFill="1" applyBorder="1" applyAlignment="1">
      <alignment horizontal="center" vertical="center"/>
    </xf>
    <xf numFmtId="0" fontId="32" fillId="3" borderId="140" xfId="0" applyFont="1" applyFill="1" applyBorder="1" applyAlignment="1">
      <alignment horizontal="center" vertical="center"/>
    </xf>
    <xf numFmtId="0" fontId="32" fillId="3" borderId="170" xfId="0" applyFont="1" applyFill="1" applyBorder="1" applyAlignment="1">
      <alignment horizontal="center" vertical="center"/>
    </xf>
    <xf numFmtId="0" fontId="32" fillId="3" borderId="171" xfId="0" applyFont="1" applyFill="1" applyBorder="1" applyAlignment="1">
      <alignment horizontal="center" vertical="center"/>
    </xf>
    <xf numFmtId="0" fontId="69" fillId="3" borderId="123" xfId="0" applyFont="1" applyFill="1" applyBorder="1" applyAlignment="1">
      <alignment horizontal="center" vertical="center" wrapText="1"/>
    </xf>
    <xf numFmtId="0" fontId="69" fillId="3" borderId="87" xfId="0" applyFont="1" applyFill="1" applyBorder="1" applyAlignment="1">
      <alignment horizontal="center" vertical="center" wrapText="1"/>
    </xf>
    <xf numFmtId="0" fontId="69" fillId="3" borderId="124" xfId="0" applyFont="1" applyFill="1" applyBorder="1" applyAlignment="1">
      <alignment horizontal="center" vertical="center" wrapText="1"/>
    </xf>
    <xf numFmtId="0" fontId="3" fillId="3" borderId="39" xfId="0" applyFont="1" applyFill="1" applyBorder="1" applyAlignment="1">
      <alignment horizontal="center" vertical="center" wrapText="1" shrinkToFit="1"/>
    </xf>
    <xf numFmtId="0" fontId="3" fillId="3" borderId="40" xfId="0" applyFont="1" applyFill="1" applyBorder="1" applyAlignment="1">
      <alignment horizontal="center" vertical="center" wrapText="1" shrinkToFit="1"/>
    </xf>
    <xf numFmtId="0" fontId="3" fillId="3" borderId="41" xfId="0" applyFont="1" applyFill="1" applyBorder="1" applyAlignment="1">
      <alignment horizontal="center" vertical="center" wrapText="1" shrinkToFit="1"/>
    </xf>
    <xf numFmtId="0" fontId="3" fillId="3" borderId="324" xfId="0" applyFont="1" applyFill="1" applyBorder="1" applyAlignment="1">
      <alignment horizontal="center" vertical="center" wrapText="1" shrinkToFit="1"/>
    </xf>
    <xf numFmtId="0" fontId="3" fillId="3" borderId="24" xfId="0" applyFont="1" applyFill="1" applyBorder="1" applyAlignment="1">
      <alignment horizontal="center" vertical="center" wrapText="1" shrinkToFit="1"/>
    </xf>
    <xf numFmtId="0" fontId="3" fillId="3" borderId="25" xfId="0" applyFont="1" applyFill="1" applyBorder="1" applyAlignment="1">
      <alignment horizontal="center" vertical="center" wrapText="1" shrinkToFit="1"/>
    </xf>
    <xf numFmtId="0" fontId="3" fillId="3" borderId="323" xfId="0" applyFont="1" applyFill="1" applyBorder="1" applyAlignment="1">
      <alignment horizontal="center" vertical="center" wrapText="1" shrinkToFit="1"/>
    </xf>
    <xf numFmtId="0" fontId="3" fillId="3" borderId="26" xfId="0" applyFont="1" applyFill="1" applyBorder="1" applyAlignment="1">
      <alignment horizontal="center" vertical="center" wrapText="1" shrinkToFit="1"/>
    </xf>
    <xf numFmtId="0" fontId="3" fillId="3" borderId="234" xfId="0" applyFont="1" applyFill="1" applyBorder="1" applyAlignment="1">
      <alignment horizontal="center" vertical="center" wrapText="1" shrinkToFit="1"/>
    </xf>
    <xf numFmtId="0" fontId="3" fillId="3" borderId="235" xfId="0" applyFont="1" applyFill="1" applyBorder="1" applyAlignment="1">
      <alignment horizontal="center" vertical="center" wrapText="1" shrinkToFit="1"/>
    </xf>
    <xf numFmtId="0" fontId="3" fillId="3" borderId="325" xfId="0" applyFont="1" applyFill="1" applyBorder="1" applyAlignment="1">
      <alignment horizontal="center" vertical="center" wrapText="1" shrinkToFit="1"/>
    </xf>
    <xf numFmtId="0" fontId="3" fillId="3" borderId="236" xfId="0" applyFont="1" applyFill="1" applyBorder="1" applyAlignment="1">
      <alignment horizontal="center" vertical="center" wrapText="1" shrinkToFit="1"/>
    </xf>
    <xf numFmtId="0" fontId="32" fillId="2" borderId="15" xfId="0" applyFont="1" applyFill="1" applyBorder="1" applyAlignment="1">
      <alignment horizontal="center" vertical="center"/>
    </xf>
    <xf numFmtId="0" fontId="32" fillId="2" borderId="16" xfId="0" applyFont="1" applyFill="1" applyBorder="1" applyAlignment="1">
      <alignment horizontal="center" vertical="center"/>
    </xf>
    <xf numFmtId="0" fontId="42" fillId="6" borderId="16" xfId="2" applyFont="1" applyFill="1" applyBorder="1" applyAlignment="1" applyProtection="1">
      <alignment horizontal="center" vertical="center"/>
    </xf>
    <xf numFmtId="0" fontId="42" fillId="6" borderId="3" xfId="2" applyFont="1" applyFill="1" applyBorder="1" applyAlignment="1" applyProtection="1">
      <alignment horizontal="center" vertical="center"/>
    </xf>
    <xf numFmtId="0" fontId="32" fillId="2" borderId="125" xfId="0" applyFont="1" applyFill="1" applyBorder="1">
      <alignment vertical="center"/>
    </xf>
    <xf numFmtId="0" fontId="32" fillId="0" borderId="127" xfId="0" applyFont="1" applyBorder="1">
      <alignment vertical="center"/>
    </xf>
    <xf numFmtId="0" fontId="32" fillId="2" borderId="85" xfId="0" applyFont="1" applyFill="1" applyBorder="1">
      <alignment vertical="center"/>
    </xf>
    <xf numFmtId="0" fontId="32" fillId="9" borderId="68" xfId="0" applyFont="1" applyFill="1" applyBorder="1" applyAlignment="1">
      <alignment vertical="center" shrinkToFit="1"/>
    </xf>
    <xf numFmtId="0" fontId="32" fillId="0" borderId="69" xfId="0" applyFont="1" applyBorder="1" applyAlignment="1">
      <alignment vertical="center" shrinkToFit="1"/>
    </xf>
    <xf numFmtId="0" fontId="32" fillId="0" borderId="161" xfId="0" applyFont="1" applyBorder="1" applyAlignment="1">
      <alignment vertical="center" shrinkToFit="1"/>
    </xf>
    <xf numFmtId="0" fontId="32" fillId="2" borderId="17" xfId="0" applyFont="1" applyFill="1" applyBorder="1" applyAlignment="1">
      <alignment horizontal="center" vertical="center" shrinkToFit="1"/>
    </xf>
    <xf numFmtId="0" fontId="32" fillId="3" borderId="15" xfId="0" applyFont="1" applyFill="1" applyBorder="1" applyAlignment="1">
      <alignment horizontal="center" vertical="center" shrinkToFit="1"/>
    </xf>
    <xf numFmtId="0" fontId="32" fillId="2" borderId="162" xfId="0" applyFont="1" applyFill="1" applyBorder="1">
      <alignment vertical="center"/>
    </xf>
    <xf numFmtId="0" fontId="32" fillId="2" borderId="163" xfId="0" applyFont="1" applyFill="1" applyBorder="1">
      <alignment vertical="center"/>
    </xf>
    <xf numFmtId="0" fontId="32" fillId="2" borderId="14" xfId="0" applyFont="1" applyFill="1" applyBorder="1">
      <alignment vertical="center"/>
    </xf>
    <xf numFmtId="0" fontId="32" fillId="2" borderId="172" xfId="0" applyFont="1" applyFill="1" applyBorder="1">
      <alignment vertical="center"/>
    </xf>
    <xf numFmtId="0" fontId="32" fillId="2" borderId="221" xfId="0" applyFont="1" applyFill="1" applyBorder="1">
      <alignment vertical="center"/>
    </xf>
    <xf numFmtId="0" fontId="32" fillId="0" borderId="221" xfId="0" applyFont="1" applyBorder="1">
      <alignment vertical="center"/>
    </xf>
    <xf numFmtId="0" fontId="32" fillId="0" borderId="102" xfId="0" applyFont="1" applyBorder="1">
      <alignment vertical="center"/>
    </xf>
    <xf numFmtId="0" fontId="2" fillId="3" borderId="85" xfId="0" applyFont="1" applyFill="1" applyBorder="1" applyAlignment="1">
      <alignment horizontal="left" vertical="top" wrapText="1"/>
    </xf>
    <xf numFmtId="0" fontId="35" fillId="0" borderId="3" xfId="0" applyFont="1" applyBorder="1" applyAlignment="1">
      <alignment horizontal="center" vertical="center" wrapText="1"/>
    </xf>
    <xf numFmtId="0" fontId="35" fillId="0" borderId="3" xfId="0" applyFont="1" applyBorder="1" applyAlignment="1">
      <alignment horizontal="center" vertical="center"/>
    </xf>
    <xf numFmtId="0" fontId="35" fillId="2" borderId="70" xfId="0" applyFont="1" applyFill="1" applyBorder="1" applyAlignment="1">
      <alignment horizontal="center" vertical="center"/>
    </xf>
    <xf numFmtId="0" fontId="35" fillId="0" borderId="3" xfId="0" applyFont="1" applyBorder="1" applyAlignment="1">
      <alignment vertical="center" wrapText="1"/>
    </xf>
    <xf numFmtId="0" fontId="35" fillId="0" borderId="3" xfId="0" applyFont="1" applyBorder="1">
      <alignment vertical="center"/>
    </xf>
    <xf numFmtId="0" fontId="55" fillId="0" borderId="17" xfId="0" applyFont="1" applyBorder="1" applyAlignment="1">
      <alignment horizontal="center" vertical="center"/>
    </xf>
    <xf numFmtId="0" fontId="44" fillId="0" borderId="3" xfId="0" applyFont="1" applyBorder="1" applyAlignment="1">
      <alignment horizontal="center" vertical="center"/>
    </xf>
    <xf numFmtId="0" fontId="0" fillId="0" borderId="12" xfId="0" applyBorder="1" applyAlignment="1">
      <alignment horizontal="center" vertical="center"/>
    </xf>
    <xf numFmtId="0" fontId="77" fillId="14" borderId="0" xfId="0" applyFont="1" applyFill="1" applyAlignment="1">
      <alignment horizontal="center" vertical="center"/>
    </xf>
    <xf numFmtId="0" fontId="77" fillId="14" borderId="313" xfId="0" applyFont="1" applyFill="1" applyBorder="1" applyAlignment="1">
      <alignment horizontal="center" vertical="center"/>
    </xf>
    <xf numFmtId="0" fontId="35" fillId="3" borderId="123" xfId="0" applyFont="1" applyFill="1" applyBorder="1" applyAlignment="1">
      <alignment vertical="center" wrapText="1" shrinkToFit="1"/>
    </xf>
    <xf numFmtId="0" fontId="35" fillId="3" borderId="124" xfId="0" applyFont="1" applyFill="1" applyBorder="1" applyAlignment="1">
      <alignment vertical="center" wrapText="1" shrinkToFit="1"/>
    </xf>
    <xf numFmtId="0" fontId="35" fillId="3" borderId="123" xfId="0" applyFont="1" applyFill="1" applyBorder="1" applyAlignment="1">
      <alignment vertical="center" wrapText="1"/>
    </xf>
    <xf numFmtId="0" fontId="35" fillId="3" borderId="87" xfId="0" applyFont="1" applyFill="1" applyBorder="1" applyAlignment="1">
      <alignment vertical="center" wrapText="1"/>
    </xf>
    <xf numFmtId="0" fontId="35" fillId="3" borderId="124" xfId="0" applyFont="1" applyFill="1" applyBorder="1" applyAlignment="1">
      <alignment vertical="center" wrapText="1"/>
    </xf>
    <xf numFmtId="0" fontId="35" fillId="3" borderId="190" xfId="0" applyFont="1" applyFill="1" applyBorder="1" applyAlignment="1">
      <alignment vertical="center" wrapText="1" shrinkToFit="1"/>
    </xf>
    <xf numFmtId="0" fontId="35" fillId="3" borderId="191" xfId="0" applyFont="1" applyFill="1" applyBorder="1" applyAlignment="1">
      <alignment vertical="center" wrapText="1" shrinkToFit="1"/>
    </xf>
    <xf numFmtId="0" fontId="35" fillId="3" borderId="190" xfId="0" applyFont="1" applyFill="1" applyBorder="1" applyAlignment="1">
      <alignment vertical="center" wrapText="1"/>
    </xf>
    <xf numFmtId="0" fontId="35" fillId="3" borderId="192" xfId="0" applyFont="1" applyFill="1" applyBorder="1" applyAlignment="1">
      <alignment vertical="center" wrapText="1"/>
    </xf>
    <xf numFmtId="0" fontId="35" fillId="3" borderId="191" xfId="0" applyFont="1" applyFill="1" applyBorder="1" applyAlignment="1">
      <alignment vertical="center" wrapText="1"/>
    </xf>
    <xf numFmtId="0" fontId="35" fillId="0" borderId="15" xfId="0" applyFont="1" applyBorder="1">
      <alignment vertical="center"/>
    </xf>
    <xf numFmtId="0" fontId="35" fillId="2" borderId="123" xfId="0" applyFont="1" applyFill="1" applyBorder="1" applyAlignment="1">
      <alignment vertical="center" wrapText="1" shrinkToFit="1"/>
    </xf>
    <xf numFmtId="0" fontId="35" fillId="2" borderId="87" xfId="0" applyFont="1" applyFill="1" applyBorder="1" applyAlignment="1">
      <alignment vertical="center" wrapText="1" shrinkToFit="1"/>
    </xf>
    <xf numFmtId="0" fontId="35" fillId="2" borderId="124" xfId="0" applyFont="1" applyFill="1" applyBorder="1" applyAlignment="1">
      <alignment vertical="center" wrapText="1" shrinkToFit="1"/>
    </xf>
    <xf numFmtId="0" fontId="35" fillId="2" borderId="123" xfId="0" applyFont="1" applyFill="1" applyBorder="1" applyAlignment="1">
      <alignment vertical="center" wrapText="1"/>
    </xf>
    <xf numFmtId="0" fontId="35" fillId="2" borderId="87" xfId="0" applyFont="1" applyFill="1" applyBorder="1" applyAlignment="1">
      <alignment vertical="center" wrapText="1"/>
    </xf>
    <xf numFmtId="0" fontId="35" fillId="2" borderId="124" xfId="0" applyFont="1" applyFill="1" applyBorder="1" applyAlignment="1">
      <alignment vertical="center" wrapText="1"/>
    </xf>
    <xf numFmtId="0" fontId="35" fillId="0" borderId="3" xfId="0" applyFont="1" applyBorder="1" applyAlignment="1">
      <alignment vertical="center" textRotation="255" shrinkToFit="1"/>
    </xf>
    <xf numFmtId="0" fontId="32" fillId="3" borderId="179" xfId="0" applyFont="1" applyFill="1" applyBorder="1" applyAlignment="1">
      <alignment horizontal="center" vertical="center" shrinkToFit="1"/>
    </xf>
    <xf numFmtId="0" fontId="32" fillId="2" borderId="12" xfId="0" applyFont="1" applyFill="1" applyBorder="1" applyAlignment="1">
      <alignment horizontal="center" vertical="center" shrinkToFit="1"/>
    </xf>
    <xf numFmtId="0" fontId="32" fillId="3" borderId="288" xfId="0" applyFont="1" applyFill="1" applyBorder="1" applyAlignment="1">
      <alignment horizontal="center" vertical="center" shrinkToFit="1"/>
    </xf>
    <xf numFmtId="0" fontId="32" fillId="3" borderId="245" xfId="0" applyFont="1" applyFill="1" applyBorder="1" applyAlignment="1">
      <alignment horizontal="center" vertical="center" shrinkToFit="1"/>
    </xf>
    <xf numFmtId="0" fontId="32" fillId="3" borderId="289" xfId="0" applyFont="1" applyFill="1" applyBorder="1" applyAlignment="1">
      <alignment horizontal="center" vertical="center" shrinkToFit="1"/>
    </xf>
    <xf numFmtId="0" fontId="32" fillId="3" borderId="15" xfId="0" applyFont="1" applyFill="1" applyBorder="1" applyAlignment="1">
      <alignment vertical="center" shrinkToFit="1"/>
    </xf>
    <xf numFmtId="0" fontId="32" fillId="3" borderId="16" xfId="0" applyFont="1" applyFill="1" applyBorder="1" applyAlignment="1">
      <alignment vertical="center" shrinkToFit="1"/>
    </xf>
    <xf numFmtId="0" fontId="32" fillId="2" borderId="120" xfId="0" applyFont="1" applyFill="1" applyBorder="1">
      <alignment vertical="center"/>
    </xf>
    <xf numFmtId="0" fontId="32" fillId="2" borderId="103" xfId="0" applyFont="1" applyFill="1" applyBorder="1">
      <alignment vertical="center"/>
    </xf>
    <xf numFmtId="38" fontId="32" fillId="2" borderId="120" xfId="1" applyFont="1" applyFill="1" applyBorder="1" applyAlignment="1" applyProtection="1">
      <alignment vertical="center"/>
    </xf>
    <xf numFmtId="38" fontId="32" fillId="2" borderId="95" xfId="1" applyFont="1" applyFill="1" applyBorder="1" applyAlignment="1" applyProtection="1">
      <alignment vertical="center"/>
    </xf>
    <xf numFmtId="38" fontId="32" fillId="2" borderId="103" xfId="1" applyFont="1" applyFill="1" applyBorder="1" applyAlignment="1" applyProtection="1">
      <alignment vertical="center"/>
    </xf>
    <xf numFmtId="0" fontId="0" fillId="9" borderId="25" xfId="0" applyFill="1" applyBorder="1" applyAlignment="1">
      <alignment vertical="center" shrinkToFit="1"/>
    </xf>
    <xf numFmtId="0" fontId="0" fillId="9" borderId="26" xfId="0" applyFill="1" applyBorder="1" applyAlignment="1">
      <alignment vertical="center" shrinkToFit="1"/>
    </xf>
    <xf numFmtId="38" fontId="0" fillId="0" borderId="7" xfId="1" applyFont="1" applyBorder="1" applyAlignment="1" applyProtection="1">
      <alignment vertical="center"/>
    </xf>
    <xf numFmtId="38" fontId="0" fillId="0" borderId="0" xfId="1" applyFont="1" applyBorder="1" applyAlignment="1" applyProtection="1">
      <alignment vertical="center"/>
    </xf>
    <xf numFmtId="0" fontId="2" fillId="9" borderId="3" xfId="0" applyFont="1" applyFill="1" applyBorder="1">
      <alignment vertical="center"/>
    </xf>
    <xf numFmtId="0" fontId="5" fillId="9" borderId="3" xfId="0" applyFont="1" applyFill="1" applyBorder="1">
      <alignment vertical="center"/>
    </xf>
    <xf numFmtId="0" fontId="2" fillId="2" borderId="3" xfId="0" applyFont="1" applyFill="1" applyBorder="1" applyAlignment="1">
      <alignment horizontal="center" vertical="center" wrapText="1"/>
    </xf>
    <xf numFmtId="0" fontId="4" fillId="3" borderId="103" xfId="0" applyFont="1" applyFill="1" applyBorder="1" applyAlignment="1">
      <alignment horizontal="center" vertical="center" shrinkToFit="1"/>
    </xf>
    <xf numFmtId="0" fontId="4" fillId="3" borderId="120" xfId="0" applyFont="1" applyFill="1" applyBorder="1" applyAlignment="1">
      <alignment horizontal="center" vertical="center" shrinkToFit="1"/>
    </xf>
    <xf numFmtId="0" fontId="4" fillId="3" borderId="3" xfId="0" applyFont="1" applyFill="1" applyBorder="1" applyAlignment="1">
      <alignment horizontal="center" vertical="center" wrapText="1"/>
    </xf>
    <xf numFmtId="38" fontId="2" fillId="3" borderId="103" xfId="1" applyFont="1" applyFill="1" applyBorder="1" applyAlignment="1" applyProtection="1">
      <alignment vertical="center" wrapText="1"/>
    </xf>
    <xf numFmtId="38" fontId="0" fillId="3" borderId="85" xfId="1" applyFont="1" applyFill="1" applyBorder="1" applyAlignment="1" applyProtection="1">
      <alignment vertical="center" wrapText="1"/>
    </xf>
    <xf numFmtId="0" fontId="2" fillId="9" borderId="70" xfId="0" applyFont="1" applyFill="1" applyBorder="1" applyAlignment="1">
      <alignment horizontal="center" vertical="center" wrapText="1"/>
    </xf>
    <xf numFmtId="0" fontId="4" fillId="9" borderId="71" xfId="0" applyFont="1" applyFill="1" applyBorder="1" applyAlignment="1">
      <alignment horizontal="center" vertical="center" wrapText="1"/>
    </xf>
    <xf numFmtId="0" fontId="4" fillId="9" borderId="72" xfId="0" applyFont="1" applyFill="1" applyBorder="1" applyAlignment="1">
      <alignment horizontal="center" vertical="center" wrapText="1"/>
    </xf>
    <xf numFmtId="0" fontId="0" fillId="9" borderId="3" xfId="0" applyFill="1" applyBorder="1" applyAlignment="1">
      <alignment horizontal="left" vertical="center"/>
    </xf>
    <xf numFmtId="0" fontId="0" fillId="3" borderId="3" xfId="0" applyFill="1" applyBorder="1" applyAlignment="1">
      <alignment horizontal="center" vertical="center" shrinkToFit="1"/>
    </xf>
    <xf numFmtId="0" fontId="75" fillId="6" borderId="15" xfId="2" applyFont="1" applyFill="1" applyBorder="1" applyAlignment="1" applyProtection="1">
      <alignment horizontal="center" vertical="center"/>
    </xf>
    <xf numFmtId="0" fontId="75" fillId="6" borderId="16" xfId="2" applyFont="1" applyFill="1" applyBorder="1" applyAlignment="1" applyProtection="1">
      <alignment horizontal="center" vertical="center"/>
    </xf>
    <xf numFmtId="0" fontId="75" fillId="0" borderId="16" xfId="2" applyFont="1" applyBorder="1" applyProtection="1">
      <alignment vertical="center"/>
    </xf>
    <xf numFmtId="0" fontId="75" fillId="0" borderId="17" xfId="2" applyFont="1" applyBorder="1" applyProtection="1">
      <alignment vertical="center"/>
    </xf>
    <xf numFmtId="0" fontId="71" fillId="0" borderId="4" xfId="0" applyFont="1" applyBorder="1" applyAlignment="1">
      <alignment vertical="center" wrapText="1"/>
    </xf>
    <xf numFmtId="0" fontId="0" fillId="0" borderId="11" xfId="0" applyBorder="1">
      <alignment vertical="center"/>
    </xf>
    <xf numFmtId="0" fontId="73" fillId="0" borderId="4" xfId="0" applyFont="1" applyBorder="1" applyAlignment="1">
      <alignment vertical="center" shrinkToFit="1"/>
    </xf>
    <xf numFmtId="0" fontId="35" fillId="0" borderId="5" xfId="0" applyFont="1" applyBorder="1" applyAlignment="1">
      <alignment vertical="center" shrinkToFit="1"/>
    </xf>
    <xf numFmtId="0" fontId="35" fillId="0" borderId="9" xfId="0" applyFont="1" applyBorder="1" applyAlignment="1">
      <alignment vertical="center" shrinkToFit="1"/>
    </xf>
    <xf numFmtId="0" fontId="35" fillId="0" borderId="10" xfId="0" applyFont="1" applyBorder="1" applyAlignment="1">
      <alignment vertical="center" shrinkToFit="1"/>
    </xf>
    <xf numFmtId="0" fontId="0" fillId="0" borderId="11" xfId="0" applyBorder="1" applyAlignment="1">
      <alignment vertical="center" shrinkToFit="1"/>
    </xf>
    <xf numFmtId="0" fontId="73" fillId="0" borderId="64" xfId="0" applyFont="1" applyBorder="1" applyAlignment="1">
      <alignment vertical="center" shrinkToFit="1"/>
    </xf>
    <xf numFmtId="0" fontId="32" fillId="0" borderId="64" xfId="0" applyFont="1" applyBorder="1" applyAlignment="1">
      <alignment vertical="center" shrinkToFit="1"/>
    </xf>
    <xf numFmtId="0" fontId="32" fillId="0" borderId="64" xfId="0" applyFont="1" applyBorder="1">
      <alignment vertical="center"/>
    </xf>
    <xf numFmtId="0" fontId="73" fillId="0" borderId="40" xfId="0" applyFont="1" applyBorder="1" applyAlignment="1">
      <alignment vertical="center" shrinkToFit="1"/>
    </xf>
    <xf numFmtId="0" fontId="32" fillId="0" borderId="40" xfId="0" applyFont="1" applyBorder="1" applyAlignment="1">
      <alignment vertical="center" shrinkToFit="1"/>
    </xf>
    <xf numFmtId="0" fontId="32" fillId="0" borderId="40" xfId="0" applyFont="1" applyBorder="1">
      <alignment vertical="center"/>
    </xf>
    <xf numFmtId="0" fontId="32" fillId="9" borderId="261" xfId="0" applyFont="1" applyFill="1" applyBorder="1" applyAlignment="1">
      <alignment vertical="center" wrapText="1"/>
    </xf>
    <xf numFmtId="0" fontId="32" fillId="9" borderId="281" xfId="0" applyFont="1" applyFill="1" applyBorder="1">
      <alignment vertical="center"/>
    </xf>
    <xf numFmtId="0" fontId="32" fillId="9" borderId="284" xfId="0" applyFont="1" applyFill="1" applyBorder="1">
      <alignment vertical="center"/>
    </xf>
    <xf numFmtId="0" fontId="0" fillId="7" borderId="119" xfId="0" applyFill="1" applyBorder="1" applyAlignment="1">
      <alignment horizontal="center" vertical="center"/>
    </xf>
    <xf numFmtId="0" fontId="0" fillId="7" borderId="79" xfId="0" applyFill="1" applyBorder="1" applyAlignment="1">
      <alignment horizontal="center" vertical="center"/>
    </xf>
    <xf numFmtId="0" fontId="0" fillId="7" borderId="110" xfId="0" applyFill="1" applyBorder="1" applyAlignment="1">
      <alignment horizontal="center" vertical="center"/>
    </xf>
    <xf numFmtId="0" fontId="73" fillId="0" borderId="30" xfId="0" applyFont="1" applyBorder="1" applyAlignment="1">
      <alignment vertical="center" shrinkToFit="1"/>
    </xf>
    <xf numFmtId="0" fontId="32" fillId="0" borderId="30" xfId="0" applyFont="1" applyBorder="1" applyAlignment="1">
      <alignment vertical="center" shrinkToFit="1"/>
    </xf>
    <xf numFmtId="0" fontId="32" fillId="0" borderId="30" xfId="0" applyFont="1" applyBorder="1">
      <alignment vertical="center"/>
    </xf>
    <xf numFmtId="0" fontId="0" fillId="6" borderId="119" xfId="0" applyFill="1" applyBorder="1" applyAlignment="1">
      <alignment horizontal="center" vertical="center" shrinkToFit="1"/>
    </xf>
    <xf numFmtId="0" fontId="0" fillId="6" borderId="79" xfId="0" applyFill="1" applyBorder="1" applyAlignment="1">
      <alignment horizontal="center" vertical="center" shrinkToFit="1"/>
    </xf>
    <xf numFmtId="0" fontId="0" fillId="6" borderId="110" xfId="0" applyFill="1" applyBorder="1" applyAlignment="1">
      <alignment horizontal="center" vertical="center" shrinkToFit="1"/>
    </xf>
    <xf numFmtId="0" fontId="8" fillId="0" borderId="3" xfId="0" applyFont="1" applyBorder="1" applyAlignment="1">
      <alignment horizontal="center" vertical="center"/>
    </xf>
    <xf numFmtId="0" fontId="10" fillId="0" borderId="15" xfId="0" applyFont="1" applyBorder="1" applyAlignment="1">
      <alignment horizontal="center" vertical="center" shrinkToFit="1"/>
    </xf>
    <xf numFmtId="0" fontId="52" fillId="6" borderId="111" xfId="0" applyFont="1" applyFill="1" applyBorder="1" applyAlignment="1">
      <alignment horizontal="center" vertical="center" shrinkToFit="1"/>
    </xf>
    <xf numFmtId="0" fontId="52" fillId="6" borderId="46" xfId="0" applyFont="1" applyFill="1" applyBorder="1" applyAlignment="1">
      <alignment horizontal="center" vertical="center" shrinkToFit="1"/>
    </xf>
    <xf numFmtId="0" fontId="0" fillId="6" borderId="46" xfId="0" applyFill="1" applyBorder="1" applyAlignment="1">
      <alignment horizontal="center" vertical="center" shrinkToFit="1"/>
    </xf>
    <xf numFmtId="0" fontId="0" fillId="6" borderId="45" xfId="0" applyFill="1" applyBorder="1">
      <alignment vertical="center"/>
    </xf>
    <xf numFmtId="0" fontId="0" fillId="0" borderId="22" xfId="0" applyBorder="1">
      <alignment vertical="center"/>
    </xf>
    <xf numFmtId="0" fontId="0" fillId="0" borderId="20" xfId="0" applyBorder="1">
      <alignment vertical="center"/>
    </xf>
    <xf numFmtId="0" fontId="0" fillId="0" borderId="260" xfId="0" applyBorder="1">
      <alignment vertical="center"/>
    </xf>
    <xf numFmtId="0" fontId="7" fillId="6" borderId="18" xfId="0" applyFont="1" applyFill="1" applyBorder="1" applyAlignment="1">
      <alignment horizontal="center" vertical="center" shrinkToFit="1"/>
    </xf>
    <xf numFmtId="0" fontId="0" fillId="0" borderId="1" xfId="0" applyBorder="1" applyAlignment="1">
      <alignment horizontal="center" vertical="center" shrinkToFit="1"/>
    </xf>
    <xf numFmtId="0" fontId="7" fillId="8" borderId="18" xfId="0" applyFont="1" applyFill="1" applyBorder="1" applyAlignment="1">
      <alignment horizontal="center" vertical="center" shrinkToFit="1"/>
    </xf>
    <xf numFmtId="0" fontId="7" fillId="7" borderId="18" xfId="0" applyFont="1" applyFill="1" applyBorder="1" applyAlignment="1">
      <alignment horizontal="center" vertical="center" shrinkToFit="1"/>
    </xf>
    <xf numFmtId="0" fontId="0" fillId="0" borderId="1" xfId="0" applyBorder="1">
      <alignment vertical="center"/>
    </xf>
    <xf numFmtId="0" fontId="19" fillId="0" borderId="15" xfId="3" applyFont="1" applyBorder="1" applyAlignment="1">
      <alignment horizontal="center" vertical="center" shrinkToFit="1"/>
    </xf>
    <xf numFmtId="0" fontId="47" fillId="3" borderId="18" xfId="3" applyFont="1" applyFill="1" applyBorder="1" applyAlignment="1" applyProtection="1">
      <alignment vertical="center" wrapText="1"/>
      <protection locked="0"/>
    </xf>
    <xf numFmtId="0" fontId="0" fillId="3" borderId="19" xfId="0" applyFill="1" applyBorder="1" applyAlignment="1" applyProtection="1">
      <alignment vertical="center" wrapText="1"/>
      <protection locked="0"/>
    </xf>
    <xf numFmtId="0" fontId="0" fillId="3" borderId="1" xfId="0" applyFill="1" applyBorder="1" applyAlignment="1" applyProtection="1">
      <alignment vertical="center" wrapText="1"/>
      <protection locked="0"/>
    </xf>
    <xf numFmtId="0" fontId="19" fillId="0" borderId="0" xfId="3" quotePrefix="1" applyFont="1" applyAlignment="1">
      <alignment horizontal="center" vertical="center"/>
    </xf>
    <xf numFmtId="0" fontId="18" fillId="0" borderId="0" xfId="3" applyFont="1">
      <alignment vertical="center"/>
    </xf>
    <xf numFmtId="0" fontId="12" fillId="3" borderId="18" xfId="0" applyFont="1" applyFill="1" applyBorder="1" applyAlignment="1" applyProtection="1">
      <alignment horizontal="left" vertical="center" shrinkToFit="1"/>
      <protection locked="0"/>
    </xf>
    <xf numFmtId="0" fontId="12" fillId="3" borderId="19" xfId="0" applyFont="1" applyFill="1" applyBorder="1" applyAlignment="1" applyProtection="1">
      <alignment horizontal="left" vertical="center" shrinkToFit="1"/>
      <protection locked="0"/>
    </xf>
    <xf numFmtId="0" fontId="0" fillId="3" borderId="19" xfId="0" applyFill="1" applyBorder="1" applyAlignment="1" applyProtection="1">
      <alignment horizontal="left" vertical="center" shrinkToFit="1"/>
      <protection locked="0"/>
    </xf>
    <xf numFmtId="0" fontId="0" fillId="3" borderId="1" xfId="0" applyFill="1" applyBorder="1" applyAlignment="1" applyProtection="1">
      <alignment horizontal="left" vertical="center" shrinkToFit="1"/>
      <protection locked="0"/>
    </xf>
    <xf numFmtId="0" fontId="0" fillId="0" borderId="15" xfId="0" applyBorder="1" applyAlignment="1">
      <alignment horizontal="center" vertical="center" shrinkToFit="1"/>
    </xf>
    <xf numFmtId="0" fontId="12" fillId="9" borderId="18" xfId="0" applyFont="1" applyFill="1" applyBorder="1" applyAlignment="1">
      <alignment horizontal="center" vertical="center"/>
    </xf>
    <xf numFmtId="0" fontId="0" fillId="0" borderId="19" xfId="0" applyBorder="1" applyAlignment="1">
      <alignment horizontal="center" vertical="center"/>
    </xf>
    <xf numFmtId="0" fontId="0" fillId="0" borderId="1" xfId="0" applyBorder="1" applyAlignment="1">
      <alignment horizontal="center" vertical="center"/>
    </xf>
    <xf numFmtId="0" fontId="12" fillId="9" borderId="18" xfId="0" applyFont="1" applyFill="1" applyBorder="1" applyAlignment="1">
      <alignment horizontal="center" vertical="center" wrapText="1"/>
    </xf>
    <xf numFmtId="0" fontId="0" fillId="0" borderId="19" xfId="0" applyBorder="1" applyAlignment="1">
      <alignment horizontal="center" vertical="center" wrapText="1"/>
    </xf>
    <xf numFmtId="0" fontId="0" fillId="0" borderId="1" xfId="0" applyBorder="1" applyAlignment="1">
      <alignment horizontal="center" vertical="center" wrapText="1"/>
    </xf>
    <xf numFmtId="0" fontId="12" fillId="3" borderId="1" xfId="0" applyFont="1" applyFill="1" applyBorder="1" applyAlignment="1" applyProtection="1">
      <alignment horizontal="left" vertical="center" shrinkToFit="1"/>
      <protection locked="0"/>
    </xf>
    <xf numFmtId="0" fontId="0" fillId="3" borderId="185" xfId="0" applyFill="1" applyBorder="1" applyAlignment="1" applyProtection="1">
      <alignment vertical="center" shrinkToFit="1"/>
      <protection locked="0"/>
    </xf>
    <xf numFmtId="0" fontId="0" fillId="3" borderId="186" xfId="0" applyFill="1" applyBorder="1" applyAlignment="1" applyProtection="1">
      <alignment vertical="center" shrinkToFit="1"/>
      <protection locked="0"/>
    </xf>
    <xf numFmtId="0" fontId="0" fillId="3" borderId="187" xfId="0" applyFill="1" applyBorder="1" applyAlignment="1" applyProtection="1">
      <alignment vertical="center" shrinkToFit="1"/>
      <protection locked="0"/>
    </xf>
    <xf numFmtId="0" fontId="2" fillId="3" borderId="123" xfId="0" applyFont="1" applyFill="1" applyBorder="1" applyAlignment="1" applyProtection="1">
      <alignment vertical="center" wrapText="1"/>
      <protection locked="0"/>
    </xf>
    <xf numFmtId="0" fontId="2" fillId="3" borderId="87" xfId="0" applyFont="1" applyFill="1" applyBorder="1" applyAlignment="1" applyProtection="1">
      <alignment vertical="center" wrapText="1"/>
      <protection locked="0"/>
    </xf>
    <xf numFmtId="0" fontId="2" fillId="3" borderId="124" xfId="0" applyFont="1" applyFill="1" applyBorder="1" applyAlignment="1" applyProtection="1">
      <alignment vertical="center" wrapText="1"/>
      <protection locked="0"/>
    </xf>
    <xf numFmtId="0" fontId="0" fillId="3" borderId="175" xfId="0" applyFill="1" applyBorder="1" applyAlignment="1" applyProtection="1">
      <alignment vertical="center" shrinkToFit="1"/>
      <protection locked="0"/>
    </xf>
    <xf numFmtId="0" fontId="0" fillId="3" borderId="87" xfId="0" applyFill="1" applyBorder="1" applyAlignment="1" applyProtection="1">
      <alignment vertical="center" shrinkToFit="1"/>
      <protection locked="0"/>
    </xf>
    <xf numFmtId="0" fontId="0" fillId="3" borderId="124" xfId="0" applyFill="1" applyBorder="1" applyAlignment="1" applyProtection="1">
      <alignment vertical="center" shrinkToFit="1"/>
      <protection locked="0"/>
    </xf>
    <xf numFmtId="0" fontId="0" fillId="3" borderId="123" xfId="0" applyFill="1" applyBorder="1" applyAlignment="1" applyProtection="1">
      <alignment vertical="center" shrinkToFit="1"/>
      <protection locked="0"/>
    </xf>
    <xf numFmtId="0" fontId="0" fillId="3" borderId="3" xfId="0" applyFill="1" applyBorder="1" applyAlignment="1" applyProtection="1">
      <alignment horizontal="center" vertical="center"/>
      <protection locked="0"/>
    </xf>
    <xf numFmtId="0" fontId="0" fillId="9" borderId="5" xfId="0" applyFill="1" applyBorder="1" applyAlignment="1">
      <alignment horizontal="center" vertical="center" wrapText="1"/>
    </xf>
    <xf numFmtId="0" fontId="0" fillId="9" borderId="6" xfId="0" applyFill="1" applyBorder="1" applyAlignment="1">
      <alignment horizontal="center" vertical="center" wrapText="1"/>
    </xf>
    <xf numFmtId="0" fontId="0" fillId="3" borderId="120" xfId="0" applyFill="1" applyBorder="1" applyProtection="1">
      <alignment vertical="center"/>
      <protection locked="0"/>
    </xf>
    <xf numFmtId="0" fontId="0" fillId="3" borderId="103" xfId="0" applyFill="1" applyBorder="1" applyProtection="1">
      <alignment vertical="center"/>
      <protection locked="0"/>
    </xf>
    <xf numFmtId="0" fontId="86" fillId="9" borderId="15" xfId="0" applyFont="1" applyFill="1" applyBorder="1" applyAlignment="1">
      <alignment horizontal="left" vertical="center" wrapText="1" shrinkToFit="1"/>
    </xf>
    <xf numFmtId="0" fontId="86" fillId="9" borderId="17" xfId="0" applyFont="1" applyFill="1" applyBorder="1" applyAlignment="1">
      <alignment horizontal="left" vertical="center" shrinkToFit="1"/>
    </xf>
    <xf numFmtId="0" fontId="0" fillId="3" borderId="231" xfId="0" applyFill="1" applyBorder="1" applyAlignment="1" applyProtection="1">
      <alignment vertical="center" shrinkToFit="1"/>
      <protection locked="0"/>
    </xf>
    <xf numFmtId="0" fontId="0" fillId="3" borderId="232" xfId="0" applyFill="1" applyBorder="1" applyAlignment="1" applyProtection="1">
      <alignment vertical="center" shrinkToFit="1"/>
      <protection locked="0"/>
    </xf>
    <xf numFmtId="0" fontId="0" fillId="3" borderId="233" xfId="0" applyFill="1" applyBorder="1" applyAlignment="1" applyProtection="1">
      <alignment vertical="center" shrinkToFit="1"/>
      <protection locked="0"/>
    </xf>
    <xf numFmtId="0" fontId="0" fillId="3" borderId="133" xfId="0" applyFill="1" applyBorder="1" applyAlignment="1" applyProtection="1">
      <alignment vertical="center" shrinkToFit="1"/>
      <protection locked="0"/>
    </xf>
    <xf numFmtId="0" fontId="0" fillId="3" borderId="134" xfId="0" applyFill="1" applyBorder="1" applyAlignment="1" applyProtection="1">
      <alignment vertical="center" shrinkToFit="1"/>
      <protection locked="0"/>
    </xf>
    <xf numFmtId="0" fontId="0" fillId="3" borderId="135" xfId="0" applyFill="1" applyBorder="1" applyAlignment="1" applyProtection="1">
      <alignment vertical="center" shrinkToFit="1"/>
      <protection locked="0"/>
    </xf>
    <xf numFmtId="0" fontId="0" fillId="9" borderId="4" xfId="0" applyFill="1" applyBorder="1" applyAlignment="1">
      <alignment horizontal="center" vertical="center" shrinkToFit="1"/>
    </xf>
    <xf numFmtId="0" fontId="0" fillId="0" borderId="9" xfId="0" applyBorder="1" applyAlignment="1">
      <alignment horizontal="center" vertical="center" shrinkToFit="1"/>
    </xf>
    <xf numFmtId="0" fontId="0" fillId="0" borderId="6" xfId="0" applyBorder="1" applyAlignment="1">
      <alignment horizontal="center" vertical="center" shrinkToFit="1"/>
    </xf>
    <xf numFmtId="0" fontId="0" fillId="0" borderId="11" xfId="0" applyBorder="1" applyAlignment="1">
      <alignment horizontal="center" vertical="center" shrinkToFit="1"/>
    </xf>
    <xf numFmtId="0" fontId="0" fillId="3" borderId="15" xfId="0" applyFill="1" applyBorder="1" applyAlignment="1" applyProtection="1">
      <alignment horizontal="center" vertical="center"/>
      <protection locked="0"/>
    </xf>
    <xf numFmtId="0" fontId="0" fillId="3" borderId="16" xfId="0" applyFill="1" applyBorder="1" applyAlignment="1" applyProtection="1">
      <alignment horizontal="center" vertical="center"/>
      <protection locked="0"/>
    </xf>
    <xf numFmtId="0" fontId="0" fillId="3" borderId="17"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0" fillId="3" borderId="25" xfId="0" applyFill="1" applyBorder="1" applyAlignment="1" applyProtection="1">
      <alignment horizontal="center" vertical="center"/>
      <protection locked="0"/>
    </xf>
    <xf numFmtId="0" fontId="0" fillId="3" borderId="29" xfId="0" applyFill="1" applyBorder="1" applyAlignment="1" applyProtection="1">
      <alignment horizontal="center" vertical="center"/>
      <protection locked="0"/>
    </xf>
    <xf numFmtId="0" fontId="0" fillId="3" borderId="30" xfId="0" applyFill="1" applyBorder="1" applyAlignment="1" applyProtection="1">
      <alignment horizontal="center" vertical="center"/>
      <protection locked="0"/>
    </xf>
    <xf numFmtId="0" fontId="0" fillId="3" borderId="29" xfId="0" applyFill="1" applyBorder="1" applyAlignment="1" applyProtection="1">
      <alignment horizontal="center" vertical="center" shrinkToFit="1"/>
      <protection locked="0"/>
    </xf>
    <xf numFmtId="0" fontId="0" fillId="3" borderId="30" xfId="0" applyFill="1" applyBorder="1" applyAlignment="1" applyProtection="1">
      <alignment horizontal="center" vertical="center" shrinkToFit="1"/>
      <protection locked="0"/>
    </xf>
    <xf numFmtId="0" fontId="0" fillId="3" borderId="31" xfId="0" applyFill="1" applyBorder="1" applyAlignment="1" applyProtection="1">
      <alignment horizontal="center" vertical="center" shrinkToFit="1"/>
      <protection locked="0"/>
    </xf>
    <xf numFmtId="0" fontId="2" fillId="3" borderId="3" xfId="0" applyFont="1" applyFill="1" applyBorder="1" applyAlignment="1" applyProtection="1">
      <alignment vertical="center" wrapText="1"/>
      <protection locked="0"/>
    </xf>
    <xf numFmtId="0" fontId="0" fillId="3" borderId="3" xfId="0" applyFill="1" applyBorder="1" applyProtection="1">
      <alignment vertical="center"/>
      <protection locked="0"/>
    </xf>
    <xf numFmtId="0" fontId="0" fillId="3" borderId="28" xfId="0" applyFill="1" applyBorder="1" applyAlignment="1" applyProtection="1">
      <alignment horizontal="center" vertical="center"/>
      <protection locked="0"/>
    </xf>
    <xf numFmtId="0" fontId="0" fillId="3" borderId="24" xfId="0" applyFill="1" applyBorder="1" applyAlignment="1" applyProtection="1">
      <alignment horizontal="center" vertical="center" shrinkToFit="1"/>
      <protection locked="0"/>
    </xf>
    <xf numFmtId="0" fontId="0" fillId="3" borderId="25" xfId="0" applyFill="1" applyBorder="1" applyAlignment="1" applyProtection="1">
      <alignment horizontal="center" vertical="center" shrinkToFit="1"/>
      <protection locked="0"/>
    </xf>
    <xf numFmtId="0" fontId="0" fillId="3" borderId="26" xfId="0" applyFill="1" applyBorder="1" applyAlignment="1" applyProtection="1">
      <alignment horizontal="center" vertical="center" shrinkToFit="1"/>
      <protection locked="0"/>
    </xf>
    <xf numFmtId="0" fontId="0" fillId="3" borderId="23" xfId="0" applyFill="1" applyBorder="1" applyAlignment="1" applyProtection="1">
      <alignment horizontal="center" vertical="center"/>
      <protection locked="0"/>
    </xf>
    <xf numFmtId="0" fontId="0" fillId="3" borderId="39" xfId="0" applyFill="1" applyBorder="1" applyAlignment="1" applyProtection="1">
      <alignment horizontal="center" vertical="center"/>
      <protection locked="0"/>
    </xf>
    <xf numFmtId="0" fontId="0" fillId="3" borderId="40" xfId="0" applyFill="1" applyBorder="1" applyAlignment="1" applyProtection="1">
      <alignment horizontal="center" vertical="center"/>
      <protection locked="0"/>
    </xf>
    <xf numFmtId="0" fontId="0" fillId="3" borderId="39" xfId="0" applyFill="1" applyBorder="1" applyAlignment="1" applyProtection="1">
      <alignment horizontal="center" vertical="center" shrinkToFit="1"/>
      <protection locked="0"/>
    </xf>
    <xf numFmtId="0" fontId="0" fillId="3" borderId="40" xfId="0" applyFill="1" applyBorder="1" applyAlignment="1" applyProtection="1">
      <alignment horizontal="center" vertical="center" shrinkToFit="1"/>
      <protection locked="0"/>
    </xf>
    <xf numFmtId="0" fontId="0" fillId="3" borderId="41" xfId="0" applyFill="1" applyBorder="1" applyAlignment="1" applyProtection="1">
      <alignment horizontal="center" vertical="center" shrinkToFit="1"/>
      <protection locked="0"/>
    </xf>
    <xf numFmtId="0" fontId="0" fillId="3" borderId="38" xfId="0" applyFill="1" applyBorder="1" applyAlignment="1" applyProtection="1">
      <alignment horizontal="center" vertical="center"/>
      <protection locked="0"/>
    </xf>
    <xf numFmtId="0" fontId="0" fillId="0" borderId="7" xfId="0" applyBorder="1" applyAlignment="1">
      <alignment vertical="center" shrinkToFit="1"/>
    </xf>
    <xf numFmtId="0" fontId="0" fillId="0" borderId="8" xfId="0" applyBorder="1" applyAlignment="1">
      <alignment vertical="center" shrinkToFit="1"/>
    </xf>
    <xf numFmtId="0" fontId="0" fillId="0" borderId="9" xfId="0" applyBorder="1" applyAlignment="1">
      <alignment vertical="center" shrinkToFit="1"/>
    </xf>
    <xf numFmtId="0" fontId="0" fillId="3" borderId="15" xfId="0" applyFill="1" applyBorder="1" applyAlignment="1" applyProtection="1">
      <alignment horizontal="center" vertical="center" shrinkToFit="1"/>
      <protection locked="0"/>
    </xf>
    <xf numFmtId="0" fontId="0" fillId="3" borderId="16" xfId="0" applyFill="1" applyBorder="1" applyAlignment="1" applyProtection="1">
      <alignment horizontal="center" vertical="center" shrinkToFit="1"/>
      <protection locked="0"/>
    </xf>
    <xf numFmtId="0" fontId="0" fillId="3" borderId="17" xfId="0" applyFill="1" applyBorder="1" applyAlignment="1" applyProtection="1">
      <alignment horizontal="center" vertical="center" shrinkToFit="1"/>
      <protection locked="0"/>
    </xf>
    <xf numFmtId="0" fontId="2" fillId="3" borderId="3" xfId="0" applyFont="1" applyFill="1" applyBorder="1" applyProtection="1">
      <alignment vertical="center"/>
      <protection locked="0"/>
    </xf>
    <xf numFmtId="0" fontId="2" fillId="3" borderId="7" xfId="0" applyFont="1" applyFill="1" applyBorder="1" applyAlignment="1" applyProtection="1">
      <alignment horizontal="left" vertical="center" wrapText="1"/>
      <protection locked="0"/>
    </xf>
    <xf numFmtId="0" fontId="2" fillId="3" borderId="0" xfId="0" applyFont="1" applyFill="1" applyAlignment="1" applyProtection="1">
      <alignment horizontal="left" vertical="center" wrapText="1"/>
      <protection locked="0"/>
    </xf>
    <xf numFmtId="0" fontId="2" fillId="3" borderId="8" xfId="0" applyFont="1" applyFill="1" applyBorder="1" applyAlignment="1" applyProtection="1">
      <alignment horizontal="left" vertical="center" wrapText="1"/>
      <protection locked="0"/>
    </xf>
    <xf numFmtId="0" fontId="0" fillId="9" borderId="3" xfId="0" applyFill="1" applyBorder="1" applyAlignment="1">
      <alignment horizontal="center" vertical="center" shrinkToFit="1"/>
    </xf>
    <xf numFmtId="0" fontId="0" fillId="3" borderId="3" xfId="0" applyFill="1" applyBorder="1" applyAlignment="1" applyProtection="1">
      <alignment horizontal="center" vertical="center" shrinkToFit="1"/>
      <protection locked="0"/>
    </xf>
    <xf numFmtId="0" fontId="0" fillId="3" borderId="77" xfId="0" applyFill="1" applyBorder="1" applyAlignment="1" applyProtection="1">
      <alignment horizontal="center" vertical="center"/>
      <protection locked="0"/>
    </xf>
    <xf numFmtId="0" fontId="32" fillId="0" borderId="4" xfId="0" applyFont="1" applyBorder="1" applyAlignment="1">
      <alignment vertical="top" wrapText="1"/>
    </xf>
  </cellXfs>
  <cellStyles count="6">
    <cellStyle name="パーセント" xfId="5" builtinId="5"/>
    <cellStyle name="ハイパーリンク" xfId="2" builtinId="8"/>
    <cellStyle name="桁区切り" xfId="1" builtinId="6"/>
    <cellStyle name="桁区切り 2" xfId="4" xr:uid="{52DC2607-8A8E-4080-A410-F88F834A4116}"/>
    <cellStyle name="標準" xfId="0" builtinId="0"/>
    <cellStyle name="標準 2" xfId="3" xr:uid="{1D925AC8-972A-4FB8-B375-C6C55B770140}"/>
  </cellStyles>
  <dxfs count="0"/>
  <tableStyles count="0" defaultTableStyle="TableStyleMedium2" defaultPivotStyle="PivotStyleLight16"/>
  <colors>
    <mruColors>
      <color rgb="FFCCECFF"/>
      <color rgb="FFCCFF99"/>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32</xdr:col>
      <xdr:colOff>106804</xdr:colOff>
      <xdr:row>39</xdr:row>
      <xdr:rowOff>0</xdr:rowOff>
    </xdr:from>
    <xdr:to>
      <xdr:col>47</xdr:col>
      <xdr:colOff>596796</xdr:colOff>
      <xdr:row>68</xdr:row>
      <xdr:rowOff>7682</xdr:rowOff>
    </xdr:to>
    <xdr:pic>
      <xdr:nvPicPr>
        <xdr:cNvPr id="2" name="図 1">
          <a:extLst>
            <a:ext uri="{FF2B5EF4-FFF2-40B4-BE49-F238E27FC236}">
              <a16:creationId xmlns:a16="http://schemas.microsoft.com/office/drawing/2014/main" id="{557F94EF-4966-49B4-BDA1-E76D4066038B}"/>
            </a:ext>
          </a:extLst>
        </xdr:cNvPr>
        <xdr:cNvPicPr>
          <a:picLocks noChangeAspect="1"/>
        </xdr:cNvPicPr>
      </xdr:nvPicPr>
      <xdr:blipFill>
        <a:blip xmlns:r="http://schemas.openxmlformats.org/officeDocument/2006/relationships" r:embed="rId1"/>
        <a:stretch>
          <a:fillRect/>
        </a:stretch>
      </xdr:blipFill>
      <xdr:spPr>
        <a:xfrm>
          <a:off x="19624395" y="12105409"/>
          <a:ext cx="8421719" cy="61556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86478</xdr:colOff>
      <xdr:row>1</xdr:row>
      <xdr:rowOff>97117</xdr:rowOff>
    </xdr:from>
    <xdr:to>
      <xdr:col>19</xdr:col>
      <xdr:colOff>29514</xdr:colOff>
      <xdr:row>46</xdr:row>
      <xdr:rowOff>150954</xdr:rowOff>
    </xdr:to>
    <xdr:pic>
      <xdr:nvPicPr>
        <xdr:cNvPr id="2" name="図 1">
          <a:extLst>
            <a:ext uri="{FF2B5EF4-FFF2-40B4-BE49-F238E27FC236}">
              <a16:creationId xmlns:a16="http://schemas.microsoft.com/office/drawing/2014/main" id="{E78085A9-2E82-435A-A27F-818858BB14FC}"/>
            </a:ext>
          </a:extLst>
        </xdr:cNvPr>
        <xdr:cNvPicPr>
          <a:picLocks noChangeAspect="1"/>
        </xdr:cNvPicPr>
      </xdr:nvPicPr>
      <xdr:blipFill>
        <a:blip xmlns:r="http://schemas.openxmlformats.org/officeDocument/2006/relationships" r:embed="rId1"/>
        <a:stretch>
          <a:fillRect/>
        </a:stretch>
      </xdr:blipFill>
      <xdr:spPr>
        <a:xfrm>
          <a:off x="83303" y="449542"/>
          <a:ext cx="11525436" cy="7340462"/>
        </a:xfrm>
        <a:prstGeom prst="rect">
          <a:avLst/>
        </a:prstGeom>
      </xdr:spPr>
    </xdr:pic>
    <xdr:clientData/>
  </xdr:twoCellAnchor>
  <xdr:twoCellAnchor editAs="oneCell">
    <xdr:from>
      <xdr:col>0</xdr:col>
      <xdr:colOff>67233</xdr:colOff>
      <xdr:row>105</xdr:row>
      <xdr:rowOff>89647</xdr:rowOff>
    </xdr:from>
    <xdr:to>
      <xdr:col>19</xdr:col>
      <xdr:colOff>26525</xdr:colOff>
      <xdr:row>157</xdr:row>
      <xdr:rowOff>124573</xdr:rowOff>
    </xdr:to>
    <xdr:pic>
      <xdr:nvPicPr>
        <xdr:cNvPr id="3" name="図 2">
          <a:extLst>
            <a:ext uri="{FF2B5EF4-FFF2-40B4-BE49-F238E27FC236}">
              <a16:creationId xmlns:a16="http://schemas.microsoft.com/office/drawing/2014/main" id="{B5A511E4-DCD7-4569-B1D6-F75FA7A5E009}"/>
            </a:ext>
          </a:extLst>
        </xdr:cNvPr>
        <xdr:cNvPicPr>
          <a:picLocks noChangeAspect="1"/>
        </xdr:cNvPicPr>
      </xdr:nvPicPr>
      <xdr:blipFill>
        <a:blip xmlns:r="http://schemas.openxmlformats.org/officeDocument/2006/relationships" r:embed="rId2"/>
        <a:stretch>
          <a:fillRect/>
        </a:stretch>
      </xdr:blipFill>
      <xdr:spPr>
        <a:xfrm>
          <a:off x="64058" y="17221947"/>
          <a:ext cx="11548042" cy="8455026"/>
        </a:xfrm>
        <a:prstGeom prst="rect">
          <a:avLst/>
        </a:prstGeom>
      </xdr:spPr>
    </xdr:pic>
    <xdr:clientData/>
  </xdr:twoCellAnchor>
  <xdr:twoCellAnchor>
    <xdr:from>
      <xdr:col>0</xdr:col>
      <xdr:colOff>67234</xdr:colOff>
      <xdr:row>1</xdr:row>
      <xdr:rowOff>104588</xdr:rowOff>
    </xdr:from>
    <xdr:to>
      <xdr:col>19</xdr:col>
      <xdr:colOff>37353</xdr:colOff>
      <xdr:row>47</xdr:row>
      <xdr:rowOff>59765</xdr:rowOff>
    </xdr:to>
    <xdr:sp macro="" textlink="">
      <xdr:nvSpPr>
        <xdr:cNvPr id="4" name="正方形/長方形 3">
          <a:extLst>
            <a:ext uri="{FF2B5EF4-FFF2-40B4-BE49-F238E27FC236}">
              <a16:creationId xmlns:a16="http://schemas.microsoft.com/office/drawing/2014/main" id="{E7A35EEB-9255-4BAE-A5D2-98802D41519B}"/>
            </a:ext>
          </a:extLst>
        </xdr:cNvPr>
        <xdr:cNvSpPr/>
      </xdr:nvSpPr>
      <xdr:spPr>
        <a:xfrm>
          <a:off x="64059" y="460188"/>
          <a:ext cx="11555694" cy="7400552"/>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67239</xdr:colOff>
      <xdr:row>49</xdr:row>
      <xdr:rowOff>64061</xdr:rowOff>
    </xdr:from>
    <xdr:to>
      <xdr:col>19</xdr:col>
      <xdr:colOff>56030</xdr:colOff>
      <xdr:row>103</xdr:row>
      <xdr:rowOff>125879</xdr:rowOff>
    </xdr:to>
    <xdr:sp macro="" textlink="">
      <xdr:nvSpPr>
        <xdr:cNvPr id="5" name="正方形/長方形 4">
          <a:extLst>
            <a:ext uri="{FF2B5EF4-FFF2-40B4-BE49-F238E27FC236}">
              <a16:creationId xmlns:a16="http://schemas.microsoft.com/office/drawing/2014/main" id="{5DD7B3D7-1416-468D-863F-61636D971DFC}"/>
            </a:ext>
          </a:extLst>
        </xdr:cNvPr>
        <xdr:cNvSpPr/>
      </xdr:nvSpPr>
      <xdr:spPr>
        <a:xfrm>
          <a:off x="67239" y="7941796"/>
          <a:ext cx="11486026" cy="8533465"/>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oneCell">
    <xdr:from>
      <xdr:col>0</xdr:col>
      <xdr:colOff>97118</xdr:colOff>
      <xdr:row>50</xdr:row>
      <xdr:rowOff>37352</xdr:rowOff>
    </xdr:from>
    <xdr:to>
      <xdr:col>18</xdr:col>
      <xdr:colOff>534497</xdr:colOff>
      <xdr:row>102</xdr:row>
      <xdr:rowOff>76236</xdr:rowOff>
    </xdr:to>
    <xdr:pic>
      <xdr:nvPicPr>
        <xdr:cNvPr id="6" name="図 5">
          <a:extLst>
            <a:ext uri="{FF2B5EF4-FFF2-40B4-BE49-F238E27FC236}">
              <a16:creationId xmlns:a16="http://schemas.microsoft.com/office/drawing/2014/main" id="{B0F31518-E155-42E6-AE85-B133192AC1D3}"/>
            </a:ext>
          </a:extLst>
        </xdr:cNvPr>
        <xdr:cNvPicPr>
          <a:picLocks noChangeAspect="1"/>
        </xdr:cNvPicPr>
      </xdr:nvPicPr>
      <xdr:blipFill>
        <a:blip xmlns:r="http://schemas.openxmlformats.org/officeDocument/2006/relationships" r:embed="rId3"/>
        <a:stretch>
          <a:fillRect/>
        </a:stretch>
      </xdr:blipFill>
      <xdr:spPr>
        <a:xfrm>
          <a:off x="97118" y="8324102"/>
          <a:ext cx="11410179" cy="8458984"/>
        </a:xfrm>
        <a:prstGeom prst="rect">
          <a:avLst/>
        </a:prstGeom>
      </xdr:spPr>
    </xdr:pic>
    <xdr:clientData/>
  </xdr:twoCellAnchor>
  <xdr:twoCellAnchor>
    <xdr:from>
      <xdr:col>0</xdr:col>
      <xdr:colOff>88530</xdr:colOff>
      <xdr:row>105</xdr:row>
      <xdr:rowOff>22411</xdr:rowOff>
    </xdr:from>
    <xdr:to>
      <xdr:col>19</xdr:col>
      <xdr:colOff>64060</xdr:colOff>
      <xdr:row>159</xdr:row>
      <xdr:rowOff>7471</xdr:rowOff>
    </xdr:to>
    <xdr:sp macro="" textlink="">
      <xdr:nvSpPr>
        <xdr:cNvPr id="7" name="正方形/長方形 6">
          <a:extLst>
            <a:ext uri="{FF2B5EF4-FFF2-40B4-BE49-F238E27FC236}">
              <a16:creationId xmlns:a16="http://schemas.microsoft.com/office/drawing/2014/main" id="{7E781099-8308-4240-92A7-76C6B6C49D1D}"/>
            </a:ext>
          </a:extLst>
        </xdr:cNvPr>
        <xdr:cNvSpPr/>
      </xdr:nvSpPr>
      <xdr:spPr>
        <a:xfrm>
          <a:off x="88530" y="16629529"/>
          <a:ext cx="11472765" cy="8456707"/>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14</xdr:col>
      <xdr:colOff>220942</xdr:colOff>
      <xdr:row>44</xdr:row>
      <xdr:rowOff>144182</xdr:rowOff>
    </xdr:from>
    <xdr:to>
      <xdr:col>18</xdr:col>
      <xdr:colOff>512295</xdr:colOff>
      <xdr:row>46</xdr:row>
      <xdr:rowOff>144183</xdr:rowOff>
    </xdr:to>
    <xdr:sp macro="" textlink="">
      <xdr:nvSpPr>
        <xdr:cNvPr id="8" name="テキスト ボックス 7">
          <a:extLst>
            <a:ext uri="{FF2B5EF4-FFF2-40B4-BE49-F238E27FC236}">
              <a16:creationId xmlns:a16="http://schemas.microsoft.com/office/drawing/2014/main" id="{2B90D7A6-3430-489D-9CD1-A69B628DB835}"/>
            </a:ext>
          </a:extLst>
        </xdr:cNvPr>
        <xdr:cNvSpPr txBox="1"/>
      </xdr:nvSpPr>
      <xdr:spPr>
        <a:xfrm>
          <a:off x="8752167" y="7456207"/>
          <a:ext cx="2732928" cy="323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r>
            <a:rPr lang="ja-JP" altLang="en-US" sz="800" b="0" i="0" u="none" strike="noStrike" baseline="0">
              <a:solidFill>
                <a:schemeClr val="dk1"/>
              </a:solidFill>
              <a:latin typeface="+mn-lt"/>
              <a:ea typeface="+mn-ea"/>
              <a:cs typeface="+mn-cs"/>
            </a:rPr>
            <a:t> </a:t>
          </a:r>
          <a:r>
            <a:rPr lang="ja-JP" altLang="en-US" sz="800" b="1" i="0" u="none" strike="noStrike" baseline="0">
              <a:solidFill>
                <a:schemeClr val="dk1"/>
              </a:solidFill>
              <a:latin typeface="+mn-lt"/>
              <a:ea typeface="+mn-ea"/>
              <a:cs typeface="+mn-cs"/>
            </a:rPr>
            <a:t>私立学校法の改正について（文部科学省）」より</a:t>
          </a:r>
          <a:endParaRPr kumimoji="1" lang="en-US" altLang="ja-JP" sz="800"/>
        </a:p>
      </xdr:txBody>
    </xdr:sp>
    <xdr:clientData/>
  </xdr:twoCellAnchor>
  <xdr:twoCellAnchor>
    <xdr:from>
      <xdr:col>14</xdr:col>
      <xdr:colOff>459441</xdr:colOff>
      <xdr:row>102</xdr:row>
      <xdr:rowOff>56030</xdr:rowOff>
    </xdr:from>
    <xdr:to>
      <xdr:col>19</xdr:col>
      <xdr:colOff>148852</xdr:colOff>
      <xdr:row>104</xdr:row>
      <xdr:rowOff>56030</xdr:rowOff>
    </xdr:to>
    <xdr:sp macro="" textlink="">
      <xdr:nvSpPr>
        <xdr:cNvPr id="9" name="テキスト ボックス 8">
          <a:extLst>
            <a:ext uri="{FF2B5EF4-FFF2-40B4-BE49-F238E27FC236}">
              <a16:creationId xmlns:a16="http://schemas.microsoft.com/office/drawing/2014/main" id="{1EA5B15A-460D-437F-A99A-1CF25853E1DF}"/>
            </a:ext>
          </a:extLst>
        </xdr:cNvPr>
        <xdr:cNvSpPr txBox="1"/>
      </xdr:nvSpPr>
      <xdr:spPr>
        <a:xfrm>
          <a:off x="8993841" y="16762880"/>
          <a:ext cx="2734236"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r>
            <a:rPr lang="ja-JP" altLang="en-US" sz="800" b="0" i="0" u="none" strike="noStrike" baseline="0">
              <a:solidFill>
                <a:schemeClr val="dk1"/>
              </a:solidFill>
              <a:latin typeface="+mn-lt"/>
              <a:ea typeface="+mn-ea"/>
              <a:cs typeface="+mn-cs"/>
            </a:rPr>
            <a:t> </a:t>
          </a:r>
          <a:r>
            <a:rPr lang="ja-JP" altLang="en-US" sz="800" b="1" i="0" u="none" strike="noStrike" baseline="0">
              <a:solidFill>
                <a:schemeClr val="dk1"/>
              </a:solidFill>
              <a:latin typeface="+mn-lt"/>
              <a:ea typeface="+mn-ea"/>
              <a:cs typeface="+mn-cs"/>
            </a:rPr>
            <a:t>私立学校法の改正について（文部科学省）」より</a:t>
          </a:r>
          <a:endParaRPr kumimoji="1" lang="en-US" altLang="ja-JP" sz="800"/>
        </a:p>
      </xdr:txBody>
    </xdr:sp>
    <xdr:clientData/>
  </xdr:twoCellAnchor>
  <xdr:twoCellAnchor>
    <xdr:from>
      <xdr:col>14</xdr:col>
      <xdr:colOff>437029</xdr:colOff>
      <xdr:row>157</xdr:row>
      <xdr:rowOff>67235</xdr:rowOff>
    </xdr:from>
    <xdr:to>
      <xdr:col>19</xdr:col>
      <xdr:colOff>120090</xdr:colOff>
      <xdr:row>159</xdr:row>
      <xdr:rowOff>67235</xdr:rowOff>
    </xdr:to>
    <xdr:sp macro="" textlink="">
      <xdr:nvSpPr>
        <xdr:cNvPr id="10" name="テキスト ボックス 9">
          <a:extLst>
            <a:ext uri="{FF2B5EF4-FFF2-40B4-BE49-F238E27FC236}">
              <a16:creationId xmlns:a16="http://schemas.microsoft.com/office/drawing/2014/main" id="{E8CA944D-EE07-4399-B29B-035C2DDE52B3}"/>
            </a:ext>
          </a:extLst>
        </xdr:cNvPr>
        <xdr:cNvSpPr txBox="1"/>
      </xdr:nvSpPr>
      <xdr:spPr>
        <a:xfrm>
          <a:off x="8971429" y="25619635"/>
          <a:ext cx="2734236"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r>
            <a:rPr lang="ja-JP" altLang="en-US" sz="800" b="0" i="0" u="none" strike="noStrike" baseline="0">
              <a:solidFill>
                <a:schemeClr val="dk1"/>
              </a:solidFill>
              <a:latin typeface="+mn-lt"/>
              <a:ea typeface="+mn-ea"/>
              <a:cs typeface="+mn-cs"/>
            </a:rPr>
            <a:t> </a:t>
          </a:r>
          <a:r>
            <a:rPr lang="ja-JP" altLang="en-US" sz="800" b="1" i="0" u="none" strike="noStrike" baseline="0">
              <a:solidFill>
                <a:schemeClr val="dk1"/>
              </a:solidFill>
              <a:latin typeface="+mn-lt"/>
              <a:ea typeface="+mn-ea"/>
              <a:cs typeface="+mn-cs"/>
            </a:rPr>
            <a:t>私立学校法の改正について（文部科学省）」より</a:t>
          </a:r>
          <a:endParaRPr kumimoji="1" lang="en-US" altLang="ja-JP" sz="800"/>
        </a:p>
      </xdr:txBody>
    </xdr:sp>
    <xdr:clientData/>
  </xdr:twoCellAnchor>
  <xdr:twoCellAnchor>
    <xdr:from>
      <xdr:col>0</xdr:col>
      <xdr:colOff>324970</xdr:colOff>
      <xdr:row>2</xdr:row>
      <xdr:rowOff>104028</xdr:rowOff>
    </xdr:from>
    <xdr:to>
      <xdr:col>1</xdr:col>
      <xdr:colOff>358588</xdr:colOff>
      <xdr:row>5</xdr:row>
      <xdr:rowOff>112059</xdr:rowOff>
    </xdr:to>
    <xdr:sp macro="" textlink="">
      <xdr:nvSpPr>
        <xdr:cNvPr id="11" name="テキスト ボックス 10">
          <a:extLst>
            <a:ext uri="{FF2B5EF4-FFF2-40B4-BE49-F238E27FC236}">
              <a16:creationId xmlns:a16="http://schemas.microsoft.com/office/drawing/2014/main" id="{327678EA-0278-49C8-AABF-A829778942B7}"/>
            </a:ext>
          </a:extLst>
        </xdr:cNvPr>
        <xdr:cNvSpPr txBox="1"/>
      </xdr:nvSpPr>
      <xdr:spPr>
        <a:xfrm>
          <a:off x="324970" y="621553"/>
          <a:ext cx="640043" cy="4906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bg1"/>
              </a:solidFill>
            </a:rPr>
            <a:t>①</a:t>
          </a:r>
          <a:endParaRPr kumimoji="1" lang="ja-JP" altLang="en-US" sz="1600" b="1">
            <a:solidFill>
              <a:schemeClr val="bg1"/>
            </a:solidFill>
          </a:endParaRPr>
        </a:p>
      </xdr:txBody>
    </xdr:sp>
    <xdr:clientData/>
  </xdr:twoCellAnchor>
  <xdr:twoCellAnchor>
    <xdr:from>
      <xdr:col>0</xdr:col>
      <xdr:colOff>291353</xdr:colOff>
      <xdr:row>51</xdr:row>
      <xdr:rowOff>0</xdr:rowOff>
    </xdr:from>
    <xdr:to>
      <xdr:col>1</xdr:col>
      <xdr:colOff>318621</xdr:colOff>
      <xdr:row>54</xdr:row>
      <xdr:rowOff>8031</xdr:rowOff>
    </xdr:to>
    <xdr:sp macro="" textlink="">
      <xdr:nvSpPr>
        <xdr:cNvPr id="12" name="テキスト ボックス 11">
          <a:extLst>
            <a:ext uri="{FF2B5EF4-FFF2-40B4-BE49-F238E27FC236}">
              <a16:creationId xmlns:a16="http://schemas.microsoft.com/office/drawing/2014/main" id="{0746D554-436E-4C62-B43D-F67FB1C303DE}"/>
            </a:ext>
          </a:extLst>
        </xdr:cNvPr>
        <xdr:cNvSpPr txBox="1"/>
      </xdr:nvSpPr>
      <xdr:spPr>
        <a:xfrm>
          <a:off x="294528" y="8448675"/>
          <a:ext cx="630518" cy="496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bg1"/>
              </a:solidFill>
            </a:rPr>
            <a:t>②</a:t>
          </a:r>
          <a:endParaRPr kumimoji="1" lang="ja-JP" altLang="en-US" sz="1600" b="1">
            <a:solidFill>
              <a:schemeClr val="bg1"/>
            </a:solidFill>
          </a:endParaRPr>
        </a:p>
      </xdr:txBody>
    </xdr:sp>
    <xdr:clientData/>
  </xdr:twoCellAnchor>
  <xdr:twoCellAnchor>
    <xdr:from>
      <xdr:col>0</xdr:col>
      <xdr:colOff>168088</xdr:colOff>
      <xdr:row>106</xdr:row>
      <xdr:rowOff>56029</xdr:rowOff>
    </xdr:from>
    <xdr:to>
      <xdr:col>1</xdr:col>
      <xdr:colOff>195356</xdr:colOff>
      <xdr:row>109</xdr:row>
      <xdr:rowOff>64060</xdr:rowOff>
    </xdr:to>
    <xdr:sp macro="" textlink="">
      <xdr:nvSpPr>
        <xdr:cNvPr id="13" name="テキスト ボックス 12">
          <a:extLst>
            <a:ext uri="{FF2B5EF4-FFF2-40B4-BE49-F238E27FC236}">
              <a16:creationId xmlns:a16="http://schemas.microsoft.com/office/drawing/2014/main" id="{C7DE91A1-C1A0-4FC3-BF93-745216FA48CF}"/>
            </a:ext>
          </a:extLst>
        </xdr:cNvPr>
        <xdr:cNvSpPr txBox="1"/>
      </xdr:nvSpPr>
      <xdr:spPr>
        <a:xfrm>
          <a:off x="164913" y="17353429"/>
          <a:ext cx="643218" cy="496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bg1"/>
              </a:solidFill>
            </a:rPr>
            <a:t>③①</a:t>
          </a:r>
          <a:endParaRPr kumimoji="1" lang="ja-JP" altLang="en-US" sz="1600" b="1">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172693</xdr:colOff>
      <xdr:row>0</xdr:row>
      <xdr:rowOff>115957</xdr:rowOff>
    </xdr:from>
    <xdr:to>
      <xdr:col>17</xdr:col>
      <xdr:colOff>248479</xdr:colOff>
      <xdr:row>22</xdr:row>
      <xdr:rowOff>154195</xdr:rowOff>
    </xdr:to>
    <xdr:sp macro="" textlink="">
      <xdr:nvSpPr>
        <xdr:cNvPr id="2" name="正方形/長方形 1">
          <a:extLst>
            <a:ext uri="{FF2B5EF4-FFF2-40B4-BE49-F238E27FC236}">
              <a16:creationId xmlns:a16="http://schemas.microsoft.com/office/drawing/2014/main" id="{5F5F8DB3-7BC4-00E1-10DC-2866B3E703E1}"/>
            </a:ext>
          </a:extLst>
        </xdr:cNvPr>
        <xdr:cNvSpPr/>
      </xdr:nvSpPr>
      <xdr:spPr>
        <a:xfrm>
          <a:off x="172693" y="115957"/>
          <a:ext cx="5459482" cy="4618521"/>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121064</xdr:colOff>
      <xdr:row>97</xdr:row>
      <xdr:rowOff>104497</xdr:rowOff>
    </xdr:from>
    <xdr:to>
      <xdr:col>17</xdr:col>
      <xdr:colOff>265043</xdr:colOff>
      <xdr:row>134</xdr:row>
      <xdr:rowOff>74543</xdr:rowOff>
    </xdr:to>
    <xdr:sp macro="" textlink="">
      <xdr:nvSpPr>
        <xdr:cNvPr id="3" name="正方形/長方形 2">
          <a:extLst>
            <a:ext uri="{FF2B5EF4-FFF2-40B4-BE49-F238E27FC236}">
              <a16:creationId xmlns:a16="http://schemas.microsoft.com/office/drawing/2014/main" id="{CAE26622-83BA-45D4-A04E-3D39F717260C}"/>
            </a:ext>
          </a:extLst>
        </xdr:cNvPr>
        <xdr:cNvSpPr/>
      </xdr:nvSpPr>
      <xdr:spPr>
        <a:xfrm>
          <a:off x="121064" y="18409062"/>
          <a:ext cx="5527675" cy="7465807"/>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140804</xdr:colOff>
      <xdr:row>70</xdr:row>
      <xdr:rowOff>66261</xdr:rowOff>
    </xdr:from>
    <xdr:to>
      <xdr:col>17</xdr:col>
      <xdr:colOff>265043</xdr:colOff>
      <xdr:row>96</xdr:row>
      <xdr:rowOff>0</xdr:rowOff>
    </xdr:to>
    <xdr:sp macro="" textlink="">
      <xdr:nvSpPr>
        <xdr:cNvPr id="4" name="正方形/長方形 3">
          <a:extLst>
            <a:ext uri="{FF2B5EF4-FFF2-40B4-BE49-F238E27FC236}">
              <a16:creationId xmlns:a16="http://schemas.microsoft.com/office/drawing/2014/main" id="{068A6C65-867F-4B11-9559-B9F2D6FDBEA8}"/>
            </a:ext>
          </a:extLst>
        </xdr:cNvPr>
        <xdr:cNvSpPr/>
      </xdr:nvSpPr>
      <xdr:spPr>
        <a:xfrm>
          <a:off x="140804" y="13011978"/>
          <a:ext cx="5507935" cy="512693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159302</xdr:colOff>
      <xdr:row>24</xdr:row>
      <xdr:rowOff>105741</xdr:rowOff>
    </xdr:from>
    <xdr:to>
      <xdr:col>17</xdr:col>
      <xdr:colOff>265043</xdr:colOff>
      <xdr:row>68</xdr:row>
      <xdr:rowOff>143979</xdr:rowOff>
    </xdr:to>
    <xdr:sp macro="" textlink="">
      <xdr:nvSpPr>
        <xdr:cNvPr id="5" name="正方形/長方形 4">
          <a:extLst>
            <a:ext uri="{FF2B5EF4-FFF2-40B4-BE49-F238E27FC236}">
              <a16:creationId xmlns:a16="http://schemas.microsoft.com/office/drawing/2014/main" id="{4B4B89B4-C481-4808-B94D-8291E753CB40}"/>
            </a:ext>
          </a:extLst>
        </xdr:cNvPr>
        <xdr:cNvSpPr/>
      </xdr:nvSpPr>
      <xdr:spPr>
        <a:xfrm>
          <a:off x="159302" y="4586632"/>
          <a:ext cx="5489437" cy="817176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3432174</xdr:colOff>
      <xdr:row>195</xdr:row>
      <xdr:rowOff>215900</xdr:rowOff>
    </xdr:from>
    <xdr:to>
      <xdr:col>3</xdr:col>
      <xdr:colOff>8117993</xdr:colOff>
      <xdr:row>202</xdr:row>
      <xdr:rowOff>190498</xdr:rowOff>
    </xdr:to>
    <xdr:pic>
      <xdr:nvPicPr>
        <xdr:cNvPr id="2" name="図 1">
          <a:extLst>
            <a:ext uri="{FF2B5EF4-FFF2-40B4-BE49-F238E27FC236}">
              <a16:creationId xmlns:a16="http://schemas.microsoft.com/office/drawing/2014/main" id="{63403FBB-6275-45E4-BA31-C2296E81A568}"/>
            </a:ext>
          </a:extLst>
        </xdr:cNvPr>
        <xdr:cNvPicPr>
          <a:picLocks noChangeAspect="1"/>
        </xdr:cNvPicPr>
      </xdr:nvPicPr>
      <xdr:blipFill>
        <a:blip xmlns:r="http://schemas.openxmlformats.org/officeDocument/2006/relationships" r:embed="rId1"/>
        <a:stretch>
          <a:fillRect/>
        </a:stretch>
      </xdr:blipFill>
      <xdr:spPr>
        <a:xfrm>
          <a:off x="4594224" y="32394525"/>
          <a:ext cx="4685819" cy="150494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hlw.go.jp/stf/seisakunitsuite/bunya/koyou_roudou/koyoukintou/seisaku06/index.html" TargetMode="External"/><Relationship Id="rId2" Type="http://schemas.openxmlformats.org/officeDocument/2006/relationships/hyperlink" Target="https://www.mext.go.jp/a_menu/shougai/senshuu/1332632.htm" TargetMode="External"/><Relationship Id="rId1" Type="http://schemas.openxmlformats.org/officeDocument/2006/relationships/hyperlink" Target="https://www.mext.go.jp/a_menu/koutou/shiritsu/mext_00001.html" TargetMode="External"/><Relationship Id="rId5" Type="http://schemas.openxmlformats.org/officeDocument/2006/relationships/printerSettings" Target="../printerSettings/printerSettings1.bin"/><Relationship Id="rId4" Type="http://schemas.openxmlformats.org/officeDocument/2006/relationships/hyperlink" Target="https://www.mext.go.jp/a_menu/kenko/hoken/1292482.htm"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mext.go.jp/a_menu/kenko/hoken/1292482.htm" TargetMode="External"/><Relationship Id="rId2" Type="http://schemas.openxmlformats.org/officeDocument/2006/relationships/hyperlink" Target="https://anzenkyouiku.mext.go.jp/anzentenken/index.html" TargetMode="External"/><Relationship Id="rId1" Type="http://schemas.openxmlformats.org/officeDocument/2006/relationships/hyperlink" Target="https://www.mext.go.jp/a_menu/kenko/hoken/1292482.htm" TargetMode="External"/><Relationship Id="rId6" Type="http://schemas.openxmlformats.org/officeDocument/2006/relationships/drawing" Target="../drawings/drawing4.xml"/><Relationship Id="rId5" Type="http://schemas.openxmlformats.org/officeDocument/2006/relationships/printerSettings" Target="../printerSettings/printerSettings10.bin"/><Relationship Id="rId4" Type="http://schemas.openxmlformats.org/officeDocument/2006/relationships/hyperlink" Target="https://www.mext.go.jp/a_menu/shougai/senshuu/1332632.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mhlw.go.jp/stf/seisakunitsuite/bunya/koyou_roudou/koyoukintou/seisaku06/index.html" TargetMode="External"/><Relationship Id="rId2" Type="http://schemas.openxmlformats.org/officeDocument/2006/relationships/hyperlink" Target="https://www.mext.go.jp/a_menu/shougai/senshuu/1332632.htm" TargetMode="External"/><Relationship Id="rId1" Type="http://schemas.openxmlformats.org/officeDocument/2006/relationships/hyperlink" Target="https://www.mext.go.jp/a_menu/koutou/shiritsu/mext_00001.html" TargetMode="External"/><Relationship Id="rId5" Type="http://schemas.openxmlformats.org/officeDocument/2006/relationships/printerSettings" Target="../printerSettings/printerSettings3.bin"/><Relationship Id="rId4" Type="http://schemas.openxmlformats.org/officeDocument/2006/relationships/hyperlink" Target="https://www.mext.go.jp/a_menu/kenko/hoken/1292482.ht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AD7C7-D145-42B6-B21D-0AEAA15C8F74}">
  <sheetPr codeName="Sheet1">
    <pageSetUpPr fitToPage="1"/>
  </sheetPr>
  <dimension ref="A1:AM1629"/>
  <sheetViews>
    <sheetView showGridLines="0" tabSelected="1" view="pageBreakPreview" zoomScaleNormal="100" zoomScaleSheetLayoutView="100" workbookViewId="0">
      <selection activeCell="B919" sqref="B919"/>
    </sheetView>
  </sheetViews>
  <sheetFormatPr defaultColWidth="8.75" defaultRowHeight="13.5"/>
  <cols>
    <col min="1" max="1" width="2.875" style="64" customWidth="1"/>
    <col min="2" max="2" width="3.625" style="64" customWidth="1"/>
    <col min="3" max="3" width="4.125" style="64" customWidth="1"/>
    <col min="4" max="58" width="4.625" style="64" customWidth="1"/>
    <col min="59" max="16384" width="8.75" style="64"/>
  </cols>
  <sheetData>
    <row r="1" spans="3:25" ht="44.45" customHeight="1">
      <c r="X1" s="506" t="s">
        <v>1828</v>
      </c>
      <c r="Y1" s="653">
        <v>8</v>
      </c>
    </row>
    <row r="2" spans="3:25" ht="22.5" customHeight="1">
      <c r="R2" s="774" t="s">
        <v>990</v>
      </c>
      <c r="S2" s="774"/>
      <c r="T2" s="883"/>
      <c r="U2" s="1347"/>
      <c r="V2" s="1347"/>
      <c r="W2" s="1347"/>
    </row>
    <row r="3" spans="3:25" ht="22.5" customHeight="1">
      <c r="R3" s="774" t="s">
        <v>461</v>
      </c>
      <c r="S3" s="774"/>
      <c r="T3" s="774"/>
      <c r="U3" s="1348"/>
      <c r="V3" s="1348"/>
      <c r="W3" s="1348"/>
    </row>
    <row r="4" spans="3:25" ht="22.5" customHeight="1">
      <c r="R4" s="774" t="s">
        <v>456</v>
      </c>
      <c r="S4" s="774"/>
      <c r="T4" s="774"/>
      <c r="U4" s="792"/>
      <c r="V4" s="792"/>
      <c r="W4" s="792"/>
    </row>
    <row r="5" spans="3:25" ht="59.1" customHeight="1"/>
    <row r="6" spans="3:25" ht="28.5">
      <c r="C6" s="1369" t="str">
        <f>"令和"&amp;Y1&amp;"年度　私立専修学校・各種学校検査調書"</f>
        <v>令和8年度　私立専修学校・各種学校検査調書</v>
      </c>
      <c r="D6" s="1370"/>
      <c r="E6" s="1370"/>
      <c r="F6" s="1370"/>
      <c r="G6" s="1370"/>
      <c r="H6" s="1370"/>
      <c r="I6" s="1370"/>
      <c r="J6" s="1370"/>
      <c r="K6" s="1370"/>
      <c r="L6" s="1370"/>
      <c r="M6" s="1370"/>
      <c r="N6" s="1370"/>
      <c r="O6" s="1370"/>
      <c r="P6" s="1370"/>
      <c r="Q6" s="1370"/>
      <c r="R6" s="1370"/>
      <c r="S6" s="1370"/>
      <c r="T6" s="1370"/>
      <c r="U6" s="1370"/>
      <c r="V6" s="1370"/>
      <c r="W6" s="1370"/>
    </row>
    <row r="8" spans="3:25" ht="126.95" customHeight="1"/>
    <row r="9" spans="3:25" ht="29.1" customHeight="1">
      <c r="M9" s="1350" t="s">
        <v>32</v>
      </c>
      <c r="N9" s="1350"/>
      <c r="O9" s="1350"/>
      <c r="P9" s="1058"/>
      <c r="Q9" s="1361"/>
      <c r="R9" s="1362"/>
      <c r="S9" s="1362"/>
      <c r="T9" s="1362"/>
      <c r="U9" s="1362"/>
      <c r="V9" s="1362"/>
      <c r="W9" s="1362"/>
      <c r="X9" s="1363"/>
    </row>
    <row r="10" spans="3:25" ht="29.1" customHeight="1">
      <c r="M10" s="1350" t="s">
        <v>457</v>
      </c>
      <c r="N10" s="1350"/>
      <c r="O10" s="1350"/>
      <c r="P10" s="1058"/>
      <c r="Q10" s="1361"/>
      <c r="R10" s="1362"/>
      <c r="S10" s="1362"/>
      <c r="T10" s="1362"/>
      <c r="U10" s="1362"/>
      <c r="V10" s="1362"/>
      <c r="W10" s="1362"/>
      <c r="X10" s="1363"/>
    </row>
    <row r="11" spans="3:25" ht="29.1" customHeight="1">
      <c r="M11" s="1367" t="s">
        <v>752</v>
      </c>
      <c r="N11" s="1350" t="s">
        <v>458</v>
      </c>
      <c r="O11" s="1350"/>
      <c r="P11" s="1058"/>
      <c r="Q11" s="1361"/>
      <c r="R11" s="1362"/>
      <c r="S11" s="1362"/>
      <c r="T11" s="1362"/>
      <c r="U11" s="1362"/>
      <c r="V11" s="1362"/>
      <c r="W11" s="1362"/>
      <c r="X11" s="1363"/>
    </row>
    <row r="12" spans="3:25" ht="29.1" customHeight="1">
      <c r="M12" s="1367"/>
      <c r="N12" s="1350" t="s">
        <v>459</v>
      </c>
      <c r="O12" s="1350"/>
      <c r="P12" s="1058"/>
      <c r="Q12" s="1361"/>
      <c r="R12" s="1362"/>
      <c r="S12" s="1362"/>
      <c r="T12" s="1362"/>
      <c r="U12" s="1362"/>
      <c r="V12" s="1362"/>
      <c r="W12" s="1362"/>
      <c r="X12" s="1363"/>
    </row>
    <row r="13" spans="3:25" ht="29.1" customHeight="1">
      <c r="M13" s="1367"/>
      <c r="N13" s="1350" t="s">
        <v>460</v>
      </c>
      <c r="O13" s="1350"/>
      <c r="P13" s="1058"/>
      <c r="Q13" s="1361"/>
      <c r="R13" s="1362"/>
      <c r="S13" s="1362"/>
      <c r="T13" s="1362"/>
      <c r="U13" s="1362"/>
      <c r="V13" s="1362"/>
      <c r="W13" s="1362"/>
      <c r="X13" s="1363"/>
    </row>
    <row r="14" spans="3:25" ht="29.1" customHeight="1">
      <c r="M14" s="1367"/>
      <c r="N14" s="1350" t="s">
        <v>753</v>
      </c>
      <c r="O14" s="1350"/>
      <c r="P14" s="1058"/>
      <c r="Q14" s="1361"/>
      <c r="R14" s="1362"/>
      <c r="S14" s="1362"/>
      <c r="T14" s="1362"/>
      <c r="U14" s="1362"/>
      <c r="V14" s="1362"/>
      <c r="W14" s="1362"/>
      <c r="X14" s="1363"/>
    </row>
    <row r="15" spans="3:25" ht="32.1" customHeight="1">
      <c r="M15" s="1349" t="s">
        <v>462</v>
      </c>
      <c r="N15" s="1350"/>
      <c r="O15" s="1350"/>
      <c r="P15" s="1350"/>
      <c r="Q15" s="654" t="s">
        <v>463</v>
      </c>
      <c r="R15" s="1361"/>
      <c r="S15" s="1363"/>
      <c r="T15" s="655" t="s">
        <v>333</v>
      </c>
      <c r="U15" s="1364"/>
      <c r="V15" s="1365"/>
      <c r="W15" s="1365"/>
      <c r="X15" s="1366"/>
    </row>
    <row r="16" spans="3:25" ht="27.6" customHeight="1">
      <c r="M16" s="1349" t="s">
        <v>1508</v>
      </c>
      <c r="N16" s="1349"/>
      <c r="O16" s="1349"/>
      <c r="P16" s="1349"/>
      <c r="Q16" s="656" t="s">
        <v>463</v>
      </c>
      <c r="R16" s="1351"/>
      <c r="S16" s="1352"/>
      <c r="T16" s="657" t="s">
        <v>333</v>
      </c>
      <c r="U16" s="1353"/>
      <c r="V16" s="1354"/>
      <c r="W16" s="1354"/>
      <c r="X16" s="1355"/>
    </row>
    <row r="17" spans="2:24" ht="27.6" customHeight="1">
      <c r="M17" s="1350"/>
      <c r="N17" s="1350"/>
      <c r="O17" s="1350"/>
      <c r="P17" s="1350"/>
      <c r="Q17" s="658" t="s">
        <v>463</v>
      </c>
      <c r="R17" s="1356"/>
      <c r="S17" s="1357"/>
      <c r="T17" s="659" t="s">
        <v>333</v>
      </c>
      <c r="U17" s="1358"/>
      <c r="V17" s="1359"/>
      <c r="W17" s="1359"/>
      <c r="X17" s="1360"/>
    </row>
    <row r="18" spans="2:24" ht="31.5" customHeight="1">
      <c r="M18" s="1368" t="s">
        <v>754</v>
      </c>
      <c r="N18" s="1347"/>
      <c r="O18" s="1347"/>
      <c r="P18" s="1347"/>
      <c r="Q18" s="1335"/>
      <c r="R18" s="832"/>
      <c r="S18" s="660"/>
      <c r="T18" s="657" t="s">
        <v>20</v>
      </c>
      <c r="U18" s="660"/>
      <c r="V18" s="657" t="s">
        <v>21</v>
      </c>
      <c r="W18" s="660"/>
      <c r="X18" s="661" t="s">
        <v>22</v>
      </c>
    </row>
    <row r="19" spans="2:24" ht="31.5" customHeight="1">
      <c r="M19" s="1368" t="s">
        <v>755</v>
      </c>
      <c r="N19" s="1347"/>
      <c r="O19" s="1347"/>
      <c r="P19" s="1347"/>
      <c r="Q19" s="1335"/>
      <c r="R19" s="832"/>
      <c r="S19" s="660"/>
      <c r="T19" s="657" t="s">
        <v>20</v>
      </c>
      <c r="U19" s="660"/>
      <c r="V19" s="657" t="s">
        <v>21</v>
      </c>
      <c r="W19" s="660"/>
      <c r="X19" s="661" t="s">
        <v>22</v>
      </c>
    </row>
    <row r="20" spans="2:24" ht="27.6" customHeight="1">
      <c r="M20" s="662"/>
      <c r="N20" s="662"/>
      <c r="O20" s="662"/>
      <c r="P20" s="662"/>
      <c r="Q20" s="663"/>
      <c r="R20" s="662"/>
      <c r="S20" s="662"/>
      <c r="T20" s="662"/>
      <c r="U20" s="662"/>
      <c r="V20" s="662"/>
      <c r="W20" s="662"/>
      <c r="X20" s="662"/>
    </row>
    <row r="21" spans="2:24" ht="27.6" customHeight="1">
      <c r="M21" s="1349" t="s">
        <v>476</v>
      </c>
      <c r="N21" s="1349"/>
      <c r="O21" s="1349"/>
      <c r="P21" s="1349"/>
      <c r="Q21" s="1347"/>
      <c r="R21" s="1350"/>
      <c r="S21" s="1350"/>
      <c r="T21" s="1350"/>
      <c r="U21" s="1350"/>
      <c r="V21" s="1350"/>
      <c r="W21" s="1350"/>
      <c r="X21" s="1350"/>
    </row>
    <row r="22" spans="2:24" ht="27.6" customHeight="1">
      <c r="M22" s="1350"/>
      <c r="N22" s="1350"/>
      <c r="O22" s="1350"/>
      <c r="P22" s="1350"/>
      <c r="Q22" s="1347"/>
      <c r="R22" s="1350"/>
      <c r="S22" s="1350"/>
      <c r="T22" s="1350"/>
      <c r="U22" s="1350"/>
      <c r="V22" s="1350"/>
      <c r="W22" s="1350"/>
      <c r="X22" s="1350"/>
    </row>
    <row r="24" spans="2:24" ht="17.45" customHeight="1">
      <c r="M24" s="64" t="s">
        <v>1684</v>
      </c>
    </row>
    <row r="27" spans="2:24" ht="14.25">
      <c r="B27" s="427" t="s">
        <v>464</v>
      </c>
    </row>
    <row r="28" spans="2:24" ht="14.25">
      <c r="B28" s="427"/>
      <c r="C28" s="664" t="s">
        <v>1729</v>
      </c>
    </row>
    <row r="29" spans="2:24" ht="14.25">
      <c r="B29" s="427"/>
    </row>
    <row r="30" spans="2:24" ht="17.100000000000001" customHeight="1">
      <c r="C30" s="64" t="s">
        <v>1730</v>
      </c>
    </row>
    <row r="31" spans="2:24" ht="17.100000000000001" customHeight="1">
      <c r="C31" s="64" t="s">
        <v>1731</v>
      </c>
    </row>
    <row r="32" spans="2:24" ht="23.45" customHeight="1"/>
    <row r="33" spans="1:24" ht="21.95" customHeight="1">
      <c r="D33" s="665"/>
      <c r="E33" s="665"/>
      <c r="F33" s="64" t="s">
        <v>465</v>
      </c>
      <c r="J33" s="64" t="s">
        <v>1732</v>
      </c>
    </row>
    <row r="34" spans="1:24" ht="7.5" customHeight="1"/>
    <row r="35" spans="1:24" ht="21.95" customHeight="1">
      <c r="D35" s="666"/>
      <c r="E35" s="666"/>
      <c r="F35" s="64" t="s">
        <v>606</v>
      </c>
      <c r="J35" s="64" t="s">
        <v>1733</v>
      </c>
    </row>
    <row r="36" spans="1:24" ht="7.5" customHeight="1"/>
    <row r="37" spans="1:24" ht="21.95" customHeight="1">
      <c r="D37" s="430"/>
      <c r="E37" s="465"/>
      <c r="F37" s="64" t="s">
        <v>466</v>
      </c>
      <c r="J37" s="64" t="s">
        <v>1734</v>
      </c>
    </row>
    <row r="38" spans="1:24" ht="7.5" customHeight="1"/>
    <row r="39" spans="1:24" ht="21.95" customHeight="1">
      <c r="D39" s="667"/>
      <c r="E39" s="668"/>
      <c r="F39" s="64" t="s">
        <v>467</v>
      </c>
      <c r="J39" s="64" t="s">
        <v>1735</v>
      </c>
    </row>
    <row r="40" spans="1:24" ht="6.95" customHeight="1"/>
    <row r="41" spans="1:24" ht="21.95" customHeight="1">
      <c r="D41" s="1317" t="s">
        <v>530</v>
      </c>
      <c r="E41" s="1318"/>
      <c r="F41" s="64" t="s">
        <v>607</v>
      </c>
      <c r="J41" s="64" t="s">
        <v>1736</v>
      </c>
      <c r="K41" s="64" t="s">
        <v>1737</v>
      </c>
    </row>
    <row r="42" spans="1:24" ht="21.95" customHeight="1">
      <c r="E42" s="669"/>
      <c r="K42" s="147" t="s">
        <v>1277</v>
      </c>
    </row>
    <row r="43" spans="1:24" ht="21.95" customHeight="1">
      <c r="E43" s="669"/>
      <c r="K43" s="147" t="s">
        <v>1278</v>
      </c>
    </row>
    <row r="46" spans="1:24" ht="17.25">
      <c r="A46" s="670" t="s">
        <v>701</v>
      </c>
    </row>
    <row r="47" spans="1:24" ht="15.95" customHeight="1">
      <c r="P47" s="792" t="s">
        <v>32</v>
      </c>
      <c r="Q47" s="792"/>
      <c r="R47" s="792"/>
      <c r="S47" s="820">
        <f>$Q$9</f>
        <v>0</v>
      </c>
      <c r="T47" s="820"/>
      <c r="U47" s="820"/>
      <c r="V47" s="820"/>
      <c r="W47" s="820"/>
      <c r="X47" s="820"/>
    </row>
    <row r="49" spans="3:24">
      <c r="C49" s="64" t="s">
        <v>702</v>
      </c>
      <c r="I49" s="64" t="s">
        <v>19</v>
      </c>
      <c r="J49" s="389"/>
      <c r="K49" s="64" t="s">
        <v>20</v>
      </c>
      <c r="L49" s="389"/>
      <c r="M49" s="64" t="s">
        <v>21</v>
      </c>
      <c r="N49" s="389"/>
      <c r="O49" s="64" t="s">
        <v>22</v>
      </c>
    </row>
    <row r="50" spans="3:24" ht="4.5" customHeight="1"/>
    <row r="51" spans="3:24">
      <c r="C51" s="64" t="s">
        <v>703</v>
      </c>
    </row>
    <row r="52" spans="3:24" ht="5.45" customHeight="1"/>
    <row r="53" spans="3:24">
      <c r="C53" s="809" t="s">
        <v>704</v>
      </c>
      <c r="D53" s="809"/>
      <c r="E53" s="809"/>
      <c r="F53" s="809"/>
      <c r="G53" s="809"/>
      <c r="H53" s="809"/>
      <c r="I53" s="809"/>
      <c r="J53" s="809" t="s">
        <v>705</v>
      </c>
      <c r="K53" s="809"/>
      <c r="L53" s="809"/>
      <c r="M53" s="809"/>
      <c r="N53" s="809"/>
      <c r="O53" s="809"/>
      <c r="P53" s="809"/>
      <c r="Q53" s="809"/>
      <c r="R53" s="809"/>
      <c r="S53" s="809"/>
      <c r="T53" s="809"/>
      <c r="U53" s="809"/>
      <c r="V53" s="809"/>
      <c r="W53" s="809"/>
      <c r="X53" s="809"/>
    </row>
    <row r="54" spans="3:24" ht="69.95" customHeight="1">
      <c r="C54" s="979"/>
      <c r="D54" s="979"/>
      <c r="E54" s="979"/>
      <c r="F54" s="979"/>
      <c r="G54" s="979"/>
      <c r="H54" s="979"/>
      <c r="I54" s="979"/>
      <c r="J54" s="979"/>
      <c r="K54" s="979"/>
      <c r="L54" s="979"/>
      <c r="M54" s="979"/>
      <c r="N54" s="979"/>
      <c r="O54" s="979"/>
      <c r="P54" s="979"/>
      <c r="Q54" s="979"/>
      <c r="R54" s="979"/>
      <c r="S54" s="979"/>
      <c r="T54" s="979"/>
      <c r="U54" s="979"/>
      <c r="V54" s="979"/>
      <c r="W54" s="979"/>
      <c r="X54" s="979"/>
    </row>
    <row r="55" spans="3:24" ht="69.95" customHeight="1">
      <c r="C55" s="979"/>
      <c r="D55" s="979"/>
      <c r="E55" s="979"/>
      <c r="F55" s="979"/>
      <c r="G55" s="979"/>
      <c r="H55" s="979"/>
      <c r="I55" s="979"/>
      <c r="J55" s="979"/>
      <c r="K55" s="979"/>
      <c r="L55" s="979"/>
      <c r="M55" s="979"/>
      <c r="N55" s="979"/>
      <c r="O55" s="979"/>
      <c r="P55" s="979"/>
      <c r="Q55" s="979"/>
      <c r="R55" s="979"/>
      <c r="S55" s="979"/>
      <c r="T55" s="979"/>
      <c r="U55" s="979"/>
      <c r="V55" s="979"/>
      <c r="W55" s="979"/>
      <c r="X55" s="979"/>
    </row>
    <row r="56" spans="3:24" ht="69.95" customHeight="1">
      <c r="C56" s="979"/>
      <c r="D56" s="979"/>
      <c r="E56" s="979"/>
      <c r="F56" s="979"/>
      <c r="G56" s="979"/>
      <c r="H56" s="979"/>
      <c r="I56" s="979"/>
      <c r="J56" s="979"/>
      <c r="K56" s="979"/>
      <c r="L56" s="979"/>
      <c r="M56" s="979"/>
      <c r="N56" s="979"/>
      <c r="O56" s="979"/>
      <c r="P56" s="979"/>
      <c r="Q56" s="979"/>
      <c r="R56" s="979"/>
      <c r="S56" s="979"/>
      <c r="T56" s="979"/>
      <c r="U56" s="979"/>
      <c r="V56" s="979"/>
      <c r="W56" s="979"/>
      <c r="X56" s="979"/>
    </row>
    <row r="57" spans="3:24" ht="69.95" customHeight="1">
      <c r="C57" s="979"/>
      <c r="D57" s="979"/>
      <c r="E57" s="979"/>
      <c r="F57" s="979"/>
      <c r="G57" s="979"/>
      <c r="H57" s="979"/>
      <c r="I57" s="979"/>
      <c r="J57" s="979"/>
      <c r="K57" s="979"/>
      <c r="L57" s="979"/>
      <c r="M57" s="979"/>
      <c r="N57" s="979"/>
      <c r="O57" s="979"/>
      <c r="P57" s="979"/>
      <c r="Q57" s="979"/>
      <c r="R57" s="979"/>
      <c r="S57" s="979"/>
      <c r="T57" s="979"/>
      <c r="U57" s="979"/>
      <c r="V57" s="979"/>
      <c r="W57" s="979"/>
      <c r="X57" s="979"/>
    </row>
    <row r="58" spans="3:24" ht="69.95" customHeight="1">
      <c r="C58" s="979"/>
      <c r="D58" s="979"/>
      <c r="E58" s="979"/>
      <c r="F58" s="979"/>
      <c r="G58" s="979"/>
      <c r="H58" s="979"/>
      <c r="I58" s="979"/>
      <c r="J58" s="979"/>
      <c r="K58" s="979"/>
      <c r="L58" s="979"/>
      <c r="M58" s="979"/>
      <c r="N58" s="979"/>
      <c r="O58" s="979"/>
      <c r="P58" s="979"/>
      <c r="Q58" s="979"/>
      <c r="R58" s="979"/>
      <c r="S58" s="979"/>
      <c r="T58" s="979"/>
      <c r="U58" s="979"/>
      <c r="V58" s="979"/>
      <c r="W58" s="979"/>
      <c r="X58" s="979"/>
    </row>
    <row r="59" spans="3:24" ht="69.95" customHeight="1">
      <c r="C59" s="979"/>
      <c r="D59" s="979"/>
      <c r="E59" s="979"/>
      <c r="F59" s="979"/>
      <c r="G59" s="979"/>
      <c r="H59" s="979"/>
      <c r="I59" s="979"/>
      <c r="J59" s="979"/>
      <c r="K59" s="979"/>
      <c r="L59" s="979"/>
      <c r="M59" s="979"/>
      <c r="N59" s="979"/>
      <c r="O59" s="979"/>
      <c r="P59" s="979"/>
      <c r="Q59" s="979"/>
      <c r="R59" s="979"/>
      <c r="S59" s="979"/>
      <c r="T59" s="979"/>
      <c r="U59" s="979"/>
      <c r="V59" s="979"/>
      <c r="W59" s="979"/>
      <c r="X59" s="979"/>
    </row>
    <row r="60" spans="3:24" ht="69.95" customHeight="1">
      <c r="C60" s="979"/>
      <c r="D60" s="979"/>
      <c r="E60" s="979"/>
      <c r="F60" s="979"/>
      <c r="G60" s="979"/>
      <c r="H60" s="979"/>
      <c r="I60" s="979"/>
      <c r="J60" s="979"/>
      <c r="K60" s="979"/>
      <c r="L60" s="979"/>
      <c r="M60" s="979"/>
      <c r="N60" s="979"/>
      <c r="O60" s="979"/>
      <c r="P60" s="979"/>
      <c r="Q60" s="979"/>
      <c r="R60" s="979"/>
      <c r="S60" s="979"/>
      <c r="T60" s="979"/>
      <c r="U60" s="979"/>
      <c r="V60" s="979"/>
      <c r="W60" s="979"/>
      <c r="X60" s="979"/>
    </row>
    <row r="61" spans="3:24" ht="69.95" customHeight="1">
      <c r="C61" s="979"/>
      <c r="D61" s="979"/>
      <c r="E61" s="979"/>
      <c r="F61" s="979"/>
      <c r="G61" s="979"/>
      <c r="H61" s="979"/>
      <c r="I61" s="979"/>
      <c r="J61" s="979"/>
      <c r="K61" s="979"/>
      <c r="L61" s="979"/>
      <c r="M61" s="979"/>
      <c r="N61" s="979"/>
      <c r="O61" s="979"/>
      <c r="P61" s="979"/>
      <c r="Q61" s="979"/>
      <c r="R61" s="979"/>
      <c r="S61" s="979"/>
      <c r="T61" s="979"/>
      <c r="U61" s="979"/>
      <c r="V61" s="979"/>
      <c r="W61" s="979"/>
      <c r="X61" s="979"/>
    </row>
    <row r="62" spans="3:24" ht="69.95" customHeight="1">
      <c r="C62" s="979"/>
      <c r="D62" s="979"/>
      <c r="E62" s="979"/>
      <c r="F62" s="979"/>
      <c r="G62" s="979"/>
      <c r="H62" s="979"/>
      <c r="I62" s="979"/>
      <c r="J62" s="979"/>
      <c r="K62" s="979"/>
      <c r="L62" s="979"/>
      <c r="M62" s="979"/>
      <c r="N62" s="979"/>
      <c r="O62" s="979"/>
      <c r="P62" s="979"/>
      <c r="Q62" s="979"/>
      <c r="R62" s="979"/>
      <c r="S62" s="979"/>
      <c r="T62" s="979"/>
      <c r="U62" s="979"/>
      <c r="V62" s="979"/>
      <c r="W62" s="979"/>
      <c r="X62" s="979"/>
    </row>
    <row r="63" spans="3:24" ht="69.95" customHeight="1">
      <c r="C63" s="979"/>
      <c r="D63" s="979"/>
      <c r="E63" s="979"/>
      <c r="F63" s="979"/>
      <c r="G63" s="979"/>
      <c r="H63" s="979"/>
      <c r="I63" s="979"/>
      <c r="J63" s="979"/>
      <c r="K63" s="979"/>
      <c r="L63" s="979"/>
      <c r="M63" s="979"/>
      <c r="N63" s="979"/>
      <c r="O63" s="979"/>
      <c r="P63" s="979"/>
      <c r="Q63" s="979"/>
      <c r="R63" s="979"/>
      <c r="S63" s="979"/>
      <c r="T63" s="979"/>
      <c r="U63" s="979"/>
      <c r="V63" s="979"/>
      <c r="W63" s="979"/>
      <c r="X63" s="979"/>
    </row>
    <row r="64" spans="3:24" ht="69.95" customHeight="1">
      <c r="C64" s="979"/>
      <c r="D64" s="979"/>
      <c r="E64" s="979"/>
      <c r="F64" s="979"/>
      <c r="G64" s="979"/>
      <c r="H64" s="979"/>
      <c r="I64" s="979"/>
      <c r="J64" s="979"/>
      <c r="K64" s="979"/>
      <c r="L64" s="979"/>
      <c r="M64" s="979"/>
      <c r="N64" s="979"/>
      <c r="O64" s="979"/>
      <c r="P64" s="979"/>
      <c r="Q64" s="979"/>
      <c r="R64" s="979"/>
      <c r="S64" s="979"/>
      <c r="T64" s="979"/>
      <c r="U64" s="979"/>
      <c r="V64" s="979"/>
      <c r="W64" s="979"/>
      <c r="X64" s="979"/>
    </row>
    <row r="65" spans="1:24" ht="69.95" customHeight="1">
      <c r="C65" s="979"/>
      <c r="D65" s="979"/>
      <c r="E65" s="979"/>
      <c r="F65" s="979"/>
      <c r="G65" s="979"/>
      <c r="H65" s="979"/>
      <c r="I65" s="979"/>
      <c r="J65" s="979"/>
      <c r="K65" s="979"/>
      <c r="L65" s="979"/>
      <c r="M65" s="979"/>
      <c r="N65" s="979"/>
      <c r="O65" s="979"/>
      <c r="P65" s="979"/>
      <c r="Q65" s="979"/>
      <c r="R65" s="979"/>
      <c r="S65" s="979"/>
      <c r="T65" s="979"/>
      <c r="U65" s="979"/>
      <c r="V65" s="979"/>
      <c r="W65" s="979"/>
      <c r="X65" s="979"/>
    </row>
    <row r="66" spans="1:24" ht="69.95" customHeight="1">
      <c r="C66" s="979"/>
      <c r="D66" s="979"/>
      <c r="E66" s="979"/>
      <c r="F66" s="979"/>
      <c r="G66" s="979"/>
      <c r="H66" s="979"/>
      <c r="I66" s="979"/>
      <c r="J66" s="979"/>
      <c r="K66" s="979"/>
      <c r="L66" s="979"/>
      <c r="M66" s="979"/>
      <c r="N66" s="979"/>
      <c r="O66" s="979"/>
      <c r="P66" s="979"/>
      <c r="Q66" s="979"/>
      <c r="R66" s="979"/>
      <c r="S66" s="979"/>
      <c r="T66" s="979"/>
      <c r="U66" s="979"/>
      <c r="V66" s="979"/>
      <c r="W66" s="979"/>
      <c r="X66" s="979"/>
    </row>
    <row r="67" spans="1:24" ht="69.95" customHeight="1">
      <c r="C67" s="979"/>
      <c r="D67" s="979"/>
      <c r="E67" s="979"/>
      <c r="F67" s="979"/>
      <c r="G67" s="979"/>
      <c r="H67" s="979"/>
      <c r="I67" s="979"/>
      <c r="J67" s="979"/>
      <c r="K67" s="979"/>
      <c r="L67" s="979"/>
      <c r="M67" s="979"/>
      <c r="N67" s="979"/>
      <c r="O67" s="979"/>
      <c r="P67" s="979"/>
      <c r="Q67" s="979"/>
      <c r="R67" s="979"/>
      <c r="S67" s="979"/>
      <c r="T67" s="979"/>
      <c r="U67" s="979"/>
      <c r="V67" s="979"/>
      <c r="W67" s="979"/>
      <c r="X67" s="979"/>
    </row>
    <row r="68" spans="1:24" ht="69.95" customHeight="1">
      <c r="C68" s="979"/>
      <c r="D68" s="979"/>
      <c r="E68" s="979"/>
      <c r="F68" s="979"/>
      <c r="G68" s="979"/>
      <c r="H68" s="979"/>
      <c r="I68" s="979"/>
      <c r="J68" s="979"/>
      <c r="K68" s="979"/>
      <c r="L68" s="979"/>
      <c r="M68" s="979"/>
      <c r="N68" s="979"/>
      <c r="O68" s="979"/>
      <c r="P68" s="979"/>
      <c r="Q68" s="979"/>
      <c r="R68" s="979"/>
      <c r="S68" s="979"/>
      <c r="T68" s="979"/>
      <c r="U68" s="979"/>
      <c r="V68" s="979"/>
      <c r="W68" s="979"/>
      <c r="X68" s="979"/>
    </row>
    <row r="69" spans="1:24" ht="69.95" customHeight="1">
      <c r="C69" s="979"/>
      <c r="D69" s="979"/>
      <c r="E69" s="979"/>
      <c r="F69" s="979"/>
      <c r="G69" s="979"/>
      <c r="H69" s="979"/>
      <c r="I69" s="979"/>
      <c r="J69" s="979"/>
      <c r="K69" s="979"/>
      <c r="L69" s="979"/>
      <c r="M69" s="979"/>
      <c r="N69" s="979"/>
      <c r="O69" s="979"/>
      <c r="P69" s="979"/>
      <c r="Q69" s="979"/>
      <c r="R69" s="979"/>
      <c r="S69" s="979"/>
      <c r="T69" s="979"/>
      <c r="U69" s="979"/>
      <c r="V69" s="979"/>
      <c r="W69" s="979"/>
      <c r="X69" s="979"/>
    </row>
    <row r="70" spans="1:24" ht="69.95" customHeight="1">
      <c r="C70" s="979"/>
      <c r="D70" s="979"/>
      <c r="E70" s="979"/>
      <c r="F70" s="979"/>
      <c r="G70" s="979"/>
      <c r="H70" s="979"/>
      <c r="I70" s="979"/>
      <c r="J70" s="979"/>
      <c r="K70" s="979"/>
      <c r="L70" s="979"/>
      <c r="M70" s="979"/>
      <c r="N70" s="979"/>
      <c r="O70" s="979"/>
      <c r="P70" s="979"/>
      <c r="Q70" s="979"/>
      <c r="R70" s="979"/>
      <c r="S70" s="979"/>
      <c r="T70" s="979"/>
      <c r="U70" s="979"/>
      <c r="V70" s="979"/>
      <c r="W70" s="979"/>
      <c r="X70" s="979"/>
    </row>
    <row r="71" spans="1:24" ht="69.95" customHeight="1">
      <c r="C71" s="979"/>
      <c r="D71" s="979"/>
      <c r="E71" s="979"/>
      <c r="F71" s="979"/>
      <c r="G71" s="979"/>
      <c r="H71" s="979"/>
      <c r="I71" s="979"/>
      <c r="J71" s="979"/>
      <c r="K71" s="979"/>
      <c r="L71" s="979"/>
      <c r="M71" s="979"/>
      <c r="N71" s="979"/>
      <c r="O71" s="979"/>
      <c r="P71" s="979"/>
      <c r="Q71" s="979"/>
      <c r="R71" s="979"/>
      <c r="S71" s="979"/>
      <c r="T71" s="979"/>
      <c r="U71" s="979"/>
      <c r="V71" s="979"/>
      <c r="W71" s="979"/>
      <c r="X71" s="979"/>
    </row>
    <row r="72" spans="1:24" ht="69.95" customHeight="1">
      <c r="C72" s="979"/>
      <c r="D72" s="979"/>
      <c r="E72" s="979"/>
      <c r="F72" s="979"/>
      <c r="G72" s="979"/>
      <c r="H72" s="979"/>
      <c r="I72" s="979"/>
      <c r="J72" s="979"/>
      <c r="K72" s="979"/>
      <c r="L72" s="979"/>
      <c r="M72" s="979"/>
      <c r="N72" s="979"/>
      <c r="O72" s="979"/>
      <c r="P72" s="979"/>
      <c r="Q72" s="979"/>
      <c r="R72" s="979"/>
      <c r="S72" s="979"/>
      <c r="T72" s="979"/>
      <c r="U72" s="979"/>
      <c r="V72" s="979"/>
      <c r="W72" s="979"/>
      <c r="X72" s="979"/>
    </row>
    <row r="73" spans="1:24" ht="69.95" customHeight="1">
      <c r="C73" s="979"/>
      <c r="D73" s="979"/>
      <c r="E73" s="979"/>
      <c r="F73" s="979"/>
      <c r="G73" s="979"/>
      <c r="H73" s="979"/>
      <c r="I73" s="979"/>
      <c r="J73" s="979"/>
      <c r="K73" s="979"/>
      <c r="L73" s="979"/>
      <c r="M73" s="979"/>
      <c r="N73" s="979"/>
      <c r="O73" s="979"/>
      <c r="P73" s="979"/>
      <c r="Q73" s="979"/>
      <c r="R73" s="979"/>
      <c r="S73" s="979"/>
      <c r="T73" s="979"/>
      <c r="U73" s="979"/>
      <c r="V73" s="979"/>
      <c r="W73" s="979"/>
      <c r="X73" s="979"/>
    </row>
    <row r="74" spans="1:24" ht="69.95" customHeight="1">
      <c r="C74" s="979"/>
      <c r="D74" s="979"/>
      <c r="E74" s="979"/>
      <c r="F74" s="979"/>
      <c r="G74" s="979"/>
      <c r="H74" s="979"/>
      <c r="I74" s="979"/>
      <c r="J74" s="979"/>
      <c r="K74" s="979"/>
      <c r="L74" s="979"/>
      <c r="M74" s="979"/>
      <c r="N74" s="979"/>
      <c r="O74" s="979"/>
      <c r="P74" s="979"/>
      <c r="Q74" s="979"/>
      <c r="R74" s="979"/>
      <c r="S74" s="979"/>
      <c r="T74" s="979"/>
      <c r="U74" s="979"/>
      <c r="V74" s="979"/>
      <c r="W74" s="979"/>
      <c r="X74" s="979"/>
    </row>
    <row r="75" spans="1:24" ht="69.95" customHeight="1">
      <c r="C75" s="979"/>
      <c r="D75" s="979"/>
      <c r="E75" s="979"/>
      <c r="F75" s="979"/>
      <c r="G75" s="979"/>
      <c r="H75" s="979"/>
      <c r="I75" s="979"/>
      <c r="J75" s="979"/>
      <c r="K75" s="979"/>
      <c r="L75" s="979"/>
      <c r="M75" s="979"/>
      <c r="N75" s="979"/>
      <c r="O75" s="979"/>
      <c r="P75" s="979"/>
      <c r="Q75" s="979"/>
      <c r="R75" s="979"/>
      <c r="S75" s="979"/>
      <c r="T75" s="979"/>
      <c r="U75" s="979"/>
      <c r="V75" s="979"/>
      <c r="W75" s="979"/>
      <c r="X75" s="979"/>
    </row>
    <row r="76" spans="1:24" ht="69.95" customHeight="1">
      <c r="C76" s="979"/>
      <c r="D76" s="979"/>
      <c r="E76" s="979"/>
      <c r="F76" s="979"/>
      <c r="G76" s="979"/>
      <c r="H76" s="979"/>
      <c r="I76" s="979"/>
      <c r="J76" s="979"/>
      <c r="K76" s="979"/>
      <c r="L76" s="979"/>
      <c r="M76" s="979"/>
      <c r="N76" s="979"/>
      <c r="O76" s="979"/>
      <c r="P76" s="979"/>
      <c r="Q76" s="979"/>
      <c r="R76" s="979"/>
      <c r="S76" s="979"/>
      <c r="T76" s="979"/>
      <c r="U76" s="979"/>
      <c r="V76" s="979"/>
      <c r="W76" s="979"/>
      <c r="X76" s="979"/>
    </row>
    <row r="78" spans="1:24" ht="11.45" customHeight="1"/>
    <row r="79" spans="1:24" ht="15.6" customHeight="1">
      <c r="P79" s="792" t="s">
        <v>32</v>
      </c>
      <c r="Q79" s="792"/>
      <c r="R79" s="792"/>
      <c r="S79" s="820">
        <f>$Q$9</f>
        <v>0</v>
      </c>
      <c r="T79" s="820"/>
      <c r="U79" s="820"/>
      <c r="V79" s="820"/>
      <c r="W79" s="820"/>
      <c r="X79" s="820"/>
    </row>
    <row r="80" spans="1:24" ht="17.25">
      <c r="A80" s="670" t="s">
        <v>33</v>
      </c>
    </row>
    <row r="81" spans="2:14" ht="16.5" customHeight="1">
      <c r="B81" s="427" t="s">
        <v>13</v>
      </c>
    </row>
    <row r="82" spans="2:14" ht="16.5" customHeight="1">
      <c r="C82" s="62" t="s">
        <v>590</v>
      </c>
    </row>
    <row r="83" spans="2:14" ht="16.5" customHeight="1">
      <c r="D83" s="64" t="s">
        <v>684</v>
      </c>
    </row>
    <row r="84" spans="2:14" ht="16.5" customHeight="1">
      <c r="D84" s="883" t="s">
        <v>685</v>
      </c>
      <c r="E84" s="817"/>
      <c r="F84" s="817"/>
      <c r="G84" s="912"/>
      <c r="H84" s="430" t="s">
        <v>15</v>
      </c>
      <c r="I84" s="464"/>
      <c r="J84" s="464"/>
      <c r="K84" s="464"/>
      <c r="L84" s="389"/>
      <c r="M84" s="464" t="s">
        <v>16</v>
      </c>
      <c r="N84" s="465"/>
    </row>
    <row r="85" spans="2:14" ht="16.5" customHeight="1">
      <c r="D85" s="883" t="s">
        <v>1738</v>
      </c>
      <c r="E85" s="817"/>
      <c r="F85" s="817"/>
      <c r="G85" s="912"/>
      <c r="H85" s="430" t="s">
        <v>217</v>
      </c>
      <c r="I85" s="464"/>
      <c r="J85" s="464"/>
      <c r="K85" s="671"/>
      <c r="L85" s="389"/>
      <c r="M85" s="672" t="s">
        <v>18</v>
      </c>
      <c r="N85" s="465"/>
    </row>
    <row r="86" spans="2:14" ht="9.6" customHeight="1">
      <c r="G86" s="62"/>
    </row>
    <row r="87" spans="2:14" ht="16.5" customHeight="1">
      <c r="D87" s="64" t="s">
        <v>14</v>
      </c>
    </row>
    <row r="88" spans="2:14" ht="16.5" customHeight="1">
      <c r="E88" s="64" t="str">
        <f>"令和"&amp;Y1-1&amp;"年度資産総額"</f>
        <v>令和7年度資産総額</v>
      </c>
      <c r="H88" s="446"/>
      <c r="I88" s="446"/>
      <c r="J88" s="446"/>
      <c r="K88" s="446"/>
      <c r="L88" s="446"/>
      <c r="M88" s="446"/>
      <c r="N88" s="446"/>
    </row>
    <row r="89" spans="2:14" ht="16.5" customHeight="1">
      <c r="D89" s="803" t="s">
        <v>0</v>
      </c>
      <c r="E89" s="803"/>
      <c r="F89" s="803"/>
      <c r="G89" s="803"/>
      <c r="H89" s="461" t="s">
        <v>19</v>
      </c>
      <c r="I89" s="506">
        <f>Y1</f>
        <v>8</v>
      </c>
      <c r="J89" s="673" t="s">
        <v>20</v>
      </c>
      <c r="K89" s="64">
        <v>3</v>
      </c>
      <c r="L89" s="674" t="s">
        <v>21</v>
      </c>
      <c r="M89" s="64">
        <v>31</v>
      </c>
      <c r="N89" s="675" t="s">
        <v>22</v>
      </c>
    </row>
    <row r="90" spans="2:14" ht="16.5" customHeight="1">
      <c r="D90" s="803" t="s">
        <v>1</v>
      </c>
      <c r="E90" s="803"/>
      <c r="F90" s="803"/>
      <c r="G90" s="803"/>
      <c r="H90" s="676" t="s">
        <v>19</v>
      </c>
      <c r="I90" s="389"/>
      <c r="J90" s="677" t="s">
        <v>20</v>
      </c>
      <c r="K90" s="389"/>
      <c r="L90" s="677" t="s">
        <v>21</v>
      </c>
      <c r="M90" s="389"/>
      <c r="N90" s="434" t="s">
        <v>22</v>
      </c>
    </row>
    <row r="91" spans="2:14" ht="6" customHeight="1">
      <c r="D91" s="83"/>
      <c r="E91" s="83"/>
      <c r="F91" s="83"/>
      <c r="G91" s="83"/>
    </row>
    <row r="92" spans="2:14" ht="16.5" customHeight="1">
      <c r="E92" s="64" t="s">
        <v>2</v>
      </c>
    </row>
    <row r="93" spans="2:14" ht="16.5" customHeight="1">
      <c r="D93" s="803" t="s">
        <v>0</v>
      </c>
      <c r="E93" s="803"/>
      <c r="F93" s="803"/>
      <c r="G93" s="803"/>
      <c r="H93" s="389"/>
      <c r="I93" s="389"/>
      <c r="J93" s="677" t="s">
        <v>20</v>
      </c>
      <c r="K93" s="389"/>
      <c r="L93" s="677" t="s">
        <v>21</v>
      </c>
      <c r="M93" s="389"/>
      <c r="N93" s="434" t="s">
        <v>22</v>
      </c>
    </row>
    <row r="94" spans="2:14" ht="16.5" customHeight="1">
      <c r="D94" s="803" t="s">
        <v>1</v>
      </c>
      <c r="E94" s="803"/>
      <c r="F94" s="803"/>
      <c r="G94" s="803"/>
      <c r="H94" s="389"/>
      <c r="I94" s="389"/>
      <c r="J94" s="677" t="s">
        <v>20</v>
      </c>
      <c r="K94" s="389"/>
      <c r="L94" s="677" t="s">
        <v>21</v>
      </c>
      <c r="M94" s="389"/>
      <c r="N94" s="434" t="s">
        <v>22</v>
      </c>
    </row>
    <row r="95" spans="2:14" ht="16.5" customHeight="1">
      <c r="D95" s="147"/>
      <c r="E95" s="147" t="s">
        <v>1442</v>
      </c>
    </row>
    <row r="96" spans="2:14" ht="9.9499999999999993" customHeight="1">
      <c r="C96" s="147" t="s">
        <v>152</v>
      </c>
      <c r="D96" s="147"/>
    </row>
    <row r="97" spans="2:24" ht="16.5" customHeight="1">
      <c r="C97" s="62" t="s">
        <v>1618</v>
      </c>
    </row>
    <row r="98" spans="2:24" ht="16.5" customHeight="1">
      <c r="D98" s="803" t="s">
        <v>3</v>
      </c>
      <c r="E98" s="803"/>
      <c r="F98" s="803"/>
      <c r="G98" s="803"/>
      <c r="H98" s="803"/>
      <c r="I98" s="676" t="s">
        <v>19</v>
      </c>
      <c r="J98" s="389"/>
      <c r="K98" s="677" t="s">
        <v>20</v>
      </c>
      <c r="L98" s="389"/>
      <c r="M98" s="677" t="s">
        <v>21</v>
      </c>
      <c r="N98" s="389"/>
      <c r="O98" s="434" t="s">
        <v>22</v>
      </c>
    </row>
    <row r="99" spans="2:24" ht="16.5" customHeight="1">
      <c r="D99" s="803" t="s">
        <v>4</v>
      </c>
      <c r="E99" s="803"/>
      <c r="F99" s="803"/>
      <c r="G99" s="803"/>
      <c r="H99" s="803"/>
      <c r="I99" s="676" t="s">
        <v>19</v>
      </c>
      <c r="J99" s="389"/>
      <c r="K99" s="677" t="s">
        <v>20</v>
      </c>
      <c r="L99" s="389"/>
      <c r="M99" s="677" t="s">
        <v>21</v>
      </c>
      <c r="N99" s="389"/>
      <c r="O99" s="434" t="s">
        <v>22</v>
      </c>
    </row>
    <row r="100" spans="2:24" ht="16.5" customHeight="1">
      <c r="E100" s="147" t="s">
        <v>686</v>
      </c>
    </row>
    <row r="101" spans="2:24" ht="16.5" customHeight="1">
      <c r="E101" s="147" t="s">
        <v>1443</v>
      </c>
    </row>
    <row r="102" spans="2:24" ht="16.5" customHeight="1">
      <c r="E102" s="147" t="s">
        <v>1444</v>
      </c>
    </row>
    <row r="103" spans="2:24" ht="16.5" customHeight="1"/>
    <row r="104" spans="2:24" ht="16.5" customHeight="1">
      <c r="B104" s="427" t="s">
        <v>1619</v>
      </c>
      <c r="C104" s="62"/>
    </row>
    <row r="105" spans="2:24" ht="16.5" customHeight="1">
      <c r="B105" s="62"/>
      <c r="C105" s="62" t="s">
        <v>48</v>
      </c>
    </row>
    <row r="106" spans="2:24" ht="16.5" customHeight="1">
      <c r="D106" s="428" t="s">
        <v>434</v>
      </c>
      <c r="E106" s="61"/>
      <c r="F106" s="429"/>
      <c r="G106" s="430"/>
      <c r="H106" s="431" t="s">
        <v>24</v>
      </c>
      <c r="I106" s="432" t="s">
        <v>26</v>
      </c>
      <c r="J106" s="389"/>
      <c r="K106" s="434" t="s">
        <v>17</v>
      </c>
    </row>
    <row r="107" spans="2:24" ht="16.5" customHeight="1">
      <c r="D107" s="428" t="s">
        <v>435</v>
      </c>
      <c r="E107" s="61"/>
      <c r="F107" s="429"/>
      <c r="G107" s="430"/>
      <c r="H107" s="431" t="s">
        <v>24</v>
      </c>
      <c r="I107" s="432" t="s">
        <v>26</v>
      </c>
      <c r="J107" s="389"/>
      <c r="K107" s="434" t="s">
        <v>17</v>
      </c>
    </row>
    <row r="108" spans="2:24" ht="16.5" customHeight="1">
      <c r="D108" s="428" t="s">
        <v>436</v>
      </c>
      <c r="E108" s="61"/>
      <c r="F108" s="429"/>
      <c r="G108" s="430"/>
      <c r="H108" s="431" t="s">
        <v>24</v>
      </c>
      <c r="I108" s="432" t="s">
        <v>26</v>
      </c>
      <c r="J108" s="389"/>
      <c r="K108" s="434" t="s">
        <v>17</v>
      </c>
    </row>
    <row r="109" spans="2:24" ht="16.5" customHeight="1">
      <c r="D109" s="64" t="s">
        <v>663</v>
      </c>
      <c r="O109" s="933" t="s">
        <v>1008</v>
      </c>
      <c r="P109" s="934"/>
      <c r="Q109" s="934"/>
      <c r="R109" s="934"/>
      <c r="S109" s="934"/>
      <c r="T109" s="934"/>
      <c r="U109" s="934"/>
      <c r="V109" s="934"/>
      <c r="W109" s="817"/>
      <c r="X109" s="912"/>
    </row>
    <row r="110" spans="2:24" ht="16.5" customHeight="1">
      <c r="E110" s="883" t="s">
        <v>437</v>
      </c>
      <c r="F110" s="912"/>
      <c r="G110" s="430"/>
      <c r="H110" s="431" t="s">
        <v>683</v>
      </c>
      <c r="I110" s="432" t="s">
        <v>26</v>
      </c>
      <c r="J110" s="584"/>
      <c r="K110" s="434" t="s">
        <v>1390</v>
      </c>
      <c r="O110" s="147" t="s">
        <v>1009</v>
      </c>
      <c r="W110" s="678"/>
    </row>
    <row r="111" spans="2:24" ht="9.6" customHeight="1">
      <c r="L111" s="590"/>
    </row>
    <row r="112" spans="2:24" ht="16.5" customHeight="1">
      <c r="C112" s="62" t="s">
        <v>1620</v>
      </c>
    </row>
    <row r="113" spans="4:39" ht="39.950000000000003" customHeight="1">
      <c r="D113" s="428" t="s">
        <v>27</v>
      </c>
      <c r="E113" s="61"/>
      <c r="F113" s="429"/>
      <c r="G113" s="809" t="s">
        <v>5</v>
      </c>
      <c r="H113" s="1144"/>
      <c r="I113" s="809" t="s">
        <v>43</v>
      </c>
      <c r="J113" s="1144"/>
      <c r="K113" s="844" t="s">
        <v>628</v>
      </c>
      <c r="L113" s="1324"/>
      <c r="M113" s="920" t="s">
        <v>1621</v>
      </c>
      <c r="N113" s="909"/>
      <c r="O113" s="909"/>
      <c r="P113" s="909"/>
      <c r="Q113" s="909"/>
      <c r="R113" s="909"/>
      <c r="S113" s="1174"/>
      <c r="T113" s="1039" t="s">
        <v>1005</v>
      </c>
      <c r="U113" s="1103"/>
      <c r="V113" s="1104"/>
      <c r="W113" s="920" t="s">
        <v>30</v>
      </c>
      <c r="X113" s="1328"/>
    </row>
    <row r="114" spans="4:39" ht="16.5" customHeight="1">
      <c r="D114" s="1329" t="s">
        <v>35</v>
      </c>
      <c r="E114" s="436" t="s">
        <v>1007</v>
      </c>
      <c r="F114" s="436"/>
      <c r="G114" s="1312"/>
      <c r="H114" s="64" t="s">
        <v>31</v>
      </c>
      <c r="I114" s="1312"/>
      <c r="J114" s="64" t="s">
        <v>31</v>
      </c>
      <c r="K114" s="1312"/>
      <c r="L114" s="921" t="s">
        <v>31</v>
      </c>
      <c r="M114" s="585"/>
      <c r="N114" s="586"/>
      <c r="O114" s="587"/>
      <c r="P114" s="440" t="s">
        <v>28</v>
      </c>
      <c r="Q114" s="383"/>
      <c r="R114" s="384"/>
      <c r="S114" s="385"/>
      <c r="T114" s="444" t="s">
        <v>38</v>
      </c>
      <c r="U114" s="359"/>
      <c r="V114" s="359"/>
      <c r="W114" s="778"/>
      <c r="X114" s="778"/>
    </row>
    <row r="115" spans="4:39" ht="16.5" customHeight="1">
      <c r="D115" s="1329"/>
      <c r="E115" s="445"/>
      <c r="F115" s="445"/>
      <c r="G115" s="1313"/>
      <c r="H115" s="446"/>
      <c r="I115" s="1313"/>
      <c r="J115" s="446"/>
      <c r="K115" s="1343"/>
      <c r="L115" s="1322"/>
      <c r="M115" s="447" t="s">
        <v>29</v>
      </c>
      <c r="N115" s="584"/>
      <c r="O115" s="448" t="s">
        <v>34</v>
      </c>
      <c r="P115" s="446"/>
      <c r="Q115" s="446"/>
      <c r="R115" s="446"/>
      <c r="S115" s="449"/>
      <c r="T115" s="450" t="s">
        <v>39</v>
      </c>
      <c r="W115" s="778"/>
      <c r="X115" s="778"/>
    </row>
    <row r="116" spans="4:39" ht="16.5" customHeight="1">
      <c r="D116" s="1329"/>
      <c r="E116" s="436" t="s">
        <v>631</v>
      </c>
      <c r="F116" s="436"/>
      <c r="G116" s="983"/>
      <c r="H116" s="64" t="s">
        <v>31</v>
      </c>
      <c r="I116" s="983"/>
      <c r="J116" s="64" t="s">
        <v>31</v>
      </c>
      <c r="K116" s="1343"/>
      <c r="L116" s="1322"/>
      <c r="M116" s="585"/>
      <c r="N116" s="586"/>
      <c r="O116" s="587"/>
      <c r="P116" s="440" t="s">
        <v>28</v>
      </c>
      <c r="Q116" s="383"/>
      <c r="R116" s="384"/>
      <c r="S116" s="385"/>
      <c r="T116" s="367"/>
      <c r="W116" s="778"/>
      <c r="X116" s="778"/>
    </row>
    <row r="117" spans="4:39" ht="16.5" customHeight="1">
      <c r="D117" s="1329"/>
      <c r="E117" s="445" t="s">
        <v>632</v>
      </c>
      <c r="F117" s="445"/>
      <c r="G117" s="984"/>
      <c r="H117" s="446"/>
      <c r="I117" s="984"/>
      <c r="J117" s="446"/>
      <c r="K117" s="1343"/>
      <c r="L117" s="1322"/>
      <c r="M117" s="447" t="s">
        <v>29</v>
      </c>
      <c r="N117" s="584"/>
      <c r="O117" s="448" t="s">
        <v>34</v>
      </c>
      <c r="P117" s="446"/>
      <c r="Q117" s="446"/>
      <c r="R117" s="446"/>
      <c r="S117" s="449"/>
      <c r="T117" s="367"/>
      <c r="U117" s="389"/>
      <c r="V117" s="64" t="s">
        <v>20</v>
      </c>
      <c r="W117" s="778"/>
      <c r="X117" s="778"/>
    </row>
    <row r="118" spans="4:39" ht="16.5" hidden="1" customHeight="1">
      <c r="D118" s="1329"/>
      <c r="E118" s="451"/>
      <c r="F118" s="451"/>
      <c r="G118" s="1011"/>
      <c r="H118" s="451"/>
      <c r="I118" s="1482"/>
      <c r="J118" s="451"/>
      <c r="K118" s="1343"/>
      <c r="L118" s="1322"/>
      <c r="M118" s="452"/>
      <c r="N118" s="453"/>
      <c r="O118" s="454"/>
      <c r="P118" s="455"/>
      <c r="Q118" s="452"/>
      <c r="R118" s="453"/>
      <c r="S118" s="454"/>
      <c r="T118" s="367"/>
      <c r="W118" s="776"/>
      <c r="X118" s="776"/>
    </row>
    <row r="119" spans="4:39" ht="16.5" hidden="1" customHeight="1">
      <c r="D119" s="1346"/>
      <c r="E119" s="456"/>
      <c r="F119" s="456"/>
      <c r="G119" s="1012"/>
      <c r="H119" s="456"/>
      <c r="I119" s="1483"/>
      <c r="J119" s="456"/>
      <c r="K119" s="1343"/>
      <c r="L119" s="1322"/>
      <c r="M119" s="457"/>
      <c r="N119" s="458"/>
      <c r="O119" s="459"/>
      <c r="P119" s="456"/>
      <c r="Q119" s="456"/>
      <c r="R119" s="456"/>
      <c r="S119" s="460"/>
      <c r="T119" s="367"/>
      <c r="W119" s="776"/>
      <c r="X119" s="776"/>
    </row>
    <row r="120" spans="4:39" ht="16.5" customHeight="1">
      <c r="D120" s="841" t="s">
        <v>36</v>
      </c>
      <c r="E120" s="842"/>
      <c r="F120" s="843"/>
      <c r="G120" s="1339" t="s">
        <v>40</v>
      </c>
      <c r="H120" s="1340"/>
      <c r="I120" s="983"/>
      <c r="J120" s="64" t="s">
        <v>31</v>
      </c>
      <c r="K120" s="1344"/>
      <c r="L120" s="1322"/>
      <c r="M120" s="585"/>
      <c r="N120" s="586"/>
      <c r="O120" s="587"/>
      <c r="P120" s="440" t="s">
        <v>28</v>
      </c>
      <c r="Q120" s="383"/>
      <c r="R120" s="384"/>
      <c r="S120" s="385"/>
      <c r="T120" s="367"/>
      <c r="U120" s="389"/>
      <c r="V120" s="64" t="s">
        <v>21</v>
      </c>
      <c r="W120" s="778"/>
      <c r="X120" s="778"/>
      <c r="AG120" s="630"/>
      <c r="AM120" s="630"/>
    </row>
    <row r="121" spans="4:39" ht="16.5" customHeight="1">
      <c r="D121" s="1202"/>
      <c r="E121" s="1203"/>
      <c r="F121" s="1327"/>
      <c r="G121" s="1045"/>
      <c r="H121" s="1046"/>
      <c r="I121" s="984"/>
      <c r="J121" s="446"/>
      <c r="K121" s="1345"/>
      <c r="L121" s="1323"/>
      <c r="M121" s="447" t="s">
        <v>29</v>
      </c>
      <c r="N121" s="584"/>
      <c r="O121" s="448" t="s">
        <v>34</v>
      </c>
      <c r="P121" s="446"/>
      <c r="Q121" s="446"/>
      <c r="R121" s="446"/>
      <c r="S121" s="449"/>
      <c r="T121" s="367"/>
      <c r="U121" s="389"/>
      <c r="V121" s="64" t="s">
        <v>22</v>
      </c>
      <c r="W121" s="778"/>
      <c r="X121" s="778"/>
    </row>
    <row r="122" spans="4:39" ht="16.5" customHeight="1">
      <c r="D122" s="841" t="s">
        <v>37</v>
      </c>
      <c r="E122" s="842"/>
      <c r="F122" s="843"/>
      <c r="G122" s="983"/>
      <c r="H122" s="64" t="s">
        <v>31</v>
      </c>
      <c r="I122" s="983"/>
      <c r="J122" s="64" t="s">
        <v>31</v>
      </c>
      <c r="K122" s="1043" t="s">
        <v>633</v>
      </c>
      <c r="L122" s="1044"/>
      <c r="M122" s="585"/>
      <c r="N122" s="586"/>
      <c r="O122" s="587"/>
      <c r="P122" s="440" t="s">
        <v>28</v>
      </c>
      <c r="Q122" s="383"/>
      <c r="R122" s="384"/>
      <c r="S122" s="385"/>
      <c r="T122" s="367"/>
      <c r="W122" s="778"/>
      <c r="X122" s="778"/>
    </row>
    <row r="123" spans="4:39" ht="16.5" customHeight="1">
      <c r="D123" s="1202"/>
      <c r="E123" s="1203"/>
      <c r="F123" s="1327"/>
      <c r="G123" s="984"/>
      <c r="H123" s="446"/>
      <c r="I123" s="984"/>
      <c r="J123" s="446"/>
      <c r="K123" s="1045"/>
      <c r="L123" s="1046"/>
      <c r="M123" s="447" t="s">
        <v>29</v>
      </c>
      <c r="N123" s="584"/>
      <c r="O123" s="448" t="s">
        <v>34</v>
      </c>
      <c r="P123" s="446"/>
      <c r="Q123" s="446"/>
      <c r="R123" s="446"/>
      <c r="S123" s="449"/>
      <c r="T123" s="461"/>
      <c r="U123" s="446"/>
      <c r="V123" s="446"/>
      <c r="W123" s="778"/>
      <c r="X123" s="778"/>
    </row>
    <row r="124" spans="4:39" ht="16.5" customHeight="1">
      <c r="E124" s="147" t="s">
        <v>1622</v>
      </c>
    </row>
    <row r="125" spans="4:39" ht="16.5" customHeight="1">
      <c r="E125" s="147"/>
      <c r="F125" s="147" t="s">
        <v>739</v>
      </c>
    </row>
    <row r="126" spans="4:39" ht="16.5" customHeight="1">
      <c r="E126" s="147" t="s">
        <v>1445</v>
      </c>
    </row>
    <row r="127" spans="4:39" ht="16.5" customHeight="1">
      <c r="E127" s="147"/>
      <c r="F127" s="147" t="s">
        <v>1446</v>
      </c>
    </row>
    <row r="128" spans="4:39" ht="16.5" customHeight="1">
      <c r="E128" s="147" t="s">
        <v>1413</v>
      </c>
    </row>
    <row r="129" spans="3:24" ht="16.5" customHeight="1">
      <c r="E129" s="147" t="s">
        <v>1447</v>
      </c>
    </row>
    <row r="130" spans="3:24" ht="9.6" customHeight="1"/>
    <row r="131" spans="3:24" ht="12.6" customHeight="1"/>
    <row r="132" spans="3:24" ht="15.6" customHeight="1">
      <c r="P132" s="792" t="s">
        <v>32</v>
      </c>
      <c r="Q132" s="792"/>
      <c r="R132" s="792"/>
      <c r="S132" s="820">
        <f>$Q$9</f>
        <v>0</v>
      </c>
      <c r="T132" s="820"/>
      <c r="U132" s="820"/>
      <c r="V132" s="820"/>
      <c r="W132" s="820"/>
      <c r="X132" s="820"/>
    </row>
    <row r="133" spans="3:24" ht="16.5" customHeight="1">
      <c r="C133" s="62" t="s">
        <v>634</v>
      </c>
    </row>
    <row r="134" spans="3:24" ht="16.5" customHeight="1">
      <c r="D134" s="64" t="s">
        <v>41</v>
      </c>
    </row>
    <row r="135" spans="3:24" ht="16.5" customHeight="1">
      <c r="D135" s="827" t="s">
        <v>664</v>
      </c>
      <c r="E135" s="925"/>
      <c r="F135" s="926"/>
      <c r="G135" s="980"/>
      <c r="H135" s="981"/>
      <c r="I135" s="981"/>
      <c r="J135" s="981"/>
      <c r="K135" s="981"/>
      <c r="L135" s="981"/>
      <c r="M135" s="982"/>
    </row>
    <row r="136" spans="3:24" ht="16.5" customHeight="1">
      <c r="E136" s="462" t="s">
        <v>1448</v>
      </c>
    </row>
    <row r="137" spans="3:24" ht="16.5" customHeight="1">
      <c r="D137" s="883" t="s">
        <v>25</v>
      </c>
      <c r="E137" s="884"/>
      <c r="F137" s="885"/>
      <c r="G137" s="463" t="s">
        <v>26</v>
      </c>
      <c r="H137" s="584"/>
      <c r="I137" s="464" t="s">
        <v>18</v>
      </c>
      <c r="J137" s="359"/>
      <c r="K137" s="464"/>
      <c r="L137" s="359"/>
      <c r="M137" s="465"/>
    </row>
    <row r="138" spans="3:24" ht="16.5" customHeight="1">
      <c r="D138" s="883" t="s">
        <v>1710</v>
      </c>
      <c r="E138" s="884"/>
      <c r="F138" s="885"/>
      <c r="G138" s="430" t="s">
        <v>19</v>
      </c>
      <c r="H138" s="584"/>
      <c r="I138" s="464" t="s">
        <v>20</v>
      </c>
      <c r="J138" s="584"/>
      <c r="K138" s="464" t="s">
        <v>21</v>
      </c>
      <c r="L138" s="584"/>
      <c r="M138" s="465" t="s">
        <v>22</v>
      </c>
    </row>
    <row r="139" spans="3:24" ht="16.5" customHeight="1">
      <c r="D139" s="883" t="s">
        <v>218</v>
      </c>
      <c r="E139" s="884"/>
      <c r="F139" s="885"/>
      <c r="G139" s="430" t="s">
        <v>19</v>
      </c>
      <c r="H139" s="584"/>
      <c r="I139" s="464" t="s">
        <v>20</v>
      </c>
      <c r="J139" s="584"/>
      <c r="K139" s="464" t="s">
        <v>21</v>
      </c>
      <c r="L139" s="584"/>
      <c r="M139" s="465" t="s">
        <v>22</v>
      </c>
    </row>
    <row r="140" spans="3:24" ht="9.6" customHeight="1">
      <c r="J140" s="62"/>
    </row>
    <row r="141" spans="3:24" ht="16.5" customHeight="1">
      <c r="D141" s="64" t="s">
        <v>42</v>
      </c>
    </row>
    <row r="142" spans="3:24" ht="16.5" customHeight="1">
      <c r="D142" s="883" t="s">
        <v>665</v>
      </c>
      <c r="E142" s="884"/>
      <c r="F142" s="885"/>
      <c r="G142" s="980"/>
      <c r="H142" s="981"/>
      <c r="I142" s="981"/>
      <c r="J142" s="981"/>
      <c r="K142" s="981"/>
      <c r="L142" s="981"/>
      <c r="M142" s="982"/>
    </row>
    <row r="143" spans="3:24" ht="16.5" customHeight="1">
      <c r="E143" s="462" t="s">
        <v>1004</v>
      </c>
    </row>
    <row r="144" spans="3:24" ht="16.5" customHeight="1">
      <c r="D144" s="883" t="s">
        <v>25</v>
      </c>
      <c r="E144" s="884"/>
      <c r="F144" s="885"/>
      <c r="G144" s="463" t="s">
        <v>26</v>
      </c>
      <c r="H144" s="584"/>
      <c r="I144" s="464" t="s">
        <v>18</v>
      </c>
      <c r="J144" s="359"/>
      <c r="K144" s="464"/>
      <c r="L144" s="359"/>
      <c r="M144" s="465"/>
    </row>
    <row r="145" spans="3:22" ht="16.5" customHeight="1">
      <c r="D145" s="883" t="s">
        <v>1711</v>
      </c>
      <c r="E145" s="884"/>
      <c r="F145" s="885"/>
      <c r="G145" s="430" t="s">
        <v>19</v>
      </c>
      <c r="H145" s="584"/>
      <c r="I145" s="464" t="s">
        <v>20</v>
      </c>
      <c r="J145" s="584"/>
      <c r="K145" s="464" t="s">
        <v>21</v>
      </c>
      <c r="L145" s="584"/>
      <c r="M145" s="465" t="s">
        <v>22</v>
      </c>
    </row>
    <row r="146" spans="3:22" ht="16.5" customHeight="1">
      <c r="E146" s="147" t="s">
        <v>728</v>
      </c>
    </row>
    <row r="147" spans="3:22" ht="16.5" customHeight="1">
      <c r="E147" s="147" t="s">
        <v>635</v>
      </c>
    </row>
    <row r="148" spans="3:22" ht="9.6" customHeight="1"/>
    <row r="149" spans="3:22" ht="16.5" customHeight="1">
      <c r="C149" s="62" t="s">
        <v>1449</v>
      </c>
    </row>
    <row r="150" spans="3:22" ht="16.5" customHeight="1">
      <c r="D150" s="803" t="s">
        <v>1739</v>
      </c>
      <c r="E150" s="1288"/>
      <c r="F150" s="1288"/>
      <c r="G150" s="1288"/>
      <c r="H150" s="1288"/>
      <c r="I150" s="1288"/>
      <c r="J150" s="980"/>
      <c r="K150" s="981"/>
      <c r="L150" s="981"/>
      <c r="M150" s="981"/>
      <c r="N150" s="982"/>
    </row>
    <row r="151" spans="3:22" ht="16.5" customHeight="1">
      <c r="D151" s="803" t="s">
        <v>219</v>
      </c>
      <c r="E151" s="1288"/>
      <c r="F151" s="1288"/>
      <c r="G151" s="1288"/>
      <c r="H151" s="1288"/>
      <c r="I151" s="1288"/>
      <c r="J151" s="975"/>
      <c r="K151" s="1052"/>
      <c r="L151" s="977"/>
      <c r="M151" s="977"/>
      <c r="N151" s="978"/>
    </row>
    <row r="152" spans="3:22" ht="16.5" customHeight="1">
      <c r="E152" s="147" t="s">
        <v>1451</v>
      </c>
    </row>
    <row r="153" spans="3:22" ht="16.5" customHeight="1">
      <c r="E153" s="1276" t="s">
        <v>1450</v>
      </c>
      <c r="F153" s="1277"/>
      <c r="G153" s="1277"/>
      <c r="H153" s="1277"/>
      <c r="I153" s="1277"/>
      <c r="J153" s="1277"/>
      <c r="K153" s="1277"/>
      <c r="L153" s="1277"/>
      <c r="M153" s="1277"/>
      <c r="N153" s="1277"/>
      <c r="O153" s="1277"/>
      <c r="P153" s="1277"/>
      <c r="Q153" s="1277"/>
      <c r="R153" s="1277"/>
      <c r="S153" s="1277"/>
      <c r="T153" s="1277"/>
      <c r="U153" s="1277"/>
    </row>
    <row r="154" spans="3:22" ht="9.6" customHeight="1"/>
    <row r="155" spans="3:22" ht="16.5" customHeight="1">
      <c r="C155" s="62" t="s">
        <v>6</v>
      </c>
    </row>
    <row r="156" spans="3:22" ht="16.5" customHeight="1">
      <c r="C156" s="62"/>
      <c r="D156" s="1010" t="s">
        <v>1720</v>
      </c>
      <c r="E156" s="1010"/>
      <c r="F156" s="1010"/>
      <c r="G156" s="1010"/>
      <c r="H156" s="1010"/>
      <c r="I156" s="1010"/>
      <c r="J156" s="1010"/>
      <c r="K156" s="1010"/>
      <c r="L156" s="1010"/>
      <c r="M156" s="1010"/>
      <c r="N156" s="1010"/>
      <c r="O156" s="1010"/>
      <c r="P156" s="1010"/>
      <c r="Q156" s="1010"/>
      <c r="R156" s="900"/>
      <c r="S156" s="389"/>
      <c r="T156" s="465" t="s">
        <v>31</v>
      </c>
    </row>
    <row r="157" spans="3:22" ht="16.5" customHeight="1">
      <c r="C157" s="62"/>
      <c r="D157" s="1010" t="s">
        <v>1721</v>
      </c>
      <c r="E157" s="1010"/>
      <c r="F157" s="1010"/>
      <c r="G157" s="1010"/>
      <c r="H157" s="1010"/>
      <c r="I157" s="1010"/>
      <c r="J157" s="1010"/>
      <c r="K157" s="1010"/>
      <c r="L157" s="1010"/>
      <c r="M157" s="1010"/>
      <c r="N157" s="1010"/>
      <c r="O157" s="1010"/>
      <c r="P157" s="1010"/>
      <c r="Q157" s="1010"/>
      <c r="R157" s="900"/>
      <c r="S157" s="389"/>
      <c r="T157" s="465" t="s">
        <v>31</v>
      </c>
    </row>
    <row r="158" spans="3:22" ht="16.5" customHeight="1">
      <c r="C158" s="62"/>
      <c r="D158" s="1010" t="s">
        <v>1754</v>
      </c>
      <c r="E158" s="1010"/>
      <c r="F158" s="1010"/>
      <c r="G158" s="1010"/>
      <c r="H158" s="1010"/>
      <c r="I158" s="1010"/>
      <c r="J158" s="1010"/>
      <c r="K158" s="1010"/>
      <c r="L158" s="1010"/>
      <c r="M158" s="1010"/>
      <c r="N158" s="1010"/>
      <c r="O158" s="1010"/>
      <c r="P158" s="1010"/>
      <c r="Q158" s="1010"/>
      <c r="R158" s="900"/>
      <c r="S158" s="389"/>
      <c r="T158" s="465" t="s">
        <v>31</v>
      </c>
    </row>
    <row r="159" spans="3:22" ht="16.5" customHeight="1">
      <c r="C159" s="62"/>
    </row>
    <row r="160" spans="3:22" ht="36.950000000000003" customHeight="1">
      <c r="D160" s="428" t="s">
        <v>47</v>
      </c>
      <c r="E160" s="61"/>
      <c r="F160" s="61"/>
      <c r="G160" s="61"/>
      <c r="H160" s="61"/>
      <c r="I160" s="920" t="s">
        <v>43</v>
      </c>
      <c r="J160" s="1326"/>
      <c r="K160" s="920" t="s">
        <v>1621</v>
      </c>
      <c r="L160" s="909"/>
      <c r="M160" s="909"/>
      <c r="N160" s="909"/>
      <c r="O160" s="909"/>
      <c r="P160" s="909"/>
      <c r="Q160" s="1174"/>
      <c r="R160" s="1039" t="s">
        <v>1005</v>
      </c>
      <c r="S160" s="1103"/>
      <c r="T160" s="1104"/>
      <c r="U160" s="920" t="s">
        <v>30</v>
      </c>
      <c r="V160" s="1328"/>
    </row>
    <row r="161" spans="3:25" ht="16.5" customHeight="1">
      <c r="D161" s="1329" t="s">
        <v>46</v>
      </c>
      <c r="E161" s="436" t="s">
        <v>1755</v>
      </c>
      <c r="F161" s="436"/>
      <c r="G161" s="436"/>
      <c r="H161" s="436"/>
      <c r="I161" s="1325"/>
      <c r="J161" s="467" t="s">
        <v>31</v>
      </c>
      <c r="K161" s="585"/>
      <c r="L161" s="586"/>
      <c r="M161" s="587"/>
      <c r="N161" s="440" t="s">
        <v>28</v>
      </c>
      <c r="O161" s="383"/>
      <c r="P161" s="384"/>
      <c r="Q161" s="385"/>
      <c r="R161" s="444" t="s">
        <v>38</v>
      </c>
      <c r="S161" s="359"/>
      <c r="T161" s="359"/>
      <c r="U161" s="778"/>
      <c r="V161" s="778"/>
    </row>
    <row r="162" spans="3:25" ht="16.5" customHeight="1">
      <c r="D162" s="1329"/>
      <c r="E162" s="468"/>
      <c r="F162" s="445"/>
      <c r="G162" s="445"/>
      <c r="H162" s="445"/>
      <c r="I162" s="1325"/>
      <c r="J162" s="449"/>
      <c r="K162" s="447" t="s">
        <v>29</v>
      </c>
      <c r="L162" s="584"/>
      <c r="M162" s="448" t="s">
        <v>34</v>
      </c>
      <c r="N162" s="446"/>
      <c r="O162" s="446"/>
      <c r="P162" s="446"/>
      <c r="Q162" s="449"/>
      <c r="R162" s="450" t="s">
        <v>39</v>
      </c>
      <c r="U162" s="778"/>
      <c r="V162" s="778"/>
    </row>
    <row r="163" spans="3:25" ht="16.5" customHeight="1">
      <c r="D163" s="1329"/>
      <c r="E163" s="469" t="s">
        <v>1756</v>
      </c>
      <c r="F163" s="470"/>
      <c r="G163" s="471"/>
      <c r="H163" s="471"/>
      <c r="I163" s="588"/>
      <c r="J163" s="467" t="s">
        <v>31</v>
      </c>
      <c r="K163" s="585"/>
      <c r="L163" s="586"/>
      <c r="M163" s="587"/>
      <c r="N163" s="440" t="s">
        <v>28</v>
      </c>
      <c r="O163" s="383"/>
      <c r="P163" s="384"/>
      <c r="Q163" s="385"/>
      <c r="R163" s="367"/>
      <c r="S163" s="389"/>
      <c r="T163" s="64" t="s">
        <v>20</v>
      </c>
      <c r="U163" s="778"/>
      <c r="V163" s="778"/>
    </row>
    <row r="164" spans="3:25" ht="16.5" customHeight="1">
      <c r="D164" s="1329"/>
      <c r="E164" s="468" t="s">
        <v>45</v>
      </c>
      <c r="F164" s="473"/>
      <c r="G164" s="445"/>
      <c r="H164" s="445"/>
      <c r="I164" s="589"/>
      <c r="J164" s="449"/>
      <c r="K164" s="447" t="s">
        <v>29</v>
      </c>
      <c r="L164" s="584"/>
      <c r="M164" s="448" t="s">
        <v>34</v>
      </c>
      <c r="N164" s="446"/>
      <c r="O164" s="446"/>
      <c r="P164" s="446"/>
      <c r="Q164" s="449"/>
      <c r="R164" s="367"/>
      <c r="S164" s="389"/>
      <c r="T164" s="64" t="s">
        <v>21</v>
      </c>
      <c r="U164" s="778"/>
      <c r="V164" s="778"/>
    </row>
    <row r="165" spans="3:25" ht="16.5" hidden="1" customHeight="1">
      <c r="D165" s="1329"/>
      <c r="E165" s="475" t="s">
        <v>7</v>
      </c>
      <c r="F165" s="476"/>
      <c r="G165" s="475"/>
      <c r="H165" s="475"/>
      <c r="I165" s="1325"/>
      <c r="J165" s="467" t="s">
        <v>31</v>
      </c>
      <c r="K165" s="452"/>
      <c r="L165" s="453"/>
      <c r="M165" s="454"/>
      <c r="N165" s="455"/>
      <c r="O165" s="452"/>
      <c r="P165" s="453"/>
      <c r="Q165" s="454"/>
      <c r="R165" s="367"/>
      <c r="U165" s="778"/>
      <c r="V165" s="778"/>
    </row>
    <row r="166" spans="3:25" ht="16.5" hidden="1" customHeight="1">
      <c r="D166" s="1329"/>
      <c r="E166" s="477"/>
      <c r="F166" s="478"/>
      <c r="G166" s="478"/>
      <c r="H166" s="478"/>
      <c r="I166" s="1325"/>
      <c r="J166" s="449"/>
      <c r="K166" s="457"/>
      <c r="L166" s="458"/>
      <c r="M166" s="459"/>
      <c r="N166" s="456"/>
      <c r="O166" s="456"/>
      <c r="P166" s="456"/>
      <c r="Q166" s="460"/>
      <c r="R166" s="367"/>
      <c r="S166" s="389"/>
      <c r="T166" s="64" t="s">
        <v>21</v>
      </c>
      <c r="U166" s="778"/>
      <c r="V166" s="778"/>
    </row>
    <row r="167" spans="3:25" ht="16.5" customHeight="1">
      <c r="D167" s="1278"/>
      <c r="E167" s="436" t="s">
        <v>8</v>
      </c>
      <c r="F167" s="479"/>
      <c r="G167" s="436"/>
      <c r="H167" s="436"/>
      <c r="I167" s="1325"/>
      <c r="J167" s="467" t="s">
        <v>31</v>
      </c>
      <c r="K167" s="585"/>
      <c r="L167" s="586"/>
      <c r="M167" s="587"/>
      <c r="N167" s="440" t="s">
        <v>28</v>
      </c>
      <c r="O167" s="383"/>
      <c r="P167" s="384"/>
      <c r="Q167" s="385"/>
      <c r="R167" s="367"/>
      <c r="S167" s="389"/>
      <c r="T167" s="64" t="s">
        <v>22</v>
      </c>
      <c r="U167" s="778"/>
      <c r="V167" s="778"/>
    </row>
    <row r="168" spans="3:25" ht="16.5" customHeight="1">
      <c r="D168" s="1330"/>
      <c r="E168" s="468"/>
      <c r="F168" s="445"/>
      <c r="G168" s="445"/>
      <c r="H168" s="445"/>
      <c r="I168" s="1325"/>
      <c r="J168" s="449"/>
      <c r="K168" s="447" t="s">
        <v>29</v>
      </c>
      <c r="L168" s="584"/>
      <c r="M168" s="448" t="s">
        <v>34</v>
      </c>
      <c r="N168" s="446"/>
      <c r="O168" s="446"/>
      <c r="P168" s="446"/>
      <c r="Q168" s="449"/>
      <c r="R168" s="461"/>
      <c r="S168" s="446"/>
      <c r="T168" s="449"/>
      <c r="U168" s="778"/>
      <c r="V168" s="778"/>
    </row>
    <row r="169" spans="3:25" ht="16.5" customHeight="1">
      <c r="E169" s="1042" t="s">
        <v>1712</v>
      </c>
      <c r="F169" s="1042"/>
      <c r="G169" s="1042"/>
      <c r="H169" s="1042"/>
      <c r="I169" s="1042"/>
      <c r="J169" s="1042"/>
      <c r="K169" s="1042"/>
      <c r="L169" s="1042"/>
      <c r="M169" s="1042"/>
      <c r="N169" s="1042"/>
      <c r="O169" s="1042"/>
      <c r="P169" s="1042"/>
      <c r="Q169" s="1042"/>
      <c r="R169" s="1042"/>
      <c r="S169" s="1042"/>
      <c r="T169" s="1042"/>
      <c r="U169" s="1042"/>
      <c r="V169" s="1042"/>
      <c r="W169" s="1042"/>
      <c r="X169" s="1042"/>
      <c r="Y169" s="1042"/>
    </row>
    <row r="170" spans="3:25" ht="16.5" customHeight="1">
      <c r="E170" s="147" t="s">
        <v>1453</v>
      </c>
    </row>
    <row r="171" spans="3:25" ht="16.5" customHeight="1">
      <c r="E171" s="147" t="s">
        <v>726</v>
      </c>
    </row>
    <row r="172" spans="3:25" ht="16.5" customHeight="1">
      <c r="E172" s="147" t="s">
        <v>1452</v>
      </c>
    </row>
    <row r="173" spans="3:25" ht="9.9499999999999993" customHeight="1"/>
    <row r="174" spans="3:25" ht="16.5" customHeight="1">
      <c r="C174" s="62" t="s">
        <v>1384</v>
      </c>
    </row>
    <row r="175" spans="3:25" ht="15.6" customHeight="1">
      <c r="C175" s="62"/>
      <c r="D175" s="480" t="s">
        <v>1385</v>
      </c>
    </row>
    <row r="176" spans="3:25" ht="16.5" customHeight="1">
      <c r="D176" s="428" t="s">
        <v>1770</v>
      </c>
      <c r="E176" s="61"/>
      <c r="F176" s="61"/>
      <c r="G176" s="61"/>
      <c r="H176" s="61"/>
      <c r="I176" s="61"/>
      <c r="J176" s="61"/>
      <c r="K176" s="61"/>
      <c r="L176" s="61"/>
      <c r="M176" s="481"/>
      <c r="N176" s="1341"/>
      <c r="O176" s="1342"/>
      <c r="P176" s="465" t="s">
        <v>49</v>
      </c>
    </row>
    <row r="177" spans="3:24" ht="16.5" customHeight="1">
      <c r="D177" s="428" t="s">
        <v>1387</v>
      </c>
      <c r="E177" s="61"/>
      <c r="F177" s="61"/>
      <c r="G177" s="61"/>
      <c r="H177" s="61"/>
      <c r="I177" s="61"/>
      <c r="J177" s="61"/>
      <c r="K177" s="61"/>
      <c r="L177" s="61"/>
      <c r="M177" s="482"/>
      <c r="N177" s="1023">
        <f>I161+I163+I164+I167</f>
        <v>0</v>
      </c>
      <c r="O177" s="817"/>
      <c r="P177" s="465" t="s">
        <v>49</v>
      </c>
    </row>
    <row r="178" spans="3:24" ht="16.5" customHeight="1">
      <c r="D178" s="428" t="s">
        <v>1388</v>
      </c>
      <c r="E178" s="61"/>
      <c r="F178" s="61"/>
      <c r="G178" s="61"/>
      <c r="H178" s="61"/>
      <c r="I178" s="61"/>
      <c r="J178" s="61"/>
      <c r="K178" s="61"/>
      <c r="L178" s="61"/>
      <c r="M178" s="482"/>
      <c r="N178" s="1314" t="e">
        <f>N176/N177</f>
        <v>#DIV/0!</v>
      </c>
      <c r="O178" s="1315"/>
      <c r="P178" s="483" t="e">
        <f>IF(N178&lt;=1/3,"○","×")</f>
        <v>#DIV/0!</v>
      </c>
    </row>
    <row r="179" spans="3:24" ht="15.95" customHeight="1">
      <c r="C179" s="62"/>
      <c r="D179" s="480" t="s">
        <v>1389</v>
      </c>
    </row>
    <row r="180" spans="3:24" ht="16.5" customHeight="1">
      <c r="D180" s="428" t="s">
        <v>1454</v>
      </c>
      <c r="E180" s="61"/>
      <c r="F180" s="61"/>
      <c r="G180" s="61"/>
      <c r="H180" s="61"/>
      <c r="I180" s="61"/>
      <c r="J180" s="61"/>
      <c r="K180" s="61"/>
      <c r="L180" s="61"/>
      <c r="M180" s="481"/>
      <c r="N180" s="1341"/>
      <c r="O180" s="1342"/>
      <c r="P180" s="465" t="s">
        <v>49</v>
      </c>
    </row>
    <row r="181" spans="3:24" ht="16.5" customHeight="1">
      <c r="D181" s="428" t="s">
        <v>1387</v>
      </c>
      <c r="E181" s="61"/>
      <c r="F181" s="61"/>
      <c r="G181" s="61"/>
      <c r="H181" s="61"/>
      <c r="I181" s="61"/>
      <c r="J181" s="61"/>
      <c r="K181" s="61"/>
      <c r="L181" s="61"/>
      <c r="M181" s="482"/>
      <c r="N181" s="1023">
        <f>I161+I163+I164+I167</f>
        <v>0</v>
      </c>
      <c r="O181" s="817"/>
      <c r="P181" s="465" t="s">
        <v>49</v>
      </c>
    </row>
    <row r="182" spans="3:24" ht="16.5" customHeight="1">
      <c r="D182" s="428" t="s">
        <v>1455</v>
      </c>
      <c r="E182" s="61"/>
      <c r="F182" s="61"/>
      <c r="G182" s="61"/>
      <c r="H182" s="61"/>
      <c r="I182" s="61"/>
      <c r="J182" s="61"/>
      <c r="K182" s="61"/>
      <c r="L182" s="61"/>
      <c r="M182" s="482"/>
      <c r="N182" s="1314" t="e">
        <f>N180/N181</f>
        <v>#DIV/0!</v>
      </c>
      <c r="O182" s="1315"/>
      <c r="P182" s="483" t="e">
        <f>IF(N182&lt;=0.5,"○","×")</f>
        <v>#DIV/0!</v>
      </c>
    </row>
    <row r="183" spans="3:24" ht="16.5" customHeight="1">
      <c r="E183" s="1276" t="s">
        <v>1456</v>
      </c>
      <c r="F183" s="1277"/>
      <c r="G183" s="1277"/>
      <c r="H183" s="1277"/>
      <c r="I183" s="1277"/>
      <c r="J183" s="1277"/>
      <c r="K183" s="1277"/>
      <c r="L183" s="1277"/>
      <c r="M183" s="1277"/>
      <c r="N183" s="1277"/>
      <c r="O183" s="1277"/>
      <c r="P183" s="1277"/>
      <c r="Q183" s="1277"/>
      <c r="R183" s="1277"/>
      <c r="S183" s="1277"/>
      <c r="T183" s="1277"/>
      <c r="U183" s="1277"/>
      <c r="V183" s="1277"/>
      <c r="W183" s="1277"/>
      <c r="X183" s="1277"/>
    </row>
    <row r="184" spans="3:24" ht="16.5" customHeight="1">
      <c r="E184" s="1276" t="s">
        <v>1723</v>
      </c>
      <c r="F184" s="1277"/>
      <c r="G184" s="1277"/>
      <c r="H184" s="1277"/>
      <c r="I184" s="1277"/>
      <c r="J184" s="1277"/>
      <c r="K184" s="1277"/>
      <c r="L184" s="1277"/>
      <c r="M184" s="1277"/>
      <c r="N184" s="1277"/>
      <c r="O184" s="1277"/>
      <c r="P184" s="1277"/>
      <c r="Q184" s="1277"/>
      <c r="R184" s="1277"/>
      <c r="S184" s="1277"/>
      <c r="T184" s="1277"/>
      <c r="U184" s="1277"/>
      <c r="V184" s="1277"/>
      <c r="W184" s="1277"/>
      <c r="X184" s="1277"/>
    </row>
    <row r="185" spans="3:24" ht="16.5" customHeight="1">
      <c r="E185" s="147" t="s">
        <v>1724</v>
      </c>
    </row>
    <row r="186" spans="3:24" ht="15.6" customHeight="1"/>
    <row r="187" spans="3:24" ht="12" customHeight="1"/>
    <row r="188" spans="3:24" ht="15.6" customHeight="1">
      <c r="P188" s="792" t="s">
        <v>32</v>
      </c>
      <c r="Q188" s="792"/>
      <c r="R188" s="792"/>
      <c r="S188" s="820">
        <f>$Q$9</f>
        <v>0</v>
      </c>
      <c r="T188" s="820"/>
      <c r="U188" s="820"/>
      <c r="V188" s="820"/>
      <c r="W188" s="820"/>
      <c r="X188" s="820"/>
    </row>
    <row r="189" spans="3:24" ht="15.6" customHeight="1">
      <c r="S189" s="597"/>
      <c r="T189" s="597"/>
      <c r="U189" s="597"/>
      <c r="V189" s="597"/>
      <c r="W189" s="597"/>
      <c r="X189" s="597"/>
    </row>
    <row r="190" spans="3:24" ht="16.5" customHeight="1">
      <c r="C190" s="62" t="s">
        <v>50</v>
      </c>
    </row>
    <row r="191" spans="3:24" ht="16.5" customHeight="1">
      <c r="D191" s="64" t="s">
        <v>641</v>
      </c>
      <c r="E191" s="64" t="s">
        <v>642</v>
      </c>
    </row>
    <row r="192" spans="3:24" ht="16.5" customHeight="1">
      <c r="D192" s="484" t="s">
        <v>1623</v>
      </c>
      <c r="E192" s="485"/>
      <c r="F192" s="485"/>
      <c r="G192" s="485"/>
      <c r="H192" s="485"/>
      <c r="I192" s="485"/>
      <c r="J192" s="485"/>
      <c r="K192" s="485"/>
      <c r="L192" s="485"/>
      <c r="M192" s="485"/>
      <c r="N192" s="485"/>
      <c r="O192" s="485"/>
      <c r="P192" s="485"/>
      <c r="Q192" s="485"/>
      <c r="R192" s="485"/>
      <c r="S192" s="486"/>
    </row>
    <row r="193" spans="3:20" ht="3" customHeight="1"/>
    <row r="194" spans="3:20" ht="16.5" customHeight="1">
      <c r="E194" s="1053" t="s">
        <v>638</v>
      </c>
      <c r="F194" s="1054"/>
      <c r="G194" s="1054"/>
      <c r="H194" s="1054"/>
      <c r="I194" s="1054"/>
      <c r="J194" s="1055"/>
    </row>
    <row r="195" spans="3:20" ht="9.6" customHeight="1">
      <c r="E195" s="679"/>
      <c r="F195" s="679"/>
      <c r="G195" s="679"/>
      <c r="H195" s="679"/>
      <c r="I195" s="679"/>
      <c r="J195" s="679"/>
    </row>
    <row r="196" spans="3:20" ht="16.5" customHeight="1">
      <c r="D196" s="64" t="s">
        <v>729</v>
      </c>
      <c r="E196" s="64" t="s">
        <v>730</v>
      </c>
    </row>
    <row r="197" spans="3:20" ht="16.5" customHeight="1">
      <c r="E197" s="64" t="s">
        <v>643</v>
      </c>
    </row>
    <row r="198" spans="3:20" ht="16.5" customHeight="1">
      <c r="E198" s="64" t="s">
        <v>1748</v>
      </c>
    </row>
    <row r="199" spans="3:20" ht="16.5" customHeight="1">
      <c r="E199" s="1056" t="s">
        <v>608</v>
      </c>
      <c r="F199" s="1057"/>
      <c r="G199" s="1057"/>
    </row>
    <row r="200" spans="3:20" ht="3" customHeight="1"/>
    <row r="201" spans="3:20" ht="16.5" customHeight="1">
      <c r="D201" s="428" t="s">
        <v>51</v>
      </c>
      <c r="E201" s="61"/>
      <c r="F201" s="61"/>
      <c r="G201" s="61"/>
      <c r="H201" s="481"/>
      <c r="I201" s="813"/>
      <c r="J201" s="977"/>
      <c r="K201" s="977"/>
      <c r="L201" s="977"/>
      <c r="M201" s="977"/>
      <c r="N201" s="977"/>
      <c r="O201" s="977"/>
      <c r="P201" s="977"/>
      <c r="Q201" s="977"/>
      <c r="R201" s="978"/>
    </row>
    <row r="202" spans="3:20" ht="16.5" customHeight="1">
      <c r="H202" s="590"/>
      <c r="I202" s="83"/>
      <c r="J202" s="83"/>
      <c r="K202" s="83"/>
      <c r="L202" s="83"/>
      <c r="M202" s="83"/>
      <c r="N202" s="83"/>
      <c r="O202" s="83"/>
      <c r="P202" s="591"/>
      <c r="Q202" s="591"/>
      <c r="R202" s="591"/>
    </row>
    <row r="203" spans="3:20" ht="15.6" customHeight="1">
      <c r="C203" s="62" t="s">
        <v>1463</v>
      </c>
    </row>
    <row r="204" spans="3:20" ht="32.1" customHeight="1">
      <c r="D204" s="810"/>
      <c r="E204" s="811"/>
      <c r="F204" s="812"/>
      <c r="G204" s="1010" t="s">
        <v>1457</v>
      </c>
      <c r="H204" s="1010"/>
      <c r="I204" s="1010"/>
      <c r="J204" s="1010"/>
      <c r="K204" s="1336" t="s">
        <v>1458</v>
      </c>
      <c r="L204" s="1010"/>
      <c r="M204" s="1336" t="s">
        <v>43</v>
      </c>
      <c r="N204" s="1010"/>
      <c r="O204" s="920" t="s">
        <v>1624</v>
      </c>
      <c r="P204" s="1337"/>
      <c r="Q204" s="1337"/>
      <c r="R204" s="1338"/>
      <c r="S204" s="1338"/>
      <c r="T204" s="1326"/>
    </row>
    <row r="205" spans="3:20" ht="15.6" customHeight="1">
      <c r="D205" s="900" t="s">
        <v>1459</v>
      </c>
      <c r="E205" s="901"/>
      <c r="F205" s="902"/>
      <c r="G205" s="800"/>
      <c r="H205" s="801"/>
      <c r="I205" s="801"/>
      <c r="J205" s="801"/>
      <c r="K205" s="389"/>
      <c r="L205" s="490" t="s">
        <v>49</v>
      </c>
      <c r="M205" s="389"/>
      <c r="N205" s="490" t="s">
        <v>49</v>
      </c>
      <c r="O205" s="383"/>
      <c r="P205" s="384"/>
      <c r="Q205" s="385"/>
      <c r="R205" s="491" t="s">
        <v>28</v>
      </c>
      <c r="S205" s="464"/>
      <c r="T205" s="465"/>
    </row>
    <row r="206" spans="3:20" ht="15.6" customHeight="1">
      <c r="E206" s="147" t="s">
        <v>1460</v>
      </c>
    </row>
    <row r="207" spans="3:20" ht="15.6" customHeight="1">
      <c r="E207" s="147" t="s">
        <v>1464</v>
      </c>
    </row>
    <row r="208" spans="3:20" ht="15.6" customHeight="1">
      <c r="E208" s="147" t="s">
        <v>1461</v>
      </c>
    </row>
    <row r="209" spans="2:25" ht="15.6" customHeight="1">
      <c r="E209" s="147" t="s">
        <v>1462</v>
      </c>
    </row>
    <row r="210" spans="2:25" ht="15.6" customHeight="1"/>
    <row r="211" spans="2:25" ht="12" customHeight="1"/>
    <row r="212" spans="2:25" ht="15.6" customHeight="1">
      <c r="P212" s="792" t="s">
        <v>32</v>
      </c>
      <c r="Q212" s="792"/>
      <c r="R212" s="792"/>
      <c r="S212" s="820">
        <f>$Q$9</f>
        <v>0</v>
      </c>
      <c r="T212" s="820"/>
      <c r="U212" s="820"/>
      <c r="V212" s="820"/>
      <c r="W212" s="820"/>
      <c r="X212" s="820"/>
    </row>
    <row r="213" spans="2:25" ht="15.6" customHeight="1">
      <c r="S213" s="597"/>
      <c r="T213" s="597"/>
      <c r="U213" s="597"/>
      <c r="V213" s="597"/>
      <c r="W213" s="597"/>
      <c r="X213" s="597"/>
    </row>
    <row r="214" spans="2:25" ht="16.5" customHeight="1">
      <c r="B214" s="427" t="s">
        <v>1626</v>
      </c>
    </row>
    <row r="215" spans="2:25" ht="16.5" customHeight="1">
      <c r="C215" s="62" t="str">
        <f>"（１）理事会の開催状況及び議題並びに議事録記載内容　(令和"&amp;Y1-1&amp;"年度～令和"&amp;Y1&amp;"年度に既に開催した理事会)"</f>
        <v>（１）理事会の開催状況及び議題並びに議事録記載内容　(令和7年度～令和8年度に既に開催した理事会)</v>
      </c>
    </row>
    <row r="216" spans="2:25" ht="16.5" customHeight="1">
      <c r="E216" s="147" t="s">
        <v>1509</v>
      </c>
    </row>
    <row r="217" spans="2:25" ht="16.5" customHeight="1">
      <c r="D217" s="492" t="s">
        <v>74</v>
      </c>
      <c r="E217" s="469"/>
      <c r="F217" s="471"/>
      <c r="G217" s="471"/>
      <c r="H217" s="471"/>
      <c r="I217" s="471"/>
      <c r="J217" s="471"/>
      <c r="K217" s="592"/>
      <c r="L217" s="593"/>
      <c r="M217" s="594"/>
      <c r="N217" s="592"/>
      <c r="O217" s="593"/>
      <c r="P217" s="594"/>
      <c r="Q217" s="592"/>
      <c r="R217" s="593"/>
      <c r="S217" s="594"/>
      <c r="T217" s="592"/>
      <c r="U217" s="593"/>
      <c r="V217" s="594"/>
      <c r="W217" s="592"/>
      <c r="X217" s="593"/>
      <c r="Y217" s="594"/>
    </row>
    <row r="218" spans="2:25" ht="16.5" customHeight="1">
      <c r="D218" s="497" t="s">
        <v>644</v>
      </c>
      <c r="E218" s="498"/>
      <c r="F218" s="499"/>
      <c r="G218" s="499"/>
      <c r="H218" s="499"/>
      <c r="I218" s="499"/>
      <c r="J218" s="499"/>
      <c r="K218" s="595"/>
      <c r="L218" s="596"/>
      <c r="M218" s="502"/>
      <c r="N218" s="595"/>
      <c r="O218" s="596"/>
      <c r="P218" s="502"/>
      <c r="Q218" s="595"/>
      <c r="R218" s="596"/>
      <c r="S218" s="502"/>
      <c r="T218" s="595"/>
      <c r="U218" s="596"/>
      <c r="V218" s="502"/>
      <c r="W218" s="595"/>
      <c r="X218" s="596"/>
      <c r="Y218" s="502"/>
    </row>
    <row r="219" spans="2:25" ht="16.5" customHeight="1">
      <c r="D219" s="492" t="s">
        <v>625</v>
      </c>
      <c r="E219" s="469"/>
      <c r="F219" s="471"/>
      <c r="G219" s="471"/>
      <c r="H219" s="471"/>
      <c r="I219" s="471"/>
      <c r="J219" s="471"/>
      <c r="K219" s="1332"/>
      <c r="L219" s="1333"/>
      <c r="M219" s="1334"/>
      <c r="N219" s="1332"/>
      <c r="O219" s="1333"/>
      <c r="P219" s="1334"/>
      <c r="Q219" s="1332"/>
      <c r="R219" s="1333"/>
      <c r="S219" s="1334"/>
      <c r="T219" s="1332"/>
      <c r="U219" s="1333"/>
      <c r="V219" s="1334"/>
      <c r="W219" s="1332"/>
      <c r="X219" s="1333"/>
      <c r="Y219" s="1334"/>
    </row>
    <row r="220" spans="2:25" ht="16.5" customHeight="1">
      <c r="D220" s="497" t="s">
        <v>627</v>
      </c>
      <c r="E220" s="498"/>
      <c r="F220" s="499"/>
      <c r="G220" s="499"/>
      <c r="H220" s="499"/>
      <c r="I220" s="499"/>
      <c r="J220" s="499"/>
      <c r="K220" s="1319"/>
      <c r="L220" s="1320"/>
      <c r="M220" s="1321"/>
      <c r="N220" s="1319"/>
      <c r="O220" s="1320"/>
      <c r="P220" s="1321"/>
      <c r="Q220" s="1319"/>
      <c r="R220" s="1320"/>
      <c r="S220" s="1321"/>
      <c r="T220" s="1319"/>
      <c r="U220" s="1320"/>
      <c r="V220" s="1321"/>
      <c r="W220" s="1319"/>
      <c r="X220" s="1320"/>
      <c r="Y220" s="1321"/>
    </row>
    <row r="221" spans="2:25" ht="33" customHeight="1">
      <c r="D221" s="1374" t="s">
        <v>1010</v>
      </c>
      <c r="E221" s="1377" t="s">
        <v>1011</v>
      </c>
      <c r="F221" s="1378"/>
      <c r="G221" s="1378"/>
      <c r="H221" s="1378"/>
      <c r="I221" s="1378"/>
      <c r="J221" s="1379"/>
      <c r="K221" s="1028"/>
      <c r="L221" s="1029"/>
      <c r="M221" s="1030"/>
      <c r="N221" s="1028"/>
      <c r="O221" s="1029"/>
      <c r="P221" s="1030"/>
      <c r="Q221" s="1028"/>
      <c r="R221" s="1029"/>
      <c r="S221" s="1030"/>
      <c r="T221" s="1028"/>
      <c r="U221" s="1029"/>
      <c r="V221" s="1030"/>
      <c r="W221" s="1028"/>
      <c r="X221" s="1029"/>
      <c r="Y221" s="1331"/>
    </row>
    <row r="222" spans="2:25" ht="33" customHeight="1">
      <c r="D222" s="1375"/>
      <c r="E222" s="1282" t="s">
        <v>1013</v>
      </c>
      <c r="F222" s="1283"/>
      <c r="G222" s="1283"/>
      <c r="H222" s="1283"/>
      <c r="I222" s="1283"/>
      <c r="J222" s="1284"/>
      <c r="K222" s="1004"/>
      <c r="L222" s="1005"/>
      <c r="M222" s="1006"/>
      <c r="N222" s="1004"/>
      <c r="O222" s="1005"/>
      <c r="P222" s="1006"/>
      <c r="Q222" s="1004"/>
      <c r="R222" s="1005"/>
      <c r="S222" s="1006"/>
      <c r="T222" s="1004"/>
      <c r="U222" s="1005"/>
      <c r="V222" s="1006"/>
      <c r="W222" s="1004"/>
      <c r="X222" s="1005"/>
      <c r="Y222" s="1371"/>
    </row>
    <row r="223" spans="2:25" ht="33" customHeight="1">
      <c r="D223" s="1375"/>
      <c r="E223" s="1282" t="s">
        <v>1014</v>
      </c>
      <c r="F223" s="1283"/>
      <c r="G223" s="1283"/>
      <c r="H223" s="1283"/>
      <c r="I223" s="1283"/>
      <c r="J223" s="1284"/>
      <c r="K223" s="1004"/>
      <c r="L223" s="1005"/>
      <c r="M223" s="1006"/>
      <c r="N223" s="1004"/>
      <c r="O223" s="1005"/>
      <c r="P223" s="1006"/>
      <c r="Q223" s="1004"/>
      <c r="R223" s="1005"/>
      <c r="S223" s="1006"/>
      <c r="T223" s="1004"/>
      <c r="U223" s="1005"/>
      <c r="V223" s="1006"/>
      <c r="W223" s="1004"/>
      <c r="X223" s="1005"/>
      <c r="Y223" s="1371"/>
    </row>
    <row r="224" spans="2:25" ht="33" customHeight="1">
      <c r="D224" s="1375"/>
      <c r="E224" s="1282" t="s">
        <v>1015</v>
      </c>
      <c r="F224" s="1283"/>
      <c r="G224" s="1283"/>
      <c r="H224" s="1283"/>
      <c r="I224" s="1283"/>
      <c r="J224" s="1284"/>
      <c r="K224" s="1004"/>
      <c r="L224" s="1005"/>
      <c r="M224" s="1006"/>
      <c r="N224" s="1004"/>
      <c r="O224" s="1005"/>
      <c r="P224" s="1006"/>
      <c r="Q224" s="1004"/>
      <c r="R224" s="1005"/>
      <c r="S224" s="1006"/>
      <c r="T224" s="1004"/>
      <c r="U224" s="1005"/>
      <c r="V224" s="1006"/>
      <c r="W224" s="1004"/>
      <c r="X224" s="1005"/>
      <c r="Y224" s="1371"/>
    </row>
    <row r="225" spans="4:25" ht="33" customHeight="1">
      <c r="D225" s="1375"/>
      <c r="E225" s="1282" t="s">
        <v>1016</v>
      </c>
      <c r="F225" s="1283"/>
      <c r="G225" s="1283"/>
      <c r="H225" s="1283"/>
      <c r="I225" s="1283"/>
      <c r="J225" s="1284"/>
      <c r="K225" s="994"/>
      <c r="L225" s="995"/>
      <c r="M225" s="1031"/>
      <c r="N225" s="994"/>
      <c r="O225" s="995"/>
      <c r="P225" s="1031"/>
      <c r="Q225" s="994"/>
      <c r="R225" s="995"/>
      <c r="S225" s="1031"/>
      <c r="T225" s="994"/>
      <c r="U225" s="995"/>
      <c r="V225" s="1031"/>
      <c r="W225" s="994"/>
      <c r="X225" s="995"/>
      <c r="Y225" s="996"/>
    </row>
    <row r="226" spans="4:25" ht="36.6" customHeight="1">
      <c r="D226" s="1376"/>
      <c r="E226" s="1032" t="s">
        <v>1017</v>
      </c>
      <c r="F226" s="1033"/>
      <c r="G226" s="1033"/>
      <c r="H226" s="1033"/>
      <c r="I226" s="1033"/>
      <c r="J226" s="1034"/>
      <c r="K226" s="1049"/>
      <c r="L226" s="1050"/>
      <c r="M226" s="1051"/>
      <c r="N226" s="1049"/>
      <c r="O226" s="1050"/>
      <c r="P226" s="1051"/>
      <c r="Q226" s="1049"/>
      <c r="R226" s="1050"/>
      <c r="S226" s="1051"/>
      <c r="T226" s="1049"/>
      <c r="U226" s="1050"/>
      <c r="V226" s="1051"/>
      <c r="W226" s="1049"/>
      <c r="X226" s="1050"/>
      <c r="Y226" s="1051"/>
    </row>
    <row r="227" spans="4:25" ht="16.5" customHeight="1">
      <c r="D227" s="1279" t="s">
        <v>9</v>
      </c>
      <c r="E227" s="1251" t="s">
        <v>10</v>
      </c>
      <c r="F227" s="1280"/>
      <c r="G227" s="1280"/>
      <c r="H227" s="1280"/>
      <c r="I227" s="1280"/>
      <c r="J227" s="1281"/>
      <c r="K227" s="1007"/>
      <c r="L227" s="1008"/>
      <c r="M227" s="1009"/>
      <c r="N227" s="1007"/>
      <c r="O227" s="1008"/>
      <c r="P227" s="1009"/>
      <c r="Q227" s="1007"/>
      <c r="R227" s="1008"/>
      <c r="S227" s="1009"/>
      <c r="T227" s="1007"/>
      <c r="U227" s="1008"/>
      <c r="V227" s="1009"/>
      <c r="W227" s="1007"/>
      <c r="X227" s="1008"/>
      <c r="Y227" s="1009"/>
    </row>
    <row r="228" spans="4:25" ht="16.5" customHeight="1">
      <c r="D228" s="1279"/>
      <c r="E228" s="1316" t="s">
        <v>1466</v>
      </c>
      <c r="F228" s="1316"/>
      <c r="G228" s="1316"/>
      <c r="H228" s="1316"/>
      <c r="I228" s="1316"/>
      <c r="J228" s="1316"/>
      <c r="K228" s="1007"/>
      <c r="L228" s="1008"/>
      <c r="M228" s="1009"/>
      <c r="N228" s="1007"/>
      <c r="O228" s="1008"/>
      <c r="P228" s="1009"/>
      <c r="Q228" s="1007"/>
      <c r="R228" s="1008"/>
      <c r="S228" s="1009"/>
      <c r="T228" s="1007"/>
      <c r="U228" s="1008"/>
      <c r="V228" s="1009"/>
      <c r="W228" s="1007"/>
      <c r="X228" s="1008"/>
      <c r="Y228" s="1009"/>
    </row>
    <row r="229" spans="4:25" ht="16.5" customHeight="1">
      <c r="D229" s="1279"/>
      <c r="E229" s="1316" t="s">
        <v>11</v>
      </c>
      <c r="F229" s="1316"/>
      <c r="G229" s="1316"/>
      <c r="H229" s="1316"/>
      <c r="I229" s="1316"/>
      <c r="J229" s="1316"/>
      <c r="K229" s="1007"/>
      <c r="L229" s="1008"/>
      <c r="M229" s="1009"/>
      <c r="N229" s="1007"/>
      <c r="O229" s="1008"/>
      <c r="P229" s="1009"/>
      <c r="Q229" s="1007"/>
      <c r="R229" s="1008"/>
      <c r="S229" s="1009"/>
      <c r="T229" s="1007"/>
      <c r="U229" s="1008"/>
      <c r="V229" s="1009"/>
      <c r="W229" s="1007"/>
      <c r="X229" s="1008"/>
      <c r="Y229" s="1009"/>
    </row>
    <row r="230" spans="4:25" ht="26.45" customHeight="1">
      <c r="D230" s="1279"/>
      <c r="E230" s="1372" t="s">
        <v>731</v>
      </c>
      <c r="F230" s="1372"/>
      <c r="G230" s="1372"/>
      <c r="H230" s="1372"/>
      <c r="I230" s="1372"/>
      <c r="J230" s="1372"/>
      <c r="K230" s="1273"/>
      <c r="L230" s="1274"/>
      <c r="M230" s="1275"/>
      <c r="N230" s="1273"/>
      <c r="O230" s="1274"/>
      <c r="P230" s="1275"/>
      <c r="Q230" s="1273"/>
      <c r="R230" s="1274"/>
      <c r="S230" s="1275"/>
      <c r="T230" s="1273"/>
      <c r="U230" s="1274"/>
      <c r="V230" s="1275"/>
      <c r="W230" s="1273"/>
      <c r="X230" s="1274"/>
      <c r="Y230" s="1275"/>
    </row>
    <row r="231" spans="4:25" ht="15.6" customHeight="1"/>
    <row r="232" spans="4:25" ht="16.5" customHeight="1">
      <c r="D232" s="492" t="s">
        <v>74</v>
      </c>
      <c r="E232" s="469"/>
      <c r="F232" s="471"/>
      <c r="G232" s="471"/>
      <c r="H232" s="471"/>
      <c r="I232" s="471"/>
      <c r="J232" s="471"/>
      <c r="K232" s="592"/>
      <c r="L232" s="593"/>
      <c r="M232" s="594"/>
      <c r="N232" s="592"/>
      <c r="O232" s="593"/>
      <c r="P232" s="594"/>
      <c r="Q232" s="592"/>
      <c r="R232" s="593"/>
      <c r="S232" s="594"/>
      <c r="T232" s="592"/>
      <c r="U232" s="593"/>
      <c r="V232" s="594"/>
      <c r="W232" s="592"/>
      <c r="X232" s="593"/>
      <c r="Y232" s="594"/>
    </row>
    <row r="233" spans="4:25" ht="16.5" customHeight="1">
      <c r="D233" s="497" t="s">
        <v>644</v>
      </c>
      <c r="E233" s="498"/>
      <c r="F233" s="499"/>
      <c r="G233" s="499"/>
      <c r="H233" s="499"/>
      <c r="I233" s="499"/>
      <c r="J233" s="499"/>
      <c r="K233" s="595"/>
      <c r="L233" s="596"/>
      <c r="M233" s="502"/>
      <c r="N233" s="595"/>
      <c r="O233" s="596"/>
      <c r="P233" s="502"/>
      <c r="Q233" s="595"/>
      <c r="R233" s="596"/>
      <c r="S233" s="502"/>
      <c r="T233" s="595"/>
      <c r="U233" s="596"/>
      <c r="V233" s="502"/>
      <c r="W233" s="595"/>
      <c r="X233" s="596"/>
      <c r="Y233" s="502"/>
    </row>
    <row r="234" spans="4:25" ht="16.5" customHeight="1">
      <c r="D234" s="492" t="s">
        <v>625</v>
      </c>
      <c r="E234" s="469"/>
      <c r="F234" s="471"/>
      <c r="G234" s="471"/>
      <c r="H234" s="471"/>
      <c r="I234" s="471"/>
      <c r="J234" s="471"/>
      <c r="K234" s="1332"/>
      <c r="L234" s="1333"/>
      <c r="M234" s="1334"/>
      <c r="N234" s="1332"/>
      <c r="O234" s="1333"/>
      <c r="P234" s="1334"/>
      <c r="Q234" s="1332"/>
      <c r="R234" s="1333"/>
      <c r="S234" s="1334"/>
      <c r="T234" s="1332"/>
      <c r="U234" s="1333"/>
      <c r="V234" s="1334"/>
      <c r="W234" s="1332"/>
      <c r="X234" s="1333"/>
      <c r="Y234" s="1334"/>
    </row>
    <row r="235" spans="4:25" ht="16.5" customHeight="1">
      <c r="D235" s="497" t="s">
        <v>627</v>
      </c>
      <c r="E235" s="498"/>
      <c r="F235" s="499"/>
      <c r="G235" s="499"/>
      <c r="H235" s="499"/>
      <c r="I235" s="499"/>
      <c r="J235" s="499"/>
      <c r="K235" s="1319"/>
      <c r="L235" s="1320"/>
      <c r="M235" s="1321"/>
      <c r="N235" s="1319"/>
      <c r="O235" s="1320"/>
      <c r="P235" s="1321"/>
      <c r="Q235" s="1319"/>
      <c r="R235" s="1320"/>
      <c r="S235" s="1321"/>
      <c r="T235" s="1319"/>
      <c r="U235" s="1320"/>
      <c r="V235" s="1321"/>
      <c r="W235" s="1319"/>
      <c r="X235" s="1320"/>
      <c r="Y235" s="1321"/>
    </row>
    <row r="236" spans="4:25" ht="33" customHeight="1">
      <c r="D236" s="1374" t="s">
        <v>1010</v>
      </c>
      <c r="E236" s="1377" t="s">
        <v>1011</v>
      </c>
      <c r="F236" s="1378"/>
      <c r="G236" s="1378"/>
      <c r="H236" s="1378"/>
      <c r="I236" s="1378"/>
      <c r="J236" s="1379"/>
      <c r="K236" s="1028"/>
      <c r="L236" s="1029"/>
      <c r="M236" s="1030"/>
      <c r="N236" s="1028"/>
      <c r="O236" s="1029"/>
      <c r="P236" s="1030"/>
      <c r="Q236" s="1028"/>
      <c r="R236" s="1029"/>
      <c r="S236" s="1030"/>
      <c r="T236" s="1028"/>
      <c r="U236" s="1029"/>
      <c r="V236" s="1030"/>
      <c r="W236" s="1028"/>
      <c r="X236" s="1029"/>
      <c r="Y236" s="1331"/>
    </row>
    <row r="237" spans="4:25" ht="33" customHeight="1">
      <c r="D237" s="1375"/>
      <c r="E237" s="1282" t="s">
        <v>1013</v>
      </c>
      <c r="F237" s="1283"/>
      <c r="G237" s="1283"/>
      <c r="H237" s="1283"/>
      <c r="I237" s="1283"/>
      <c r="J237" s="1284"/>
      <c r="K237" s="1004"/>
      <c r="L237" s="1005"/>
      <c r="M237" s="1006"/>
      <c r="N237" s="1004"/>
      <c r="O237" s="1005"/>
      <c r="P237" s="1006"/>
      <c r="Q237" s="1004"/>
      <c r="R237" s="1005"/>
      <c r="S237" s="1006"/>
      <c r="T237" s="1004"/>
      <c r="U237" s="1005"/>
      <c r="V237" s="1006"/>
      <c r="W237" s="1004"/>
      <c r="X237" s="1005"/>
      <c r="Y237" s="1371"/>
    </row>
    <row r="238" spans="4:25" ht="33" customHeight="1">
      <c r="D238" s="1375"/>
      <c r="E238" s="1282" t="s">
        <v>1014</v>
      </c>
      <c r="F238" s="1283"/>
      <c r="G238" s="1283"/>
      <c r="H238" s="1283"/>
      <c r="I238" s="1283"/>
      <c r="J238" s="1284"/>
      <c r="K238" s="1004"/>
      <c r="L238" s="1005"/>
      <c r="M238" s="1006"/>
      <c r="N238" s="1004"/>
      <c r="O238" s="1005"/>
      <c r="P238" s="1006"/>
      <c r="Q238" s="1004"/>
      <c r="R238" s="1005"/>
      <c r="S238" s="1006"/>
      <c r="T238" s="1004"/>
      <c r="U238" s="1005"/>
      <c r="V238" s="1006"/>
      <c r="W238" s="1004"/>
      <c r="X238" s="1005"/>
      <c r="Y238" s="1371"/>
    </row>
    <row r="239" spans="4:25" ht="33" customHeight="1">
      <c r="D239" s="1375"/>
      <c r="E239" s="1282" t="s">
        <v>1015</v>
      </c>
      <c r="F239" s="1283"/>
      <c r="G239" s="1283"/>
      <c r="H239" s="1283"/>
      <c r="I239" s="1283"/>
      <c r="J239" s="1284"/>
      <c r="K239" s="1004"/>
      <c r="L239" s="1005"/>
      <c r="M239" s="1006"/>
      <c r="N239" s="1004"/>
      <c r="O239" s="1005"/>
      <c r="P239" s="1006"/>
      <c r="Q239" s="1004"/>
      <c r="R239" s="1005"/>
      <c r="S239" s="1006"/>
      <c r="T239" s="1004"/>
      <c r="U239" s="1005"/>
      <c r="V239" s="1006"/>
      <c r="W239" s="1004"/>
      <c r="X239" s="1005"/>
      <c r="Y239" s="1371"/>
    </row>
    <row r="240" spans="4:25" ht="33" customHeight="1">
      <c r="D240" s="1375"/>
      <c r="E240" s="1282" t="s">
        <v>1016</v>
      </c>
      <c r="F240" s="1283"/>
      <c r="G240" s="1283"/>
      <c r="H240" s="1283"/>
      <c r="I240" s="1283"/>
      <c r="J240" s="1284"/>
      <c r="K240" s="994"/>
      <c r="L240" s="995"/>
      <c r="M240" s="1031"/>
      <c r="N240" s="994"/>
      <c r="O240" s="995"/>
      <c r="P240" s="1031"/>
      <c r="Q240" s="994"/>
      <c r="R240" s="995"/>
      <c r="S240" s="1031"/>
      <c r="T240" s="994"/>
      <c r="U240" s="995"/>
      <c r="V240" s="1031"/>
      <c r="W240" s="994"/>
      <c r="X240" s="995"/>
      <c r="Y240" s="996"/>
    </row>
    <row r="241" spans="3:25" ht="36.6" customHeight="1">
      <c r="D241" s="1376"/>
      <c r="E241" s="1032" t="s">
        <v>1017</v>
      </c>
      <c r="F241" s="1033"/>
      <c r="G241" s="1033"/>
      <c r="H241" s="1033"/>
      <c r="I241" s="1033"/>
      <c r="J241" s="1034"/>
      <c r="K241" s="1049"/>
      <c r="L241" s="1050"/>
      <c r="M241" s="1051"/>
      <c r="N241" s="1049"/>
      <c r="O241" s="1050"/>
      <c r="P241" s="1051"/>
      <c r="Q241" s="1049"/>
      <c r="R241" s="1050"/>
      <c r="S241" s="1051"/>
      <c r="T241" s="1049"/>
      <c r="U241" s="1050"/>
      <c r="V241" s="1051"/>
      <c r="W241" s="1049"/>
      <c r="X241" s="1050"/>
      <c r="Y241" s="1051"/>
    </row>
    <row r="242" spans="3:25" ht="16.5" customHeight="1">
      <c r="D242" s="1279" t="s">
        <v>9</v>
      </c>
      <c r="E242" s="1251" t="s">
        <v>10</v>
      </c>
      <c r="F242" s="1280"/>
      <c r="G242" s="1280"/>
      <c r="H242" s="1280"/>
      <c r="I242" s="1280"/>
      <c r="J242" s="1281"/>
      <c r="K242" s="1007"/>
      <c r="L242" s="1008"/>
      <c r="M242" s="1009"/>
      <c r="N242" s="1007"/>
      <c r="O242" s="1008"/>
      <c r="P242" s="1009"/>
      <c r="Q242" s="1007"/>
      <c r="R242" s="1008"/>
      <c r="S242" s="1009"/>
      <c r="T242" s="1007"/>
      <c r="U242" s="1008"/>
      <c r="V242" s="1009"/>
      <c r="W242" s="1007"/>
      <c r="X242" s="1008"/>
      <c r="Y242" s="1009"/>
    </row>
    <row r="243" spans="3:25" ht="16.5" customHeight="1">
      <c r="D243" s="1279"/>
      <c r="E243" s="1316" t="s">
        <v>1466</v>
      </c>
      <c r="F243" s="1316"/>
      <c r="G243" s="1316"/>
      <c r="H243" s="1316"/>
      <c r="I243" s="1316"/>
      <c r="J243" s="1316"/>
      <c r="K243" s="1007"/>
      <c r="L243" s="1008"/>
      <c r="M243" s="1009"/>
      <c r="N243" s="1007"/>
      <c r="O243" s="1008"/>
      <c r="P243" s="1009"/>
      <c r="Q243" s="1007"/>
      <c r="R243" s="1008"/>
      <c r="S243" s="1009"/>
      <c r="T243" s="1007"/>
      <c r="U243" s="1008"/>
      <c r="V243" s="1009"/>
      <c r="W243" s="1007"/>
      <c r="X243" s="1008"/>
      <c r="Y243" s="1009"/>
    </row>
    <row r="244" spans="3:25" ht="16.5" customHeight="1">
      <c r="D244" s="1279"/>
      <c r="E244" s="1316" t="s">
        <v>11</v>
      </c>
      <c r="F244" s="1316"/>
      <c r="G244" s="1316"/>
      <c r="H244" s="1316"/>
      <c r="I244" s="1316"/>
      <c r="J244" s="1316"/>
      <c r="K244" s="1007"/>
      <c r="L244" s="1008"/>
      <c r="M244" s="1009"/>
      <c r="N244" s="1007"/>
      <c r="O244" s="1008"/>
      <c r="P244" s="1009"/>
      <c r="Q244" s="1007"/>
      <c r="R244" s="1008"/>
      <c r="S244" s="1009"/>
      <c r="T244" s="1007"/>
      <c r="U244" s="1008"/>
      <c r="V244" s="1009"/>
      <c r="W244" s="1007"/>
      <c r="X244" s="1008"/>
      <c r="Y244" s="1009"/>
    </row>
    <row r="245" spans="3:25" ht="26.45" customHeight="1">
      <c r="D245" s="1279"/>
      <c r="E245" s="1372" t="s">
        <v>731</v>
      </c>
      <c r="F245" s="1372"/>
      <c r="G245" s="1372"/>
      <c r="H245" s="1372"/>
      <c r="I245" s="1372"/>
      <c r="J245" s="1372"/>
      <c r="K245" s="1273"/>
      <c r="L245" s="1274"/>
      <c r="M245" s="1275"/>
      <c r="N245" s="1273"/>
      <c r="O245" s="1274"/>
      <c r="P245" s="1275"/>
      <c r="Q245" s="1273"/>
      <c r="R245" s="1274"/>
      <c r="S245" s="1275"/>
      <c r="T245" s="1273"/>
      <c r="U245" s="1274"/>
      <c r="V245" s="1275"/>
      <c r="W245" s="1273"/>
      <c r="X245" s="1274"/>
      <c r="Y245" s="1275"/>
    </row>
    <row r="246" spans="3:25" ht="16.5" customHeight="1">
      <c r="E246" s="147" t="s">
        <v>1468</v>
      </c>
    </row>
    <row r="247" spans="3:25" ht="16.5" customHeight="1">
      <c r="E247" s="147" t="s">
        <v>1467</v>
      </c>
    </row>
    <row r="248" spans="3:25" ht="16.5" customHeight="1">
      <c r="E248" s="147" t="s">
        <v>1293</v>
      </c>
    </row>
    <row r="249" spans="3:25" ht="9.9499999999999993" customHeight="1"/>
    <row r="250" spans="3:25" ht="12" customHeight="1"/>
    <row r="251" spans="3:25" ht="15.6" customHeight="1">
      <c r="P251" s="792" t="s">
        <v>32</v>
      </c>
      <c r="Q251" s="792"/>
      <c r="R251" s="792"/>
      <c r="S251" s="820">
        <f>$Q$9</f>
        <v>0</v>
      </c>
      <c r="T251" s="820"/>
      <c r="U251" s="820"/>
      <c r="V251" s="820"/>
      <c r="W251" s="820"/>
      <c r="X251" s="820"/>
    </row>
    <row r="252" spans="3:25" ht="15.6" customHeight="1">
      <c r="S252" s="597"/>
      <c r="T252" s="597"/>
      <c r="U252" s="597"/>
      <c r="V252" s="597"/>
      <c r="W252" s="597"/>
      <c r="X252" s="597"/>
    </row>
    <row r="253" spans="3:25" ht="16.5" customHeight="1">
      <c r="C253" s="62" t="str">
        <f>"（２）評議員会の開催状況及び議題並びに議事録記載内容　(令和"&amp;Y1-1&amp;"年度～令和"&amp;Y1&amp;"年度に既に開催した評議員会)"</f>
        <v>（２）評議員会の開催状況及び議題並びに議事録記載内容　(令和7年度～令和8年度に既に開催した評議員会)</v>
      </c>
    </row>
    <row r="254" spans="3:25" ht="16.5" customHeight="1">
      <c r="E254" s="147" t="s">
        <v>1509</v>
      </c>
    </row>
    <row r="255" spans="3:25" ht="16.5" customHeight="1">
      <c r="D255" s="492" t="s">
        <v>74</v>
      </c>
      <c r="E255" s="469"/>
      <c r="F255" s="471"/>
      <c r="G255" s="471"/>
      <c r="H255" s="471"/>
      <c r="I255" s="471"/>
      <c r="J255" s="471"/>
      <c r="K255" s="592"/>
      <c r="L255" s="593"/>
      <c r="M255" s="594"/>
      <c r="N255" s="592"/>
      <c r="O255" s="593"/>
      <c r="P255" s="594"/>
      <c r="Q255" s="592"/>
      <c r="R255" s="593"/>
      <c r="S255" s="594"/>
      <c r="T255" s="592"/>
      <c r="U255" s="593"/>
      <c r="V255" s="594"/>
      <c r="W255" s="592"/>
      <c r="X255" s="593"/>
      <c r="Y255" s="594"/>
    </row>
    <row r="256" spans="3:25" ht="16.5" customHeight="1">
      <c r="D256" s="497" t="s">
        <v>644</v>
      </c>
      <c r="E256" s="498"/>
      <c r="F256" s="499"/>
      <c r="G256" s="499"/>
      <c r="H256" s="499"/>
      <c r="I256" s="499"/>
      <c r="J256" s="499"/>
      <c r="K256" s="595"/>
      <c r="L256" s="596"/>
      <c r="M256" s="502"/>
      <c r="N256" s="595"/>
      <c r="O256" s="596"/>
      <c r="P256" s="502"/>
      <c r="Q256" s="595"/>
      <c r="R256" s="596"/>
      <c r="S256" s="502"/>
      <c r="T256" s="595"/>
      <c r="U256" s="596"/>
      <c r="V256" s="502"/>
      <c r="W256" s="595"/>
      <c r="X256" s="596"/>
      <c r="Y256" s="502"/>
    </row>
    <row r="257" spans="4:25" ht="16.5" customHeight="1">
      <c r="D257" s="428" t="s">
        <v>639</v>
      </c>
      <c r="E257" s="61"/>
      <c r="F257" s="61"/>
      <c r="G257" s="61"/>
      <c r="H257" s="61"/>
      <c r="I257" s="61"/>
      <c r="J257" s="429"/>
      <c r="K257" s="1289"/>
      <c r="L257" s="1289"/>
      <c r="M257" s="1289"/>
      <c r="N257" s="1289"/>
      <c r="O257" s="1289"/>
      <c r="P257" s="1289"/>
      <c r="Q257" s="1289"/>
      <c r="R257" s="1289"/>
      <c r="S257" s="1289"/>
      <c r="T257" s="1289"/>
      <c r="U257" s="1289"/>
      <c r="V257" s="1289"/>
      <c r="W257" s="1289"/>
      <c r="X257" s="1289"/>
      <c r="Y257" s="1289"/>
    </row>
    <row r="258" spans="4:25" ht="16.5" customHeight="1">
      <c r="D258" s="469" t="s">
        <v>626</v>
      </c>
      <c r="E258" s="471"/>
      <c r="F258" s="471"/>
      <c r="G258" s="471"/>
      <c r="H258" s="471"/>
      <c r="I258" s="471"/>
      <c r="J258" s="471"/>
      <c r="K258" s="1302"/>
      <c r="L258" s="1303"/>
      <c r="M258" s="1304"/>
      <c r="N258" s="1302"/>
      <c r="O258" s="1303"/>
      <c r="P258" s="1304"/>
      <c r="Q258" s="1302"/>
      <c r="R258" s="1303"/>
      <c r="S258" s="1304"/>
      <c r="T258" s="1302"/>
      <c r="U258" s="1303"/>
      <c r="V258" s="1304"/>
      <c r="W258" s="1302"/>
      <c r="X258" s="1303"/>
      <c r="Y258" s="1304"/>
    </row>
    <row r="259" spans="4:25" ht="16.5" customHeight="1">
      <c r="D259" s="498" t="s">
        <v>627</v>
      </c>
      <c r="E259" s="499"/>
      <c r="F259" s="499"/>
      <c r="G259" s="499"/>
      <c r="H259" s="499"/>
      <c r="I259" s="499"/>
      <c r="J259" s="499"/>
      <c r="K259" s="1319"/>
      <c r="L259" s="1320"/>
      <c r="M259" s="1321"/>
      <c r="N259" s="1319"/>
      <c r="O259" s="1320"/>
      <c r="P259" s="1321"/>
      <c r="Q259" s="1319"/>
      <c r="R259" s="1320"/>
      <c r="S259" s="1321"/>
      <c r="T259" s="1319"/>
      <c r="U259" s="1320"/>
      <c r="V259" s="1321"/>
      <c r="W259" s="1319"/>
      <c r="X259" s="1320"/>
      <c r="Y259" s="1321"/>
    </row>
    <row r="260" spans="4:25" ht="33" customHeight="1">
      <c r="D260" s="1374" t="s">
        <v>1010</v>
      </c>
      <c r="E260" s="1377" t="s">
        <v>1011</v>
      </c>
      <c r="F260" s="1378"/>
      <c r="G260" s="1378"/>
      <c r="H260" s="1378"/>
      <c r="I260" s="1378"/>
      <c r="J260" s="1379"/>
      <c r="K260" s="1028"/>
      <c r="L260" s="1029"/>
      <c r="M260" s="1030"/>
      <c r="N260" s="1028"/>
      <c r="O260" s="1029"/>
      <c r="P260" s="1030"/>
      <c r="Q260" s="1028"/>
      <c r="R260" s="1029"/>
      <c r="S260" s="1030"/>
      <c r="T260" s="1028"/>
      <c r="U260" s="1029"/>
      <c r="V260" s="1030"/>
      <c r="W260" s="1028"/>
      <c r="X260" s="1029"/>
      <c r="Y260" s="1030"/>
    </row>
    <row r="261" spans="4:25" ht="33" customHeight="1">
      <c r="D261" s="1375"/>
      <c r="E261" s="1282" t="s">
        <v>1013</v>
      </c>
      <c r="F261" s="1283"/>
      <c r="G261" s="1283"/>
      <c r="H261" s="1283"/>
      <c r="I261" s="1283"/>
      <c r="J261" s="1284"/>
      <c r="K261" s="1004"/>
      <c r="L261" s="1005"/>
      <c r="M261" s="1006"/>
      <c r="N261" s="1004"/>
      <c r="O261" s="1005"/>
      <c r="P261" s="1006"/>
      <c r="Q261" s="1004"/>
      <c r="R261" s="1005"/>
      <c r="S261" s="1006"/>
      <c r="T261" s="1004"/>
      <c r="U261" s="1005"/>
      <c r="V261" s="1006"/>
      <c r="W261" s="1004"/>
      <c r="X261" s="1005"/>
      <c r="Y261" s="1006"/>
    </row>
    <row r="262" spans="4:25" ht="33" customHeight="1">
      <c r="D262" s="1375"/>
      <c r="E262" s="1282" t="s">
        <v>1014</v>
      </c>
      <c r="F262" s="1283"/>
      <c r="G262" s="1283"/>
      <c r="H262" s="1283"/>
      <c r="I262" s="1283"/>
      <c r="J262" s="1284"/>
      <c r="K262" s="1004"/>
      <c r="L262" s="1005"/>
      <c r="M262" s="1006"/>
      <c r="N262" s="1004"/>
      <c r="O262" s="1005"/>
      <c r="P262" s="1006"/>
      <c r="Q262" s="1004"/>
      <c r="R262" s="1005"/>
      <c r="S262" s="1006"/>
      <c r="T262" s="1004"/>
      <c r="U262" s="1005"/>
      <c r="V262" s="1006"/>
      <c r="W262" s="1004"/>
      <c r="X262" s="1005"/>
      <c r="Y262" s="1006"/>
    </row>
    <row r="263" spans="4:25" ht="33" customHeight="1">
      <c r="D263" s="1375"/>
      <c r="E263" s="1282" t="s">
        <v>1015</v>
      </c>
      <c r="F263" s="1283"/>
      <c r="G263" s="1283"/>
      <c r="H263" s="1283"/>
      <c r="I263" s="1283"/>
      <c r="J263" s="1284"/>
      <c r="K263" s="1004"/>
      <c r="L263" s="1005"/>
      <c r="M263" s="1006"/>
      <c r="N263" s="1004"/>
      <c r="O263" s="1005"/>
      <c r="P263" s="1006"/>
      <c r="Q263" s="1004"/>
      <c r="R263" s="1005"/>
      <c r="S263" s="1006"/>
      <c r="T263" s="1004"/>
      <c r="U263" s="1005"/>
      <c r="V263" s="1006"/>
      <c r="W263" s="1004"/>
      <c r="X263" s="1005"/>
      <c r="Y263" s="1006"/>
    </row>
    <row r="264" spans="4:25" ht="33" customHeight="1">
      <c r="D264" s="1375"/>
      <c r="E264" s="1282" t="s">
        <v>1016</v>
      </c>
      <c r="F264" s="1283"/>
      <c r="G264" s="1283"/>
      <c r="H264" s="1283"/>
      <c r="I264" s="1283"/>
      <c r="J264" s="1284"/>
      <c r="K264" s="994"/>
      <c r="L264" s="995"/>
      <c r="M264" s="1031"/>
      <c r="N264" s="994"/>
      <c r="O264" s="995"/>
      <c r="P264" s="1031"/>
      <c r="Q264" s="994"/>
      <c r="R264" s="995"/>
      <c r="S264" s="1031"/>
      <c r="T264" s="994"/>
      <c r="U264" s="995"/>
      <c r="V264" s="1031"/>
      <c r="W264" s="994"/>
      <c r="X264" s="995"/>
      <c r="Y264" s="1031"/>
    </row>
    <row r="265" spans="4:25" ht="36" customHeight="1">
      <c r="D265" s="1376"/>
      <c r="E265" s="1032" t="s">
        <v>1017</v>
      </c>
      <c r="F265" s="1033"/>
      <c r="G265" s="1033"/>
      <c r="H265" s="1033"/>
      <c r="I265" s="1033"/>
      <c r="J265" s="1034"/>
      <c r="K265" s="1035"/>
      <c r="L265" s="1036"/>
      <c r="M265" s="1037"/>
      <c r="N265" s="1035"/>
      <c r="O265" s="1036"/>
      <c r="P265" s="1037"/>
      <c r="Q265" s="1035"/>
      <c r="R265" s="1036"/>
      <c r="S265" s="1037"/>
      <c r="T265" s="1035"/>
      <c r="U265" s="1036"/>
      <c r="V265" s="1037"/>
      <c r="W265" s="1035"/>
      <c r="X265" s="1036"/>
      <c r="Y265" s="1311"/>
    </row>
    <row r="266" spans="4:25" ht="16.5" customHeight="1">
      <c r="D266" s="1279" t="s">
        <v>9</v>
      </c>
      <c r="E266" s="1251" t="s">
        <v>10</v>
      </c>
      <c r="F266" s="1280"/>
      <c r="G266" s="1280"/>
      <c r="H266" s="1280"/>
      <c r="I266" s="1280"/>
      <c r="J266" s="1281"/>
      <c r="K266" s="1007"/>
      <c r="L266" s="1008"/>
      <c r="M266" s="1009"/>
      <c r="N266" s="1007"/>
      <c r="O266" s="1008"/>
      <c r="P266" s="1009"/>
      <c r="Q266" s="1007"/>
      <c r="R266" s="1008"/>
      <c r="S266" s="1009"/>
      <c r="T266" s="1007"/>
      <c r="U266" s="1008"/>
      <c r="V266" s="1009"/>
      <c r="W266" s="1007"/>
      <c r="X266" s="1008"/>
      <c r="Y266" s="1009"/>
    </row>
    <row r="267" spans="4:25" ht="16.5" customHeight="1">
      <c r="D267" s="1279"/>
      <c r="E267" s="1316" t="s">
        <v>732</v>
      </c>
      <c r="F267" s="1316"/>
      <c r="G267" s="1316"/>
      <c r="H267" s="1316"/>
      <c r="I267" s="1316"/>
      <c r="J267" s="1316"/>
      <c r="K267" s="1007"/>
      <c r="L267" s="1008"/>
      <c r="M267" s="1009"/>
      <c r="N267" s="1007"/>
      <c r="O267" s="1008"/>
      <c r="P267" s="1009"/>
      <c r="Q267" s="1007"/>
      <c r="R267" s="1008"/>
      <c r="S267" s="1009"/>
      <c r="T267" s="1007"/>
      <c r="U267" s="1008"/>
      <c r="V267" s="1009"/>
      <c r="W267" s="1007"/>
      <c r="X267" s="1008"/>
      <c r="Y267" s="1009"/>
    </row>
    <row r="268" spans="4:25" ht="16.5" customHeight="1">
      <c r="D268" s="1279"/>
      <c r="E268" s="1316" t="s">
        <v>696</v>
      </c>
      <c r="F268" s="1316"/>
      <c r="G268" s="1316"/>
      <c r="H268" s="1316"/>
      <c r="I268" s="1316"/>
      <c r="J268" s="1316"/>
      <c r="K268" s="1007"/>
      <c r="L268" s="1008"/>
      <c r="M268" s="1009"/>
      <c r="N268" s="1007"/>
      <c r="O268" s="1008"/>
      <c r="P268" s="1009"/>
      <c r="Q268" s="1007"/>
      <c r="R268" s="1008"/>
      <c r="S268" s="1009"/>
      <c r="T268" s="1007"/>
      <c r="U268" s="1008"/>
      <c r="V268" s="1009"/>
      <c r="W268" s="1007"/>
      <c r="X268" s="1008"/>
      <c r="Y268" s="1009"/>
    </row>
    <row r="269" spans="4:25" ht="29.1" customHeight="1">
      <c r="D269" s="1279"/>
      <c r="E269" s="1372" t="s">
        <v>733</v>
      </c>
      <c r="F269" s="1372"/>
      <c r="G269" s="1372"/>
      <c r="H269" s="1372"/>
      <c r="I269" s="1372"/>
      <c r="J269" s="1372"/>
      <c r="K269" s="1273"/>
      <c r="L269" s="1274"/>
      <c r="M269" s="1275"/>
      <c r="N269" s="1273"/>
      <c r="O269" s="1274"/>
      <c r="P269" s="1275"/>
      <c r="Q269" s="1273"/>
      <c r="R269" s="1274"/>
      <c r="S269" s="1275"/>
      <c r="T269" s="1273"/>
      <c r="U269" s="1274"/>
      <c r="V269" s="1275"/>
      <c r="W269" s="1273"/>
      <c r="X269" s="1274"/>
      <c r="Y269" s="1275"/>
    </row>
    <row r="270" spans="4:25" ht="16.5" customHeight="1">
      <c r="E270" s="147"/>
    </row>
    <row r="271" spans="4:25" ht="16.5" customHeight="1">
      <c r="D271" s="492" t="s">
        <v>74</v>
      </c>
      <c r="E271" s="469"/>
      <c r="F271" s="471"/>
      <c r="G271" s="471"/>
      <c r="H271" s="471"/>
      <c r="I271" s="471"/>
      <c r="J271" s="471"/>
      <c r="K271" s="592"/>
      <c r="L271" s="593"/>
      <c r="M271" s="594"/>
      <c r="N271" s="592"/>
      <c r="O271" s="593"/>
      <c r="P271" s="594"/>
      <c r="Q271" s="592"/>
      <c r="R271" s="593"/>
      <c r="S271" s="594"/>
      <c r="T271" s="592"/>
      <c r="U271" s="593"/>
      <c r="V271" s="594"/>
      <c r="W271" s="592"/>
      <c r="X271" s="593"/>
      <c r="Y271" s="594"/>
    </row>
    <row r="272" spans="4:25" ht="16.5" customHeight="1">
      <c r="D272" s="497" t="s">
        <v>644</v>
      </c>
      <c r="E272" s="498"/>
      <c r="F272" s="499"/>
      <c r="G272" s="499"/>
      <c r="H272" s="499"/>
      <c r="I272" s="499"/>
      <c r="J272" s="499"/>
      <c r="K272" s="595"/>
      <c r="L272" s="596"/>
      <c r="M272" s="502"/>
      <c r="N272" s="595"/>
      <c r="O272" s="596"/>
      <c r="P272" s="502"/>
      <c r="Q272" s="595"/>
      <c r="R272" s="596"/>
      <c r="S272" s="502"/>
      <c r="T272" s="595"/>
      <c r="U272" s="596"/>
      <c r="V272" s="502"/>
      <c r="W272" s="595"/>
      <c r="X272" s="596"/>
      <c r="Y272" s="502"/>
    </row>
    <row r="273" spans="4:25" ht="16.5" customHeight="1">
      <c r="D273" s="428" t="s">
        <v>639</v>
      </c>
      <c r="E273" s="61"/>
      <c r="F273" s="61"/>
      <c r="G273" s="61"/>
      <c r="H273" s="61"/>
      <c r="I273" s="61"/>
      <c r="J273" s="429"/>
      <c r="K273" s="1289"/>
      <c r="L273" s="1289"/>
      <c r="M273" s="1289"/>
      <c r="N273" s="1289"/>
      <c r="O273" s="1289"/>
      <c r="P273" s="1289"/>
      <c r="Q273" s="1289"/>
      <c r="R273" s="1289"/>
      <c r="S273" s="1289"/>
      <c r="T273" s="1289"/>
      <c r="U273" s="1289"/>
      <c r="V273" s="1289"/>
      <c r="W273" s="1289"/>
      <c r="X273" s="1289"/>
      <c r="Y273" s="1289"/>
    </row>
    <row r="274" spans="4:25" ht="16.5" customHeight="1">
      <c r="D274" s="469" t="s">
        <v>626</v>
      </c>
      <c r="E274" s="471"/>
      <c r="F274" s="471"/>
      <c r="G274" s="471"/>
      <c r="H274" s="471"/>
      <c r="I274" s="471"/>
      <c r="J274" s="471"/>
      <c r="K274" s="1302"/>
      <c r="L274" s="1303"/>
      <c r="M274" s="1304"/>
      <c r="N274" s="1302"/>
      <c r="O274" s="1303"/>
      <c r="P274" s="1304"/>
      <c r="Q274" s="1302"/>
      <c r="R274" s="1303"/>
      <c r="S274" s="1304"/>
      <c r="T274" s="1302"/>
      <c r="U274" s="1303"/>
      <c r="V274" s="1304"/>
      <c r="W274" s="1302"/>
      <c r="X274" s="1303"/>
      <c r="Y274" s="1304"/>
    </row>
    <row r="275" spans="4:25" ht="16.5" customHeight="1">
      <c r="D275" s="498" t="s">
        <v>627</v>
      </c>
      <c r="E275" s="499"/>
      <c r="F275" s="499"/>
      <c r="G275" s="499"/>
      <c r="H275" s="499"/>
      <c r="I275" s="499"/>
      <c r="J275" s="499"/>
      <c r="K275" s="1319"/>
      <c r="L275" s="1320"/>
      <c r="M275" s="1321"/>
      <c r="N275" s="1319"/>
      <c r="O275" s="1320"/>
      <c r="P275" s="1321"/>
      <c r="Q275" s="1319"/>
      <c r="R275" s="1320"/>
      <c r="S275" s="1321"/>
      <c r="T275" s="1319"/>
      <c r="U275" s="1320"/>
      <c r="V275" s="1321"/>
      <c r="W275" s="1319"/>
      <c r="X275" s="1320"/>
      <c r="Y275" s="1321"/>
    </row>
    <row r="276" spans="4:25" ht="33" customHeight="1">
      <c r="D276" s="1374" t="s">
        <v>1010</v>
      </c>
      <c r="E276" s="1377" t="s">
        <v>1011</v>
      </c>
      <c r="F276" s="1378"/>
      <c r="G276" s="1378"/>
      <c r="H276" s="1378"/>
      <c r="I276" s="1378"/>
      <c r="J276" s="1379"/>
      <c r="K276" s="1028"/>
      <c r="L276" s="1029"/>
      <c r="M276" s="1030"/>
      <c r="N276" s="1028"/>
      <c r="O276" s="1029"/>
      <c r="P276" s="1030"/>
      <c r="Q276" s="1028"/>
      <c r="R276" s="1029"/>
      <c r="S276" s="1030"/>
      <c r="T276" s="1028"/>
      <c r="U276" s="1029"/>
      <c r="V276" s="1030"/>
      <c r="W276" s="1028"/>
      <c r="X276" s="1029"/>
      <c r="Y276" s="1030"/>
    </row>
    <row r="277" spans="4:25" ht="33" customHeight="1">
      <c r="D277" s="1375"/>
      <c r="E277" s="1282" t="s">
        <v>1013</v>
      </c>
      <c r="F277" s="1283"/>
      <c r="G277" s="1283"/>
      <c r="H277" s="1283"/>
      <c r="I277" s="1283"/>
      <c r="J277" s="1284"/>
      <c r="K277" s="1004"/>
      <c r="L277" s="1005"/>
      <c r="M277" s="1006"/>
      <c r="N277" s="1004"/>
      <c r="O277" s="1005"/>
      <c r="P277" s="1006"/>
      <c r="Q277" s="1004"/>
      <c r="R277" s="1005"/>
      <c r="S277" s="1006"/>
      <c r="T277" s="1004"/>
      <c r="U277" s="1005"/>
      <c r="V277" s="1006"/>
      <c r="W277" s="1004"/>
      <c r="X277" s="1005"/>
      <c r="Y277" s="1006"/>
    </row>
    <row r="278" spans="4:25" ht="33" customHeight="1">
      <c r="D278" s="1375"/>
      <c r="E278" s="1282" t="s">
        <v>1014</v>
      </c>
      <c r="F278" s="1283"/>
      <c r="G278" s="1283"/>
      <c r="H278" s="1283"/>
      <c r="I278" s="1283"/>
      <c r="J278" s="1284"/>
      <c r="K278" s="1004"/>
      <c r="L278" s="1005"/>
      <c r="M278" s="1006"/>
      <c r="N278" s="1004"/>
      <c r="O278" s="1005"/>
      <c r="P278" s="1006"/>
      <c r="Q278" s="1004"/>
      <c r="R278" s="1005"/>
      <c r="S278" s="1006"/>
      <c r="T278" s="1004"/>
      <c r="U278" s="1005"/>
      <c r="V278" s="1006"/>
      <c r="W278" s="1004"/>
      <c r="X278" s="1005"/>
      <c r="Y278" s="1006"/>
    </row>
    <row r="279" spans="4:25" ht="33" customHeight="1">
      <c r="D279" s="1375"/>
      <c r="E279" s="1282" t="s">
        <v>1015</v>
      </c>
      <c r="F279" s="1283"/>
      <c r="G279" s="1283"/>
      <c r="H279" s="1283"/>
      <c r="I279" s="1283"/>
      <c r="J279" s="1284"/>
      <c r="K279" s="1004"/>
      <c r="L279" s="1005"/>
      <c r="M279" s="1006"/>
      <c r="N279" s="1004"/>
      <c r="O279" s="1005"/>
      <c r="P279" s="1006"/>
      <c r="Q279" s="1004"/>
      <c r="R279" s="1005"/>
      <c r="S279" s="1006"/>
      <c r="T279" s="1004"/>
      <c r="U279" s="1005"/>
      <c r="V279" s="1006"/>
      <c r="W279" s="1004"/>
      <c r="X279" s="1005"/>
      <c r="Y279" s="1006"/>
    </row>
    <row r="280" spans="4:25" ht="33" customHeight="1">
      <c r="D280" s="1375"/>
      <c r="E280" s="1282" t="s">
        <v>1016</v>
      </c>
      <c r="F280" s="1283"/>
      <c r="G280" s="1283"/>
      <c r="H280" s="1283"/>
      <c r="I280" s="1283"/>
      <c r="J280" s="1284"/>
      <c r="K280" s="994"/>
      <c r="L280" s="995"/>
      <c r="M280" s="1031"/>
      <c r="N280" s="994"/>
      <c r="O280" s="995"/>
      <c r="P280" s="1031"/>
      <c r="Q280" s="994"/>
      <c r="R280" s="995"/>
      <c r="S280" s="1031"/>
      <c r="T280" s="994"/>
      <c r="U280" s="995"/>
      <c r="V280" s="1031"/>
      <c r="W280" s="994"/>
      <c r="X280" s="995"/>
      <c r="Y280" s="1031"/>
    </row>
    <row r="281" spans="4:25" ht="36" customHeight="1">
      <c r="D281" s="1376"/>
      <c r="E281" s="1032" t="s">
        <v>1017</v>
      </c>
      <c r="F281" s="1033"/>
      <c r="G281" s="1033"/>
      <c r="H281" s="1033"/>
      <c r="I281" s="1033"/>
      <c r="J281" s="1034"/>
      <c r="K281" s="1049"/>
      <c r="L281" s="1050"/>
      <c r="M281" s="1051"/>
      <c r="N281" s="1049"/>
      <c r="O281" s="1050"/>
      <c r="P281" s="1051"/>
      <c r="Q281" s="1049"/>
      <c r="R281" s="1050"/>
      <c r="S281" s="1051"/>
      <c r="T281" s="1049"/>
      <c r="U281" s="1050"/>
      <c r="V281" s="1051"/>
      <c r="W281" s="1049"/>
      <c r="X281" s="1050"/>
      <c r="Y281" s="1051"/>
    </row>
    <row r="282" spans="4:25" ht="16.5" customHeight="1">
      <c r="D282" s="1279" t="s">
        <v>9</v>
      </c>
      <c r="E282" s="1251" t="s">
        <v>10</v>
      </c>
      <c r="F282" s="1280"/>
      <c r="G282" s="1280"/>
      <c r="H282" s="1280"/>
      <c r="I282" s="1280"/>
      <c r="J282" s="1281"/>
      <c r="K282" s="1007"/>
      <c r="L282" s="1008"/>
      <c r="M282" s="1009"/>
      <c r="N282" s="1007"/>
      <c r="O282" s="1008"/>
      <c r="P282" s="1009"/>
      <c r="Q282" s="1007"/>
      <c r="R282" s="1008"/>
      <c r="S282" s="1009"/>
      <c r="T282" s="1007"/>
      <c r="U282" s="1008"/>
      <c r="V282" s="1009"/>
      <c r="W282" s="1007"/>
      <c r="X282" s="1008"/>
      <c r="Y282" s="1009"/>
    </row>
    <row r="283" spans="4:25" ht="16.5" customHeight="1">
      <c r="D283" s="1279"/>
      <c r="E283" s="1316" t="s">
        <v>732</v>
      </c>
      <c r="F283" s="1316"/>
      <c r="G283" s="1316"/>
      <c r="H283" s="1316"/>
      <c r="I283" s="1316"/>
      <c r="J283" s="1316"/>
      <c r="K283" s="1007"/>
      <c r="L283" s="1008"/>
      <c r="M283" s="1009"/>
      <c r="N283" s="1007"/>
      <c r="O283" s="1008"/>
      <c r="P283" s="1009"/>
      <c r="Q283" s="1007"/>
      <c r="R283" s="1008"/>
      <c r="S283" s="1009"/>
      <c r="T283" s="1007"/>
      <c r="U283" s="1008"/>
      <c r="V283" s="1009"/>
      <c r="W283" s="1007"/>
      <c r="X283" s="1008"/>
      <c r="Y283" s="1009"/>
    </row>
    <row r="284" spans="4:25" ht="16.5" customHeight="1">
      <c r="D284" s="1279"/>
      <c r="E284" s="1316" t="s">
        <v>696</v>
      </c>
      <c r="F284" s="1316"/>
      <c r="G284" s="1316"/>
      <c r="H284" s="1316"/>
      <c r="I284" s="1316"/>
      <c r="J284" s="1316"/>
      <c r="K284" s="1007"/>
      <c r="L284" s="1008"/>
      <c r="M284" s="1009"/>
      <c r="N284" s="1007"/>
      <c r="O284" s="1008"/>
      <c r="P284" s="1009"/>
      <c r="Q284" s="1007"/>
      <c r="R284" s="1008"/>
      <c r="S284" s="1009"/>
      <c r="T284" s="1007"/>
      <c r="U284" s="1008"/>
      <c r="V284" s="1009"/>
      <c r="W284" s="1007"/>
      <c r="X284" s="1008"/>
      <c r="Y284" s="1009"/>
    </row>
    <row r="285" spans="4:25" ht="29.1" customHeight="1">
      <c r="D285" s="1279"/>
      <c r="E285" s="1372" t="s">
        <v>733</v>
      </c>
      <c r="F285" s="1372"/>
      <c r="G285" s="1372"/>
      <c r="H285" s="1372"/>
      <c r="I285" s="1372"/>
      <c r="J285" s="1372"/>
      <c r="K285" s="1273"/>
      <c r="L285" s="1274"/>
      <c r="M285" s="1275"/>
      <c r="N285" s="1273"/>
      <c r="O285" s="1274"/>
      <c r="P285" s="1275"/>
      <c r="Q285" s="1273"/>
      <c r="R285" s="1274"/>
      <c r="S285" s="1275"/>
      <c r="T285" s="1273"/>
      <c r="U285" s="1274"/>
      <c r="V285" s="1275"/>
      <c r="W285" s="1273"/>
      <c r="X285" s="1274"/>
      <c r="Y285" s="1275"/>
    </row>
    <row r="286" spans="4:25" ht="16.5" customHeight="1">
      <c r="E286" s="147" t="s">
        <v>1469</v>
      </c>
    </row>
    <row r="287" spans="4:25" ht="16.5" customHeight="1">
      <c r="E287" s="147" t="s">
        <v>1714</v>
      </c>
    </row>
    <row r="288" spans="4:25" ht="16.5" customHeight="1">
      <c r="E288" s="147" t="s">
        <v>687</v>
      </c>
    </row>
    <row r="289" spans="3:25" ht="16.5" customHeight="1">
      <c r="E289" s="1276" t="s">
        <v>734</v>
      </c>
      <c r="F289" s="1277"/>
      <c r="G289" s="1277"/>
      <c r="H289" s="1277"/>
      <c r="I289" s="1277"/>
      <c r="J289" s="1277"/>
      <c r="K289" s="1277"/>
      <c r="L289" s="1277"/>
      <c r="M289" s="1277"/>
      <c r="N289" s="1277"/>
      <c r="O289" s="1277"/>
      <c r="P289" s="1277"/>
      <c r="Q289" s="1277"/>
      <c r="R289" s="1277"/>
      <c r="S289" s="1277"/>
      <c r="T289" s="1277"/>
      <c r="U289" s="1277"/>
      <c r="V289" s="1277"/>
      <c r="W289" s="1277"/>
      <c r="X289" s="1277"/>
      <c r="Y289" s="1277"/>
    </row>
    <row r="290" spans="3:25" ht="12" customHeight="1"/>
    <row r="291" spans="3:25" ht="15.6" customHeight="1">
      <c r="P291" s="792" t="s">
        <v>32</v>
      </c>
      <c r="Q291" s="792"/>
      <c r="R291" s="792"/>
      <c r="S291" s="820">
        <f>$Q$9</f>
        <v>0</v>
      </c>
      <c r="T291" s="820"/>
      <c r="U291" s="820"/>
      <c r="V291" s="820"/>
      <c r="W291" s="820"/>
      <c r="X291" s="820"/>
    </row>
    <row r="292" spans="3:25" ht="15.6" customHeight="1">
      <c r="S292" s="597"/>
      <c r="T292" s="597"/>
      <c r="U292" s="597"/>
      <c r="V292" s="597"/>
      <c r="W292" s="597"/>
      <c r="X292" s="597"/>
    </row>
    <row r="293" spans="3:25" ht="10.5" customHeight="1">
      <c r="E293" s="147"/>
    </row>
    <row r="294" spans="3:25" ht="16.5" customHeight="1">
      <c r="C294" s="62" t="s">
        <v>12</v>
      </c>
    </row>
    <row r="295" spans="3:25" ht="16.5" customHeight="1">
      <c r="D295" s="64" t="s">
        <v>220</v>
      </c>
    </row>
    <row r="296" spans="3:25" ht="16.5" customHeight="1">
      <c r="D296" s="428"/>
      <c r="E296" s="505" t="s">
        <v>221</v>
      </c>
      <c r="F296" s="430"/>
      <c r="G296" s="464"/>
      <c r="H296" s="431" t="s">
        <v>23</v>
      </c>
      <c r="I296" s="389"/>
      <c r="J296" s="465" t="s">
        <v>18</v>
      </c>
    </row>
    <row r="297" spans="3:25" ht="6.95" customHeight="1">
      <c r="D297" s="62"/>
      <c r="N297" s="506"/>
    </row>
    <row r="298" spans="3:25" ht="16.5" customHeight="1">
      <c r="D298" s="64" t="s">
        <v>843</v>
      </c>
    </row>
    <row r="299" spans="3:25" ht="16.5" customHeight="1">
      <c r="D299" s="827" t="s">
        <v>842</v>
      </c>
      <c r="E299" s="828"/>
      <c r="F299" s="828"/>
      <c r="G299" s="828"/>
      <c r="H299" s="1373"/>
      <c r="I299" s="813"/>
      <c r="J299" s="814"/>
      <c r="K299" s="814"/>
      <c r="L299" s="814"/>
      <c r="M299" s="977"/>
      <c r="N299" s="907"/>
      <c r="O299" s="908"/>
    </row>
    <row r="300" spans="3:25" ht="16.5" customHeight="1">
      <c r="E300" s="147" t="s">
        <v>1744</v>
      </c>
      <c r="J300" s="506"/>
    </row>
    <row r="301" spans="3:25" ht="6.95" customHeight="1">
      <c r="E301" s="147"/>
      <c r="J301" s="506"/>
    </row>
    <row r="302" spans="3:25" ht="16.5" customHeight="1">
      <c r="D302" s="64" t="s">
        <v>1470</v>
      </c>
    </row>
    <row r="303" spans="3:25" ht="16.5" customHeight="1">
      <c r="D303" s="428" t="s">
        <v>222</v>
      </c>
      <c r="E303" s="61"/>
      <c r="F303" s="61"/>
      <c r="G303" s="61"/>
      <c r="H303" s="61"/>
      <c r="I303" s="985"/>
      <c r="J303" s="986"/>
      <c r="K303" s="986"/>
      <c r="L303" s="977"/>
      <c r="M303" s="977"/>
      <c r="N303" s="907"/>
      <c r="O303" s="908"/>
    </row>
    <row r="304" spans="3:25" ht="16.5" customHeight="1">
      <c r="D304" s="827" t="s">
        <v>645</v>
      </c>
      <c r="E304" s="828"/>
      <c r="F304" s="828"/>
      <c r="G304" s="828"/>
      <c r="H304" s="1373"/>
      <c r="I304" s="461" t="s">
        <v>19</v>
      </c>
      <c r="J304" s="598"/>
      <c r="K304" s="446" t="s">
        <v>20</v>
      </c>
      <c r="L304" s="598"/>
      <c r="M304" s="446" t="s">
        <v>21</v>
      </c>
      <c r="N304" s="598"/>
      <c r="O304" s="449" t="s">
        <v>22</v>
      </c>
    </row>
    <row r="305" spans="3:25" ht="16.5" customHeight="1">
      <c r="E305" s="147" t="s">
        <v>1471</v>
      </c>
    </row>
    <row r="306" spans="3:25" ht="16.5" customHeight="1">
      <c r="E306" s="1276" t="s">
        <v>1472</v>
      </c>
      <c r="F306" s="1277"/>
      <c r="G306" s="1277"/>
      <c r="H306" s="1277"/>
      <c r="I306" s="1277"/>
      <c r="J306" s="1277"/>
      <c r="K306" s="1277"/>
      <c r="L306" s="1277"/>
      <c r="M306" s="1277"/>
      <c r="N306" s="1277"/>
      <c r="O306" s="1277"/>
      <c r="P306" s="1277"/>
      <c r="Q306" s="1277"/>
      <c r="R306" s="1277"/>
      <c r="S306" s="1277"/>
      <c r="T306" s="1277"/>
      <c r="U306" s="1277"/>
      <c r="V306" s="1277"/>
      <c r="W306" s="1277"/>
      <c r="X306" s="1277"/>
      <c r="Y306" s="1277"/>
    </row>
    <row r="307" spans="3:25" ht="6.95" customHeight="1"/>
    <row r="308" spans="3:25" ht="16.5" customHeight="1">
      <c r="D308" s="64" t="s">
        <v>1795</v>
      </c>
    </row>
    <row r="309" spans="3:25" ht="16.5" customHeight="1">
      <c r="E309" s="147" t="s">
        <v>1509</v>
      </c>
    </row>
    <row r="310" spans="3:25" ht="16.5" customHeight="1">
      <c r="D310" s="492" t="s">
        <v>74</v>
      </c>
      <c r="E310" s="469"/>
      <c r="F310" s="471"/>
      <c r="G310" s="471"/>
      <c r="H310" s="471"/>
      <c r="I310" s="599"/>
      <c r="J310" s="600"/>
      <c r="K310" s="601"/>
      <c r="L310" s="602"/>
      <c r="M310" s="603"/>
      <c r="N310" s="604"/>
      <c r="O310" s="602"/>
      <c r="P310" s="603"/>
      <c r="Q310" s="604"/>
      <c r="R310" s="602"/>
      <c r="S310" s="603"/>
      <c r="T310" s="604"/>
      <c r="U310" s="602"/>
      <c r="V310" s="603"/>
      <c r="W310" s="604"/>
    </row>
    <row r="311" spans="3:25" ht="16.5" customHeight="1">
      <c r="D311" s="497" t="s">
        <v>644</v>
      </c>
      <c r="E311" s="498"/>
      <c r="F311" s="499"/>
      <c r="G311" s="499"/>
      <c r="H311" s="499"/>
      <c r="I311" s="605"/>
      <c r="J311" s="606"/>
      <c r="K311" s="516"/>
      <c r="L311" s="607"/>
      <c r="M311" s="608"/>
      <c r="N311" s="516"/>
      <c r="O311" s="607"/>
      <c r="P311" s="608"/>
      <c r="Q311" s="516"/>
      <c r="R311" s="607"/>
      <c r="S311" s="608"/>
      <c r="T311" s="516"/>
      <c r="U311" s="607"/>
      <c r="V311" s="608"/>
      <c r="W311" s="516"/>
    </row>
    <row r="312" spans="3:25" ht="16.5" customHeight="1">
      <c r="D312" s="519" t="s">
        <v>75</v>
      </c>
      <c r="E312" s="428"/>
      <c r="F312" s="61"/>
      <c r="G312" s="61"/>
      <c r="H312" s="61"/>
      <c r="I312" s="948"/>
      <c r="J312" s="949"/>
      <c r="K312" s="1424"/>
      <c r="L312" s="997"/>
      <c r="M312" s="998"/>
      <c r="N312" s="999"/>
      <c r="O312" s="997"/>
      <c r="P312" s="998"/>
      <c r="Q312" s="999"/>
      <c r="R312" s="997"/>
      <c r="S312" s="998"/>
      <c r="T312" s="999"/>
      <c r="U312" s="997"/>
      <c r="V312" s="998"/>
      <c r="W312" s="999"/>
    </row>
    <row r="313" spans="3:25" ht="16.5" customHeight="1">
      <c r="D313" s="519" t="s">
        <v>1510</v>
      </c>
      <c r="E313" s="428"/>
      <c r="F313" s="61"/>
      <c r="G313" s="61"/>
      <c r="H313" s="61"/>
      <c r="I313" s="1000"/>
      <c r="J313" s="1000"/>
      <c r="K313" s="1000"/>
      <c r="L313" s="1001"/>
      <c r="M313" s="1002"/>
      <c r="N313" s="1003"/>
      <c r="O313" s="1001"/>
      <c r="P313" s="1002"/>
      <c r="Q313" s="1003"/>
      <c r="R313" s="1001"/>
      <c r="S313" s="1002"/>
      <c r="T313" s="1003"/>
      <c r="U313" s="1001"/>
      <c r="V313" s="1002"/>
      <c r="W313" s="1003"/>
    </row>
    <row r="314" spans="3:25" ht="16.5" customHeight="1">
      <c r="E314" s="147" t="s">
        <v>735</v>
      </c>
    </row>
    <row r="315" spans="3:25" ht="16.5" customHeight="1">
      <c r="E315" s="147" t="s">
        <v>1414</v>
      </c>
    </row>
    <row r="316" spans="3:25" ht="9.6" customHeight="1"/>
    <row r="317" spans="3:25" ht="16.5" hidden="1" customHeight="1">
      <c r="C317" s="62" t="s">
        <v>153</v>
      </c>
    </row>
    <row r="318" spans="3:25" ht="16.5" hidden="1" customHeight="1">
      <c r="C318" s="62"/>
      <c r="D318" s="64" t="s">
        <v>223</v>
      </c>
    </row>
    <row r="319" spans="3:25" ht="16.5" hidden="1" customHeight="1">
      <c r="C319" s="62"/>
      <c r="D319" s="428" t="s">
        <v>224</v>
      </c>
      <c r="E319" s="61"/>
      <c r="F319" s="61"/>
      <c r="G319" s="61"/>
      <c r="H319" s="61"/>
      <c r="I319" s="481"/>
      <c r="J319" s="1431" t="s">
        <v>646</v>
      </c>
      <c r="K319" s="1432"/>
      <c r="L319" s="1432"/>
      <c r="M319" s="828"/>
      <c r="N319" s="828"/>
      <c r="O319" s="828"/>
      <c r="P319" s="828"/>
      <c r="Q319" s="1373"/>
    </row>
    <row r="320" spans="3:25" ht="9.6" hidden="1" customHeight="1">
      <c r="C320" s="62"/>
    </row>
    <row r="321" spans="2:25" ht="16.5" hidden="1" customHeight="1">
      <c r="D321" s="64" t="s">
        <v>225</v>
      </c>
      <c r="M321" s="506"/>
    </row>
    <row r="322" spans="2:25" ht="16.5" hidden="1" customHeight="1">
      <c r="D322" s="428" t="s">
        <v>226</v>
      </c>
      <c r="E322" s="61"/>
      <c r="F322" s="61"/>
      <c r="G322" s="61"/>
      <c r="H322" s="61"/>
      <c r="I322" s="481"/>
      <c r="J322" s="1024"/>
      <c r="K322" s="1024"/>
      <c r="L322" s="1024"/>
      <c r="M322" s="1024"/>
      <c r="N322" s="1024"/>
      <c r="O322" s="1024"/>
      <c r="P322" s="1024"/>
      <c r="Q322" s="1024"/>
    </row>
    <row r="323" spans="2:25" ht="17.100000000000001" hidden="1" customHeight="1"/>
    <row r="324" spans="2:25" ht="16.5" customHeight="1">
      <c r="C324" s="62" t="s">
        <v>647</v>
      </c>
    </row>
    <row r="325" spans="2:25" ht="16.5" customHeight="1">
      <c r="D325" s="428"/>
      <c r="E325" s="61"/>
      <c r="F325" s="61"/>
      <c r="G325" s="429"/>
      <c r="H325" s="520" t="s">
        <v>666</v>
      </c>
      <c r="I325" s="521"/>
      <c r="J325" s="522"/>
      <c r="K325" s="521"/>
      <c r="L325" s="522"/>
      <c r="M325" s="523"/>
      <c r="N325" s="524" t="s">
        <v>92</v>
      </c>
      <c r="O325" s="524"/>
      <c r="P325" s="524"/>
      <c r="Q325" s="524"/>
      <c r="R325" s="524"/>
      <c r="S325" s="524"/>
      <c r="T325" s="524"/>
      <c r="U325" s="524"/>
      <c r="V325" s="524"/>
      <c r="W325" s="524"/>
      <c r="X325" s="524"/>
      <c r="Y325" s="680"/>
    </row>
    <row r="326" spans="2:25" ht="34.5" customHeight="1">
      <c r="D326" s="525" t="s">
        <v>90</v>
      </c>
      <c r="E326" s="521"/>
      <c r="F326" s="521"/>
      <c r="G326" s="521"/>
      <c r="H326" s="676">
        <f>Y1</f>
        <v>8</v>
      </c>
      <c r="I326" s="464" t="s">
        <v>20</v>
      </c>
      <c r="J326" s="586"/>
      <c r="K326" s="464" t="s">
        <v>91</v>
      </c>
      <c r="L326" s="586"/>
      <c r="M326" s="464" t="s">
        <v>22</v>
      </c>
      <c r="N326" s="1025"/>
      <c r="O326" s="1026"/>
      <c r="P326" s="1026"/>
      <c r="Q326" s="1026"/>
      <c r="R326" s="1026"/>
      <c r="S326" s="1026"/>
      <c r="T326" s="1026"/>
      <c r="U326" s="1026"/>
      <c r="V326" s="1026"/>
      <c r="W326" s="1026"/>
      <c r="X326" s="1026"/>
      <c r="Y326" s="1027"/>
    </row>
    <row r="327" spans="2:25" ht="16.5" customHeight="1">
      <c r="E327" s="147" t="s">
        <v>736</v>
      </c>
    </row>
    <row r="328" spans="2:25" ht="16.5" customHeight="1">
      <c r="E328" s="147" t="s">
        <v>93</v>
      </c>
    </row>
    <row r="329" spans="2:25" ht="16.5" customHeight="1">
      <c r="E329" s="147" t="s">
        <v>1473</v>
      </c>
    </row>
    <row r="330" spans="2:25" ht="11.1" customHeight="1"/>
    <row r="331" spans="2:25" ht="16.5" customHeight="1">
      <c r="B331" s="427" t="s">
        <v>1006</v>
      </c>
    </row>
    <row r="332" spans="2:25" ht="16.5" customHeight="1">
      <c r="C332" s="62" t="str">
        <f>"（１）理事長等が職務報告を行った令和"&amp;Y1-1&amp;"年度から令和"&amp;Y1&amp;"年度に既に開催した理事会の回数と開催日"</f>
        <v>（１）理事長等が職務報告を行った令和7年度から令和8年度に既に開催した理事会の回数と開催日</v>
      </c>
    </row>
    <row r="333" spans="2:25" ht="16.5" customHeight="1">
      <c r="C333" s="62"/>
      <c r="D333" s="1039" t="str">
        <f>"令和"&amp;Y1-1&amp;"年度　※開催日は年（和暦）月日の順に入力"</f>
        <v>令和7年度　※開催日は年（和暦）月日の順に入力</v>
      </c>
      <c r="E333" s="1040"/>
      <c r="F333" s="1040"/>
      <c r="G333" s="1040"/>
      <c r="H333" s="1040"/>
      <c r="I333" s="1040"/>
      <c r="J333" s="1040"/>
      <c r="K333" s="1041"/>
      <c r="M333" s="1039" t="str">
        <f>"令和"&amp;Y1&amp;"年度　※開催日は年（和暦）月日の順に入力"</f>
        <v>令和8年度　※開催日は年（和暦）月日の順に入力</v>
      </c>
      <c r="N333" s="1040"/>
      <c r="O333" s="1040"/>
      <c r="P333" s="1040"/>
      <c r="Q333" s="1040"/>
      <c r="R333" s="1040"/>
      <c r="S333" s="1040"/>
      <c r="T333" s="1041"/>
    </row>
    <row r="334" spans="2:25" ht="16.5" customHeight="1">
      <c r="D334" s="468" t="s">
        <v>95</v>
      </c>
      <c r="E334" s="609"/>
      <c r="F334" s="610"/>
      <c r="G334" s="611" t="s">
        <v>94</v>
      </c>
      <c r="H334" s="612"/>
      <c r="I334" s="1290" t="s">
        <v>648</v>
      </c>
      <c r="J334" s="1291"/>
      <c r="K334" s="1292"/>
      <c r="L334" s="613"/>
      <c r="M334" s="428" t="s">
        <v>95</v>
      </c>
      <c r="N334" s="614"/>
      <c r="O334" s="389"/>
      <c r="P334" s="615" t="s">
        <v>94</v>
      </c>
      <c r="Q334" s="616"/>
      <c r="R334" s="1475" t="s">
        <v>648</v>
      </c>
      <c r="S334" s="1476"/>
      <c r="T334" s="1477"/>
    </row>
    <row r="335" spans="2:25" ht="16.5" customHeight="1">
      <c r="D335" s="617" t="s">
        <v>96</v>
      </c>
      <c r="E335" s="618"/>
      <c r="F335" s="619"/>
      <c r="G335" s="619"/>
      <c r="H335" s="619"/>
      <c r="I335" s="1293"/>
      <c r="J335" s="1294"/>
      <c r="K335" s="1295"/>
      <c r="L335" s="613"/>
      <c r="M335" s="617" t="s">
        <v>96</v>
      </c>
      <c r="N335" s="618"/>
      <c r="O335" s="619"/>
      <c r="P335" s="619"/>
      <c r="Q335" s="588"/>
      <c r="R335" s="1293"/>
      <c r="S335" s="1294"/>
      <c r="T335" s="1295"/>
    </row>
    <row r="336" spans="2:25" ht="16.5" customHeight="1">
      <c r="D336" s="620" t="s">
        <v>97</v>
      </c>
      <c r="E336" s="621"/>
      <c r="F336" s="622"/>
      <c r="G336" s="622"/>
      <c r="H336" s="622"/>
      <c r="I336" s="1296"/>
      <c r="J336" s="1297"/>
      <c r="K336" s="1298"/>
      <c r="L336" s="613"/>
      <c r="M336" s="620" t="s">
        <v>97</v>
      </c>
      <c r="N336" s="621"/>
      <c r="O336" s="622"/>
      <c r="P336" s="622"/>
      <c r="Q336" s="622"/>
      <c r="R336" s="1296"/>
      <c r="S336" s="1297"/>
      <c r="T336" s="1298"/>
    </row>
    <row r="337" spans="2:24" ht="16.5" customHeight="1">
      <c r="D337" s="620" t="s">
        <v>98</v>
      </c>
      <c r="E337" s="621"/>
      <c r="F337" s="623"/>
      <c r="G337" s="623"/>
      <c r="H337" s="623"/>
      <c r="I337" s="1270"/>
      <c r="J337" s="1271"/>
      <c r="K337" s="1272"/>
      <c r="L337" s="613"/>
      <c r="M337" s="620" t="s">
        <v>98</v>
      </c>
      <c r="N337" s="621"/>
      <c r="O337" s="623"/>
      <c r="P337" s="623"/>
      <c r="Q337" s="623"/>
      <c r="R337" s="1270"/>
      <c r="S337" s="1271"/>
      <c r="T337" s="1272"/>
    </row>
    <row r="338" spans="2:24" ht="16.5" customHeight="1">
      <c r="D338" s="620" t="s">
        <v>99</v>
      </c>
      <c r="E338" s="624"/>
      <c r="F338" s="623"/>
      <c r="G338" s="623"/>
      <c r="H338" s="623"/>
      <c r="I338" s="1270"/>
      <c r="J338" s="1271"/>
      <c r="K338" s="1272"/>
      <c r="L338" s="613"/>
      <c r="M338" s="620" t="s">
        <v>99</v>
      </c>
      <c r="N338" s="624"/>
      <c r="O338" s="623"/>
      <c r="P338" s="623"/>
      <c r="Q338" s="623"/>
      <c r="R338" s="1270"/>
      <c r="S338" s="1271"/>
      <c r="T338" s="1272"/>
    </row>
    <row r="339" spans="2:24" ht="16.5" customHeight="1">
      <c r="D339" s="468" t="s">
        <v>1645</v>
      </c>
      <c r="E339" s="445"/>
      <c r="F339" s="589"/>
      <c r="G339" s="589"/>
      <c r="H339" s="625"/>
      <c r="I339" s="1414"/>
      <c r="J339" s="1415"/>
      <c r="K339" s="1416"/>
      <c r="L339" s="613"/>
      <c r="M339" s="468" t="s">
        <v>1645</v>
      </c>
      <c r="N339" s="445"/>
      <c r="O339" s="589"/>
      <c r="P339" s="589"/>
      <c r="Q339" s="625"/>
      <c r="R339" s="1414"/>
      <c r="S339" s="1415"/>
      <c r="T339" s="1416"/>
    </row>
    <row r="340" spans="2:24" ht="16.5" customHeight="1">
      <c r="E340" s="147" t="s">
        <v>688</v>
      </c>
    </row>
    <row r="341" spans="2:24" ht="16.5" customHeight="1">
      <c r="E341" s="147" t="s">
        <v>1474</v>
      </c>
    </row>
    <row r="342" spans="2:24" ht="13.5" customHeight="1"/>
    <row r="343" spans="2:24" ht="11.1" customHeight="1"/>
    <row r="344" spans="2:24" ht="15.6" customHeight="1">
      <c r="P344" s="792" t="s">
        <v>32</v>
      </c>
      <c r="Q344" s="792"/>
      <c r="R344" s="792"/>
      <c r="S344" s="820">
        <f>$Q$9</f>
        <v>0</v>
      </c>
      <c r="T344" s="820"/>
      <c r="U344" s="820"/>
      <c r="V344" s="820"/>
      <c r="W344" s="820"/>
      <c r="X344" s="820"/>
    </row>
    <row r="345" spans="2:24" ht="16.5" customHeight="1">
      <c r="B345" s="427" t="s">
        <v>649</v>
      </c>
    </row>
    <row r="346" spans="2:24" ht="16.5" customHeight="1">
      <c r="C346" s="62" t="s">
        <v>1628</v>
      </c>
    </row>
    <row r="347" spans="2:24" ht="27.95" customHeight="1">
      <c r="D347" s="819"/>
      <c r="E347" s="819"/>
      <c r="F347" s="819"/>
      <c r="G347" s="920" t="s">
        <v>1511</v>
      </c>
      <c r="H347" s="811"/>
      <c r="I347" s="909"/>
      <c r="J347" s="811"/>
      <c r="K347" s="909"/>
      <c r="L347" s="812"/>
      <c r="M347" s="891" t="s">
        <v>102</v>
      </c>
      <c r="N347" s="891"/>
      <c r="O347" s="891" t="s">
        <v>103</v>
      </c>
      <c r="P347" s="891"/>
      <c r="Q347" s="891" t="s">
        <v>104</v>
      </c>
      <c r="R347" s="891"/>
      <c r="S347" s="891"/>
    </row>
    <row r="348" spans="2:24" ht="19.5" customHeight="1">
      <c r="D348" s="819" t="s">
        <v>100</v>
      </c>
      <c r="E348" s="819"/>
      <c r="F348" s="816"/>
      <c r="G348" s="389"/>
      <c r="H348" s="432" t="s">
        <v>20</v>
      </c>
      <c r="I348" s="389"/>
      <c r="J348" s="626" t="s">
        <v>101</v>
      </c>
      <c r="K348" s="389"/>
      <c r="L348" s="627" t="s">
        <v>22</v>
      </c>
      <c r="M348" s="1020"/>
      <c r="N348" s="1020"/>
      <c r="O348" s="1020"/>
      <c r="P348" s="1020"/>
      <c r="Q348" s="1020"/>
      <c r="R348" s="1020"/>
      <c r="S348" s="1020"/>
    </row>
    <row r="349" spans="2:24" ht="16.5" customHeight="1">
      <c r="E349" s="147" t="s">
        <v>105</v>
      </c>
    </row>
    <row r="350" spans="2:24" ht="16.5" customHeight="1">
      <c r="E350" s="147" t="s">
        <v>1629</v>
      </c>
    </row>
    <row r="351" spans="2:24" ht="16.5" customHeight="1">
      <c r="E351" s="147"/>
      <c r="F351" s="147" t="s">
        <v>1512</v>
      </c>
    </row>
    <row r="352" spans="2:24" ht="9.9499999999999993" customHeight="1"/>
    <row r="353" spans="3:25" ht="16.5" customHeight="1">
      <c r="C353" s="62" t="s">
        <v>667</v>
      </c>
    </row>
    <row r="354" spans="3:25" ht="18.95" customHeight="1">
      <c r="C354" s="62"/>
      <c r="D354" s="428" t="s">
        <v>227</v>
      </c>
      <c r="E354" s="61"/>
      <c r="F354" s="61"/>
      <c r="G354" s="61"/>
      <c r="H354" s="481"/>
      <c r="I354" s="980"/>
      <c r="J354" s="1052"/>
      <c r="K354" s="977"/>
      <c r="L354" s="978"/>
    </row>
    <row r="355" spans="3:25" ht="8.1" customHeight="1">
      <c r="C355" s="62"/>
      <c r="E355" s="147"/>
    </row>
    <row r="356" spans="3:25" ht="15.6" customHeight="1">
      <c r="D356" s="841" t="s">
        <v>107</v>
      </c>
      <c r="E356" s="909"/>
      <c r="F356" s="1174"/>
      <c r="G356" s="841" t="s">
        <v>106</v>
      </c>
      <c r="H356" s="909"/>
      <c r="I356" s="1174"/>
      <c r="J356" s="1377" t="s">
        <v>108</v>
      </c>
      <c r="K356" s="1215"/>
      <c r="L356" s="1215"/>
      <c r="M356" s="1215"/>
      <c r="N356" s="1215"/>
      <c r="O356" s="1215"/>
      <c r="P356" s="1216"/>
      <c r="Q356" s="1377" t="s">
        <v>110</v>
      </c>
      <c r="R356" s="1215"/>
      <c r="S356" s="1215"/>
      <c r="T356" s="1215"/>
      <c r="U356" s="1215"/>
      <c r="V356" s="1215"/>
      <c r="W356" s="1216"/>
      <c r="X356" s="1392" t="s">
        <v>1798</v>
      </c>
      <c r="Y356" s="1393"/>
    </row>
    <row r="357" spans="3:25" ht="15.6" customHeight="1">
      <c r="D357" s="1425"/>
      <c r="E357" s="1426"/>
      <c r="F357" s="1427"/>
      <c r="G357" s="1380"/>
      <c r="H357" s="1381"/>
      <c r="I357" s="1382"/>
      <c r="J357" s="1282" t="s">
        <v>433</v>
      </c>
      <c r="K357" s="1385"/>
      <c r="L357" s="1385"/>
      <c r="M357" s="1385"/>
      <c r="N357" s="1385"/>
      <c r="O357" s="1385"/>
      <c r="P357" s="1386"/>
      <c r="Q357" s="1282" t="s">
        <v>431</v>
      </c>
      <c r="R357" s="1385"/>
      <c r="S357" s="1385"/>
      <c r="T357" s="1385"/>
      <c r="U357" s="1385"/>
      <c r="V357" s="1385"/>
      <c r="W357" s="1386"/>
      <c r="X357" s="1394"/>
      <c r="Y357" s="1395"/>
    </row>
    <row r="358" spans="3:25" ht="15.6" customHeight="1">
      <c r="D358" s="1428"/>
      <c r="E358" s="1429"/>
      <c r="F358" s="1430"/>
      <c r="G358" s="1421" t="s">
        <v>689</v>
      </c>
      <c r="H358" s="1422"/>
      <c r="I358" s="1423"/>
      <c r="J358" s="1417" t="s">
        <v>109</v>
      </c>
      <c r="K358" s="1418"/>
      <c r="L358" s="1419"/>
      <c r="M358" s="1418"/>
      <c r="N358" s="1419"/>
      <c r="O358" s="1418"/>
      <c r="P358" s="1420"/>
      <c r="Q358" s="1417" t="s">
        <v>432</v>
      </c>
      <c r="R358" s="1418"/>
      <c r="S358" s="1419"/>
      <c r="T358" s="1418"/>
      <c r="U358" s="1419"/>
      <c r="V358" s="1418"/>
      <c r="W358" s="1420"/>
      <c r="X358" s="1396"/>
      <c r="Y358" s="1397"/>
    </row>
    <row r="359" spans="3:25" ht="16.5" customHeight="1">
      <c r="D359" s="1387"/>
      <c r="E359" s="1388"/>
      <c r="F359" s="1388"/>
      <c r="G359" s="1387"/>
      <c r="H359" s="1388"/>
      <c r="I359" s="1388"/>
      <c r="J359" s="584"/>
      <c r="K359" s="584"/>
      <c r="L359" s="64" t="s">
        <v>20</v>
      </c>
      <c r="M359" s="584"/>
      <c r="N359" s="651" t="s">
        <v>21</v>
      </c>
      <c r="O359" s="584"/>
      <c r="P359" s="64" t="s">
        <v>22</v>
      </c>
      <c r="Q359" s="584"/>
      <c r="R359" s="584"/>
      <c r="S359" s="64" t="s">
        <v>20</v>
      </c>
      <c r="T359" s="584"/>
      <c r="U359" s="64" t="s">
        <v>21</v>
      </c>
      <c r="V359" s="584"/>
      <c r="W359" s="64" t="s">
        <v>22</v>
      </c>
      <c r="X359" s="1305"/>
      <c r="Y359" s="1306"/>
    </row>
    <row r="360" spans="3:25" ht="16.5" customHeight="1">
      <c r="D360" s="1400"/>
      <c r="E360" s="1401"/>
      <c r="F360" s="1401"/>
      <c r="G360" s="1389"/>
      <c r="H360" s="1390"/>
      <c r="I360" s="1391"/>
      <c r="J360" s="1412"/>
      <c r="K360" s="1413"/>
      <c r="L360" s="681"/>
      <c r="M360" s="682" t="s">
        <v>111</v>
      </c>
      <c r="N360" s="683"/>
      <c r="O360" s="1412"/>
      <c r="P360" s="1445"/>
      <c r="Q360" s="1383"/>
      <c r="R360" s="1398"/>
      <c r="S360" s="1398"/>
      <c r="T360" s="1398"/>
      <c r="U360" s="1398"/>
      <c r="V360" s="1398"/>
      <c r="W360" s="1398"/>
      <c r="X360" s="1307"/>
      <c r="Y360" s="1308"/>
    </row>
    <row r="361" spans="3:25" ht="16.5" customHeight="1">
      <c r="D361" s="1402"/>
      <c r="E361" s="1403"/>
      <c r="F361" s="1403"/>
      <c r="G361" s="1299"/>
      <c r="H361" s="1300"/>
      <c r="I361" s="1301"/>
      <c r="J361" s="1405"/>
      <c r="K361" s="1398"/>
      <c r="L361" s="1398"/>
      <c r="M361" s="1398"/>
      <c r="N361" s="1398"/>
      <c r="O361" s="1398"/>
      <c r="P361" s="1384"/>
      <c r="Q361" s="584"/>
      <c r="R361" s="684"/>
      <c r="S361" s="64" t="s">
        <v>20</v>
      </c>
      <c r="T361" s="684"/>
      <c r="U361" s="64" t="s">
        <v>21</v>
      </c>
      <c r="V361" s="684"/>
      <c r="W361" s="64" t="s">
        <v>22</v>
      </c>
      <c r="X361" s="1309"/>
      <c r="Y361" s="1310"/>
    </row>
    <row r="362" spans="3:25" ht="16.5" customHeight="1">
      <c r="D362" s="1387"/>
      <c r="E362" s="1388"/>
      <c r="F362" s="1388"/>
      <c r="G362" s="1387"/>
      <c r="H362" s="1388"/>
      <c r="I362" s="1388"/>
      <c r="J362" s="584"/>
      <c r="K362" s="684"/>
      <c r="L362" s="64" t="s">
        <v>20</v>
      </c>
      <c r="M362" s="598"/>
      <c r="N362" s="651" t="s">
        <v>21</v>
      </c>
      <c r="O362" s="684"/>
      <c r="P362" s="64" t="s">
        <v>22</v>
      </c>
      <c r="Q362" s="584"/>
      <c r="R362" s="685"/>
      <c r="S362" s="359" t="s">
        <v>20</v>
      </c>
      <c r="T362" s="685"/>
      <c r="U362" s="359" t="s">
        <v>21</v>
      </c>
      <c r="V362" s="685"/>
      <c r="W362" s="359" t="s">
        <v>22</v>
      </c>
      <c r="X362" s="1305"/>
      <c r="Y362" s="1306"/>
    </row>
    <row r="363" spans="3:25" ht="16.5" customHeight="1">
      <c r="D363" s="1400"/>
      <c r="E363" s="1401"/>
      <c r="F363" s="1401"/>
      <c r="G363" s="1389"/>
      <c r="H363" s="1390"/>
      <c r="I363" s="1391"/>
      <c r="J363" s="1383"/>
      <c r="K363" s="1384"/>
      <c r="L363" s="681"/>
      <c r="M363" s="682" t="s">
        <v>111</v>
      </c>
      <c r="N363" s="683"/>
      <c r="O363" s="1405"/>
      <c r="P363" s="1406"/>
      <c r="Q363" s="1383"/>
      <c r="R363" s="1398"/>
      <c r="S363" s="1398"/>
      <c r="T363" s="1398"/>
      <c r="U363" s="1398"/>
      <c r="V363" s="1398"/>
      <c r="W363" s="1398"/>
      <c r="X363" s="1307"/>
      <c r="Y363" s="1308"/>
    </row>
    <row r="364" spans="3:25" ht="16.5" customHeight="1">
      <c r="D364" s="1402"/>
      <c r="E364" s="1403"/>
      <c r="F364" s="1403"/>
      <c r="G364" s="1299"/>
      <c r="H364" s="1300"/>
      <c r="I364" s="1301"/>
      <c r="J364" s="1383"/>
      <c r="K364" s="1398"/>
      <c r="L364" s="1398"/>
      <c r="M364" s="1398"/>
      <c r="N364" s="1398"/>
      <c r="O364" s="1398"/>
      <c r="P364" s="1384"/>
      <c r="Q364" s="584"/>
      <c r="R364" s="584"/>
      <c r="S364" s="446" t="s">
        <v>20</v>
      </c>
      <c r="T364" s="584"/>
      <c r="U364" s="446" t="s">
        <v>21</v>
      </c>
      <c r="V364" s="584"/>
      <c r="W364" s="446" t="s">
        <v>22</v>
      </c>
      <c r="X364" s="1309"/>
      <c r="Y364" s="1310"/>
    </row>
    <row r="365" spans="3:25" ht="16.5" customHeight="1">
      <c r="D365" s="1387"/>
      <c r="E365" s="1388"/>
      <c r="F365" s="1388"/>
      <c r="G365" s="1387"/>
      <c r="H365" s="1388"/>
      <c r="I365" s="1388"/>
      <c r="J365" s="584"/>
      <c r="K365" s="684"/>
      <c r="L365" s="64" t="s">
        <v>20</v>
      </c>
      <c r="M365" s="598"/>
      <c r="N365" s="651" t="s">
        <v>21</v>
      </c>
      <c r="O365" s="684"/>
      <c r="P365" s="64" t="s">
        <v>22</v>
      </c>
      <c r="Q365" s="584"/>
      <c r="R365" s="685"/>
      <c r="S365" s="359" t="s">
        <v>20</v>
      </c>
      <c r="T365" s="685"/>
      <c r="U365" s="359" t="s">
        <v>21</v>
      </c>
      <c r="V365" s="685"/>
      <c r="W365" s="359" t="s">
        <v>22</v>
      </c>
      <c r="X365" s="1305"/>
      <c r="Y365" s="1306"/>
    </row>
    <row r="366" spans="3:25" ht="16.5" customHeight="1">
      <c r="D366" s="1400"/>
      <c r="E366" s="1401"/>
      <c r="F366" s="1401"/>
      <c r="G366" s="1389"/>
      <c r="H366" s="1390"/>
      <c r="I366" s="1391"/>
      <c r="J366" s="1383"/>
      <c r="K366" s="1384"/>
      <c r="L366" s="681"/>
      <c r="M366" s="682" t="s">
        <v>111</v>
      </c>
      <c r="N366" s="683"/>
      <c r="O366" s="1405"/>
      <c r="P366" s="1406"/>
      <c r="Q366" s="1383"/>
      <c r="R366" s="1398"/>
      <c r="S366" s="1398"/>
      <c r="T366" s="1398"/>
      <c r="U366" s="1398"/>
      <c r="V366" s="1398"/>
      <c r="W366" s="1398"/>
      <c r="X366" s="1307"/>
      <c r="Y366" s="1308"/>
    </row>
    <row r="367" spans="3:25" ht="16.5" customHeight="1">
      <c r="D367" s="1402"/>
      <c r="E367" s="1403"/>
      <c r="F367" s="1403"/>
      <c r="G367" s="1299"/>
      <c r="H367" s="1300"/>
      <c r="I367" s="1301"/>
      <c r="J367" s="1383"/>
      <c r="K367" s="1398"/>
      <c r="L367" s="1398"/>
      <c r="M367" s="1398"/>
      <c r="N367" s="1398"/>
      <c r="O367" s="1398"/>
      <c r="P367" s="1384"/>
      <c r="Q367" s="584"/>
      <c r="R367" s="584"/>
      <c r="S367" s="446" t="s">
        <v>20</v>
      </c>
      <c r="T367" s="584"/>
      <c r="U367" s="446" t="s">
        <v>21</v>
      </c>
      <c r="V367" s="584"/>
      <c r="W367" s="446" t="s">
        <v>22</v>
      </c>
      <c r="X367" s="1309"/>
      <c r="Y367" s="1310"/>
    </row>
    <row r="368" spans="3:25" ht="16.5" customHeight="1">
      <c r="D368" s="1387"/>
      <c r="E368" s="1388"/>
      <c r="F368" s="1388"/>
      <c r="G368" s="1387"/>
      <c r="H368" s="1388"/>
      <c r="I368" s="1388"/>
      <c r="J368" s="584"/>
      <c r="K368" s="684"/>
      <c r="L368" s="64" t="s">
        <v>20</v>
      </c>
      <c r="M368" s="598"/>
      <c r="N368" s="651" t="s">
        <v>21</v>
      </c>
      <c r="O368" s="684"/>
      <c r="P368" s="64" t="s">
        <v>22</v>
      </c>
      <c r="Q368" s="584"/>
      <c r="R368" s="685"/>
      <c r="S368" s="359" t="s">
        <v>20</v>
      </c>
      <c r="T368" s="685"/>
      <c r="U368" s="359" t="s">
        <v>21</v>
      </c>
      <c r="V368" s="685"/>
      <c r="W368" s="359" t="s">
        <v>22</v>
      </c>
      <c r="X368" s="1305"/>
      <c r="Y368" s="1306"/>
    </row>
    <row r="369" spans="3:25" ht="16.5" customHeight="1">
      <c r="D369" s="1400"/>
      <c r="E369" s="1401"/>
      <c r="F369" s="1401"/>
      <c r="G369" s="1389"/>
      <c r="H369" s="1390"/>
      <c r="I369" s="1391"/>
      <c r="J369" s="1383"/>
      <c r="K369" s="1384"/>
      <c r="L369" s="681"/>
      <c r="M369" s="682" t="s">
        <v>111</v>
      </c>
      <c r="N369" s="683"/>
      <c r="O369" s="1405"/>
      <c r="P369" s="1406"/>
      <c r="Q369" s="1383"/>
      <c r="R369" s="1398"/>
      <c r="S369" s="1398"/>
      <c r="T369" s="1398"/>
      <c r="U369" s="1398"/>
      <c r="V369" s="1398"/>
      <c r="W369" s="1398"/>
      <c r="X369" s="1307"/>
      <c r="Y369" s="1308"/>
    </row>
    <row r="370" spans="3:25" ht="16.5" customHeight="1">
      <c r="D370" s="1402"/>
      <c r="E370" s="1403"/>
      <c r="F370" s="1403"/>
      <c r="G370" s="1299"/>
      <c r="H370" s="1300"/>
      <c r="I370" s="1301"/>
      <c r="J370" s="1383"/>
      <c r="K370" s="1398"/>
      <c r="L370" s="1398"/>
      <c r="M370" s="1398"/>
      <c r="N370" s="1398"/>
      <c r="O370" s="1398"/>
      <c r="P370" s="1384"/>
      <c r="Q370" s="584"/>
      <c r="R370" s="584"/>
      <c r="S370" s="446" t="s">
        <v>20</v>
      </c>
      <c r="T370" s="584"/>
      <c r="U370" s="446" t="s">
        <v>21</v>
      </c>
      <c r="V370" s="584"/>
      <c r="W370" s="446" t="s">
        <v>22</v>
      </c>
      <c r="X370" s="1309"/>
      <c r="Y370" s="1310"/>
    </row>
    <row r="371" spans="3:25" ht="16.5" customHeight="1">
      <c r="D371" s="1387"/>
      <c r="E371" s="1388"/>
      <c r="F371" s="1388"/>
      <c r="G371" s="1387"/>
      <c r="H371" s="1388"/>
      <c r="I371" s="1388"/>
      <c r="J371" s="584"/>
      <c r="K371" s="684"/>
      <c r="L371" s="64" t="s">
        <v>20</v>
      </c>
      <c r="M371" s="598"/>
      <c r="N371" s="651" t="s">
        <v>21</v>
      </c>
      <c r="O371" s="684"/>
      <c r="P371" s="64" t="s">
        <v>22</v>
      </c>
      <c r="Q371" s="584"/>
      <c r="R371" s="685"/>
      <c r="S371" s="359" t="s">
        <v>20</v>
      </c>
      <c r="T371" s="685"/>
      <c r="U371" s="359" t="s">
        <v>21</v>
      </c>
      <c r="V371" s="685"/>
      <c r="W371" s="359" t="s">
        <v>22</v>
      </c>
      <c r="X371" s="1305"/>
      <c r="Y371" s="1306"/>
    </row>
    <row r="372" spans="3:25" ht="16.5" customHeight="1">
      <c r="D372" s="1400"/>
      <c r="E372" s="1401"/>
      <c r="F372" s="1401"/>
      <c r="G372" s="1389"/>
      <c r="H372" s="1390"/>
      <c r="I372" s="1391"/>
      <c r="J372" s="1383"/>
      <c r="K372" s="1384"/>
      <c r="L372" s="681"/>
      <c r="M372" s="682" t="s">
        <v>111</v>
      </c>
      <c r="N372" s="683"/>
      <c r="O372" s="1405"/>
      <c r="P372" s="1406"/>
      <c r="Q372" s="1383"/>
      <c r="R372" s="1398"/>
      <c r="S372" s="1398"/>
      <c r="T372" s="1398"/>
      <c r="U372" s="1398"/>
      <c r="V372" s="1398"/>
      <c r="W372" s="1398"/>
      <c r="X372" s="1307"/>
      <c r="Y372" s="1308"/>
    </row>
    <row r="373" spans="3:25" ht="16.5" customHeight="1">
      <c r="D373" s="1402"/>
      <c r="E373" s="1403"/>
      <c r="F373" s="1403"/>
      <c r="G373" s="1299"/>
      <c r="H373" s="1300"/>
      <c r="I373" s="1301"/>
      <c r="J373" s="1383"/>
      <c r="K373" s="1398"/>
      <c r="L373" s="1398"/>
      <c r="M373" s="1398"/>
      <c r="N373" s="1398"/>
      <c r="O373" s="1398"/>
      <c r="P373" s="1384"/>
      <c r="Q373" s="584"/>
      <c r="R373" s="584"/>
      <c r="S373" s="446" t="s">
        <v>20</v>
      </c>
      <c r="T373" s="584"/>
      <c r="U373" s="446" t="s">
        <v>21</v>
      </c>
      <c r="V373" s="584"/>
      <c r="W373" s="446" t="s">
        <v>22</v>
      </c>
      <c r="X373" s="1309"/>
      <c r="Y373" s="1310"/>
    </row>
    <row r="374" spans="3:25" ht="16.5" customHeight="1">
      <c r="E374" s="147" t="s">
        <v>756</v>
      </c>
      <c r="F374" s="147"/>
    </row>
    <row r="375" spans="3:25" ht="16.5" customHeight="1">
      <c r="E375" s="147" t="s">
        <v>651</v>
      </c>
      <c r="F375" s="147"/>
    </row>
    <row r="376" spans="3:25" ht="16.5" customHeight="1">
      <c r="E376" s="147" t="s">
        <v>438</v>
      </c>
      <c r="F376" s="147"/>
    </row>
    <row r="377" spans="3:25" ht="16.5" customHeight="1">
      <c r="E377" s="147" t="s">
        <v>439</v>
      </c>
      <c r="F377" s="147"/>
    </row>
    <row r="378" spans="3:25" ht="9.6" customHeight="1"/>
    <row r="379" spans="3:25" ht="16.5" customHeight="1">
      <c r="C379" s="62" t="s">
        <v>1728</v>
      </c>
    </row>
    <row r="380" spans="3:25" ht="16.5" customHeight="1">
      <c r="D380" s="64" t="s">
        <v>1715</v>
      </c>
    </row>
    <row r="381" spans="3:25" ht="16.5" customHeight="1">
      <c r="D381" s="1287"/>
      <c r="E381" s="987"/>
      <c r="F381" s="987"/>
      <c r="G381" s="1095" t="s">
        <v>1716</v>
      </c>
      <c r="H381" s="1095"/>
      <c r="I381" s="1095"/>
      <c r="J381" s="776" t="s">
        <v>629</v>
      </c>
      <c r="K381" s="776"/>
      <c r="L381" s="776"/>
      <c r="M381" s="534"/>
    </row>
    <row r="382" spans="3:25" ht="18.600000000000001" customHeight="1">
      <c r="D382" s="803" t="s">
        <v>1430</v>
      </c>
      <c r="E382" s="1288"/>
      <c r="F382" s="1288"/>
      <c r="G382" s="980"/>
      <c r="H382" s="981"/>
      <c r="I382" s="982"/>
      <c r="J382" s="980"/>
      <c r="K382" s="981"/>
      <c r="L382" s="982"/>
      <c r="M382" s="534"/>
    </row>
    <row r="383" spans="3:25" ht="16.5" customHeight="1">
      <c r="E383" s="147" t="s">
        <v>1717</v>
      </c>
    </row>
    <row r="384" spans="3:25" ht="16.5" customHeight="1">
      <c r="E384" s="1042" t="s">
        <v>1769</v>
      </c>
      <c r="F384" s="1042"/>
      <c r="G384" s="1042"/>
      <c r="H384" s="1042"/>
      <c r="I384" s="1042"/>
      <c r="J384" s="1042"/>
      <c r="K384" s="1042"/>
      <c r="L384" s="1042"/>
      <c r="M384" s="1042"/>
      <c r="N384" s="1042"/>
      <c r="O384" s="1042"/>
      <c r="P384" s="1042"/>
      <c r="Q384" s="1042"/>
      <c r="R384" s="1042"/>
      <c r="S384" s="1042"/>
      <c r="T384" s="1042"/>
      <c r="U384" s="1042"/>
      <c r="V384" s="1042"/>
      <c r="W384" s="1042"/>
      <c r="X384" s="1042"/>
      <c r="Y384" s="1042"/>
    </row>
    <row r="385" spans="3:24" ht="8.1" customHeight="1"/>
    <row r="386" spans="3:24" ht="16.5" customHeight="1">
      <c r="D386" s="64" t="str">
        <f>"イ　理事会・評議員会出席報酬（令和"&amp;Y1-1&amp;"年度分）の支給状況"</f>
        <v>イ　理事会・評議員会出席報酬（令和7年度分）の支給状況</v>
      </c>
    </row>
    <row r="387" spans="3:24" ht="16.5" customHeight="1">
      <c r="D387" s="987"/>
      <c r="E387" s="987"/>
      <c r="F387" s="987"/>
      <c r="G387" s="809" t="s">
        <v>114</v>
      </c>
      <c r="H387" s="809"/>
      <c r="I387" s="809"/>
      <c r="J387" s="776" t="s">
        <v>119</v>
      </c>
      <c r="K387" s="776"/>
      <c r="L387" s="776"/>
      <c r="M387" s="776"/>
      <c r="N387" s="776"/>
      <c r="O387" s="776"/>
      <c r="P387" s="776"/>
      <c r="Q387" s="776"/>
      <c r="R387" s="776"/>
      <c r="S387" s="776"/>
      <c r="T387" s="776"/>
      <c r="U387" s="776"/>
    </row>
    <row r="388" spans="3:24" ht="16.5" customHeight="1">
      <c r="D388" s="987"/>
      <c r="E388" s="987"/>
      <c r="F388" s="987"/>
      <c r="G388" s="1285" t="s">
        <v>115</v>
      </c>
      <c r="H388" s="1285"/>
      <c r="I388" s="1286"/>
      <c r="J388" s="809" t="s">
        <v>116</v>
      </c>
      <c r="K388" s="809"/>
      <c r="L388" s="809"/>
      <c r="M388" s="776"/>
      <c r="N388" s="776" t="s">
        <v>117</v>
      </c>
      <c r="O388" s="776"/>
      <c r="P388" s="776"/>
      <c r="Q388" s="776"/>
      <c r="R388" s="809" t="s">
        <v>118</v>
      </c>
      <c r="S388" s="809"/>
      <c r="T388" s="809"/>
      <c r="U388" s="776"/>
    </row>
    <row r="389" spans="3:24" ht="18" customHeight="1">
      <c r="D389" s="774" t="s">
        <v>112</v>
      </c>
      <c r="E389" s="774"/>
      <c r="F389" s="883"/>
      <c r="G389" s="798"/>
      <c r="H389" s="799"/>
      <c r="I389" s="464" t="s">
        <v>49</v>
      </c>
      <c r="J389" s="1015"/>
      <c r="K389" s="1016"/>
      <c r="L389" s="1017"/>
      <c r="M389" s="465" t="s">
        <v>121</v>
      </c>
      <c r="N389" s="1404"/>
      <c r="O389" s="1404"/>
      <c r="P389" s="1404"/>
      <c r="Q389" s="1022"/>
      <c r="R389" s="1015"/>
      <c r="S389" s="1016"/>
      <c r="T389" s="1017"/>
      <c r="U389" s="465" t="s">
        <v>121</v>
      </c>
    </row>
    <row r="390" spans="3:24" ht="18" customHeight="1">
      <c r="D390" s="774" t="s">
        <v>113</v>
      </c>
      <c r="E390" s="774"/>
      <c r="F390" s="883"/>
      <c r="G390" s="798"/>
      <c r="H390" s="799"/>
      <c r="I390" s="465" t="s">
        <v>49</v>
      </c>
      <c r="J390" s="1021"/>
      <c r="K390" s="1021"/>
      <c r="L390" s="1021"/>
      <c r="M390" s="1022"/>
      <c r="N390" s="1015"/>
      <c r="O390" s="1016"/>
      <c r="P390" s="1017"/>
      <c r="Q390" s="465" t="s">
        <v>121</v>
      </c>
      <c r="R390" s="1015"/>
      <c r="S390" s="1016"/>
      <c r="T390" s="1017"/>
      <c r="U390" s="465" t="s">
        <v>121</v>
      </c>
    </row>
    <row r="391" spans="3:24" ht="16.5" customHeight="1">
      <c r="E391" s="147" t="s">
        <v>652</v>
      </c>
    </row>
    <row r="392" spans="3:24" ht="16.5" customHeight="1">
      <c r="E392" s="147" t="s">
        <v>1632</v>
      </c>
    </row>
    <row r="393" spans="3:24" ht="9.6" customHeight="1"/>
    <row r="394" spans="3:24" ht="16.5" customHeight="1">
      <c r="C394" s="62" t="s">
        <v>228</v>
      </c>
    </row>
    <row r="395" spans="3:24" ht="32.450000000000003" customHeight="1">
      <c r="D395" s="987"/>
      <c r="E395" s="987"/>
      <c r="F395" s="987"/>
      <c r="G395" s="987"/>
      <c r="H395" s="962" t="s">
        <v>123</v>
      </c>
      <c r="I395" s="809"/>
      <c r="J395" s="962" t="str">
        <f>"令和"&amp;Y1-1&amp;"年度
増減の整理"</f>
        <v>令和7年度
増減の整理</v>
      </c>
      <c r="K395" s="962"/>
      <c r="L395" s="962"/>
      <c r="M395" s="962" t="s">
        <v>124</v>
      </c>
      <c r="N395" s="809"/>
      <c r="O395" s="962" t="s">
        <v>125</v>
      </c>
      <c r="P395" s="809"/>
    </row>
    <row r="396" spans="3:24" ht="18" customHeight="1">
      <c r="D396" s="519" t="s">
        <v>122</v>
      </c>
      <c r="E396" s="519"/>
      <c r="F396" s="519"/>
      <c r="G396" s="428"/>
      <c r="H396" s="778"/>
      <c r="I396" s="778"/>
      <c r="J396" s="1020"/>
      <c r="K396" s="1020"/>
      <c r="L396" s="1020"/>
      <c r="M396" s="778"/>
      <c r="N396" s="778"/>
      <c r="O396" s="778"/>
      <c r="P396" s="778"/>
    </row>
    <row r="397" spans="3:24" ht="16.5" customHeight="1">
      <c r="E397" s="147" t="s">
        <v>653</v>
      </c>
    </row>
    <row r="398" spans="3:24" ht="9.6" customHeight="1">
      <c r="S398" s="687"/>
    </row>
    <row r="399" spans="3:24" ht="15.6" customHeight="1">
      <c r="P399" s="792" t="s">
        <v>32</v>
      </c>
      <c r="Q399" s="792"/>
      <c r="R399" s="792"/>
      <c r="S399" s="820">
        <f>$Q$9</f>
        <v>0</v>
      </c>
      <c r="T399" s="820"/>
      <c r="U399" s="820"/>
      <c r="V399" s="820"/>
      <c r="W399" s="820"/>
      <c r="X399" s="820"/>
    </row>
    <row r="400" spans="3:24" ht="16.5" customHeight="1">
      <c r="C400" s="62" t="s">
        <v>668</v>
      </c>
    </row>
    <row r="401" spans="3:24" ht="16.5" customHeight="1">
      <c r="D401" s="428" t="s">
        <v>126</v>
      </c>
      <c r="E401" s="61"/>
      <c r="F401" s="61"/>
      <c r="G401" s="61"/>
      <c r="H401" s="481"/>
      <c r="I401" s="481"/>
      <c r="J401" s="481"/>
      <c r="K401" s="481"/>
      <c r="L401" s="482"/>
      <c r="M401" s="800"/>
      <c r="N401" s="1399"/>
      <c r="O401" s="907"/>
      <c r="P401" s="907"/>
      <c r="Q401" s="1123"/>
      <c r="R401" s="1124"/>
      <c r="S401" s="590"/>
    </row>
    <row r="402" spans="3:24" ht="30" customHeight="1">
      <c r="D402" s="1082" t="s">
        <v>737</v>
      </c>
      <c r="E402" s="823"/>
      <c r="F402" s="823"/>
      <c r="G402" s="823"/>
      <c r="H402" s="823"/>
      <c r="I402" s="428" t="s">
        <v>669</v>
      </c>
      <c r="J402" s="61"/>
      <c r="K402" s="61"/>
      <c r="L402" s="66"/>
      <c r="M402" s="1407"/>
      <c r="N402" s="1408"/>
      <c r="O402" s="1409"/>
      <c r="P402" s="1409"/>
      <c r="Q402" s="1409"/>
      <c r="R402" s="1409"/>
      <c r="S402" s="1410"/>
      <c r="T402" s="1410"/>
      <c r="U402" s="1410"/>
      <c r="V402" s="1410"/>
      <c r="W402" s="1410"/>
      <c r="X402" s="1411"/>
    </row>
    <row r="403" spans="3:24" ht="16.5" customHeight="1">
      <c r="D403" s="1151"/>
      <c r="E403" s="826"/>
      <c r="F403" s="826"/>
      <c r="G403" s="826"/>
      <c r="H403" s="826"/>
      <c r="I403" s="428" t="s">
        <v>229</v>
      </c>
      <c r="J403" s="61"/>
      <c r="K403" s="61"/>
      <c r="L403" s="505"/>
      <c r="M403" s="985"/>
      <c r="N403" s="986"/>
      <c r="O403" s="977"/>
      <c r="P403" s="977"/>
      <c r="Q403" s="977"/>
      <c r="R403" s="978"/>
      <c r="S403" s="690"/>
      <c r="T403" s="690"/>
      <c r="U403" s="690"/>
      <c r="V403" s="690"/>
      <c r="W403" s="691"/>
      <c r="X403" s="691"/>
    </row>
    <row r="404" spans="3:24" ht="30" customHeight="1">
      <c r="D404" s="1087"/>
      <c r="E404" s="944"/>
      <c r="F404" s="944"/>
      <c r="G404" s="944"/>
      <c r="H404" s="944"/>
      <c r="I404" s="838" t="s">
        <v>1020</v>
      </c>
      <c r="J404" s="839"/>
      <c r="K404" s="839"/>
      <c r="L404" s="840"/>
      <c r="M404" s="1461"/>
      <c r="N404" s="1462"/>
      <c r="O404" s="1462"/>
      <c r="P404" s="1462"/>
      <c r="Q404" s="1462"/>
      <c r="R404" s="1462"/>
      <c r="S404" s="1462"/>
      <c r="T404" s="1462"/>
      <c r="U404" s="1462"/>
      <c r="V404" s="1462"/>
      <c r="W404" s="1463"/>
      <c r="X404" s="1464"/>
    </row>
    <row r="405" spans="3:24" ht="16.5" customHeight="1">
      <c r="E405" s="147" t="s">
        <v>757</v>
      </c>
    </row>
    <row r="406" spans="3:24" ht="9.6" customHeight="1"/>
    <row r="407" spans="3:24" ht="16.5" customHeight="1">
      <c r="C407" s="62" t="s">
        <v>127</v>
      </c>
    </row>
    <row r="408" spans="3:24" ht="16.5" customHeight="1">
      <c r="D408" s="64" t="s">
        <v>597</v>
      </c>
      <c r="E408" s="484" t="s">
        <v>1887</v>
      </c>
      <c r="F408" s="485"/>
      <c r="G408" s="485"/>
      <c r="H408" s="485"/>
      <c r="I408" s="486"/>
      <c r="J408" s="692" t="s">
        <v>505</v>
      </c>
      <c r="K408" s="1053" t="s">
        <v>655</v>
      </c>
      <c r="L408" s="1055"/>
    </row>
    <row r="409" spans="3:24" ht="14.1" customHeight="1"/>
    <row r="410" spans="3:24" ht="16.5" customHeight="1">
      <c r="D410" s="64" t="s">
        <v>598</v>
      </c>
      <c r="E410" s="484" t="s">
        <v>1888</v>
      </c>
      <c r="F410" s="485"/>
      <c r="G410" s="485"/>
      <c r="H410" s="485"/>
      <c r="I410" s="486"/>
      <c r="O410" s="1116" t="s">
        <v>654</v>
      </c>
      <c r="P410" s="909"/>
      <c r="Q410" s="909"/>
      <c r="R410" s="909"/>
      <c r="S410" s="909"/>
      <c r="T410" s="909"/>
      <c r="U410" s="1174"/>
    </row>
    <row r="411" spans="3:24" ht="4.5" customHeight="1">
      <c r="O411" s="1457"/>
      <c r="P411" s="1458"/>
      <c r="Q411" s="1458"/>
      <c r="R411" s="1458"/>
      <c r="S411" s="1458"/>
      <c r="T411" s="1458"/>
      <c r="U411" s="1459"/>
    </row>
    <row r="412" spans="3:24" ht="32.450000000000003" customHeight="1">
      <c r="D412" s="819" t="s">
        <v>136</v>
      </c>
      <c r="E412" s="774"/>
      <c r="F412" s="774"/>
      <c r="G412" s="774"/>
      <c r="H412" s="774"/>
      <c r="I412" s="883"/>
      <c r="J412" s="1015"/>
      <c r="K412" s="1016"/>
      <c r="L412" s="1016"/>
      <c r="M412" s="1017"/>
      <c r="N412" s="464" t="s">
        <v>121</v>
      </c>
      <c r="O412" s="1387"/>
      <c r="P412" s="1465"/>
      <c r="Q412" s="1465"/>
      <c r="R412" s="1465"/>
      <c r="S412" s="1465"/>
      <c r="T412" s="1465"/>
      <c r="U412" s="1466"/>
    </row>
    <row r="413" spans="3:24" ht="32.450000000000003" customHeight="1">
      <c r="D413" s="819" t="s">
        <v>137</v>
      </c>
      <c r="E413" s="774"/>
      <c r="F413" s="774"/>
      <c r="G413" s="774"/>
      <c r="H413" s="774"/>
      <c r="I413" s="883"/>
      <c r="J413" s="1015"/>
      <c r="K413" s="1016"/>
      <c r="L413" s="1016"/>
      <c r="M413" s="1017"/>
      <c r="N413" s="464" t="s">
        <v>121</v>
      </c>
      <c r="O413" s="1467"/>
      <c r="P413" s="1468"/>
      <c r="Q413" s="1468"/>
      <c r="R413" s="1468"/>
      <c r="S413" s="1468"/>
      <c r="T413" s="1468"/>
      <c r="U413" s="1469"/>
    </row>
    <row r="414" spans="3:24" ht="32.450000000000003" customHeight="1">
      <c r="D414" s="819" t="s">
        <v>750</v>
      </c>
      <c r="E414" s="774"/>
      <c r="F414" s="774"/>
      <c r="G414" s="774"/>
      <c r="H414" s="774"/>
      <c r="I414" s="883"/>
      <c r="J414" s="1015"/>
      <c r="K414" s="1016"/>
      <c r="L414" s="1016"/>
      <c r="M414" s="1017"/>
      <c r="N414" s="464" t="s">
        <v>121</v>
      </c>
      <c r="O414" s="1470"/>
      <c r="P414" s="1471"/>
      <c r="Q414" s="1471"/>
      <c r="R414" s="1471"/>
      <c r="S414" s="1471"/>
      <c r="T414" s="1471"/>
      <c r="U414" s="1472"/>
    </row>
    <row r="415" spans="3:24" ht="16.5" customHeight="1">
      <c r="E415" s="147" t="s">
        <v>138</v>
      </c>
    </row>
    <row r="416" spans="3:24" ht="9.6" customHeight="1"/>
    <row r="417" spans="3:22" ht="16.5" customHeight="1">
      <c r="C417" s="62" t="s">
        <v>759</v>
      </c>
    </row>
    <row r="418" spans="3:22" ht="16.5" customHeight="1">
      <c r="D418" s="428" t="s">
        <v>658</v>
      </c>
      <c r="E418" s="61"/>
      <c r="F418" s="61"/>
      <c r="G418" s="61"/>
      <c r="H418" s="66"/>
      <c r="I418" s="829"/>
      <c r="J418" s="1242"/>
      <c r="K418" s="1242"/>
      <c r="L418" s="1242"/>
      <c r="M418" s="1242"/>
      <c r="N418" s="1242"/>
      <c r="O418" s="1242"/>
      <c r="P418" s="1242"/>
      <c r="Q418" s="914"/>
      <c r="R418" s="914"/>
      <c r="S418" s="914"/>
    </row>
    <row r="419" spans="3:22" ht="3.95" customHeight="1"/>
    <row r="420" spans="3:22" ht="15.6" customHeight="1">
      <c r="I420" s="1053" t="s">
        <v>660</v>
      </c>
      <c r="J420" s="1055"/>
      <c r="K420" s="147" t="s">
        <v>1706</v>
      </c>
    </row>
    <row r="421" spans="3:22" ht="16.5" customHeight="1">
      <c r="E421" s="147" t="s">
        <v>139</v>
      </c>
    </row>
    <row r="422" spans="3:22" ht="9.6" customHeight="1"/>
    <row r="423" spans="3:22" ht="16.5" customHeight="1">
      <c r="C423" s="62" t="s">
        <v>1889</v>
      </c>
    </row>
    <row r="424" spans="3:22" ht="16.5" customHeight="1">
      <c r="D424" s="1010" t="s">
        <v>145</v>
      </c>
      <c r="E424" s="1010"/>
      <c r="F424" s="1010"/>
      <c r="G424" s="1010"/>
      <c r="H424" s="1010"/>
      <c r="I424" s="1010"/>
      <c r="J424" s="1010"/>
      <c r="K424" s="1010"/>
      <c r="L424" s="1010"/>
      <c r="M424" s="1010"/>
      <c r="N424" s="1010"/>
      <c r="O424" s="1010"/>
      <c r="P424" s="1229"/>
      <c r="Q424" s="1229"/>
      <c r="R424" s="1229"/>
    </row>
    <row r="425" spans="3:22" ht="16.5" customHeight="1">
      <c r="D425" s="1010" t="s">
        <v>1764</v>
      </c>
      <c r="E425" s="1010"/>
      <c r="F425" s="1010"/>
      <c r="G425" s="1010"/>
      <c r="H425" s="1010"/>
      <c r="I425" s="1010"/>
      <c r="J425" s="1010"/>
      <c r="K425" s="1010"/>
      <c r="L425" s="1010"/>
      <c r="M425" s="1010"/>
      <c r="N425" s="1010"/>
      <c r="O425" s="1010"/>
      <c r="P425" s="1229"/>
      <c r="Q425" s="1229"/>
      <c r="R425" s="1229"/>
    </row>
    <row r="426" spans="3:22" ht="16.5" customHeight="1">
      <c r="E426" s="64" t="s">
        <v>146</v>
      </c>
    </row>
    <row r="427" spans="3:22" ht="9.6" customHeight="1"/>
    <row r="428" spans="3:22" ht="16.5" customHeight="1">
      <c r="C428" s="62" t="s">
        <v>760</v>
      </c>
    </row>
    <row r="429" spans="3:22" ht="16.5" customHeight="1">
      <c r="D429" s="147" t="s">
        <v>154</v>
      </c>
    </row>
    <row r="430" spans="3:22" ht="16.5" customHeight="1">
      <c r="D430" s="428" t="s">
        <v>231</v>
      </c>
      <c r="E430" s="61"/>
      <c r="F430" s="66"/>
      <c r="G430" s="800"/>
      <c r="H430" s="1399"/>
      <c r="I430" s="907"/>
      <c r="J430" s="907"/>
      <c r="K430" s="907"/>
      <c r="L430" s="908"/>
    </row>
    <row r="431" spans="3:22" ht="3" customHeight="1"/>
    <row r="432" spans="3:22" ht="32.450000000000003" customHeight="1">
      <c r="D432" s="920" t="s">
        <v>1890</v>
      </c>
      <c r="E432" s="1436"/>
      <c r="F432" s="1436"/>
      <c r="G432" s="1437"/>
      <c r="H432" s="1438" t="s">
        <v>147</v>
      </c>
      <c r="I432" s="1439"/>
      <c r="J432" s="1439"/>
      <c r="K432" s="1440"/>
      <c r="L432" s="1448" t="s">
        <v>148</v>
      </c>
      <c r="M432" s="1326"/>
      <c r="N432" s="1448" t="s">
        <v>149</v>
      </c>
      <c r="O432" s="1326"/>
      <c r="P432" s="1438" t="s">
        <v>150</v>
      </c>
      <c r="Q432" s="1439"/>
      <c r="R432" s="1439"/>
      <c r="S432" s="1439"/>
      <c r="T432" s="1439"/>
      <c r="U432" s="1439"/>
      <c r="V432" s="1440"/>
    </row>
    <row r="433" spans="3:22" ht="16.5" customHeight="1">
      <c r="D433" s="693"/>
      <c r="E433" s="384"/>
      <c r="F433" s="384"/>
      <c r="G433" s="385"/>
      <c r="H433" s="1383"/>
      <c r="I433" s="1398"/>
      <c r="J433" s="1398"/>
      <c r="K433" s="1441"/>
      <c r="L433" s="1169"/>
      <c r="M433" s="852"/>
      <c r="N433" s="1169"/>
      <c r="O433" s="852"/>
      <c r="P433" s="1433"/>
      <c r="Q433" s="1434"/>
      <c r="R433" s="1434"/>
      <c r="S433" s="1434"/>
      <c r="T433" s="1434"/>
      <c r="U433" s="1434"/>
      <c r="V433" s="1435"/>
    </row>
    <row r="434" spans="3:22" ht="16.5" customHeight="1">
      <c r="D434" s="693"/>
      <c r="E434" s="384"/>
      <c r="F434" s="384"/>
      <c r="G434" s="385"/>
      <c r="H434" s="1383"/>
      <c r="I434" s="1398"/>
      <c r="J434" s="1398"/>
      <c r="K434" s="1441"/>
      <c r="L434" s="1169"/>
      <c r="M434" s="852"/>
      <c r="N434" s="1169"/>
      <c r="O434" s="852"/>
      <c r="P434" s="1433"/>
      <c r="Q434" s="1434"/>
      <c r="R434" s="1434"/>
      <c r="S434" s="1434"/>
      <c r="T434" s="1434"/>
      <c r="U434" s="1434"/>
      <c r="V434" s="1435"/>
    </row>
    <row r="435" spans="3:22" ht="16.5" customHeight="1">
      <c r="D435" s="693"/>
      <c r="E435" s="384"/>
      <c r="F435" s="384"/>
      <c r="G435" s="385"/>
      <c r="H435" s="1383"/>
      <c r="I435" s="1398"/>
      <c r="J435" s="1398"/>
      <c r="K435" s="1441"/>
      <c r="L435" s="1169"/>
      <c r="M435" s="852"/>
      <c r="N435" s="1169"/>
      <c r="O435" s="852"/>
      <c r="P435" s="1433"/>
      <c r="Q435" s="1434"/>
      <c r="R435" s="1434"/>
      <c r="S435" s="1434"/>
      <c r="T435" s="1434"/>
      <c r="U435" s="1434"/>
      <c r="V435" s="1435"/>
    </row>
    <row r="436" spans="3:22" ht="16.5" customHeight="1">
      <c r="D436" s="693"/>
      <c r="E436" s="384"/>
      <c r="F436" s="384"/>
      <c r="G436" s="385"/>
      <c r="H436" s="1383"/>
      <c r="I436" s="1398"/>
      <c r="J436" s="1398"/>
      <c r="K436" s="1441"/>
      <c r="L436" s="1169"/>
      <c r="M436" s="852"/>
      <c r="N436" s="1169"/>
      <c r="O436" s="852"/>
      <c r="P436" s="1433"/>
      <c r="Q436" s="1434"/>
      <c r="R436" s="1434"/>
      <c r="S436" s="1434"/>
      <c r="T436" s="1434"/>
      <c r="U436" s="1434"/>
      <c r="V436" s="1435"/>
    </row>
    <row r="437" spans="3:22" ht="16.5" customHeight="1">
      <c r="D437" s="693"/>
      <c r="E437" s="384"/>
      <c r="F437" s="384"/>
      <c r="G437" s="385"/>
      <c r="H437" s="1383"/>
      <c r="I437" s="1398"/>
      <c r="J437" s="1398"/>
      <c r="K437" s="1441"/>
      <c r="L437" s="1169"/>
      <c r="M437" s="852"/>
      <c r="N437" s="1169"/>
      <c r="O437" s="852"/>
      <c r="P437" s="1433"/>
      <c r="Q437" s="1434"/>
      <c r="R437" s="1434"/>
      <c r="S437" s="1434"/>
      <c r="T437" s="1434"/>
      <c r="U437" s="1434"/>
      <c r="V437" s="1435"/>
    </row>
    <row r="438" spans="3:22" ht="16.5" customHeight="1">
      <c r="E438" s="147" t="s">
        <v>1786</v>
      </c>
    </row>
    <row r="439" spans="3:22" ht="9" customHeight="1"/>
    <row r="440" spans="3:22" ht="16.5" customHeight="1">
      <c r="C440" s="62" t="s">
        <v>1415</v>
      </c>
    </row>
    <row r="441" spans="3:22" ht="16.5" customHeight="1">
      <c r="D441" s="428" t="s">
        <v>232</v>
      </c>
      <c r="E441" s="61"/>
      <c r="F441" s="61"/>
      <c r="G441" s="481"/>
      <c r="H441" s="800"/>
      <c r="I441" s="1399"/>
      <c r="J441" s="907"/>
      <c r="K441" s="907"/>
      <c r="L441" s="907"/>
      <c r="M441" s="908"/>
    </row>
    <row r="442" spans="3:22" ht="3.6" customHeight="1"/>
    <row r="443" spans="3:22" ht="16.5" customHeight="1">
      <c r="D443" s="1442" t="s">
        <v>440</v>
      </c>
      <c r="E443" s="1443"/>
      <c r="F443" s="1443"/>
      <c r="G443" s="1443"/>
      <c r="H443" s="1443"/>
      <c r="I443" s="1443"/>
      <c r="J443" s="1443"/>
      <c r="K443" s="1444"/>
      <c r="L443" s="1082" t="s">
        <v>441</v>
      </c>
      <c r="M443" s="845"/>
      <c r="N443" s="845"/>
      <c r="O443" s="845"/>
      <c r="P443" s="680"/>
    </row>
    <row r="444" spans="3:22" ht="18.600000000000001" customHeight="1">
      <c r="D444" s="898"/>
      <c r="E444" s="898"/>
      <c r="F444" s="898"/>
      <c r="G444" s="898"/>
      <c r="H444" s="898"/>
      <c r="I444" s="898"/>
      <c r="J444" s="898"/>
      <c r="K444" s="898"/>
      <c r="L444" s="1038"/>
      <c r="M444" s="1038"/>
      <c r="N444" s="1038"/>
      <c r="O444" s="1038"/>
      <c r="P444" s="465" t="s">
        <v>121</v>
      </c>
    </row>
    <row r="445" spans="3:22" ht="18.600000000000001" customHeight="1">
      <c r="D445" s="898"/>
      <c r="E445" s="898"/>
      <c r="F445" s="898"/>
      <c r="G445" s="898"/>
      <c r="H445" s="898"/>
      <c r="I445" s="898"/>
      <c r="J445" s="898"/>
      <c r="K445" s="898"/>
      <c r="L445" s="1038"/>
      <c r="M445" s="1038"/>
      <c r="N445" s="1038"/>
      <c r="O445" s="1038"/>
      <c r="P445" s="465" t="s">
        <v>121</v>
      </c>
    </row>
    <row r="446" spans="3:22" ht="16.5" customHeight="1">
      <c r="E446" s="147" t="s">
        <v>761</v>
      </c>
    </row>
    <row r="447" spans="3:22" ht="9.6" customHeight="1"/>
    <row r="448" spans="3:22" ht="16.5" customHeight="1">
      <c r="C448" s="62" t="s">
        <v>230</v>
      </c>
    </row>
    <row r="449" spans="3:24" ht="16.5" customHeight="1">
      <c r="D449" s="803" t="str">
        <f>"翌年度繰越収支差額（令和"&amp;Y1-1&amp;"年度末）"</f>
        <v>翌年度繰越収支差額（令和7年度末）</v>
      </c>
      <c r="E449" s="803"/>
      <c r="F449" s="803"/>
      <c r="G449" s="803"/>
      <c r="H449" s="803"/>
      <c r="I449" s="803"/>
      <c r="J449" s="803"/>
      <c r="K449" s="827"/>
      <c r="L449" s="1015"/>
      <c r="M449" s="1016"/>
      <c r="N449" s="1016"/>
      <c r="O449" s="1017"/>
      <c r="P449" s="465" t="s">
        <v>121</v>
      </c>
    </row>
    <row r="450" spans="3:24" ht="16.5" customHeight="1">
      <c r="D450" s="774" t="str">
        <f>"減価償却累計額（令和"&amp;Y1-1&amp;"年度末）"</f>
        <v>減価償却累計額（令和7年度末）</v>
      </c>
      <c r="E450" s="774"/>
      <c r="F450" s="774"/>
      <c r="G450" s="774"/>
      <c r="H450" s="774"/>
      <c r="I450" s="774"/>
      <c r="J450" s="774"/>
      <c r="K450" s="883"/>
      <c r="L450" s="1015"/>
      <c r="M450" s="1016"/>
      <c r="N450" s="1016"/>
      <c r="O450" s="1017"/>
      <c r="P450" s="465" t="s">
        <v>121</v>
      </c>
    </row>
    <row r="451" spans="3:24" ht="16.5" customHeight="1">
      <c r="D451" s="774" t="str">
        <f>"現金預金（令和"&amp;Y1-1&amp;"年度末）"</f>
        <v>現金預金（令和7年度末）</v>
      </c>
      <c r="E451" s="774"/>
      <c r="F451" s="774"/>
      <c r="G451" s="774"/>
      <c r="H451" s="774"/>
      <c r="I451" s="774"/>
      <c r="J451" s="774"/>
      <c r="K451" s="883"/>
      <c r="L451" s="1015"/>
      <c r="M451" s="1016"/>
      <c r="N451" s="1016"/>
      <c r="O451" s="1017"/>
      <c r="P451" s="465" t="s">
        <v>121</v>
      </c>
    </row>
    <row r="452" spans="3:24" ht="16.5" customHeight="1">
      <c r="E452" s="147" t="s">
        <v>1787</v>
      </c>
    </row>
    <row r="453" spans="3:24" ht="16.5" customHeight="1">
      <c r="E453" s="147" t="s">
        <v>1788</v>
      </c>
    </row>
    <row r="454" spans="3:24" ht="12" customHeight="1">
      <c r="E454" s="147"/>
    </row>
    <row r="455" spans="3:24" ht="15.6" customHeight="1">
      <c r="P455" s="792" t="s">
        <v>32</v>
      </c>
      <c r="Q455" s="792"/>
      <c r="R455" s="792"/>
      <c r="S455" s="820">
        <f>$Q$9</f>
        <v>0</v>
      </c>
      <c r="T455" s="820"/>
      <c r="U455" s="820"/>
      <c r="V455" s="820"/>
      <c r="W455" s="820"/>
      <c r="X455" s="820"/>
    </row>
    <row r="456" spans="3:24" ht="9.6" customHeight="1">
      <c r="E456" s="147"/>
    </row>
    <row r="457" spans="3:24" ht="16.5" customHeight="1">
      <c r="C457" s="62" t="s">
        <v>1891</v>
      </c>
    </row>
    <row r="458" spans="3:24" ht="16.5" customHeight="1">
      <c r="C458" s="62"/>
      <c r="D458" s="644" t="s">
        <v>762</v>
      </c>
      <c r="E458" s="925" t="s">
        <v>1892</v>
      </c>
      <c r="F458" s="925"/>
      <c r="G458" s="925"/>
      <c r="H458" s="925"/>
      <c r="I458" s="925"/>
      <c r="J458" s="925"/>
      <c r="K458" s="925"/>
      <c r="L458" s="925"/>
      <c r="M458" s="925"/>
      <c r="N458" s="925"/>
      <c r="O458" s="925"/>
      <c r="P458" s="1015"/>
      <c r="Q458" s="1016"/>
      <c r="R458" s="1017"/>
      <c r="S458" s="465" t="s">
        <v>121</v>
      </c>
    </row>
    <row r="459" spans="3:24" ht="16.5" customHeight="1">
      <c r="C459" s="62"/>
      <c r="D459" s="642" t="s">
        <v>764</v>
      </c>
      <c r="E459" s="1013" t="s">
        <v>763</v>
      </c>
      <c r="F459" s="1013"/>
      <c r="G459" s="1013"/>
      <c r="H459" s="1013"/>
      <c r="I459" s="1013"/>
      <c r="J459" s="1013"/>
      <c r="K459" s="1013"/>
      <c r="L459" s="1013"/>
      <c r="M459" s="1013"/>
      <c r="N459" s="1013"/>
      <c r="O459" s="1014"/>
      <c r="P459" s="1018">
        <f>SUM(P460:R464)</f>
        <v>0</v>
      </c>
      <c r="Q459" s="1019"/>
      <c r="R459" s="1019"/>
      <c r="S459" s="465" t="s">
        <v>121</v>
      </c>
    </row>
    <row r="460" spans="3:24" ht="16.5" customHeight="1">
      <c r="C460" s="62"/>
      <c r="D460" s="689"/>
      <c r="E460" s="694"/>
      <c r="F460" s="621" t="s">
        <v>765</v>
      </c>
      <c r="G460" s="695"/>
      <c r="H460" s="695"/>
      <c r="I460" s="695"/>
      <c r="J460" s="621"/>
      <c r="K460" s="621"/>
      <c r="L460" s="621"/>
      <c r="M460" s="621"/>
      <c r="N460" s="621"/>
      <c r="O460" s="621"/>
      <c r="P460" s="1015"/>
      <c r="Q460" s="1016"/>
      <c r="R460" s="1017"/>
      <c r="S460" s="465" t="s">
        <v>121</v>
      </c>
    </row>
    <row r="461" spans="3:24" ht="16.5" customHeight="1">
      <c r="C461" s="62"/>
      <c r="D461" s="689"/>
      <c r="E461" s="694"/>
      <c r="F461" s="621" t="s">
        <v>766</v>
      </c>
      <c r="G461" s="695"/>
      <c r="H461" s="695"/>
      <c r="I461" s="695"/>
      <c r="J461" s="621"/>
      <c r="K461" s="621"/>
      <c r="L461" s="621"/>
      <c r="M461" s="621"/>
      <c r="N461" s="621"/>
      <c r="O461" s="621"/>
      <c r="P461" s="1015"/>
      <c r="Q461" s="1016"/>
      <c r="R461" s="1017"/>
      <c r="S461" s="465" t="s">
        <v>121</v>
      </c>
    </row>
    <row r="462" spans="3:24" ht="16.5" customHeight="1">
      <c r="D462" s="689"/>
      <c r="E462" s="694"/>
      <c r="F462" s="621" t="s">
        <v>767</v>
      </c>
      <c r="G462" s="695"/>
      <c r="H462" s="695"/>
      <c r="I462" s="695"/>
      <c r="J462" s="621"/>
      <c r="K462" s="621"/>
      <c r="L462" s="621"/>
      <c r="M462" s="621"/>
      <c r="N462" s="621"/>
      <c r="O462" s="621"/>
      <c r="P462" s="1015"/>
      <c r="Q462" s="1016"/>
      <c r="R462" s="1017"/>
      <c r="S462" s="465" t="s">
        <v>121</v>
      </c>
    </row>
    <row r="463" spans="3:24" ht="16.5" customHeight="1">
      <c r="D463" s="689"/>
      <c r="E463" s="694"/>
      <c r="F463" s="621" t="s">
        <v>1893</v>
      </c>
      <c r="G463" s="695"/>
      <c r="H463" s="695"/>
      <c r="I463" s="695"/>
      <c r="J463" s="621"/>
      <c r="K463" s="621"/>
      <c r="L463" s="621"/>
      <c r="M463" s="621"/>
      <c r="N463" s="621"/>
      <c r="O463" s="621"/>
      <c r="P463" s="1015"/>
      <c r="Q463" s="1016"/>
      <c r="R463" s="1017"/>
      <c r="S463" s="465" t="s">
        <v>121</v>
      </c>
    </row>
    <row r="464" spans="3:24" ht="16.5" customHeight="1" thickBot="1">
      <c r="D464" s="696"/>
      <c r="E464" s="697"/>
      <c r="F464" s="698" t="s">
        <v>768</v>
      </c>
      <c r="G464" s="699"/>
      <c r="H464" s="699"/>
      <c r="I464" s="699"/>
      <c r="J464" s="698"/>
      <c r="K464" s="698"/>
      <c r="L464" s="698"/>
      <c r="M464" s="698"/>
      <c r="N464" s="698"/>
      <c r="O464" s="698"/>
      <c r="P464" s="1449"/>
      <c r="Q464" s="1450"/>
      <c r="R464" s="1451"/>
      <c r="S464" s="700" t="s">
        <v>121</v>
      </c>
    </row>
    <row r="465" spans="1:24" ht="16.5" customHeight="1" thickTop="1">
      <c r="D465" s="847" t="s">
        <v>1201</v>
      </c>
      <c r="E465" s="848"/>
      <c r="F465" s="848"/>
      <c r="G465" s="848"/>
      <c r="H465" s="848"/>
      <c r="I465" s="848"/>
      <c r="J465" s="848"/>
      <c r="K465" s="848"/>
      <c r="L465" s="848"/>
      <c r="M465" s="848"/>
      <c r="N465" s="848"/>
      <c r="O465" s="849"/>
      <c r="P465" s="1454" t="str">
        <f>IFERROR(P458/P459,"-")</f>
        <v>-</v>
      </c>
      <c r="Q465" s="1455"/>
      <c r="R465" s="1456"/>
    </row>
    <row r="466" spans="1:24" ht="16.5" customHeight="1">
      <c r="E466" s="147" t="s">
        <v>1286</v>
      </c>
      <c r="P466" s="701"/>
      <c r="Q466" s="701"/>
      <c r="R466" s="701"/>
    </row>
    <row r="467" spans="1:24" ht="269.10000000000002" customHeight="1">
      <c r="D467" s="1478"/>
      <c r="E467" s="1479"/>
      <c r="F467" s="1479"/>
      <c r="G467" s="1479"/>
      <c r="H467" s="1479"/>
      <c r="I467" s="1479"/>
      <c r="J467" s="1479"/>
      <c r="K467" s="1479"/>
      <c r="L467" s="1479"/>
      <c r="M467" s="1479"/>
      <c r="N467" s="1479"/>
      <c r="O467" s="1479"/>
      <c r="P467" s="1479"/>
      <c r="Q467" s="1479"/>
      <c r="R467" s="1479"/>
      <c r="S467" s="1479"/>
      <c r="T467" s="1480"/>
      <c r="U467" s="1480"/>
      <c r="V467" s="1480"/>
      <c r="W467" s="1480"/>
      <c r="X467" s="1481"/>
    </row>
    <row r="468" spans="1:24" ht="16.5" customHeight="1">
      <c r="E468" s="147" t="s">
        <v>769</v>
      </c>
    </row>
    <row r="469" spans="1:24" ht="16.5" customHeight="1">
      <c r="E469" s="147" t="s">
        <v>1894</v>
      </c>
    </row>
    <row r="470" spans="1:24" ht="16.5" customHeight="1">
      <c r="E470" s="147"/>
      <c r="F470" s="147" t="s">
        <v>1895</v>
      </c>
    </row>
    <row r="471" spans="1:24" ht="16.5" customHeight="1">
      <c r="E471" s="147" t="s">
        <v>770</v>
      </c>
    </row>
    <row r="472" spans="1:24" ht="16.5" customHeight="1"/>
    <row r="473" spans="1:24" ht="11.1" customHeight="1"/>
    <row r="474" spans="1:24" ht="17.45" customHeight="1">
      <c r="P474" s="792" t="s">
        <v>772</v>
      </c>
      <c r="Q474" s="792"/>
      <c r="R474" s="792"/>
      <c r="S474" s="820">
        <f>$Q$11</f>
        <v>0</v>
      </c>
      <c r="T474" s="820"/>
      <c r="U474" s="820"/>
      <c r="V474" s="820"/>
      <c r="W474" s="820"/>
      <c r="X474" s="820"/>
    </row>
    <row r="475" spans="1:24" ht="16.5" customHeight="1">
      <c r="A475" s="670" t="s">
        <v>771</v>
      </c>
    </row>
    <row r="476" spans="1:24" ht="16.5" customHeight="1">
      <c r="B476" s="427" t="s">
        <v>13</v>
      </c>
    </row>
    <row r="477" spans="1:24" ht="16.5" customHeight="1">
      <c r="C477" s="62" t="s">
        <v>774</v>
      </c>
    </row>
    <row r="478" spans="1:24" ht="18.600000000000001" customHeight="1">
      <c r="D478" s="776" t="s">
        <v>775</v>
      </c>
      <c r="E478" s="776"/>
      <c r="F478" s="776"/>
      <c r="G478" s="776"/>
      <c r="H478" s="776"/>
      <c r="I478" s="776"/>
      <c r="J478" s="776"/>
      <c r="K478" s="776"/>
      <c r="L478" s="776"/>
      <c r="M478" s="776" t="s">
        <v>776</v>
      </c>
      <c r="N478" s="776"/>
      <c r="O478" s="776"/>
      <c r="P478" s="776"/>
    </row>
    <row r="479" spans="1:24" ht="18.600000000000001" customHeight="1">
      <c r="D479" s="774" t="s">
        <v>777</v>
      </c>
      <c r="E479" s="774"/>
      <c r="F479" s="774"/>
      <c r="G479" s="774"/>
      <c r="H479" s="774"/>
      <c r="I479" s="774"/>
      <c r="J479" s="774"/>
      <c r="K479" s="774"/>
      <c r="L479" s="774"/>
      <c r="M479" s="778"/>
      <c r="N479" s="778"/>
      <c r="O479" s="778"/>
      <c r="P479" s="778"/>
    </row>
    <row r="480" spans="1:24" ht="18.600000000000001" customHeight="1">
      <c r="D480" s="774" t="s">
        <v>790</v>
      </c>
      <c r="E480" s="774"/>
      <c r="F480" s="774"/>
      <c r="G480" s="774"/>
      <c r="H480" s="774"/>
      <c r="I480" s="774"/>
      <c r="J480" s="774"/>
      <c r="K480" s="774"/>
      <c r="L480" s="774"/>
      <c r="M480" s="778"/>
      <c r="N480" s="778"/>
      <c r="O480" s="778"/>
      <c r="P480" s="778"/>
    </row>
    <row r="481" spans="3:16" ht="18.600000000000001" customHeight="1">
      <c r="D481" s="774" t="s">
        <v>778</v>
      </c>
      <c r="E481" s="774"/>
      <c r="F481" s="774"/>
      <c r="G481" s="774"/>
      <c r="H481" s="774"/>
      <c r="I481" s="774"/>
      <c r="J481" s="774"/>
      <c r="K481" s="774"/>
      <c r="L481" s="774"/>
      <c r="M481" s="778"/>
      <c r="N481" s="778"/>
      <c r="O481" s="778"/>
      <c r="P481" s="778"/>
    </row>
    <row r="482" spans="3:16" ht="18.600000000000001" customHeight="1">
      <c r="D482" s="774" t="s">
        <v>779</v>
      </c>
      <c r="E482" s="774"/>
      <c r="F482" s="774"/>
      <c r="G482" s="774"/>
      <c r="H482" s="774"/>
      <c r="I482" s="774"/>
      <c r="J482" s="774"/>
      <c r="K482" s="774"/>
      <c r="L482" s="774"/>
      <c r="M482" s="778"/>
      <c r="N482" s="778"/>
      <c r="O482" s="778"/>
      <c r="P482" s="778"/>
    </row>
    <row r="483" spans="3:16" ht="18.600000000000001" customHeight="1">
      <c r="D483" s="774" t="s">
        <v>780</v>
      </c>
      <c r="E483" s="774"/>
      <c r="F483" s="774"/>
      <c r="G483" s="774"/>
      <c r="H483" s="774"/>
      <c r="I483" s="774"/>
      <c r="J483" s="774"/>
      <c r="K483" s="774"/>
      <c r="L483" s="774"/>
      <c r="M483" s="778"/>
      <c r="N483" s="778"/>
      <c r="O483" s="778"/>
      <c r="P483" s="778"/>
    </row>
    <row r="484" spans="3:16" ht="18.600000000000001" customHeight="1">
      <c r="D484" s="774" t="s">
        <v>781</v>
      </c>
      <c r="E484" s="774"/>
      <c r="F484" s="774"/>
      <c r="G484" s="774"/>
      <c r="H484" s="774"/>
      <c r="I484" s="774"/>
      <c r="J484" s="774"/>
      <c r="K484" s="774"/>
      <c r="L484" s="774"/>
      <c r="M484" s="778"/>
      <c r="N484" s="778"/>
      <c r="O484" s="778"/>
      <c r="P484" s="778"/>
    </row>
    <row r="485" spans="3:16" ht="18.600000000000001" customHeight="1">
      <c r="D485" s="774" t="s">
        <v>782</v>
      </c>
      <c r="E485" s="774"/>
      <c r="F485" s="774"/>
      <c r="G485" s="774"/>
      <c r="H485" s="774"/>
      <c r="I485" s="774"/>
      <c r="J485" s="774"/>
      <c r="K485" s="774"/>
      <c r="L485" s="774"/>
      <c r="M485" s="778"/>
      <c r="N485" s="778"/>
      <c r="O485" s="778"/>
      <c r="P485" s="778"/>
    </row>
    <row r="486" spans="3:16" ht="18.600000000000001" customHeight="1">
      <c r="D486" s="774" t="s">
        <v>783</v>
      </c>
      <c r="E486" s="774"/>
      <c r="F486" s="774"/>
      <c r="G486" s="774"/>
      <c r="H486" s="774"/>
      <c r="I486" s="774"/>
      <c r="J486" s="774"/>
      <c r="K486" s="774"/>
      <c r="L486" s="774"/>
      <c r="M486" s="778"/>
      <c r="N486" s="778"/>
      <c r="O486" s="778"/>
      <c r="P486" s="778"/>
    </row>
    <row r="487" spans="3:16" ht="18.600000000000001" customHeight="1">
      <c r="D487" s="774" t="s">
        <v>784</v>
      </c>
      <c r="E487" s="774"/>
      <c r="F487" s="774"/>
      <c r="G487" s="774"/>
      <c r="H487" s="774"/>
      <c r="I487" s="774"/>
      <c r="J487" s="774"/>
      <c r="K487" s="774"/>
      <c r="L487" s="774"/>
      <c r="M487" s="778"/>
      <c r="N487" s="778"/>
      <c r="O487" s="778"/>
      <c r="P487" s="778"/>
    </row>
    <row r="488" spans="3:16" ht="15.6" customHeight="1">
      <c r="E488" s="147" t="s">
        <v>785</v>
      </c>
    </row>
    <row r="489" spans="3:16" ht="9.6" customHeight="1"/>
    <row r="490" spans="3:16" ht="16.5" customHeight="1">
      <c r="C490" s="62" t="s">
        <v>794</v>
      </c>
    </row>
    <row r="491" spans="3:16" ht="18.600000000000001" customHeight="1">
      <c r="D491" s="776" t="s">
        <v>775</v>
      </c>
      <c r="E491" s="776"/>
      <c r="F491" s="776"/>
      <c r="G491" s="776"/>
      <c r="H491" s="776"/>
      <c r="I491" s="776"/>
      <c r="J491" s="776"/>
      <c r="K491" s="776"/>
      <c r="L491" s="776"/>
      <c r="M491" s="776" t="s">
        <v>776</v>
      </c>
      <c r="N491" s="776"/>
      <c r="O491" s="776"/>
      <c r="P491" s="776"/>
    </row>
    <row r="492" spans="3:16" ht="18.600000000000001" customHeight="1">
      <c r="D492" s="803" t="s">
        <v>786</v>
      </c>
      <c r="E492" s="803"/>
      <c r="F492" s="803"/>
      <c r="G492" s="803"/>
      <c r="H492" s="803"/>
      <c r="I492" s="803"/>
      <c r="J492" s="803"/>
      <c r="K492" s="803"/>
      <c r="L492" s="803"/>
      <c r="M492" s="778"/>
      <c r="N492" s="778"/>
      <c r="O492" s="778"/>
      <c r="P492" s="778"/>
    </row>
    <row r="493" spans="3:16" ht="18.600000000000001" customHeight="1">
      <c r="D493" s="803" t="s">
        <v>791</v>
      </c>
      <c r="E493" s="803"/>
      <c r="F493" s="803"/>
      <c r="G493" s="803"/>
      <c r="H493" s="803"/>
      <c r="I493" s="803"/>
      <c r="J493" s="803"/>
      <c r="K493" s="803"/>
      <c r="L493" s="803"/>
      <c r="M493" s="778"/>
      <c r="N493" s="778"/>
      <c r="O493" s="778"/>
      <c r="P493" s="778"/>
    </row>
    <row r="494" spans="3:16" ht="18.600000000000001" customHeight="1">
      <c r="D494" s="803" t="s">
        <v>787</v>
      </c>
      <c r="E494" s="803"/>
      <c r="F494" s="803"/>
      <c r="G494" s="803"/>
      <c r="H494" s="803"/>
      <c r="I494" s="803"/>
      <c r="J494" s="803"/>
      <c r="K494" s="803"/>
      <c r="L494" s="803"/>
      <c r="M494" s="778"/>
      <c r="N494" s="778"/>
      <c r="O494" s="778"/>
      <c r="P494" s="778"/>
    </row>
    <row r="495" spans="3:16" ht="18.600000000000001" customHeight="1">
      <c r="D495" s="803" t="s">
        <v>788</v>
      </c>
      <c r="E495" s="803"/>
      <c r="F495" s="803"/>
      <c r="G495" s="803"/>
      <c r="H495" s="803"/>
      <c r="I495" s="803"/>
      <c r="J495" s="803"/>
      <c r="K495" s="803"/>
      <c r="L495" s="803"/>
      <c r="M495" s="778"/>
      <c r="N495" s="778"/>
      <c r="O495" s="778"/>
      <c r="P495" s="778"/>
    </row>
    <row r="496" spans="3:16" ht="27.95" customHeight="1">
      <c r="D496" s="1446" t="s">
        <v>793</v>
      </c>
      <c r="E496" s="1447"/>
      <c r="F496" s="1447"/>
      <c r="G496" s="1447"/>
      <c r="H496" s="1447"/>
      <c r="I496" s="1447"/>
      <c r="J496" s="1447"/>
      <c r="K496" s="1447"/>
      <c r="L496" s="1447"/>
      <c r="M496" s="778"/>
      <c r="N496" s="778"/>
      <c r="O496" s="778"/>
      <c r="P496" s="778"/>
    </row>
    <row r="497" spans="3:22" ht="27.6" customHeight="1">
      <c r="D497" s="1264" t="s">
        <v>792</v>
      </c>
      <c r="E497" s="803"/>
      <c r="F497" s="803"/>
      <c r="G497" s="803"/>
      <c r="H497" s="803"/>
      <c r="I497" s="803"/>
      <c r="J497" s="803"/>
      <c r="K497" s="803"/>
      <c r="L497" s="803"/>
      <c r="M497" s="778"/>
      <c r="N497" s="778"/>
      <c r="O497" s="778"/>
      <c r="P497" s="778"/>
    </row>
    <row r="498" spans="3:22" ht="16.5" customHeight="1">
      <c r="D498" s="803" t="s">
        <v>1287</v>
      </c>
      <c r="E498" s="803"/>
      <c r="F498" s="803"/>
      <c r="G498" s="803"/>
      <c r="H498" s="803"/>
      <c r="I498" s="803"/>
      <c r="J498" s="803"/>
      <c r="K498" s="803"/>
      <c r="L498" s="803"/>
      <c r="M498" s="778"/>
      <c r="N498" s="778"/>
      <c r="O498" s="778"/>
      <c r="P498" s="778"/>
    </row>
    <row r="499" spans="3:22" ht="15.6" customHeight="1">
      <c r="E499" s="147" t="s">
        <v>795</v>
      </c>
    </row>
    <row r="500" spans="3:22" ht="9.6" customHeight="1"/>
    <row r="501" spans="3:22" ht="16.5" customHeight="1">
      <c r="C501" s="62" t="s">
        <v>1896</v>
      </c>
    </row>
    <row r="502" spans="3:22" ht="16.5" customHeight="1">
      <c r="D502" s="774"/>
      <c r="E502" s="774"/>
      <c r="F502" s="883"/>
      <c r="G502" s="1263"/>
      <c r="H502" s="1263"/>
      <c r="I502" s="1263"/>
      <c r="J502" s="61" t="s">
        <v>789</v>
      </c>
      <c r="K502" s="898"/>
      <c r="L502" s="898"/>
      <c r="M502" s="898"/>
      <c r="N502" s="61" t="s">
        <v>789</v>
      </c>
      <c r="O502" s="898"/>
      <c r="P502" s="898"/>
      <c r="Q502" s="898"/>
      <c r="R502" s="61" t="s">
        <v>789</v>
      </c>
      <c r="S502" s="898"/>
      <c r="T502" s="898"/>
      <c r="U502" s="898"/>
      <c r="V502" s="429" t="s">
        <v>789</v>
      </c>
    </row>
    <row r="503" spans="3:22" ht="24" customHeight="1">
      <c r="D503" s="774"/>
      <c r="E503" s="774"/>
      <c r="F503" s="774"/>
      <c r="G503" s="1266" t="s">
        <v>796</v>
      </c>
      <c r="H503" s="1278"/>
      <c r="I503" s="1266" t="s">
        <v>797</v>
      </c>
      <c r="J503" s="892"/>
      <c r="K503" s="1266" t="s">
        <v>796</v>
      </c>
      <c r="L503" s="1278"/>
      <c r="M503" s="1266" t="s">
        <v>797</v>
      </c>
      <c r="N503" s="892"/>
      <c r="O503" s="1266" t="s">
        <v>796</v>
      </c>
      <c r="P503" s="1278"/>
      <c r="Q503" s="1266" t="s">
        <v>797</v>
      </c>
      <c r="R503" s="892"/>
      <c r="S503" s="1266" t="s">
        <v>796</v>
      </c>
      <c r="T503" s="1278"/>
      <c r="U503" s="1266" t="s">
        <v>797</v>
      </c>
      <c r="V503" s="892"/>
    </row>
    <row r="504" spans="3:22" ht="18.600000000000001" customHeight="1">
      <c r="D504" s="774" t="str">
        <f>"令和"&amp;$Y$1&amp;"年度"</f>
        <v>令和8年度</v>
      </c>
      <c r="E504" s="774"/>
      <c r="F504" s="883"/>
      <c r="G504" s="1269"/>
      <c r="H504" s="1269"/>
      <c r="I504" s="1269"/>
      <c r="J504" s="1269"/>
      <c r="K504" s="1265"/>
      <c r="L504" s="1265"/>
      <c r="M504" s="1265"/>
      <c r="N504" s="1265"/>
      <c r="O504" s="1265"/>
      <c r="P504" s="1265"/>
      <c r="Q504" s="1265"/>
      <c r="R504" s="1265"/>
      <c r="S504" s="1265"/>
      <c r="T504" s="1265"/>
      <c r="U504" s="1265"/>
      <c r="V504" s="1265"/>
    </row>
    <row r="505" spans="3:22" ht="18.600000000000001" customHeight="1">
      <c r="D505" s="774" t="str">
        <f>"令和"&amp;$Y$1-1&amp;"年度"</f>
        <v>令和7年度</v>
      </c>
      <c r="E505" s="774"/>
      <c r="F505" s="883"/>
      <c r="G505" s="1269"/>
      <c r="H505" s="1269"/>
      <c r="I505" s="1269"/>
      <c r="J505" s="1269"/>
      <c r="K505" s="1265"/>
      <c r="L505" s="1265"/>
      <c r="M505" s="1265"/>
      <c r="N505" s="1265"/>
      <c r="O505" s="1265"/>
      <c r="P505" s="1265"/>
      <c r="Q505" s="1265"/>
      <c r="R505" s="1265"/>
      <c r="S505" s="1265"/>
      <c r="T505" s="1265"/>
      <c r="U505" s="1265"/>
      <c r="V505" s="1265"/>
    </row>
    <row r="506" spans="3:22" ht="18.600000000000001" customHeight="1">
      <c r="D506" s="774" t="str">
        <f>"令和"&amp;$Y$1-2&amp;"年度"</f>
        <v>令和6年度</v>
      </c>
      <c r="E506" s="774"/>
      <c r="F506" s="883"/>
      <c r="G506" s="1269"/>
      <c r="H506" s="1269"/>
      <c r="I506" s="1269"/>
      <c r="J506" s="1269"/>
      <c r="K506" s="1265"/>
      <c r="L506" s="1265"/>
      <c r="M506" s="1265"/>
      <c r="N506" s="1265"/>
      <c r="O506" s="1265"/>
      <c r="P506" s="1265"/>
      <c r="Q506" s="1265"/>
      <c r="R506" s="1265"/>
      <c r="S506" s="1265"/>
      <c r="T506" s="1265"/>
      <c r="U506" s="1265"/>
      <c r="V506" s="1265"/>
    </row>
    <row r="507" spans="3:22" ht="9.6" customHeight="1">
      <c r="C507" s="62"/>
    </row>
    <row r="508" spans="3:22" ht="16.5" customHeight="1">
      <c r="D508" s="774"/>
      <c r="E508" s="774"/>
      <c r="F508" s="883"/>
      <c r="G508" s="898"/>
      <c r="H508" s="898"/>
      <c r="I508" s="898"/>
      <c r="J508" s="61" t="s">
        <v>789</v>
      </c>
      <c r="K508" s="898"/>
      <c r="L508" s="898"/>
      <c r="M508" s="898"/>
      <c r="N508" s="61" t="s">
        <v>789</v>
      </c>
      <c r="O508" s="898"/>
      <c r="P508" s="898"/>
      <c r="Q508" s="898"/>
      <c r="R508" s="61" t="s">
        <v>789</v>
      </c>
      <c r="S508" s="810" t="s">
        <v>805</v>
      </c>
      <c r="T508" s="811"/>
      <c r="U508" s="811"/>
      <c r="V508" s="812"/>
    </row>
    <row r="509" spans="3:22" ht="24" customHeight="1">
      <c r="D509" s="774"/>
      <c r="E509" s="774"/>
      <c r="F509" s="774"/>
      <c r="G509" s="1266" t="s">
        <v>796</v>
      </c>
      <c r="H509" s="1278"/>
      <c r="I509" s="1266" t="s">
        <v>797</v>
      </c>
      <c r="J509" s="892"/>
      <c r="K509" s="1266" t="s">
        <v>796</v>
      </c>
      <c r="L509" s="1278"/>
      <c r="M509" s="1266" t="s">
        <v>797</v>
      </c>
      <c r="N509" s="892"/>
      <c r="O509" s="1266" t="s">
        <v>796</v>
      </c>
      <c r="P509" s="1278"/>
      <c r="Q509" s="1266" t="s">
        <v>797</v>
      </c>
      <c r="R509" s="892"/>
      <c r="S509" s="1266" t="s">
        <v>796</v>
      </c>
      <c r="T509" s="1278"/>
      <c r="U509" s="1266" t="s">
        <v>797</v>
      </c>
      <c r="V509" s="1278"/>
    </row>
    <row r="510" spans="3:22" ht="18.600000000000001" customHeight="1">
      <c r="D510" s="774" t="str">
        <f>"令和"&amp;$Y$1&amp;"年度"</f>
        <v>令和8年度</v>
      </c>
      <c r="E510" s="774"/>
      <c r="F510" s="883"/>
      <c r="G510" s="1265"/>
      <c r="H510" s="1265"/>
      <c r="I510" s="1265"/>
      <c r="J510" s="1265"/>
      <c r="K510" s="1265"/>
      <c r="L510" s="1265"/>
      <c r="M510" s="1265"/>
      <c r="N510" s="1265"/>
      <c r="O510" s="1265"/>
      <c r="P510" s="1265"/>
      <c r="Q510" s="1265"/>
      <c r="R510" s="833"/>
      <c r="S510" s="1144">
        <f>G504+K504+O504+S504+G510+K510+O510</f>
        <v>0</v>
      </c>
      <c r="T510" s="1144"/>
      <c r="U510" s="1144">
        <f>I504+M504+Q504+U504+I510+M510+Q510</f>
        <v>0</v>
      </c>
      <c r="V510" s="1144"/>
    </row>
    <row r="511" spans="3:22" ht="18.600000000000001" customHeight="1">
      <c r="D511" s="774" t="str">
        <f>"令和"&amp;$Y$1-1&amp;"年度"</f>
        <v>令和7年度</v>
      </c>
      <c r="E511" s="774"/>
      <c r="F511" s="883"/>
      <c r="G511" s="1265"/>
      <c r="H511" s="1265"/>
      <c r="I511" s="1265"/>
      <c r="J511" s="1265"/>
      <c r="K511" s="1265"/>
      <c r="L511" s="1265"/>
      <c r="M511" s="1265"/>
      <c r="N511" s="1265"/>
      <c r="O511" s="1265"/>
      <c r="P511" s="1265"/>
      <c r="Q511" s="1265"/>
      <c r="R511" s="833"/>
      <c r="S511" s="1144">
        <f t="shared" ref="S511:S512" si="0">G505+K505+O505+S505+G511+K511+O511</f>
        <v>0</v>
      </c>
      <c r="T511" s="1144"/>
      <c r="U511" s="1144">
        <f>I505+M505+Q505+U505+I511+M511+Q511</f>
        <v>0</v>
      </c>
      <c r="V511" s="1144"/>
    </row>
    <row r="512" spans="3:22" ht="18.600000000000001" customHeight="1">
      <c r="D512" s="774" t="str">
        <f>"令和"&amp;$Y$1-2&amp;"年度"</f>
        <v>令和6年度</v>
      </c>
      <c r="E512" s="774"/>
      <c r="F512" s="883"/>
      <c r="G512" s="1265"/>
      <c r="H512" s="1265"/>
      <c r="I512" s="1265"/>
      <c r="J512" s="1265"/>
      <c r="K512" s="1265"/>
      <c r="L512" s="1265"/>
      <c r="M512" s="1265"/>
      <c r="N512" s="1265"/>
      <c r="O512" s="1265"/>
      <c r="P512" s="1265"/>
      <c r="Q512" s="1265"/>
      <c r="R512" s="833"/>
      <c r="S512" s="1144">
        <f t="shared" si="0"/>
        <v>0</v>
      </c>
      <c r="T512" s="1144"/>
      <c r="U512" s="1144">
        <f>I506+M506+Q506+U506+I512+M512+Q512</f>
        <v>0</v>
      </c>
      <c r="V512" s="1144"/>
    </row>
    <row r="513" spans="3:24" ht="16.5" customHeight="1">
      <c r="E513" s="147" t="s">
        <v>1897</v>
      </c>
    </row>
    <row r="514" spans="3:24" ht="9.6" customHeight="1">
      <c r="E514" s="147"/>
    </row>
    <row r="515" spans="3:24" ht="16.5" customHeight="1">
      <c r="C515" s="62" t="str">
        <f>"（４－１）専修学校、日本語学校を除く各種学校について：　４１人以上の学級の有無(令和"&amp;Y1&amp;"年5月1日現在)"</f>
        <v>（４－１）専修学校、日本語学校を除く各種学校について：　４１人以上の学級の有無(令和8年5月1日現在)</v>
      </c>
    </row>
    <row r="516" spans="3:24" ht="16.5" customHeight="1">
      <c r="D516" s="428" t="s">
        <v>800</v>
      </c>
      <c r="E516" s="702"/>
      <c r="F516" s="61"/>
      <c r="G516" s="61"/>
      <c r="H516" s="429"/>
      <c r="I516" s="960"/>
      <c r="J516" s="961"/>
      <c r="K516" s="961"/>
      <c r="L516" s="961"/>
      <c r="M516" s="961"/>
      <c r="N516" s="961"/>
      <c r="O516" s="961"/>
      <c r="P516" s="1452"/>
    </row>
    <row r="517" spans="3:24" ht="6.6" customHeight="1">
      <c r="E517" s="147"/>
    </row>
    <row r="518" spans="3:24" ht="16.5" customHeight="1">
      <c r="D518" s="774"/>
      <c r="E518" s="774"/>
      <c r="F518" s="774"/>
      <c r="G518" s="774"/>
      <c r="H518" s="776" t="s">
        <v>801</v>
      </c>
      <c r="I518" s="776"/>
      <c r="J518" s="776" t="s">
        <v>802</v>
      </c>
      <c r="K518" s="776"/>
      <c r="L518" s="776" t="s">
        <v>803</v>
      </c>
      <c r="M518" s="776"/>
      <c r="N518" s="776" t="s">
        <v>804</v>
      </c>
      <c r="O518" s="776"/>
      <c r="P518" s="776" t="s">
        <v>805</v>
      </c>
      <c r="Q518" s="776"/>
    </row>
    <row r="519" spans="3:24" ht="18" customHeight="1">
      <c r="D519" s="774" t="s">
        <v>798</v>
      </c>
      <c r="E519" s="774"/>
      <c r="F519" s="774"/>
      <c r="G519" s="774"/>
      <c r="H519" s="777">
        <f>SUM(H520:I521)</f>
        <v>0</v>
      </c>
      <c r="I519" s="777"/>
      <c r="J519" s="777">
        <f t="shared" ref="J519" si="1">SUM(J520:K521)</f>
        <v>0</v>
      </c>
      <c r="K519" s="777"/>
      <c r="L519" s="777">
        <f t="shared" ref="L519" si="2">SUM(L520:M521)</f>
        <v>0</v>
      </c>
      <c r="M519" s="777"/>
      <c r="N519" s="777">
        <f t="shared" ref="N519" si="3">SUM(N520:O521)</f>
        <v>0</v>
      </c>
      <c r="O519" s="777"/>
      <c r="P519" s="1144">
        <f>SUM(H519:O519)</f>
        <v>0</v>
      </c>
      <c r="Q519" s="1144"/>
    </row>
    <row r="520" spans="3:24" ht="18" customHeight="1">
      <c r="D520" s="774" t="s">
        <v>799</v>
      </c>
      <c r="E520" s="774"/>
      <c r="F520" s="774"/>
      <c r="G520" s="883"/>
      <c r="H520" s="1265"/>
      <c r="I520" s="1265"/>
      <c r="J520" s="1265"/>
      <c r="K520" s="1265"/>
      <c r="L520" s="1265"/>
      <c r="M520" s="1265"/>
      <c r="N520" s="1265"/>
      <c r="O520" s="1265"/>
      <c r="P520" s="857">
        <f>SUM(H520:O520)</f>
        <v>0</v>
      </c>
      <c r="Q520" s="1144"/>
    </row>
    <row r="521" spans="3:24" ht="18" customHeight="1">
      <c r="D521" s="774" t="s">
        <v>1291</v>
      </c>
      <c r="E521" s="774"/>
      <c r="F521" s="774"/>
      <c r="G521" s="883"/>
      <c r="H521" s="1265"/>
      <c r="I521" s="1265"/>
      <c r="J521" s="1265"/>
      <c r="K521" s="1265"/>
      <c r="L521" s="1265"/>
      <c r="M521" s="1265"/>
      <c r="N521" s="1265"/>
      <c r="O521" s="1265"/>
      <c r="P521" s="857">
        <f>SUM(H521:O521)</f>
        <v>0</v>
      </c>
      <c r="Q521" s="1144"/>
    </row>
    <row r="522" spans="3:24" ht="16.5" customHeight="1">
      <c r="E522" s="147" t="s">
        <v>1898</v>
      </c>
    </row>
    <row r="523" spans="3:24" ht="9.6" customHeight="1">
      <c r="E523" s="147"/>
    </row>
    <row r="524" spans="3:24" ht="17.45" customHeight="1">
      <c r="P524" s="792" t="s">
        <v>772</v>
      </c>
      <c r="Q524" s="792"/>
      <c r="R524" s="792"/>
      <c r="S524" s="820">
        <f>$Q$11</f>
        <v>0</v>
      </c>
      <c r="T524" s="820"/>
      <c r="U524" s="820"/>
      <c r="V524" s="820"/>
      <c r="W524" s="820"/>
      <c r="X524" s="820"/>
    </row>
    <row r="525" spans="3:24" ht="16.5" customHeight="1">
      <c r="C525" s="62" t="str">
        <f>"（４－２）日本語学校について：　２１人以上の学級の有無(令和"&amp;Y1&amp;"年5月1日現在)"</f>
        <v>（４－２）日本語学校について：　２１人以上の学級の有無(令和8年5月1日現在)</v>
      </c>
    </row>
    <row r="526" spans="3:24" ht="16.5" customHeight="1">
      <c r="D526" s="428" t="s">
        <v>806</v>
      </c>
      <c r="E526" s="702"/>
      <c r="F526" s="61"/>
      <c r="G526" s="61"/>
      <c r="H526" s="429"/>
      <c r="I526" s="960"/>
      <c r="J526" s="961"/>
      <c r="K526" s="961"/>
      <c r="L526" s="961"/>
      <c r="M526" s="961"/>
      <c r="N526" s="961"/>
      <c r="O526" s="961"/>
      <c r="P526" s="1452"/>
    </row>
    <row r="527" spans="3:24" ht="6.6" customHeight="1">
      <c r="E527" s="147"/>
    </row>
    <row r="528" spans="3:24" ht="16.5" customHeight="1">
      <c r="D528" s="774"/>
      <c r="E528" s="774"/>
      <c r="F528" s="774"/>
      <c r="G528" s="774"/>
      <c r="H528" s="776" t="s">
        <v>801</v>
      </c>
      <c r="I528" s="776"/>
      <c r="J528" s="776" t="s">
        <v>802</v>
      </c>
      <c r="K528" s="776"/>
      <c r="L528" s="776" t="s">
        <v>803</v>
      </c>
      <c r="M528" s="776"/>
      <c r="N528" s="776" t="s">
        <v>804</v>
      </c>
      <c r="O528" s="776"/>
      <c r="P528" s="776" t="s">
        <v>805</v>
      </c>
      <c r="Q528" s="776"/>
    </row>
    <row r="529" spans="3:24" ht="18" customHeight="1">
      <c r="D529" s="774" t="s">
        <v>798</v>
      </c>
      <c r="E529" s="774"/>
      <c r="F529" s="774"/>
      <c r="G529" s="774"/>
      <c r="H529" s="777">
        <f>SUM(H530:I531)</f>
        <v>0</v>
      </c>
      <c r="I529" s="777"/>
      <c r="J529" s="777">
        <f t="shared" ref="J529" si="4">SUM(J530:K531)</f>
        <v>0</v>
      </c>
      <c r="K529" s="777"/>
      <c r="L529" s="777">
        <f t="shared" ref="L529" si="5">SUM(L530:M531)</f>
        <v>0</v>
      </c>
      <c r="M529" s="777"/>
      <c r="N529" s="777">
        <f t="shared" ref="N529" si="6">SUM(N530:O531)</f>
        <v>0</v>
      </c>
      <c r="O529" s="777"/>
      <c r="P529" s="1144">
        <f>SUM(H529:O529)</f>
        <v>0</v>
      </c>
      <c r="Q529" s="1144"/>
    </row>
    <row r="530" spans="3:24" ht="18" customHeight="1">
      <c r="D530" s="774" t="s">
        <v>807</v>
      </c>
      <c r="E530" s="774"/>
      <c r="F530" s="774"/>
      <c r="G530" s="883"/>
      <c r="H530" s="1265"/>
      <c r="I530" s="1265"/>
      <c r="J530" s="1265"/>
      <c r="K530" s="1265"/>
      <c r="L530" s="1265"/>
      <c r="M530" s="1265"/>
      <c r="N530" s="1265"/>
      <c r="O530" s="1265"/>
      <c r="P530" s="857">
        <f>SUM(H530:O530)</f>
        <v>0</v>
      </c>
      <c r="Q530" s="1144"/>
    </row>
    <row r="531" spans="3:24" ht="18" customHeight="1">
      <c r="D531" s="774" t="s">
        <v>808</v>
      </c>
      <c r="E531" s="774"/>
      <c r="F531" s="774"/>
      <c r="G531" s="883"/>
      <c r="H531" s="1265"/>
      <c r="I531" s="1265"/>
      <c r="J531" s="1265"/>
      <c r="K531" s="1265"/>
      <c r="L531" s="1265"/>
      <c r="M531" s="1265"/>
      <c r="N531" s="1265"/>
      <c r="O531" s="1265"/>
      <c r="P531" s="857">
        <f>SUM(H531:O531)</f>
        <v>0</v>
      </c>
      <c r="Q531" s="1144"/>
    </row>
    <row r="532" spans="3:24" ht="16.5" customHeight="1">
      <c r="E532" s="147" t="s">
        <v>1898</v>
      </c>
    </row>
    <row r="533" spans="3:24" ht="11.1" customHeight="1">
      <c r="E533" s="147"/>
    </row>
    <row r="534" spans="3:24" ht="16.5" customHeight="1">
      <c r="C534" s="62" t="str">
        <f>"（５）学則(令和"&amp;Y1&amp;"年度適用)の県への届出状況"</f>
        <v>（５）学則(令和8年度適用)の県への届出状況</v>
      </c>
    </row>
    <row r="535" spans="3:24" ht="33.6" customHeight="1">
      <c r="D535" s="810" t="s">
        <v>477</v>
      </c>
      <c r="E535" s="856"/>
      <c r="F535" s="389"/>
      <c r="G535" s="464" t="s">
        <v>20</v>
      </c>
      <c r="H535" s="389"/>
      <c r="I535" s="464" t="s">
        <v>21</v>
      </c>
      <c r="J535" s="389"/>
      <c r="K535" s="464" t="s">
        <v>155</v>
      </c>
      <c r="L535" s="464"/>
      <c r="M535" s="465"/>
      <c r="N535" s="1473" t="s">
        <v>809</v>
      </c>
      <c r="O535" s="1474"/>
      <c r="P535" s="1474"/>
      <c r="Q535" s="1474"/>
      <c r="R535" s="1474"/>
      <c r="S535" s="1474"/>
      <c r="T535" s="1474"/>
      <c r="U535" s="1474"/>
      <c r="V535" s="1474"/>
      <c r="W535" s="1474"/>
    </row>
    <row r="536" spans="3:24" ht="16.5" customHeight="1">
      <c r="E536" s="147" t="s">
        <v>810</v>
      </c>
    </row>
    <row r="537" spans="3:24" ht="9.6" customHeight="1">
      <c r="E537" s="147"/>
    </row>
    <row r="538" spans="3:24" ht="16.5" customHeight="1">
      <c r="C538" s="62" t="s">
        <v>811</v>
      </c>
    </row>
    <row r="539" spans="3:24" ht="16.5" customHeight="1">
      <c r="D539" s="803" t="s">
        <v>812</v>
      </c>
      <c r="E539" s="803"/>
      <c r="F539" s="803"/>
      <c r="G539" s="803"/>
      <c r="H539" s="803"/>
      <c r="I539" s="1541"/>
      <c r="J539" s="1541"/>
      <c r="K539" s="1541"/>
      <c r="L539" s="1541"/>
      <c r="M539" s="1541"/>
      <c r="N539" s="1541"/>
      <c r="O539" s="1541"/>
    </row>
    <row r="540" spans="3:24" ht="16.5" customHeight="1">
      <c r="D540" s="803" t="s">
        <v>1476</v>
      </c>
      <c r="E540" s="803"/>
      <c r="F540" s="803"/>
      <c r="G540" s="803"/>
      <c r="H540" s="827"/>
      <c r="I540" s="1514"/>
      <c r="J540" s="1515"/>
      <c r="K540" s="1515"/>
      <c r="L540" s="1515"/>
      <c r="M540" s="1515"/>
      <c r="N540" s="1515"/>
      <c r="O540" s="1515"/>
      <c r="P540" s="1515"/>
      <c r="Q540" s="1515"/>
      <c r="R540" s="1515"/>
      <c r="S540" s="1515"/>
      <c r="T540" s="1515"/>
      <c r="U540" s="1515"/>
      <c r="V540" s="1515"/>
      <c r="W540" s="1516"/>
    </row>
    <row r="541" spans="3:24" ht="9.6" customHeight="1"/>
    <row r="542" spans="3:24" ht="9.6" customHeight="1"/>
    <row r="543" spans="3:24" ht="16.5" customHeight="1">
      <c r="C543" s="62" t="s">
        <v>813</v>
      </c>
    </row>
    <row r="544" spans="3:24" ht="32.450000000000003" customHeight="1">
      <c r="D544" s="774"/>
      <c r="E544" s="774"/>
      <c r="F544" s="774"/>
      <c r="G544" s="809" t="s">
        <v>158</v>
      </c>
      <c r="H544" s="809"/>
      <c r="I544" s="809"/>
      <c r="J544" s="1544" t="s">
        <v>478</v>
      </c>
      <c r="K544" s="1545"/>
      <c r="L544" s="1545"/>
      <c r="M544" s="827" t="s">
        <v>159</v>
      </c>
      <c r="N544" s="828"/>
      <c r="O544" s="828"/>
      <c r="P544" s="828"/>
      <c r="Q544" s="828"/>
      <c r="R544" s="1542" t="s">
        <v>479</v>
      </c>
      <c r="S544" s="1542"/>
      <c r="T544" s="1542"/>
      <c r="U544" s="1542"/>
      <c r="V544" s="1542"/>
      <c r="W544" s="1542"/>
      <c r="X544" s="1543"/>
    </row>
    <row r="545" spans="3:24" ht="19.5" customHeight="1">
      <c r="D545" s="774" t="s">
        <v>156</v>
      </c>
      <c r="E545" s="774"/>
      <c r="F545" s="883"/>
      <c r="G545" s="800"/>
      <c r="H545" s="801"/>
      <c r="I545" s="802"/>
      <c r="J545" s="1169"/>
      <c r="K545" s="1460"/>
      <c r="L545" s="852"/>
      <c r="M545" s="1169"/>
      <c r="N545" s="1399"/>
      <c r="O545" s="1399"/>
      <c r="P545" s="1399"/>
      <c r="Q545" s="1399"/>
      <c r="R545" s="1066"/>
      <c r="S545" s="1067"/>
      <c r="T545" s="1067"/>
      <c r="U545" s="1067"/>
      <c r="V545" s="1067"/>
      <c r="W545" s="1067"/>
      <c r="X545" s="1068"/>
    </row>
    <row r="546" spans="3:24" ht="19.5" customHeight="1">
      <c r="D546" s="803" t="s">
        <v>1477</v>
      </c>
      <c r="E546" s="803"/>
      <c r="F546" s="827"/>
      <c r="G546" s="800"/>
      <c r="H546" s="801"/>
      <c r="I546" s="802"/>
      <c r="J546" s="1169"/>
      <c r="K546" s="1460"/>
      <c r="L546" s="852"/>
      <c r="M546" s="1169"/>
      <c r="N546" s="1399"/>
      <c r="O546" s="1399"/>
      <c r="P546" s="1399"/>
      <c r="Q546" s="1399"/>
      <c r="R546" s="1066"/>
      <c r="S546" s="1067"/>
      <c r="T546" s="1067"/>
      <c r="U546" s="1067"/>
      <c r="V546" s="1067"/>
      <c r="W546" s="1067"/>
      <c r="X546" s="1068"/>
    </row>
    <row r="547" spans="3:24" ht="19.5" customHeight="1">
      <c r="D547" s="774" t="s">
        <v>157</v>
      </c>
      <c r="E547" s="774"/>
      <c r="F547" s="883"/>
      <c r="G547" s="800"/>
      <c r="H547" s="801"/>
      <c r="I547" s="802"/>
      <c r="J547" s="1169"/>
      <c r="K547" s="1460"/>
      <c r="L547" s="852"/>
      <c r="M547" s="1169"/>
      <c r="N547" s="1399"/>
      <c r="O547" s="1399"/>
      <c r="P547" s="1399"/>
      <c r="Q547" s="1399"/>
      <c r="R547" s="1066"/>
      <c r="S547" s="1067"/>
      <c r="T547" s="1067"/>
      <c r="U547" s="1067"/>
      <c r="V547" s="1067"/>
      <c r="W547" s="1067"/>
      <c r="X547" s="1068"/>
    </row>
    <row r="548" spans="3:24" ht="16.5" customHeight="1">
      <c r="E548" s="147" t="s">
        <v>814</v>
      </c>
    </row>
    <row r="549" spans="3:24" ht="16.5" customHeight="1">
      <c r="E549" s="147"/>
      <c r="T549" s="861" t="s">
        <v>1251</v>
      </c>
      <c r="U549" s="862"/>
      <c r="V549" s="862"/>
      <c r="W549" s="862"/>
      <c r="X549" s="1546"/>
    </row>
    <row r="550" spans="3:24" ht="5.0999999999999996" customHeight="1"/>
    <row r="551" spans="3:24" ht="16.5" customHeight="1">
      <c r="K551" s="933" t="s">
        <v>1276</v>
      </c>
      <c r="L551" s="934"/>
      <c r="M551" s="934"/>
      <c r="N551" s="934"/>
      <c r="O551" s="934"/>
      <c r="P551" s="934"/>
      <c r="Q551" s="934"/>
      <c r="R551" s="934"/>
      <c r="S551" s="934"/>
      <c r="T551" s="934"/>
      <c r="U551" s="934"/>
      <c r="V551" s="934"/>
      <c r="W551" s="934"/>
      <c r="X551" s="935"/>
    </row>
    <row r="552" spans="3:24" ht="9.6" customHeight="1"/>
    <row r="553" spans="3:24" ht="16.5" customHeight="1">
      <c r="C553" s="62" t="s">
        <v>1431</v>
      </c>
    </row>
    <row r="554" spans="3:24" ht="38.450000000000003" customHeight="1">
      <c r="D554" s="1111" t="s">
        <v>815</v>
      </c>
      <c r="E554" s="1048"/>
      <c r="F554" s="1048"/>
      <c r="G554" s="1048"/>
      <c r="H554" s="1048"/>
      <c r="I554" s="1048"/>
      <c r="J554" s="1048"/>
      <c r="K554" s="774"/>
      <c r="L554" s="829"/>
      <c r="M554" s="829"/>
      <c r="N554" s="829"/>
      <c r="O554" s="829"/>
      <c r="P554" s="829"/>
      <c r="Q554" s="829"/>
      <c r="R554" s="829"/>
      <c r="S554" s="829"/>
      <c r="T554" s="829"/>
    </row>
    <row r="555" spans="3:24" ht="6.95" customHeight="1"/>
    <row r="556" spans="3:24" ht="18.600000000000001" customHeight="1">
      <c r="D556" s="892" t="s">
        <v>817</v>
      </c>
      <c r="E556" s="892"/>
      <c r="F556" s="892"/>
      <c r="G556" s="892"/>
      <c r="H556" s="892"/>
      <c r="I556" s="892" t="s">
        <v>818</v>
      </c>
      <c r="J556" s="892"/>
      <c r="K556" s="892"/>
      <c r="L556" s="892" t="s">
        <v>819</v>
      </c>
      <c r="M556" s="892"/>
      <c r="N556" s="1082" t="s">
        <v>820</v>
      </c>
      <c r="O556" s="845"/>
      <c r="P556" s="845"/>
      <c r="Q556" s="845"/>
      <c r="R556" s="845"/>
      <c r="S556" s="845"/>
      <c r="T556" s="921"/>
      <c r="U556" s="892" t="s">
        <v>821</v>
      </c>
      <c r="V556" s="892"/>
      <c r="W556" s="892"/>
      <c r="X556" s="892"/>
    </row>
    <row r="557" spans="3:24" ht="18.600000000000001" customHeight="1">
      <c r="D557" s="1267"/>
      <c r="E557" s="1267"/>
      <c r="F557" s="1267"/>
      <c r="G557" s="1267"/>
      <c r="H557" s="1267"/>
      <c r="I557" s="1267"/>
      <c r="J557" s="1267"/>
      <c r="K557" s="1267"/>
      <c r="L557" s="1267"/>
      <c r="M557" s="1267"/>
      <c r="N557" s="1267"/>
      <c r="O557" s="1267"/>
      <c r="P557" s="1267"/>
      <c r="Q557" s="1267"/>
      <c r="R557" s="1267"/>
      <c r="S557" s="1267"/>
      <c r="T557" s="1268"/>
      <c r="U557" s="851"/>
      <c r="V557" s="851"/>
      <c r="W557" s="851"/>
      <c r="X557" s="851"/>
    </row>
    <row r="558" spans="3:24" ht="18.600000000000001" customHeight="1">
      <c r="D558" s="1267"/>
      <c r="E558" s="1267"/>
      <c r="F558" s="1267"/>
      <c r="G558" s="1267"/>
      <c r="H558" s="1267"/>
      <c r="I558" s="1267"/>
      <c r="J558" s="1267"/>
      <c r="K558" s="1267"/>
      <c r="L558" s="1267"/>
      <c r="M558" s="1267"/>
      <c r="N558" s="1267"/>
      <c r="O558" s="1267"/>
      <c r="P558" s="1267"/>
      <c r="Q558" s="1267"/>
      <c r="R558" s="1267"/>
      <c r="S558" s="1267"/>
      <c r="T558" s="1268"/>
      <c r="U558" s="851"/>
      <c r="V558" s="851"/>
      <c r="W558" s="851"/>
      <c r="X558" s="851"/>
    </row>
    <row r="559" spans="3:24" ht="18.600000000000001" customHeight="1">
      <c r="D559" s="1267"/>
      <c r="E559" s="1267"/>
      <c r="F559" s="1267"/>
      <c r="G559" s="1267"/>
      <c r="H559" s="1267"/>
      <c r="I559" s="1267"/>
      <c r="J559" s="1267"/>
      <c r="K559" s="1267"/>
      <c r="L559" s="1267"/>
      <c r="M559" s="1267"/>
      <c r="N559" s="1267"/>
      <c r="O559" s="1267"/>
      <c r="P559" s="1267"/>
      <c r="Q559" s="1267"/>
      <c r="R559" s="1267"/>
      <c r="S559" s="1267"/>
      <c r="T559" s="1268"/>
      <c r="U559" s="851"/>
      <c r="V559" s="851"/>
      <c r="W559" s="851"/>
      <c r="X559" s="851"/>
    </row>
    <row r="560" spans="3:24" ht="18.600000000000001" customHeight="1">
      <c r="D560" s="1267"/>
      <c r="E560" s="1267"/>
      <c r="F560" s="1267"/>
      <c r="G560" s="1267"/>
      <c r="H560" s="1267"/>
      <c r="I560" s="1267"/>
      <c r="J560" s="1267"/>
      <c r="K560" s="1267"/>
      <c r="L560" s="1267"/>
      <c r="M560" s="1267"/>
      <c r="N560" s="1267"/>
      <c r="O560" s="1267"/>
      <c r="P560" s="1267"/>
      <c r="Q560" s="1267"/>
      <c r="R560" s="1267"/>
      <c r="S560" s="1267"/>
      <c r="T560" s="1268"/>
      <c r="U560" s="851"/>
      <c r="V560" s="851"/>
      <c r="W560" s="851"/>
      <c r="X560" s="851"/>
    </row>
    <row r="561" spans="4:24" ht="18.600000000000001" customHeight="1">
      <c r="D561" s="1267"/>
      <c r="E561" s="1267"/>
      <c r="F561" s="1267"/>
      <c r="G561" s="1267"/>
      <c r="H561" s="1267"/>
      <c r="I561" s="1267"/>
      <c r="J561" s="1267"/>
      <c r="K561" s="1267"/>
      <c r="L561" s="1267"/>
      <c r="M561" s="1267"/>
      <c r="N561" s="1267"/>
      <c r="O561" s="1267"/>
      <c r="P561" s="1267"/>
      <c r="Q561" s="1267"/>
      <c r="R561" s="1267"/>
      <c r="S561" s="1267"/>
      <c r="T561" s="1268"/>
      <c r="U561" s="851"/>
      <c r="V561" s="851"/>
      <c r="W561" s="851"/>
      <c r="X561" s="851"/>
    </row>
    <row r="562" spans="4:24" ht="18.600000000000001" customHeight="1">
      <c r="D562" s="1267"/>
      <c r="E562" s="1267"/>
      <c r="F562" s="1267"/>
      <c r="G562" s="1267"/>
      <c r="H562" s="1267"/>
      <c r="I562" s="1267"/>
      <c r="J562" s="1267"/>
      <c r="K562" s="1267"/>
      <c r="L562" s="1267"/>
      <c r="M562" s="1267"/>
      <c r="N562" s="1267"/>
      <c r="O562" s="1267"/>
      <c r="P562" s="1267"/>
      <c r="Q562" s="1267"/>
      <c r="R562" s="1267"/>
      <c r="S562" s="1267"/>
      <c r="T562" s="1268"/>
      <c r="U562" s="851"/>
      <c r="V562" s="851"/>
      <c r="W562" s="851"/>
      <c r="X562" s="851"/>
    </row>
    <row r="563" spans="4:24" ht="18.600000000000001" customHeight="1">
      <c r="D563" s="1267"/>
      <c r="E563" s="1267"/>
      <c r="F563" s="1267"/>
      <c r="G563" s="1267"/>
      <c r="H563" s="1267"/>
      <c r="I563" s="1267"/>
      <c r="J563" s="1267"/>
      <c r="K563" s="1267"/>
      <c r="L563" s="1267"/>
      <c r="M563" s="1267"/>
      <c r="N563" s="1267"/>
      <c r="O563" s="1267"/>
      <c r="P563" s="1267"/>
      <c r="Q563" s="1267"/>
      <c r="R563" s="1267"/>
      <c r="S563" s="1267"/>
      <c r="T563" s="1268"/>
      <c r="U563" s="851"/>
      <c r="V563" s="851"/>
      <c r="W563" s="851"/>
      <c r="X563" s="851"/>
    </row>
    <row r="564" spans="4:24" ht="18.600000000000001" customHeight="1">
      <c r="D564" s="1267"/>
      <c r="E564" s="1267"/>
      <c r="F564" s="1267"/>
      <c r="G564" s="1267"/>
      <c r="H564" s="1267"/>
      <c r="I564" s="1267"/>
      <c r="J564" s="1267"/>
      <c r="K564" s="1267"/>
      <c r="L564" s="1267"/>
      <c r="M564" s="1267"/>
      <c r="N564" s="1267"/>
      <c r="O564" s="1267"/>
      <c r="P564" s="1267"/>
      <c r="Q564" s="1267"/>
      <c r="R564" s="1267"/>
      <c r="S564" s="1267"/>
      <c r="T564" s="1268"/>
      <c r="U564" s="851"/>
      <c r="V564" s="851"/>
      <c r="W564" s="851"/>
      <c r="X564" s="851"/>
    </row>
    <row r="565" spans="4:24" ht="18.600000000000001" customHeight="1">
      <c r="D565" s="1267"/>
      <c r="E565" s="1267"/>
      <c r="F565" s="1267"/>
      <c r="G565" s="1267"/>
      <c r="H565" s="1267"/>
      <c r="I565" s="1267"/>
      <c r="J565" s="1267"/>
      <c r="K565" s="1267"/>
      <c r="L565" s="1267"/>
      <c r="M565" s="1267"/>
      <c r="N565" s="1267"/>
      <c r="O565" s="1267"/>
      <c r="P565" s="1267"/>
      <c r="Q565" s="1267"/>
      <c r="R565" s="1267"/>
      <c r="S565" s="1267"/>
      <c r="T565" s="1268"/>
      <c r="U565" s="851"/>
      <c r="V565" s="851"/>
      <c r="W565" s="851"/>
      <c r="X565" s="851"/>
    </row>
    <row r="566" spans="4:24" ht="18.600000000000001" customHeight="1">
      <c r="D566" s="1267"/>
      <c r="E566" s="1267"/>
      <c r="F566" s="1267"/>
      <c r="G566" s="1267"/>
      <c r="H566" s="1267"/>
      <c r="I566" s="1267"/>
      <c r="J566" s="1267"/>
      <c r="K566" s="1267"/>
      <c r="L566" s="1267"/>
      <c r="M566" s="1267"/>
      <c r="N566" s="1267"/>
      <c r="O566" s="1267"/>
      <c r="P566" s="1267"/>
      <c r="Q566" s="1267"/>
      <c r="R566" s="1267"/>
      <c r="S566" s="1267"/>
      <c r="T566" s="1268"/>
      <c r="U566" s="851"/>
      <c r="V566" s="851"/>
      <c r="W566" s="851"/>
      <c r="X566" s="851"/>
    </row>
    <row r="567" spans="4:24" ht="18.600000000000001" customHeight="1">
      <c r="D567" s="1267"/>
      <c r="E567" s="1267"/>
      <c r="F567" s="1267"/>
      <c r="G567" s="1267"/>
      <c r="H567" s="1267"/>
      <c r="I567" s="1267"/>
      <c r="J567" s="1267"/>
      <c r="K567" s="1267"/>
      <c r="L567" s="1267"/>
      <c r="M567" s="1267"/>
      <c r="N567" s="1267"/>
      <c r="O567" s="1267"/>
      <c r="P567" s="1267"/>
      <c r="Q567" s="1267"/>
      <c r="R567" s="1267"/>
      <c r="S567" s="1267"/>
      <c r="T567" s="1268"/>
      <c r="U567" s="851"/>
      <c r="V567" s="851"/>
      <c r="W567" s="851"/>
      <c r="X567" s="851"/>
    </row>
    <row r="568" spans="4:24" ht="18.600000000000001" customHeight="1">
      <c r="D568" s="1267"/>
      <c r="E568" s="1267"/>
      <c r="F568" s="1267"/>
      <c r="G568" s="1267"/>
      <c r="H568" s="1267"/>
      <c r="I568" s="1267"/>
      <c r="J568" s="1267"/>
      <c r="K568" s="1267"/>
      <c r="L568" s="1267"/>
      <c r="M568" s="1267"/>
      <c r="N568" s="1267"/>
      <c r="O568" s="1267"/>
      <c r="P568" s="1267"/>
      <c r="Q568" s="1267"/>
      <c r="R568" s="1267"/>
      <c r="S568" s="1267"/>
      <c r="T568" s="1268"/>
      <c r="U568" s="851"/>
      <c r="V568" s="851"/>
      <c r="W568" s="851"/>
      <c r="X568" s="851"/>
    </row>
    <row r="569" spans="4:24" ht="18.600000000000001" customHeight="1">
      <c r="D569" s="1267"/>
      <c r="E569" s="1267"/>
      <c r="F569" s="1267"/>
      <c r="G569" s="1267"/>
      <c r="H569" s="1267"/>
      <c r="I569" s="1267"/>
      <c r="J569" s="1267"/>
      <c r="K569" s="1267"/>
      <c r="L569" s="1267"/>
      <c r="M569" s="1267"/>
      <c r="N569" s="1267"/>
      <c r="O569" s="1267"/>
      <c r="P569" s="1267"/>
      <c r="Q569" s="1267"/>
      <c r="R569" s="1267"/>
      <c r="S569" s="1267"/>
      <c r="T569" s="1268"/>
      <c r="U569" s="851"/>
      <c r="V569" s="851"/>
      <c r="W569" s="851"/>
      <c r="X569" s="851"/>
    </row>
    <row r="570" spans="4:24" ht="18.600000000000001" customHeight="1">
      <c r="D570" s="1267"/>
      <c r="E570" s="1267"/>
      <c r="F570" s="1267"/>
      <c r="G570" s="1267"/>
      <c r="H570" s="1267"/>
      <c r="I570" s="1267"/>
      <c r="J570" s="1267"/>
      <c r="K570" s="1267"/>
      <c r="L570" s="1267"/>
      <c r="M570" s="1267"/>
      <c r="N570" s="1267"/>
      <c r="O570" s="1267"/>
      <c r="P570" s="1267"/>
      <c r="Q570" s="1267"/>
      <c r="R570" s="1267"/>
      <c r="S570" s="1267"/>
      <c r="T570" s="1268"/>
      <c r="U570" s="851"/>
      <c r="V570" s="851"/>
      <c r="W570" s="851"/>
      <c r="X570" s="851"/>
    </row>
    <row r="571" spans="4:24" ht="18.600000000000001" customHeight="1">
      <c r="D571" s="1267"/>
      <c r="E571" s="1267"/>
      <c r="F571" s="1267"/>
      <c r="G571" s="1267"/>
      <c r="H571" s="1267"/>
      <c r="I571" s="1267"/>
      <c r="J571" s="1267"/>
      <c r="K571" s="1267"/>
      <c r="L571" s="1267"/>
      <c r="M571" s="1267"/>
      <c r="N571" s="1267"/>
      <c r="O571" s="1267"/>
      <c r="P571" s="1267"/>
      <c r="Q571" s="1267"/>
      <c r="R571" s="1267"/>
      <c r="S571" s="1267"/>
      <c r="T571" s="1268"/>
      <c r="U571" s="851"/>
      <c r="V571" s="851"/>
      <c r="W571" s="851"/>
      <c r="X571" s="851"/>
    </row>
    <row r="572" spans="4:24" ht="18.600000000000001" customHeight="1">
      <c r="D572" s="1267"/>
      <c r="E572" s="1267"/>
      <c r="F572" s="1267"/>
      <c r="G572" s="1267"/>
      <c r="H572" s="1267"/>
      <c r="I572" s="1267"/>
      <c r="J572" s="1267"/>
      <c r="K572" s="1267"/>
      <c r="L572" s="1267"/>
      <c r="M572" s="1267"/>
      <c r="N572" s="1267"/>
      <c r="O572" s="1267"/>
      <c r="P572" s="1267"/>
      <c r="Q572" s="1267"/>
      <c r="R572" s="1267"/>
      <c r="S572" s="1267"/>
      <c r="T572" s="1268"/>
      <c r="U572" s="851"/>
      <c r="V572" s="851"/>
      <c r="W572" s="851"/>
      <c r="X572" s="851"/>
    </row>
    <row r="573" spans="4:24" ht="16.5" customHeight="1">
      <c r="E573" s="147" t="s">
        <v>822</v>
      </c>
    </row>
    <row r="574" spans="4:24" ht="11.1" customHeight="1">
      <c r="E574" s="147"/>
    </row>
    <row r="575" spans="4:24" ht="17.45" customHeight="1">
      <c r="P575" s="792" t="s">
        <v>772</v>
      </c>
      <c r="Q575" s="792"/>
      <c r="R575" s="792"/>
      <c r="S575" s="820">
        <f>$Q$11</f>
        <v>0</v>
      </c>
      <c r="T575" s="820"/>
      <c r="U575" s="820"/>
      <c r="V575" s="820"/>
      <c r="W575" s="820"/>
      <c r="X575" s="820"/>
    </row>
    <row r="576" spans="4:24" ht="12" customHeight="1">
      <c r="S576" s="597"/>
      <c r="T576" s="597"/>
      <c r="U576" s="597"/>
      <c r="V576" s="597"/>
      <c r="W576" s="597"/>
      <c r="X576" s="597"/>
    </row>
    <row r="577" spans="3:19" ht="16.5" customHeight="1">
      <c r="C577" s="62" t="s">
        <v>823</v>
      </c>
    </row>
    <row r="578" spans="3:19" ht="16.5" customHeight="1">
      <c r="D578" s="64" t="s">
        <v>824</v>
      </c>
    </row>
    <row r="579" spans="3:19" ht="16.5" customHeight="1">
      <c r="D579" s="803" t="s">
        <v>818</v>
      </c>
      <c r="E579" s="803"/>
      <c r="F579" s="803"/>
      <c r="G579" s="803"/>
      <c r="H579" s="1048" t="s">
        <v>825</v>
      </c>
      <c r="I579" s="830" t="s">
        <v>826</v>
      </c>
      <c r="J579" s="1453"/>
      <c r="K579" s="776" t="s">
        <v>828</v>
      </c>
      <c r="L579" s="776"/>
      <c r="M579" s="776"/>
      <c r="N579" s="776"/>
      <c r="O579" s="776"/>
      <c r="P579" s="776"/>
      <c r="Q579" s="776"/>
      <c r="R579" s="776"/>
      <c r="S579" s="776"/>
    </row>
    <row r="580" spans="3:19" ht="16.5" customHeight="1">
      <c r="D580" s="892"/>
      <c r="E580" s="892"/>
      <c r="F580" s="892"/>
      <c r="G580" s="892"/>
      <c r="H580" s="892"/>
      <c r="I580" s="892"/>
      <c r="J580" s="892"/>
      <c r="K580" s="809" t="s">
        <v>827</v>
      </c>
      <c r="L580" s="809"/>
      <c r="M580" s="809"/>
      <c r="N580" s="1547" t="str">
        <f>"令和"&amp;Y1-1&amp;"年度実績"</f>
        <v>令和7年度実績</v>
      </c>
      <c r="O580" s="1547"/>
      <c r="P580" s="1547"/>
      <c r="Q580" s="1547" t="str">
        <f>"令和"&amp;Y1&amp;"年度計画"</f>
        <v>令和8年度計画</v>
      </c>
      <c r="R580" s="1547"/>
      <c r="S580" s="1547"/>
    </row>
    <row r="581" spans="3:19" ht="18" customHeight="1">
      <c r="D581" s="1263"/>
      <c r="E581" s="1263"/>
      <c r="F581" s="1263"/>
      <c r="G581" s="1263"/>
      <c r="H581" s="704"/>
      <c r="I581" s="1213"/>
      <c r="J581" s="1213"/>
      <c r="K581" s="1263"/>
      <c r="L581" s="1263"/>
      <c r="M581" s="1263"/>
      <c r="N581" s="1263"/>
      <c r="O581" s="1263"/>
      <c r="P581" s="1263"/>
      <c r="Q581" s="1263"/>
      <c r="R581" s="1263"/>
      <c r="S581" s="1263"/>
    </row>
    <row r="582" spans="3:19" ht="18" customHeight="1">
      <c r="D582" s="898"/>
      <c r="E582" s="898"/>
      <c r="F582" s="898"/>
      <c r="G582" s="898"/>
      <c r="H582" s="705"/>
      <c r="I582" s="897"/>
      <c r="J582" s="897"/>
      <c r="K582" s="898"/>
      <c r="L582" s="898"/>
      <c r="M582" s="898"/>
      <c r="N582" s="898"/>
      <c r="O582" s="898"/>
      <c r="P582" s="898"/>
      <c r="Q582" s="898"/>
      <c r="R582" s="898"/>
      <c r="S582" s="898"/>
    </row>
    <row r="583" spans="3:19" ht="18" customHeight="1">
      <c r="D583" s="898"/>
      <c r="E583" s="898"/>
      <c r="F583" s="898"/>
      <c r="G583" s="898"/>
      <c r="H583" s="705"/>
      <c r="I583" s="897"/>
      <c r="J583" s="897"/>
      <c r="K583" s="898"/>
      <c r="L583" s="898"/>
      <c r="M583" s="898"/>
      <c r="N583" s="898"/>
      <c r="O583" s="898"/>
      <c r="P583" s="898"/>
      <c r="Q583" s="898"/>
      <c r="R583" s="898"/>
      <c r="S583" s="898"/>
    </row>
    <row r="584" spans="3:19" ht="18" customHeight="1">
      <c r="D584" s="898"/>
      <c r="E584" s="898"/>
      <c r="F584" s="898"/>
      <c r="G584" s="898"/>
      <c r="H584" s="705"/>
      <c r="I584" s="897"/>
      <c r="J584" s="897"/>
      <c r="K584" s="898"/>
      <c r="L584" s="898"/>
      <c r="M584" s="898"/>
      <c r="N584" s="898"/>
      <c r="O584" s="898"/>
      <c r="P584" s="898"/>
      <c r="Q584" s="898"/>
      <c r="R584" s="898"/>
      <c r="S584" s="898"/>
    </row>
    <row r="585" spans="3:19" ht="18" customHeight="1">
      <c r="D585" s="898"/>
      <c r="E585" s="898"/>
      <c r="F585" s="898"/>
      <c r="G585" s="898"/>
      <c r="H585" s="705"/>
      <c r="I585" s="897"/>
      <c r="J585" s="897"/>
      <c r="K585" s="898"/>
      <c r="L585" s="898"/>
      <c r="M585" s="898"/>
      <c r="N585" s="898"/>
      <c r="O585" s="898"/>
      <c r="P585" s="898"/>
      <c r="Q585" s="898"/>
      <c r="R585" s="898"/>
      <c r="S585" s="898"/>
    </row>
    <row r="586" spans="3:19" ht="18" customHeight="1">
      <c r="D586" s="898"/>
      <c r="E586" s="898"/>
      <c r="F586" s="898"/>
      <c r="G586" s="898"/>
      <c r="H586" s="705"/>
      <c r="I586" s="897"/>
      <c r="J586" s="897"/>
      <c r="K586" s="898"/>
      <c r="L586" s="898"/>
      <c r="M586" s="898"/>
      <c r="N586" s="898"/>
      <c r="O586" s="898"/>
      <c r="P586" s="898"/>
      <c r="Q586" s="898"/>
      <c r="R586" s="898"/>
      <c r="S586" s="898"/>
    </row>
    <row r="587" spans="3:19" ht="18" customHeight="1">
      <c r="D587" s="898"/>
      <c r="E587" s="898"/>
      <c r="F587" s="898"/>
      <c r="G587" s="898"/>
      <c r="H587" s="705"/>
      <c r="I587" s="897"/>
      <c r="J587" s="897"/>
      <c r="K587" s="898"/>
      <c r="L587" s="898"/>
      <c r="M587" s="898"/>
      <c r="N587" s="898"/>
      <c r="O587" s="898"/>
      <c r="P587" s="898"/>
      <c r="Q587" s="898"/>
      <c r="R587" s="898"/>
      <c r="S587" s="898"/>
    </row>
    <row r="588" spans="3:19" ht="18" customHeight="1">
      <c r="D588" s="898"/>
      <c r="E588" s="898"/>
      <c r="F588" s="898"/>
      <c r="G588" s="898"/>
      <c r="H588" s="705"/>
      <c r="I588" s="897"/>
      <c r="J588" s="897"/>
      <c r="K588" s="898"/>
      <c r="L588" s="898"/>
      <c r="M588" s="898"/>
      <c r="N588" s="898"/>
      <c r="O588" s="898"/>
      <c r="P588" s="898"/>
      <c r="Q588" s="898"/>
      <c r="R588" s="898"/>
      <c r="S588" s="898"/>
    </row>
    <row r="589" spans="3:19" ht="18" customHeight="1">
      <c r="D589" s="898"/>
      <c r="E589" s="898"/>
      <c r="F589" s="898"/>
      <c r="G589" s="898"/>
      <c r="H589" s="705"/>
      <c r="I589" s="897"/>
      <c r="J589" s="897"/>
      <c r="K589" s="898"/>
      <c r="L589" s="898"/>
      <c r="M589" s="898"/>
      <c r="N589" s="898"/>
      <c r="O589" s="898"/>
      <c r="P589" s="898"/>
      <c r="Q589" s="898"/>
      <c r="R589" s="898"/>
      <c r="S589" s="898"/>
    </row>
    <row r="590" spans="3:19" ht="18" customHeight="1">
      <c r="D590" s="898"/>
      <c r="E590" s="898"/>
      <c r="F590" s="898"/>
      <c r="G590" s="898"/>
      <c r="H590" s="705"/>
      <c r="I590" s="897"/>
      <c r="J590" s="897"/>
      <c r="K590" s="898"/>
      <c r="L590" s="898"/>
      <c r="M590" s="898"/>
      <c r="N590" s="898"/>
      <c r="O590" s="898"/>
      <c r="P590" s="898"/>
      <c r="Q590" s="898"/>
      <c r="R590" s="898"/>
      <c r="S590" s="898"/>
    </row>
    <row r="591" spans="3:19" ht="18" customHeight="1">
      <c r="D591" s="898"/>
      <c r="E591" s="898"/>
      <c r="F591" s="898"/>
      <c r="G591" s="898"/>
      <c r="H591" s="705"/>
      <c r="I591" s="897"/>
      <c r="J591" s="897"/>
      <c r="K591" s="898"/>
      <c r="L591" s="898"/>
      <c r="M591" s="898"/>
      <c r="N591" s="898"/>
      <c r="O591" s="898"/>
      <c r="P591" s="898"/>
      <c r="Q591" s="898"/>
      <c r="R591" s="898"/>
      <c r="S591" s="898"/>
    </row>
    <row r="592" spans="3:19" ht="18" customHeight="1">
      <c r="D592" s="898"/>
      <c r="E592" s="898"/>
      <c r="F592" s="898"/>
      <c r="G592" s="898"/>
      <c r="H592" s="705"/>
      <c r="I592" s="897"/>
      <c r="J592" s="897"/>
      <c r="K592" s="898"/>
      <c r="L592" s="898"/>
      <c r="M592" s="898"/>
      <c r="N592" s="898"/>
      <c r="O592" s="898"/>
      <c r="P592" s="898"/>
      <c r="Q592" s="898"/>
      <c r="R592" s="898"/>
      <c r="S592" s="898"/>
    </row>
    <row r="593" spans="4:19" ht="18" customHeight="1">
      <c r="D593" s="898"/>
      <c r="E593" s="898"/>
      <c r="F593" s="898"/>
      <c r="G593" s="898"/>
      <c r="H593" s="705"/>
      <c r="I593" s="897"/>
      <c r="J593" s="897"/>
      <c r="K593" s="898"/>
      <c r="L593" s="898"/>
      <c r="M593" s="898"/>
      <c r="N593" s="898"/>
      <c r="O593" s="898"/>
      <c r="P593" s="898"/>
      <c r="Q593" s="898"/>
      <c r="R593" s="898"/>
      <c r="S593" s="898"/>
    </row>
    <row r="594" spans="4:19" ht="18" customHeight="1">
      <c r="D594" s="898"/>
      <c r="E594" s="898"/>
      <c r="F594" s="898"/>
      <c r="G594" s="898"/>
      <c r="H594" s="705"/>
      <c r="I594" s="897"/>
      <c r="J594" s="897"/>
      <c r="K594" s="898"/>
      <c r="L594" s="898"/>
      <c r="M594" s="898"/>
      <c r="N594" s="898"/>
      <c r="O594" s="898"/>
      <c r="P594" s="898"/>
      <c r="Q594" s="898"/>
      <c r="R594" s="898"/>
      <c r="S594" s="898"/>
    </row>
    <row r="595" spans="4:19" ht="18" customHeight="1">
      <c r="D595" s="898"/>
      <c r="E595" s="898"/>
      <c r="F595" s="898"/>
      <c r="G595" s="898"/>
      <c r="H595" s="705"/>
      <c r="I595" s="897"/>
      <c r="J595" s="897"/>
      <c r="K595" s="898"/>
      <c r="L595" s="898"/>
      <c r="M595" s="898"/>
      <c r="N595" s="898"/>
      <c r="O595" s="898"/>
      <c r="P595" s="898"/>
      <c r="Q595" s="898"/>
      <c r="R595" s="898"/>
      <c r="S595" s="898"/>
    </row>
    <row r="596" spans="4:19" ht="18" customHeight="1">
      <c r="D596" s="898"/>
      <c r="E596" s="898"/>
      <c r="F596" s="898"/>
      <c r="G596" s="898"/>
      <c r="H596" s="705"/>
      <c r="I596" s="897"/>
      <c r="J596" s="897"/>
      <c r="K596" s="898"/>
      <c r="L596" s="898"/>
      <c r="M596" s="898"/>
      <c r="N596" s="898"/>
      <c r="O596" s="898"/>
      <c r="P596" s="898"/>
      <c r="Q596" s="898"/>
      <c r="R596" s="898"/>
      <c r="S596" s="898"/>
    </row>
    <row r="597" spans="4:19" ht="18" customHeight="1">
      <c r="D597" s="898"/>
      <c r="E597" s="898"/>
      <c r="F597" s="898"/>
      <c r="G597" s="898"/>
      <c r="H597" s="705"/>
      <c r="I597" s="897"/>
      <c r="J597" s="897"/>
      <c r="K597" s="898"/>
      <c r="L597" s="898"/>
      <c r="M597" s="898"/>
      <c r="N597" s="898"/>
      <c r="O597" s="898"/>
      <c r="P597" s="898"/>
      <c r="Q597" s="898"/>
      <c r="R597" s="898"/>
      <c r="S597" s="898"/>
    </row>
    <row r="598" spans="4:19" ht="18" customHeight="1">
      <c r="D598" s="898"/>
      <c r="E598" s="898"/>
      <c r="F598" s="898"/>
      <c r="G598" s="898"/>
      <c r="H598" s="705"/>
      <c r="I598" s="897"/>
      <c r="J598" s="897"/>
      <c r="K598" s="898"/>
      <c r="L598" s="898"/>
      <c r="M598" s="898"/>
      <c r="N598" s="898"/>
      <c r="O598" s="898"/>
      <c r="P598" s="898"/>
      <c r="Q598" s="898"/>
      <c r="R598" s="898"/>
      <c r="S598" s="898"/>
    </row>
    <row r="599" spans="4:19" ht="18" customHeight="1">
      <c r="D599" s="898"/>
      <c r="E599" s="898"/>
      <c r="F599" s="898"/>
      <c r="G599" s="898"/>
      <c r="H599" s="705"/>
      <c r="I599" s="897"/>
      <c r="J599" s="897"/>
      <c r="K599" s="898"/>
      <c r="L599" s="898"/>
      <c r="M599" s="898"/>
      <c r="N599" s="898"/>
      <c r="O599" s="898"/>
      <c r="P599" s="898"/>
      <c r="Q599" s="898"/>
      <c r="R599" s="898"/>
      <c r="S599" s="898"/>
    </row>
    <row r="600" spans="4:19" ht="18" customHeight="1">
      <c r="D600" s="898"/>
      <c r="E600" s="898"/>
      <c r="F600" s="898"/>
      <c r="G600" s="898"/>
      <c r="H600" s="705"/>
      <c r="I600" s="897"/>
      <c r="J600" s="897"/>
      <c r="K600" s="898"/>
      <c r="L600" s="898"/>
      <c r="M600" s="898"/>
      <c r="N600" s="898"/>
      <c r="O600" s="898"/>
      <c r="P600" s="898"/>
      <c r="Q600" s="898"/>
      <c r="R600" s="898"/>
      <c r="S600" s="898"/>
    </row>
    <row r="601" spans="4:19" ht="18" customHeight="1">
      <c r="D601" s="898"/>
      <c r="E601" s="898"/>
      <c r="F601" s="898"/>
      <c r="G601" s="898"/>
      <c r="H601" s="705"/>
      <c r="I601" s="897"/>
      <c r="J601" s="897"/>
      <c r="K601" s="898"/>
      <c r="L601" s="898"/>
      <c r="M601" s="898"/>
      <c r="N601" s="898"/>
      <c r="O601" s="898"/>
      <c r="P601" s="898"/>
      <c r="Q601" s="898"/>
      <c r="R601" s="898"/>
      <c r="S601" s="898"/>
    </row>
    <row r="602" spans="4:19" ht="18" customHeight="1">
      <c r="D602" s="898"/>
      <c r="E602" s="898"/>
      <c r="F602" s="898"/>
      <c r="G602" s="898"/>
      <c r="H602" s="705"/>
      <c r="I602" s="897"/>
      <c r="J602" s="897"/>
      <c r="K602" s="898"/>
      <c r="L602" s="898"/>
      <c r="M602" s="898"/>
      <c r="N602" s="898"/>
      <c r="O602" s="898"/>
      <c r="P602" s="898"/>
      <c r="Q602" s="898"/>
      <c r="R602" s="898"/>
      <c r="S602" s="898"/>
    </row>
    <row r="603" spans="4:19" ht="18" customHeight="1">
      <c r="D603" s="898"/>
      <c r="E603" s="898"/>
      <c r="F603" s="898"/>
      <c r="G603" s="898"/>
      <c r="H603" s="705"/>
      <c r="I603" s="897"/>
      <c r="J603" s="897"/>
      <c r="K603" s="898"/>
      <c r="L603" s="898"/>
      <c r="M603" s="898"/>
      <c r="N603" s="898"/>
      <c r="O603" s="898"/>
      <c r="P603" s="898"/>
      <c r="Q603" s="898"/>
      <c r="R603" s="898"/>
      <c r="S603" s="898"/>
    </row>
    <row r="604" spans="4:19" ht="18" customHeight="1">
      <c r="D604" s="898"/>
      <c r="E604" s="898"/>
      <c r="F604" s="898"/>
      <c r="G604" s="898"/>
      <c r="H604" s="705"/>
      <c r="I604" s="897"/>
      <c r="J604" s="897"/>
      <c r="K604" s="898"/>
      <c r="L604" s="898"/>
      <c r="M604" s="898"/>
      <c r="N604" s="898"/>
      <c r="O604" s="898"/>
      <c r="P604" s="898"/>
      <c r="Q604" s="898"/>
      <c r="R604" s="898"/>
      <c r="S604" s="898"/>
    </row>
    <row r="605" spans="4:19" ht="18" customHeight="1">
      <c r="D605" s="898"/>
      <c r="E605" s="898"/>
      <c r="F605" s="898"/>
      <c r="G605" s="898"/>
      <c r="H605" s="705"/>
      <c r="I605" s="897"/>
      <c r="J605" s="897"/>
      <c r="K605" s="898"/>
      <c r="L605" s="898"/>
      <c r="M605" s="898"/>
      <c r="N605" s="898"/>
      <c r="O605" s="898"/>
      <c r="P605" s="898"/>
      <c r="Q605" s="898"/>
      <c r="R605" s="898"/>
      <c r="S605" s="898"/>
    </row>
    <row r="606" spans="4:19" ht="18" customHeight="1">
      <c r="D606" s="898"/>
      <c r="E606" s="898"/>
      <c r="F606" s="898"/>
      <c r="G606" s="898"/>
      <c r="H606" s="705"/>
      <c r="I606" s="897"/>
      <c r="J606" s="897"/>
      <c r="K606" s="898"/>
      <c r="L606" s="898"/>
      <c r="M606" s="898"/>
      <c r="N606" s="898"/>
      <c r="O606" s="898"/>
      <c r="P606" s="898"/>
      <c r="Q606" s="898"/>
      <c r="R606" s="898"/>
      <c r="S606" s="898"/>
    </row>
    <row r="607" spans="4:19" ht="18" customHeight="1">
      <c r="D607" s="898"/>
      <c r="E607" s="898"/>
      <c r="F607" s="898"/>
      <c r="G607" s="898"/>
      <c r="H607" s="705"/>
      <c r="I607" s="897"/>
      <c r="J607" s="897"/>
      <c r="K607" s="898"/>
      <c r="L607" s="898"/>
      <c r="M607" s="898"/>
      <c r="N607" s="898"/>
      <c r="O607" s="898"/>
      <c r="P607" s="898"/>
      <c r="Q607" s="898"/>
      <c r="R607" s="898"/>
      <c r="S607" s="898"/>
    </row>
    <row r="608" spans="4:19" ht="18" customHeight="1">
      <c r="D608" s="898"/>
      <c r="E608" s="898"/>
      <c r="F608" s="898"/>
      <c r="G608" s="898"/>
      <c r="H608" s="705"/>
      <c r="I608" s="897"/>
      <c r="J608" s="897"/>
      <c r="K608" s="898"/>
      <c r="L608" s="898"/>
      <c r="M608" s="898"/>
      <c r="N608" s="898"/>
      <c r="O608" s="898"/>
      <c r="P608" s="898"/>
      <c r="Q608" s="898"/>
      <c r="R608" s="898"/>
      <c r="S608" s="898"/>
    </row>
    <row r="609" spans="2:24" ht="18" customHeight="1">
      <c r="D609" s="898"/>
      <c r="E609" s="898"/>
      <c r="F609" s="898"/>
      <c r="G609" s="898"/>
      <c r="H609" s="705"/>
      <c r="I609" s="897"/>
      <c r="J609" s="897"/>
      <c r="K609" s="898"/>
      <c r="L609" s="898"/>
      <c r="M609" s="898"/>
      <c r="N609" s="898"/>
      <c r="O609" s="898"/>
      <c r="P609" s="898"/>
      <c r="Q609" s="898"/>
      <c r="R609" s="898"/>
      <c r="S609" s="898"/>
    </row>
    <row r="610" spans="2:24" ht="18" customHeight="1">
      <c r="D610" s="898"/>
      <c r="E610" s="898"/>
      <c r="F610" s="898"/>
      <c r="G610" s="898"/>
      <c r="H610" s="705"/>
      <c r="I610" s="897"/>
      <c r="J610" s="897"/>
      <c r="K610" s="898"/>
      <c r="L610" s="898"/>
      <c r="M610" s="898"/>
      <c r="N610" s="898"/>
      <c r="O610" s="898"/>
      <c r="P610" s="898"/>
      <c r="Q610" s="898"/>
      <c r="R610" s="898"/>
      <c r="S610" s="898"/>
    </row>
    <row r="611" spans="2:24" ht="18" customHeight="1">
      <c r="D611" s="898"/>
      <c r="E611" s="898"/>
      <c r="F611" s="898"/>
      <c r="G611" s="898"/>
      <c r="H611" s="705"/>
      <c r="I611" s="897"/>
      <c r="J611" s="897"/>
      <c r="K611" s="898"/>
      <c r="L611" s="898"/>
      <c r="M611" s="898"/>
      <c r="N611" s="898"/>
      <c r="O611" s="898"/>
      <c r="P611" s="898"/>
      <c r="Q611" s="898"/>
      <c r="R611" s="898"/>
      <c r="S611" s="898"/>
    </row>
    <row r="612" spans="2:24" ht="18" customHeight="1">
      <c r="D612" s="898"/>
      <c r="E612" s="898"/>
      <c r="F612" s="898"/>
      <c r="G612" s="898"/>
      <c r="H612" s="705"/>
      <c r="I612" s="897"/>
      <c r="J612" s="897"/>
      <c r="K612" s="898"/>
      <c r="L612" s="898"/>
      <c r="M612" s="898"/>
      <c r="N612" s="898"/>
      <c r="O612" s="898"/>
      <c r="P612" s="898"/>
      <c r="Q612" s="898"/>
      <c r="R612" s="898"/>
      <c r="S612" s="898"/>
    </row>
    <row r="613" spans="2:24" ht="18" customHeight="1">
      <c r="D613" s="898"/>
      <c r="E613" s="898"/>
      <c r="F613" s="898"/>
      <c r="G613" s="898"/>
      <c r="H613" s="705"/>
      <c r="I613" s="897"/>
      <c r="J613" s="897"/>
      <c r="K613" s="898"/>
      <c r="L613" s="898"/>
      <c r="M613" s="898"/>
      <c r="N613" s="898"/>
      <c r="O613" s="898"/>
      <c r="P613" s="898"/>
      <c r="Q613" s="898"/>
      <c r="R613" s="898"/>
      <c r="S613" s="898"/>
    </row>
    <row r="614" spans="2:24" ht="18" customHeight="1">
      <c r="D614" s="898"/>
      <c r="E614" s="898"/>
      <c r="F614" s="898"/>
      <c r="G614" s="898"/>
      <c r="H614" s="705"/>
      <c r="I614" s="897"/>
      <c r="J614" s="897"/>
      <c r="K614" s="898"/>
      <c r="L614" s="898"/>
      <c r="M614" s="898"/>
      <c r="N614" s="898"/>
      <c r="O614" s="898"/>
      <c r="P614" s="898"/>
      <c r="Q614" s="898"/>
      <c r="R614" s="898"/>
      <c r="S614" s="898"/>
    </row>
    <row r="615" spans="2:24" ht="18" customHeight="1">
      <c r="D615" s="898"/>
      <c r="E615" s="898"/>
      <c r="F615" s="898"/>
      <c r="G615" s="898"/>
      <c r="H615" s="705"/>
      <c r="I615" s="897"/>
      <c r="J615" s="897"/>
      <c r="K615" s="898"/>
      <c r="L615" s="898"/>
      <c r="M615" s="898"/>
      <c r="N615" s="898"/>
      <c r="O615" s="898"/>
      <c r="P615" s="898"/>
      <c r="Q615" s="898"/>
      <c r="R615" s="898"/>
      <c r="S615" s="898"/>
    </row>
    <row r="616" spans="2:24" ht="18" customHeight="1">
      <c r="D616" s="898"/>
      <c r="E616" s="898"/>
      <c r="F616" s="898"/>
      <c r="G616" s="898"/>
      <c r="H616" s="705"/>
      <c r="I616" s="897"/>
      <c r="J616" s="897"/>
      <c r="K616" s="898"/>
      <c r="L616" s="898"/>
      <c r="M616" s="898"/>
      <c r="N616" s="898"/>
      <c r="O616" s="898"/>
      <c r="P616" s="898"/>
      <c r="Q616" s="898"/>
      <c r="R616" s="898"/>
      <c r="S616" s="898"/>
    </row>
    <row r="617" spans="2:24" ht="18" customHeight="1">
      <c r="D617" s="898"/>
      <c r="E617" s="898"/>
      <c r="F617" s="898"/>
      <c r="G617" s="898"/>
      <c r="H617" s="705"/>
      <c r="I617" s="897"/>
      <c r="J617" s="897"/>
      <c r="K617" s="898"/>
      <c r="L617" s="898"/>
      <c r="M617" s="898"/>
      <c r="N617" s="898"/>
      <c r="O617" s="898"/>
      <c r="P617" s="898"/>
      <c r="Q617" s="898"/>
      <c r="R617" s="898"/>
      <c r="S617" s="898"/>
    </row>
    <row r="618" spans="2:24" ht="18" customHeight="1">
      <c r="D618" s="898"/>
      <c r="E618" s="898"/>
      <c r="F618" s="898"/>
      <c r="G618" s="898"/>
      <c r="H618" s="705"/>
      <c r="I618" s="897"/>
      <c r="J618" s="897"/>
      <c r="K618" s="898"/>
      <c r="L618" s="898"/>
      <c r="M618" s="898"/>
      <c r="N618" s="898"/>
      <c r="O618" s="898"/>
      <c r="P618" s="898"/>
      <c r="Q618" s="898"/>
      <c r="R618" s="898"/>
      <c r="S618" s="898"/>
    </row>
    <row r="619" spans="2:24" ht="16.5" customHeight="1">
      <c r="E619" s="147" t="s">
        <v>829</v>
      </c>
    </row>
    <row r="620" spans="2:24" ht="16.5" customHeight="1">
      <c r="E620" s="147" t="s">
        <v>830</v>
      </c>
    </row>
    <row r="621" spans="2:24" ht="9.6" customHeight="1"/>
    <row r="622" spans="2:24" ht="12" customHeight="1"/>
    <row r="623" spans="2:24" ht="17.45" customHeight="1">
      <c r="P623" s="792" t="s">
        <v>772</v>
      </c>
      <c r="Q623" s="792"/>
      <c r="R623" s="792"/>
      <c r="S623" s="820">
        <f>$Q$11</f>
        <v>0</v>
      </c>
      <c r="T623" s="820"/>
      <c r="U623" s="820"/>
      <c r="V623" s="820"/>
      <c r="W623" s="820"/>
      <c r="X623" s="820"/>
    </row>
    <row r="624" spans="2:24" ht="16.5" customHeight="1">
      <c r="B624" s="427" t="s">
        <v>160</v>
      </c>
    </row>
    <row r="625" spans="3:24" ht="16.5" customHeight="1">
      <c r="C625" s="62" t="s">
        <v>1292</v>
      </c>
    </row>
    <row r="626" spans="3:24" ht="18.600000000000001" customHeight="1">
      <c r="D626" s="774"/>
      <c r="E626" s="774"/>
      <c r="F626" s="774"/>
      <c r="G626" s="809" t="s">
        <v>837</v>
      </c>
      <c r="H626" s="809"/>
      <c r="I626" s="810"/>
      <c r="J626" s="1047" t="s">
        <v>838</v>
      </c>
      <c r="K626" s="939"/>
      <c r="L626" s="803"/>
      <c r="M626" s="809" t="s">
        <v>839</v>
      </c>
      <c r="N626" s="809"/>
      <c r="O626" s="810"/>
      <c r="P626" s="1548" t="s">
        <v>836</v>
      </c>
      <c r="Q626" s="809"/>
      <c r="R626" s="776"/>
    </row>
    <row r="627" spans="3:24" ht="16.5" customHeight="1">
      <c r="D627" s="774" t="s">
        <v>43</v>
      </c>
      <c r="E627" s="774"/>
      <c r="F627" s="883"/>
      <c r="G627" s="798"/>
      <c r="H627" s="799"/>
      <c r="I627" s="464" t="s">
        <v>49</v>
      </c>
      <c r="J627" s="798"/>
      <c r="K627" s="799"/>
      <c r="L627" s="464" t="s">
        <v>49</v>
      </c>
      <c r="M627" s="798"/>
      <c r="N627" s="799"/>
      <c r="O627" s="464" t="s">
        <v>49</v>
      </c>
      <c r="P627" s="798"/>
      <c r="Q627" s="799"/>
      <c r="R627" s="465" t="s">
        <v>49</v>
      </c>
    </row>
    <row r="628" spans="3:24" ht="18.600000000000001" customHeight="1">
      <c r="D628" s="1250" t="s">
        <v>831</v>
      </c>
      <c r="E628" s="1250"/>
      <c r="F628" s="1251"/>
      <c r="G628" s="798"/>
      <c r="H628" s="799"/>
      <c r="I628" s="706" t="s">
        <v>49</v>
      </c>
      <c r="J628" s="798"/>
      <c r="K628" s="799"/>
      <c r="L628" s="706" t="s">
        <v>49</v>
      </c>
      <c r="M628" s="798"/>
      <c r="N628" s="799"/>
      <c r="O628" s="706" t="s">
        <v>49</v>
      </c>
      <c r="P628" s="798"/>
      <c r="Q628" s="799"/>
      <c r="R628" s="707" t="s">
        <v>49</v>
      </c>
    </row>
    <row r="629" spans="3:24" ht="16.5" customHeight="1">
      <c r="D629" s="1258" t="s">
        <v>832</v>
      </c>
      <c r="E629" s="1258"/>
      <c r="F629" s="1258"/>
      <c r="G629" s="1248" t="str">
        <f>IF(G628-G627&gt;0,G628-G627,"")</f>
        <v/>
      </c>
      <c r="H629" s="1249"/>
      <c r="I629" s="652" t="s">
        <v>49</v>
      </c>
      <c r="J629" s="793" t="str">
        <f>IF(J628-J627&gt;0,J628-J627,"")</f>
        <v/>
      </c>
      <c r="K629" s="794"/>
      <c r="L629" s="652" t="s">
        <v>49</v>
      </c>
      <c r="M629" s="793" t="str">
        <f>IF(M628-M627&gt;0,M628-M627,"")</f>
        <v/>
      </c>
      <c r="N629" s="794"/>
      <c r="O629" s="652" t="s">
        <v>49</v>
      </c>
      <c r="P629" s="793" t="str">
        <f>IF(P628-P627&gt;0,P628-P627,"")</f>
        <v/>
      </c>
      <c r="Q629" s="794"/>
      <c r="R629" s="708" t="s">
        <v>49</v>
      </c>
    </row>
    <row r="630" spans="3:24" ht="19.5" customHeight="1">
      <c r="D630" s="1080" t="s">
        <v>835</v>
      </c>
      <c r="E630" s="1080"/>
      <c r="F630" s="1080"/>
      <c r="G630" s="1253" t="str">
        <f>IF(G629="","満たしている","満たしていない")</f>
        <v>満たしている</v>
      </c>
      <c r="H630" s="795"/>
      <c r="I630" s="1076"/>
      <c r="J630" s="1075" t="str">
        <f>IF(J629="","満たしている","満たしていない")</f>
        <v>満たしている</v>
      </c>
      <c r="K630" s="795"/>
      <c r="L630" s="1076"/>
      <c r="M630" s="1075" t="str">
        <f>IF(M629="","満たしている","満たしていない")</f>
        <v>満たしている</v>
      </c>
      <c r="N630" s="795"/>
      <c r="O630" s="1262"/>
      <c r="P630" s="795" t="str">
        <f>IF(P629="","満たしている","満たしていない")</f>
        <v>満たしている</v>
      </c>
      <c r="Q630" s="795"/>
      <c r="R630" s="796"/>
    </row>
    <row r="631" spans="3:24" ht="16.5" customHeight="1">
      <c r="D631" s="1250" t="s">
        <v>833</v>
      </c>
      <c r="E631" s="1250"/>
      <c r="F631" s="1251"/>
      <c r="G631" s="798"/>
      <c r="H631" s="799"/>
      <c r="I631" s="706" t="s">
        <v>49</v>
      </c>
      <c r="J631" s="798"/>
      <c r="K631" s="799"/>
      <c r="L631" s="706" t="s">
        <v>49</v>
      </c>
      <c r="M631" s="1254"/>
      <c r="N631" s="1254"/>
      <c r="O631" s="1254"/>
      <c r="P631" s="1254"/>
      <c r="Q631" s="1254"/>
      <c r="R631" s="1255"/>
    </row>
    <row r="632" spans="3:24" ht="18.600000000000001" customHeight="1">
      <c r="D632" s="1258" t="s">
        <v>834</v>
      </c>
      <c r="E632" s="1258"/>
      <c r="F632" s="1258"/>
      <c r="G632" s="797" t="str">
        <f>IF(G631-G627&gt;0,G631-G627,"")</f>
        <v/>
      </c>
      <c r="H632" s="794"/>
      <c r="I632" s="652" t="s">
        <v>49</v>
      </c>
      <c r="J632" s="793" t="str">
        <f>IF(J631-J627&gt;0,J631-J627,"")</f>
        <v/>
      </c>
      <c r="K632" s="794"/>
      <c r="L632" s="708" t="s">
        <v>49</v>
      </c>
      <c r="M632" s="1254"/>
      <c r="N632" s="1254"/>
      <c r="O632" s="1254"/>
      <c r="P632" s="1254"/>
      <c r="Q632" s="1254"/>
      <c r="R632" s="1255"/>
    </row>
    <row r="633" spans="3:24" ht="16.5" customHeight="1">
      <c r="D633" s="1080" t="s">
        <v>835</v>
      </c>
      <c r="E633" s="1080"/>
      <c r="F633" s="1080"/>
      <c r="G633" s="1252" t="str">
        <f>IF(G632="","適合","不適合")</f>
        <v>適合</v>
      </c>
      <c r="H633" s="1076"/>
      <c r="I633" s="1076"/>
      <c r="J633" s="1247" t="str">
        <f>IF(J632="","適合","不適合")</f>
        <v>適合</v>
      </c>
      <c r="K633" s="1076"/>
      <c r="L633" s="796"/>
      <c r="M633" s="1256"/>
      <c r="N633" s="1256"/>
      <c r="O633" s="1256"/>
      <c r="P633" s="1256"/>
      <c r="Q633" s="1256"/>
      <c r="R633" s="1257"/>
    </row>
    <row r="634" spans="3:24" ht="18.600000000000001" customHeight="1">
      <c r="D634" s="480" t="s">
        <v>840</v>
      </c>
    </row>
    <row r="635" spans="3:24" ht="51.6" customHeight="1">
      <c r="D635" s="1259"/>
      <c r="E635" s="1260"/>
      <c r="F635" s="1260"/>
      <c r="G635" s="1260"/>
      <c r="H635" s="1260"/>
      <c r="I635" s="1260"/>
      <c r="J635" s="1260"/>
      <c r="K635" s="1260"/>
      <c r="L635" s="1260"/>
      <c r="M635" s="1260"/>
      <c r="N635" s="1260"/>
      <c r="O635" s="1260"/>
      <c r="P635" s="1260"/>
      <c r="Q635" s="1260"/>
      <c r="R635" s="1260"/>
      <c r="S635" s="1260"/>
      <c r="T635" s="1260"/>
      <c r="U635" s="1260"/>
      <c r="V635" s="1260"/>
      <c r="W635" s="1260"/>
      <c r="X635" s="1261"/>
    </row>
    <row r="636" spans="3:24" ht="16.5" customHeight="1">
      <c r="E636" s="147" t="s">
        <v>1288</v>
      </c>
    </row>
    <row r="637" spans="3:24" ht="16.5" customHeight="1">
      <c r="E637" s="147" t="s">
        <v>1432</v>
      </c>
    </row>
    <row r="638" spans="3:24" ht="9.6" customHeight="1"/>
    <row r="639" spans="3:24" ht="16.5" customHeight="1">
      <c r="C639" s="62" t="s">
        <v>841</v>
      </c>
    </row>
    <row r="640" spans="3:24" ht="45.95" customHeight="1">
      <c r="C640" s="62"/>
      <c r="D640" s="819" t="s">
        <v>1202</v>
      </c>
      <c r="E640" s="819"/>
      <c r="F640" s="819"/>
      <c r="G640" s="819"/>
      <c r="H640" s="819"/>
      <c r="I640" s="816"/>
      <c r="J640" s="1077"/>
      <c r="K640" s="1078"/>
      <c r="L640" s="1078"/>
      <c r="M640" s="1078"/>
      <c r="N640" s="1078"/>
      <c r="O640" s="1078"/>
      <c r="P640" s="1078"/>
      <c r="Q640" s="1078"/>
      <c r="R640" s="1078"/>
      <c r="S640" s="1078"/>
      <c r="T640" s="1078"/>
      <c r="U640" s="1078"/>
      <c r="V640" s="1078"/>
      <c r="W640" s="1078"/>
      <c r="X640" s="1079"/>
    </row>
    <row r="641" spans="2:24" ht="16.5" customHeight="1">
      <c r="E641" s="147" t="s">
        <v>844</v>
      </c>
    </row>
    <row r="642" spans="2:24" ht="9.6" customHeight="1">
      <c r="C642" s="62"/>
    </row>
    <row r="643" spans="2:24" ht="16.5" customHeight="1">
      <c r="C643" s="62" t="s">
        <v>845</v>
      </c>
    </row>
    <row r="644" spans="2:24" ht="18.600000000000001" customHeight="1">
      <c r="D644" s="883" t="s">
        <v>846</v>
      </c>
      <c r="E644" s="884"/>
      <c r="F644" s="884"/>
      <c r="G644" s="884"/>
      <c r="H644" s="884"/>
      <c r="I644" s="829"/>
      <c r="J644" s="1242"/>
      <c r="K644" s="1242"/>
      <c r="L644" s="914"/>
      <c r="M644" s="914"/>
    </row>
    <row r="645" spans="2:24" ht="19.5" customHeight="1">
      <c r="D645" s="827" t="s">
        <v>847</v>
      </c>
      <c r="E645" s="925"/>
      <c r="F645" s="925"/>
      <c r="G645" s="925"/>
      <c r="H645" s="925"/>
      <c r="I645" s="598"/>
      <c r="J645" s="446" t="s">
        <v>848</v>
      </c>
      <c r="K645" s="449"/>
    </row>
    <row r="646" spans="2:24" ht="16.5" customHeight="1">
      <c r="D646" s="827" t="s">
        <v>849</v>
      </c>
      <c r="E646" s="925"/>
      <c r="F646" s="925"/>
      <c r="G646" s="925"/>
      <c r="H646" s="925"/>
      <c r="I646" s="584"/>
      <c r="J646" s="464" t="s">
        <v>850</v>
      </c>
      <c r="K646" s="465"/>
    </row>
    <row r="647" spans="2:24" ht="16.5" customHeight="1">
      <c r="E647" s="147" t="s">
        <v>851</v>
      </c>
    </row>
    <row r="648" spans="2:24" ht="9.6" customHeight="1">
      <c r="C648" s="62"/>
    </row>
    <row r="649" spans="2:24" ht="16.5" customHeight="1">
      <c r="C649" s="62" t="s">
        <v>852</v>
      </c>
    </row>
    <row r="650" spans="2:24" ht="16.5" customHeight="1">
      <c r="C650" s="62"/>
      <c r="D650" s="803" t="s">
        <v>853</v>
      </c>
      <c r="E650" s="803"/>
      <c r="F650" s="803"/>
      <c r="G650" s="803"/>
      <c r="H650" s="803"/>
      <c r="I650" s="803"/>
      <c r="J650" s="803"/>
      <c r="K650" s="803"/>
      <c r="L650" s="803"/>
      <c r="M650" s="1243"/>
      <c r="N650" s="1243"/>
      <c r="O650" s="1243"/>
      <c r="P650" s="1243"/>
      <c r="Q650" s="1243"/>
      <c r="R650" s="1243"/>
      <c r="S650" s="1243"/>
      <c r="T650" s="1243"/>
    </row>
    <row r="651" spans="2:24" ht="16.5" customHeight="1">
      <c r="C651" s="62"/>
      <c r="D651" s="1536" t="s">
        <v>854</v>
      </c>
      <c r="E651" s="1537"/>
      <c r="F651" s="1537"/>
      <c r="G651" s="1537"/>
      <c r="H651" s="1537"/>
      <c r="I651" s="1538"/>
      <c r="J651" s="1538"/>
      <c r="K651" s="1538"/>
      <c r="L651" s="1539"/>
      <c r="M651" s="1244"/>
      <c r="N651" s="1245"/>
      <c r="O651" s="1245"/>
      <c r="P651" s="1245"/>
      <c r="Q651" s="1245"/>
      <c r="R651" s="1245"/>
      <c r="S651" s="1245"/>
      <c r="T651" s="1246"/>
    </row>
    <row r="652" spans="2:24" ht="16.5" customHeight="1">
      <c r="E652" s="147" t="s">
        <v>855</v>
      </c>
    </row>
    <row r="653" spans="2:24" ht="16.5" customHeight="1">
      <c r="C653" s="62"/>
    </row>
    <row r="654" spans="2:24" ht="17.45" customHeight="1">
      <c r="P654" s="792" t="s">
        <v>772</v>
      </c>
      <c r="Q654" s="792"/>
      <c r="R654" s="792"/>
      <c r="S654" s="820">
        <f>$Q$11</f>
        <v>0</v>
      </c>
      <c r="T654" s="820"/>
      <c r="U654" s="820"/>
      <c r="V654" s="820"/>
      <c r="W654" s="820"/>
      <c r="X654" s="820"/>
    </row>
    <row r="655" spans="2:24" ht="16.5" customHeight="1">
      <c r="B655" s="427" t="s">
        <v>856</v>
      </c>
    </row>
    <row r="656" spans="2:24" ht="16.5" customHeight="1">
      <c r="C656" s="62" t="s">
        <v>857</v>
      </c>
    </row>
    <row r="657" spans="3:23" ht="19.5" customHeight="1">
      <c r="D657" s="428" t="s">
        <v>163</v>
      </c>
      <c r="E657" s="61"/>
      <c r="F657" s="61"/>
      <c r="G657" s="61"/>
      <c r="H657" s="61"/>
      <c r="I657" s="61"/>
      <c r="J657" s="829"/>
      <c r="K657" s="829"/>
      <c r="L657" s="1242"/>
      <c r="M657" s="1242"/>
      <c r="N657" s="1242"/>
      <c r="O657" s="914"/>
      <c r="P657" s="914"/>
      <c r="Q657" s="914"/>
    </row>
    <row r="658" spans="3:23" ht="19.5" customHeight="1">
      <c r="D658" s="688" t="s">
        <v>162</v>
      </c>
      <c r="E658" s="471"/>
      <c r="F658" s="471"/>
      <c r="G658" s="471"/>
      <c r="H658" s="471"/>
      <c r="I658" s="471"/>
      <c r="J658" s="959"/>
      <c r="K658" s="959"/>
      <c r="L658" s="959"/>
      <c r="M658" s="959"/>
      <c r="N658" s="818"/>
      <c r="O658" s="818"/>
      <c r="P658" s="818"/>
      <c r="Q658" s="818"/>
    </row>
    <row r="659" spans="3:23" ht="19.5" customHeight="1">
      <c r="D659" s="468"/>
      <c r="E659" s="711"/>
      <c r="F659" s="499"/>
      <c r="G659" s="499"/>
      <c r="H659" s="499"/>
      <c r="I659" s="712" t="s">
        <v>862</v>
      </c>
      <c r="J659" s="713"/>
      <c r="K659" s="714"/>
      <c r="L659" s="715" t="s">
        <v>20</v>
      </c>
      <c r="M659" s="714"/>
      <c r="N659" s="715" t="s">
        <v>21</v>
      </c>
      <c r="O659" s="716"/>
      <c r="P659" s="717" t="s">
        <v>22</v>
      </c>
    </row>
    <row r="660" spans="3:23" ht="19.5" customHeight="1">
      <c r="D660" s="688" t="s">
        <v>161</v>
      </c>
      <c r="E660" s="471"/>
      <c r="F660" s="471"/>
      <c r="G660" s="471"/>
      <c r="H660" s="471"/>
      <c r="I660" s="718"/>
      <c r="J660" s="1060"/>
      <c r="K660" s="1061"/>
      <c r="L660" s="1061"/>
      <c r="M660" s="1061"/>
      <c r="N660" s="1061"/>
      <c r="O660" s="1061"/>
      <c r="P660" s="1061"/>
      <c r="Q660" s="1062"/>
    </row>
    <row r="661" spans="3:23" ht="19.5" customHeight="1">
      <c r="D661" s="689"/>
      <c r="E661" s="719"/>
      <c r="F661" s="621"/>
      <c r="G661" s="621"/>
      <c r="H661" s="621"/>
      <c r="I661" s="720" t="s">
        <v>1479</v>
      </c>
      <c r="J661" s="1069"/>
      <c r="K661" s="1070"/>
      <c r="L661" s="1070"/>
      <c r="M661" s="1070"/>
      <c r="N661" s="1070"/>
      <c r="O661" s="1070"/>
      <c r="P661" s="1070"/>
      <c r="Q661" s="1071"/>
      <c r="R661" s="721"/>
    </row>
    <row r="662" spans="3:23" ht="30" customHeight="1">
      <c r="D662" s="468"/>
      <c r="E662" s="711"/>
      <c r="F662" s="499"/>
      <c r="G662" s="499"/>
      <c r="H662" s="499"/>
      <c r="I662" s="722" t="s">
        <v>858</v>
      </c>
      <c r="J662" s="1063"/>
      <c r="K662" s="1064"/>
      <c r="L662" s="1064"/>
      <c r="M662" s="1064"/>
      <c r="N662" s="1064"/>
      <c r="O662" s="1064"/>
      <c r="P662" s="1064"/>
      <c r="Q662" s="1064"/>
      <c r="R662" s="1064"/>
      <c r="S662" s="1064"/>
      <c r="T662" s="1064"/>
      <c r="U662" s="1064"/>
      <c r="V662" s="1065"/>
    </row>
    <row r="663" spans="3:23" ht="16.5" customHeight="1">
      <c r="E663" s="147" t="s">
        <v>859</v>
      </c>
    </row>
    <row r="664" spans="3:23" ht="9.6" customHeight="1"/>
    <row r="665" spans="3:23" ht="16.5" customHeight="1">
      <c r="C665" s="62" t="s">
        <v>861</v>
      </c>
    </row>
    <row r="666" spans="3:23" ht="16.5" customHeight="1">
      <c r="D666" s="64" t="s">
        <v>164</v>
      </c>
    </row>
    <row r="667" spans="3:23" ht="18.95" customHeight="1">
      <c r="D667" s="428" t="s">
        <v>165</v>
      </c>
      <c r="E667" s="61"/>
      <c r="F667" s="61"/>
      <c r="G667" s="61"/>
      <c r="H667" s="61"/>
      <c r="I667" s="61"/>
      <c r="J667" s="61"/>
      <c r="K667" s="61"/>
      <c r="L667" s="61"/>
      <c r="M667" s="61"/>
      <c r="N667" s="980"/>
      <c r="O667" s="981"/>
      <c r="P667" s="977"/>
      <c r="Q667" s="977"/>
      <c r="R667" s="978"/>
    </row>
    <row r="668" spans="3:23" ht="33.950000000000003" customHeight="1">
      <c r="D668" s="428" t="s">
        <v>480</v>
      </c>
      <c r="E668" s="61"/>
      <c r="F668" s="61"/>
      <c r="G668" s="61"/>
      <c r="H668" s="61"/>
      <c r="I668" s="61"/>
      <c r="J668" s="61"/>
      <c r="K668" s="61"/>
      <c r="L668" s="61"/>
      <c r="M668" s="61"/>
      <c r="N668" s="990"/>
      <c r="O668" s="991"/>
      <c r="P668" s="991"/>
      <c r="Q668" s="991"/>
      <c r="R668" s="991"/>
      <c r="S668" s="992"/>
      <c r="T668" s="992"/>
      <c r="U668" s="992"/>
      <c r="V668" s="992"/>
      <c r="W668" s="1072"/>
    </row>
    <row r="669" spans="3:23" ht="16.5" customHeight="1">
      <c r="E669" s="147" t="s">
        <v>166</v>
      </c>
    </row>
    <row r="670" spans="3:23" ht="16.5" customHeight="1">
      <c r="E670" s="147" t="s">
        <v>1899</v>
      </c>
    </row>
    <row r="671" spans="3:23" ht="16.5" customHeight="1">
      <c r="E671" s="147" t="s">
        <v>172</v>
      </c>
    </row>
    <row r="672" spans="3:23" ht="16.5" customHeight="1">
      <c r="E672" s="147" t="s">
        <v>481</v>
      </c>
    </row>
    <row r="673" spans="5:24" ht="16.5" customHeight="1">
      <c r="E673" s="147" t="s">
        <v>482</v>
      </c>
    </row>
    <row r="674" spans="5:24" ht="16.5" customHeight="1">
      <c r="E674" s="147" t="s">
        <v>483</v>
      </c>
    </row>
    <row r="675" spans="5:24" ht="16.5" customHeight="1">
      <c r="E675" s="147" t="s">
        <v>1900</v>
      </c>
    </row>
    <row r="676" spans="5:24" ht="16.5" customHeight="1">
      <c r="E676" s="147" t="s">
        <v>167</v>
      </c>
    </row>
    <row r="677" spans="5:24" ht="16.5" customHeight="1">
      <c r="E677" s="147" t="s">
        <v>168</v>
      </c>
    </row>
    <row r="678" spans="5:24" ht="16.5" customHeight="1">
      <c r="E678" s="147" t="s">
        <v>169</v>
      </c>
    </row>
    <row r="679" spans="5:24" ht="16.5" customHeight="1">
      <c r="E679" s="147" t="s">
        <v>170</v>
      </c>
    </row>
    <row r="680" spans="5:24" ht="16.5" customHeight="1">
      <c r="E680" s="147" t="s">
        <v>171</v>
      </c>
    </row>
    <row r="681" spans="5:24" ht="16.5" customHeight="1">
      <c r="E681" s="147" t="s">
        <v>1660</v>
      </c>
    </row>
    <row r="682" spans="5:24" ht="16.5" customHeight="1">
      <c r="E682" s="147" t="s">
        <v>1391</v>
      </c>
    </row>
    <row r="683" spans="5:24" ht="16.5" customHeight="1">
      <c r="E683" s="147" t="s">
        <v>1392</v>
      </c>
    </row>
    <row r="684" spans="5:24" ht="16.5" customHeight="1">
      <c r="E684" s="147" t="s">
        <v>1393</v>
      </c>
    </row>
    <row r="685" spans="5:24" ht="16.5" customHeight="1">
      <c r="E685" s="147" t="s">
        <v>1394</v>
      </c>
    </row>
    <row r="686" spans="5:24" ht="16.5" customHeight="1">
      <c r="E686" s="147" t="s">
        <v>1395</v>
      </c>
    </row>
    <row r="687" spans="5:24" ht="9.6" customHeight="1"/>
    <row r="688" spans="5:24" ht="17.45" customHeight="1">
      <c r="P688" s="792" t="s">
        <v>772</v>
      </c>
      <c r="Q688" s="792"/>
      <c r="R688" s="792"/>
      <c r="S688" s="820">
        <f>$Q$11</f>
        <v>0</v>
      </c>
      <c r="T688" s="820"/>
      <c r="U688" s="820"/>
      <c r="V688" s="820"/>
      <c r="W688" s="820"/>
      <c r="X688" s="820"/>
    </row>
    <row r="689" spans="4:24" ht="16.5" customHeight="1">
      <c r="D689" s="64" t="s">
        <v>1829</v>
      </c>
    </row>
    <row r="690" spans="4:24" ht="16.5" customHeight="1">
      <c r="D690" s="776" t="s">
        <v>1830</v>
      </c>
      <c r="E690" s="776"/>
      <c r="F690" s="776"/>
      <c r="G690" s="776"/>
      <c r="H690" s="776"/>
      <c r="I690" s="776"/>
      <c r="J690" s="776"/>
      <c r="K690" s="776"/>
      <c r="L690" s="776"/>
      <c r="M690" s="776"/>
      <c r="N690" s="776"/>
      <c r="O690" s="810" t="s">
        <v>158</v>
      </c>
      <c r="P690" s="811"/>
      <c r="Q690" s="812"/>
      <c r="R690" s="810" t="s">
        <v>1831</v>
      </c>
      <c r="S690" s="811"/>
      <c r="T690" s="811"/>
      <c r="U690" s="811"/>
      <c r="V690" s="811"/>
      <c r="W690" s="811"/>
      <c r="X690" s="812"/>
    </row>
    <row r="691" spans="4:24" ht="16.5" customHeight="1">
      <c r="D691" s="865" t="s">
        <v>1837</v>
      </c>
      <c r="E691" s="866"/>
      <c r="F691" s="866"/>
      <c r="G691" s="866"/>
      <c r="H691" s="866"/>
      <c r="I691" s="866"/>
      <c r="J691" s="866"/>
      <c r="K691" s="866"/>
      <c r="L691" s="866"/>
      <c r="M691" s="866"/>
      <c r="N691" s="867"/>
      <c r="O691" s="783"/>
      <c r="P691" s="784"/>
      <c r="Q691" s="785"/>
      <c r="R691" s="871"/>
      <c r="S691" s="872"/>
      <c r="T691" s="872"/>
      <c r="U691" s="872"/>
      <c r="V691" s="872"/>
      <c r="W691" s="872"/>
      <c r="X691" s="873"/>
    </row>
    <row r="692" spans="4:24" ht="16.5" customHeight="1">
      <c r="D692" s="868"/>
      <c r="E692" s="869"/>
      <c r="F692" s="869"/>
      <c r="G692" s="869"/>
      <c r="H692" s="869"/>
      <c r="I692" s="869"/>
      <c r="J692" s="869"/>
      <c r="K692" s="869"/>
      <c r="L692" s="869"/>
      <c r="M692" s="869"/>
      <c r="N692" s="870"/>
      <c r="O692" s="786"/>
      <c r="P692" s="787"/>
      <c r="Q692" s="788"/>
      <c r="R692" s="874"/>
      <c r="S692" s="875"/>
      <c r="T692" s="875"/>
      <c r="U692" s="875"/>
      <c r="V692" s="875"/>
      <c r="W692" s="875"/>
      <c r="X692" s="876"/>
    </row>
    <row r="693" spans="4:24" ht="16.5" customHeight="1">
      <c r="D693" s="868"/>
      <c r="E693" s="869"/>
      <c r="F693" s="869"/>
      <c r="G693" s="869"/>
      <c r="H693" s="869"/>
      <c r="I693" s="869"/>
      <c r="J693" s="869"/>
      <c r="K693" s="869"/>
      <c r="L693" s="869"/>
      <c r="M693" s="869"/>
      <c r="N693" s="870"/>
      <c r="O693" s="786"/>
      <c r="P693" s="787"/>
      <c r="Q693" s="788"/>
      <c r="R693" s="874"/>
      <c r="S693" s="875"/>
      <c r="T693" s="875"/>
      <c r="U693" s="875"/>
      <c r="V693" s="875"/>
      <c r="W693" s="875"/>
      <c r="X693" s="876"/>
    </row>
    <row r="694" spans="4:24" ht="16.5" customHeight="1">
      <c r="D694" s="868"/>
      <c r="E694" s="869"/>
      <c r="F694" s="869"/>
      <c r="G694" s="869"/>
      <c r="H694" s="869"/>
      <c r="I694" s="869"/>
      <c r="J694" s="869"/>
      <c r="K694" s="869"/>
      <c r="L694" s="869"/>
      <c r="M694" s="869"/>
      <c r="N694" s="870"/>
      <c r="O694" s="786"/>
      <c r="P694" s="787"/>
      <c r="Q694" s="788"/>
      <c r="R694" s="874"/>
      <c r="S694" s="875"/>
      <c r="T694" s="875"/>
      <c r="U694" s="875"/>
      <c r="V694" s="875"/>
      <c r="W694" s="875"/>
      <c r="X694" s="876"/>
    </row>
    <row r="695" spans="4:24" ht="16.5" customHeight="1">
      <c r="D695" s="868"/>
      <c r="E695" s="869"/>
      <c r="F695" s="869"/>
      <c r="G695" s="869"/>
      <c r="H695" s="869"/>
      <c r="I695" s="869"/>
      <c r="J695" s="869"/>
      <c r="K695" s="869"/>
      <c r="L695" s="869"/>
      <c r="M695" s="869"/>
      <c r="N695" s="870"/>
      <c r="O695" s="786"/>
      <c r="P695" s="787"/>
      <c r="Q695" s="788"/>
      <c r="R695" s="874"/>
      <c r="S695" s="875"/>
      <c r="T695" s="875"/>
      <c r="U695" s="875"/>
      <c r="V695" s="875"/>
      <c r="W695" s="875"/>
      <c r="X695" s="876"/>
    </row>
    <row r="696" spans="4:24" ht="16.5" customHeight="1">
      <c r="D696" s="868"/>
      <c r="E696" s="869"/>
      <c r="F696" s="869"/>
      <c r="G696" s="869"/>
      <c r="H696" s="869"/>
      <c r="I696" s="869"/>
      <c r="J696" s="869"/>
      <c r="K696" s="869"/>
      <c r="L696" s="869"/>
      <c r="M696" s="869"/>
      <c r="N696" s="870"/>
      <c r="O696" s="786"/>
      <c r="P696" s="787"/>
      <c r="Q696" s="788"/>
      <c r="R696" s="877"/>
      <c r="S696" s="878"/>
      <c r="T696" s="878"/>
      <c r="U696" s="878"/>
      <c r="V696" s="878"/>
      <c r="W696" s="878"/>
      <c r="X696" s="879"/>
    </row>
    <row r="697" spans="4:24" ht="16.5" customHeight="1">
      <c r="D697" s="865" t="s">
        <v>1841</v>
      </c>
      <c r="E697" s="866"/>
      <c r="F697" s="866"/>
      <c r="G697" s="866"/>
      <c r="H697" s="866"/>
      <c r="I697" s="866"/>
      <c r="J697" s="866"/>
      <c r="K697" s="866"/>
      <c r="L697" s="866"/>
      <c r="M697" s="866"/>
      <c r="N697" s="867"/>
      <c r="O697" s="783"/>
      <c r="P697" s="784"/>
      <c r="Q697" s="785"/>
      <c r="R697" s="367"/>
    </row>
    <row r="698" spans="4:24" ht="16.5" customHeight="1">
      <c r="D698" s="868"/>
      <c r="E698" s="869"/>
      <c r="F698" s="869"/>
      <c r="G698" s="869"/>
      <c r="H698" s="869"/>
      <c r="I698" s="869"/>
      <c r="J698" s="869"/>
      <c r="K698" s="869"/>
      <c r="L698" s="869"/>
      <c r="M698" s="869"/>
      <c r="N698" s="870"/>
      <c r="O698" s="786"/>
      <c r="P698" s="787"/>
      <c r="Q698" s="788"/>
      <c r="R698" s="367"/>
    </row>
    <row r="699" spans="4:24" ht="16.5" customHeight="1">
      <c r="D699" s="868"/>
      <c r="E699" s="869"/>
      <c r="F699" s="869"/>
      <c r="G699" s="869"/>
      <c r="H699" s="869"/>
      <c r="I699" s="869"/>
      <c r="J699" s="869"/>
      <c r="K699" s="869"/>
      <c r="L699" s="869"/>
      <c r="M699" s="869"/>
      <c r="N699" s="870"/>
      <c r="O699" s="786"/>
      <c r="P699" s="787"/>
      <c r="Q699" s="788"/>
      <c r="R699" s="367"/>
    </row>
    <row r="700" spans="4:24" ht="16.5" customHeight="1">
      <c r="D700" s="868"/>
      <c r="E700" s="869"/>
      <c r="F700" s="869"/>
      <c r="G700" s="869"/>
      <c r="H700" s="869"/>
      <c r="I700" s="869"/>
      <c r="J700" s="869"/>
      <c r="K700" s="869"/>
      <c r="L700" s="869"/>
      <c r="M700" s="869"/>
      <c r="N700" s="870"/>
      <c r="O700" s="786"/>
      <c r="P700" s="787"/>
      <c r="Q700" s="788"/>
      <c r="R700" s="367"/>
    </row>
    <row r="701" spans="4:24" ht="16.5" customHeight="1">
      <c r="D701" s="868"/>
      <c r="E701" s="869"/>
      <c r="F701" s="869"/>
      <c r="G701" s="869"/>
      <c r="H701" s="869"/>
      <c r="I701" s="869"/>
      <c r="J701" s="869"/>
      <c r="K701" s="869"/>
      <c r="L701" s="869"/>
      <c r="M701" s="869"/>
      <c r="N701" s="870"/>
      <c r="O701" s="786"/>
      <c r="P701" s="787"/>
      <c r="Q701" s="788"/>
      <c r="R701" s="367"/>
    </row>
    <row r="702" spans="4:24" ht="16.5" customHeight="1">
      <c r="D702" s="868"/>
      <c r="E702" s="869"/>
      <c r="F702" s="869"/>
      <c r="G702" s="869"/>
      <c r="H702" s="869"/>
      <c r="I702" s="869"/>
      <c r="J702" s="869"/>
      <c r="K702" s="869"/>
      <c r="L702" s="869"/>
      <c r="M702" s="869"/>
      <c r="N702" s="870"/>
      <c r="O702" s="786"/>
      <c r="P702" s="787"/>
      <c r="Q702" s="788"/>
      <c r="R702" s="367"/>
    </row>
    <row r="703" spans="4:24" ht="16.5" customHeight="1">
      <c r="D703" s="880"/>
      <c r="E703" s="881"/>
      <c r="F703" s="881"/>
      <c r="G703" s="881"/>
      <c r="H703" s="881"/>
      <c r="I703" s="881"/>
      <c r="J703" s="881"/>
      <c r="K703" s="881"/>
      <c r="L703" s="881"/>
      <c r="M703" s="881"/>
      <c r="N703" s="882"/>
      <c r="O703" s="789"/>
      <c r="P703" s="790"/>
      <c r="Q703" s="791"/>
      <c r="R703" s="367"/>
    </row>
    <row r="704" spans="4:24" ht="16.5" customHeight="1">
      <c r="D704" s="865" t="s">
        <v>1844</v>
      </c>
      <c r="E704" s="866"/>
      <c r="F704" s="866"/>
      <c r="G704" s="866"/>
      <c r="H704" s="866"/>
      <c r="I704" s="866"/>
      <c r="J704" s="866"/>
      <c r="K704" s="866"/>
      <c r="L704" s="866"/>
      <c r="M704" s="866"/>
      <c r="N704" s="867"/>
      <c r="O704" s="783"/>
      <c r="P704" s="784"/>
      <c r="Q704" s="785"/>
      <c r="R704" s="871"/>
      <c r="S704" s="872"/>
      <c r="T704" s="872"/>
      <c r="U704" s="872"/>
      <c r="V704" s="872"/>
      <c r="W704" s="872"/>
      <c r="X704" s="873"/>
    </row>
    <row r="705" spans="1:24" ht="16.5" customHeight="1">
      <c r="D705" s="868"/>
      <c r="E705" s="869"/>
      <c r="F705" s="869"/>
      <c r="G705" s="869"/>
      <c r="H705" s="869"/>
      <c r="I705" s="869"/>
      <c r="J705" s="869"/>
      <c r="K705" s="869"/>
      <c r="L705" s="869"/>
      <c r="M705" s="869"/>
      <c r="N705" s="870"/>
      <c r="O705" s="786"/>
      <c r="P705" s="787"/>
      <c r="Q705" s="788"/>
      <c r="R705" s="874"/>
      <c r="S705" s="875"/>
      <c r="T705" s="875"/>
      <c r="U705" s="875"/>
      <c r="V705" s="875"/>
      <c r="W705" s="875"/>
      <c r="X705" s="876"/>
    </row>
    <row r="706" spans="1:24" ht="16.5" customHeight="1">
      <c r="D706" s="868"/>
      <c r="E706" s="869"/>
      <c r="F706" s="869"/>
      <c r="G706" s="869"/>
      <c r="H706" s="869"/>
      <c r="I706" s="869"/>
      <c r="J706" s="869"/>
      <c r="K706" s="869"/>
      <c r="L706" s="869"/>
      <c r="M706" s="869"/>
      <c r="N706" s="870"/>
      <c r="O706" s="786"/>
      <c r="P706" s="787"/>
      <c r="Q706" s="788"/>
      <c r="R706" s="874"/>
      <c r="S706" s="875"/>
      <c r="T706" s="875"/>
      <c r="U706" s="875"/>
      <c r="V706" s="875"/>
      <c r="W706" s="875"/>
      <c r="X706" s="876"/>
    </row>
    <row r="707" spans="1:24" ht="16.5" customHeight="1">
      <c r="D707" s="868"/>
      <c r="E707" s="869"/>
      <c r="F707" s="869"/>
      <c r="G707" s="869"/>
      <c r="H707" s="869"/>
      <c r="I707" s="869"/>
      <c r="J707" s="869"/>
      <c r="K707" s="869"/>
      <c r="L707" s="869"/>
      <c r="M707" s="869"/>
      <c r="N707" s="870"/>
      <c r="O707" s="786"/>
      <c r="P707" s="787"/>
      <c r="Q707" s="788"/>
      <c r="R707" s="874"/>
      <c r="S707" s="875"/>
      <c r="T707" s="875"/>
      <c r="U707" s="875"/>
      <c r="V707" s="875"/>
      <c r="W707" s="875"/>
      <c r="X707" s="876"/>
    </row>
    <row r="708" spans="1:24" ht="16.5" customHeight="1">
      <c r="D708" s="868"/>
      <c r="E708" s="869"/>
      <c r="F708" s="869"/>
      <c r="G708" s="869"/>
      <c r="H708" s="869"/>
      <c r="I708" s="869"/>
      <c r="J708" s="869"/>
      <c r="K708" s="869"/>
      <c r="L708" s="869"/>
      <c r="M708" s="869"/>
      <c r="N708" s="870"/>
      <c r="O708" s="786"/>
      <c r="P708" s="787"/>
      <c r="Q708" s="788"/>
      <c r="R708" s="874"/>
      <c r="S708" s="875"/>
      <c r="T708" s="875"/>
      <c r="U708" s="875"/>
      <c r="V708" s="875"/>
      <c r="W708" s="875"/>
      <c r="X708" s="876"/>
    </row>
    <row r="709" spans="1:24" ht="16.5" customHeight="1">
      <c r="D709" s="868"/>
      <c r="E709" s="869"/>
      <c r="F709" s="869"/>
      <c r="G709" s="869"/>
      <c r="H709" s="869"/>
      <c r="I709" s="869"/>
      <c r="J709" s="869"/>
      <c r="K709" s="869"/>
      <c r="L709" s="869"/>
      <c r="M709" s="869"/>
      <c r="N709" s="870"/>
      <c r="O709" s="786"/>
      <c r="P709" s="787"/>
      <c r="Q709" s="788"/>
      <c r="R709" s="874"/>
      <c r="S709" s="875"/>
      <c r="T709" s="875"/>
      <c r="U709" s="875"/>
      <c r="V709" s="875"/>
      <c r="W709" s="875"/>
      <c r="X709" s="876"/>
    </row>
    <row r="710" spans="1:24" ht="16.5" customHeight="1">
      <c r="D710" s="880"/>
      <c r="E710" s="881"/>
      <c r="F710" s="881"/>
      <c r="G710" s="881"/>
      <c r="H710" s="881"/>
      <c r="I710" s="881"/>
      <c r="J710" s="881"/>
      <c r="K710" s="881"/>
      <c r="L710" s="881"/>
      <c r="M710" s="881"/>
      <c r="N710" s="882"/>
      <c r="O710" s="789"/>
      <c r="P710" s="790"/>
      <c r="Q710" s="791"/>
      <c r="R710" s="877"/>
      <c r="S710" s="878"/>
      <c r="T710" s="878"/>
      <c r="U710" s="878"/>
      <c r="V710" s="878"/>
      <c r="W710" s="878"/>
      <c r="X710" s="879"/>
    </row>
    <row r="711" spans="1:24" ht="16.5" customHeight="1">
      <c r="D711" s="865" t="s">
        <v>1847</v>
      </c>
      <c r="E711" s="866"/>
      <c r="F711" s="866"/>
      <c r="G711" s="866"/>
      <c r="H711" s="866"/>
      <c r="I711" s="866"/>
      <c r="J711" s="866"/>
      <c r="K711" s="866"/>
      <c r="L711" s="866"/>
      <c r="M711" s="866"/>
      <c r="N711" s="867"/>
      <c r="O711" s="783"/>
      <c r="P711" s="784"/>
      <c r="Q711" s="785"/>
      <c r="R711" s="367"/>
    </row>
    <row r="712" spans="1:24" ht="16.5" customHeight="1">
      <c r="D712" s="868"/>
      <c r="E712" s="869"/>
      <c r="F712" s="869"/>
      <c r="G712" s="869"/>
      <c r="H712" s="869"/>
      <c r="I712" s="869"/>
      <c r="J712" s="869"/>
      <c r="K712" s="869"/>
      <c r="L712" s="869"/>
      <c r="M712" s="869"/>
      <c r="N712" s="870"/>
      <c r="O712" s="786"/>
      <c r="P712" s="787"/>
      <c r="Q712" s="788"/>
      <c r="R712" s="367"/>
    </row>
    <row r="713" spans="1:24" ht="16.5" customHeight="1">
      <c r="D713" s="868"/>
      <c r="E713" s="869"/>
      <c r="F713" s="869"/>
      <c r="G713" s="869"/>
      <c r="H713" s="869"/>
      <c r="I713" s="869"/>
      <c r="J713" s="869"/>
      <c r="K713" s="869"/>
      <c r="L713" s="869"/>
      <c r="M713" s="869"/>
      <c r="N713" s="870"/>
      <c r="O713" s="786"/>
      <c r="P713" s="787"/>
      <c r="Q713" s="788"/>
      <c r="R713" s="367"/>
    </row>
    <row r="714" spans="1:24" ht="16.5" customHeight="1">
      <c r="D714" s="868"/>
      <c r="E714" s="869"/>
      <c r="F714" s="869"/>
      <c r="G714" s="869"/>
      <c r="H714" s="869"/>
      <c r="I714" s="869"/>
      <c r="J714" s="869"/>
      <c r="K714" s="869"/>
      <c r="L714" s="869"/>
      <c r="M714" s="869"/>
      <c r="N714" s="870"/>
      <c r="O714" s="786"/>
      <c r="P714" s="787"/>
      <c r="Q714" s="788"/>
      <c r="R714" s="367"/>
    </row>
    <row r="715" spans="1:24" ht="16.5" customHeight="1">
      <c r="D715" s="868"/>
      <c r="E715" s="869"/>
      <c r="F715" s="869"/>
      <c r="G715" s="869"/>
      <c r="H715" s="869"/>
      <c r="I715" s="869"/>
      <c r="J715" s="869"/>
      <c r="K715" s="869"/>
      <c r="L715" s="869"/>
      <c r="M715" s="869"/>
      <c r="N715" s="870"/>
      <c r="O715" s="786"/>
      <c r="P715" s="787"/>
      <c r="Q715" s="788"/>
      <c r="R715" s="367"/>
    </row>
    <row r="716" spans="1:24" ht="16.5" customHeight="1">
      <c r="A716" s="64" t="s">
        <v>472</v>
      </c>
      <c r="D716" s="868"/>
      <c r="E716" s="869"/>
      <c r="F716" s="869"/>
      <c r="G716" s="869"/>
      <c r="H716" s="869"/>
      <c r="I716" s="869"/>
      <c r="J716" s="869"/>
      <c r="K716" s="869"/>
      <c r="L716" s="869"/>
      <c r="M716" s="869"/>
      <c r="N716" s="870"/>
      <c r="O716" s="786"/>
      <c r="P716" s="787"/>
      <c r="Q716" s="788"/>
      <c r="R716" s="367"/>
    </row>
    <row r="717" spans="1:24" ht="16.5" customHeight="1">
      <c r="D717" s="865" t="s">
        <v>1849</v>
      </c>
      <c r="E717" s="866"/>
      <c r="F717" s="866"/>
      <c r="G717" s="866"/>
      <c r="H717" s="866"/>
      <c r="I717" s="866"/>
      <c r="J717" s="866"/>
      <c r="K717" s="866"/>
      <c r="L717" s="866"/>
      <c r="M717" s="866"/>
      <c r="N717" s="867"/>
      <c r="O717" s="783"/>
      <c r="P717" s="784"/>
      <c r="Q717" s="785"/>
      <c r="R717" s="367"/>
    </row>
    <row r="718" spans="1:24" ht="16.5" customHeight="1">
      <c r="D718" s="868"/>
      <c r="E718" s="869"/>
      <c r="F718" s="869"/>
      <c r="G718" s="869"/>
      <c r="H718" s="869"/>
      <c r="I718" s="869"/>
      <c r="J718" s="869"/>
      <c r="K718" s="869"/>
      <c r="L718" s="869"/>
      <c r="M718" s="869"/>
      <c r="N718" s="870"/>
      <c r="O718" s="786"/>
      <c r="P718" s="787"/>
      <c r="Q718" s="788"/>
      <c r="R718" s="367"/>
    </row>
    <row r="719" spans="1:24" ht="16.5" customHeight="1">
      <c r="D719" s="868"/>
      <c r="E719" s="869"/>
      <c r="F719" s="869"/>
      <c r="G719" s="869"/>
      <c r="H719" s="869"/>
      <c r="I719" s="869"/>
      <c r="J719" s="869"/>
      <c r="K719" s="869"/>
      <c r="L719" s="869"/>
      <c r="M719" s="869"/>
      <c r="N719" s="870"/>
      <c r="O719" s="786"/>
      <c r="P719" s="787"/>
      <c r="Q719" s="788"/>
      <c r="R719" s="367"/>
    </row>
    <row r="720" spans="1:24" ht="16.5" customHeight="1">
      <c r="D720" s="868"/>
      <c r="E720" s="869"/>
      <c r="F720" s="869"/>
      <c r="G720" s="869"/>
      <c r="H720" s="869"/>
      <c r="I720" s="869"/>
      <c r="J720" s="869"/>
      <c r="K720" s="869"/>
      <c r="L720" s="869"/>
      <c r="M720" s="869"/>
      <c r="N720" s="870"/>
      <c r="O720" s="786"/>
      <c r="P720" s="787"/>
      <c r="Q720" s="788"/>
      <c r="R720" s="367"/>
    </row>
    <row r="721" spans="4:24" ht="16.5" customHeight="1">
      <c r="D721" s="868"/>
      <c r="E721" s="869"/>
      <c r="F721" s="869"/>
      <c r="G721" s="869"/>
      <c r="H721" s="869"/>
      <c r="I721" s="869"/>
      <c r="J721" s="869"/>
      <c r="K721" s="869"/>
      <c r="L721" s="869"/>
      <c r="M721" s="869"/>
      <c r="N721" s="870"/>
      <c r="O721" s="786"/>
      <c r="P721" s="787"/>
      <c r="Q721" s="788"/>
      <c r="R721" s="367"/>
    </row>
    <row r="722" spans="4:24" ht="16.5" customHeight="1">
      <c r="D722" s="868"/>
      <c r="E722" s="869"/>
      <c r="F722" s="869"/>
      <c r="G722" s="869"/>
      <c r="H722" s="869"/>
      <c r="I722" s="869"/>
      <c r="J722" s="869"/>
      <c r="K722" s="869"/>
      <c r="L722" s="869"/>
      <c r="M722" s="869"/>
      <c r="N722" s="870"/>
      <c r="O722" s="786"/>
      <c r="P722" s="787"/>
      <c r="Q722" s="788"/>
      <c r="R722" s="367"/>
    </row>
    <row r="723" spans="4:24" ht="16.5" customHeight="1">
      <c r="D723" s="880"/>
      <c r="E723" s="881"/>
      <c r="F723" s="881"/>
      <c r="G723" s="881"/>
      <c r="H723" s="881"/>
      <c r="I723" s="881"/>
      <c r="J723" s="881"/>
      <c r="K723" s="881"/>
      <c r="L723" s="881"/>
      <c r="M723" s="881"/>
      <c r="N723" s="882"/>
      <c r="O723" s="789"/>
      <c r="P723" s="790"/>
      <c r="Q723" s="791"/>
      <c r="R723" s="367"/>
    </row>
    <row r="724" spans="4:24" ht="16.5" customHeight="1">
      <c r="E724" s="147" t="s">
        <v>1832</v>
      </c>
    </row>
    <row r="725" spans="4:24" ht="16.5" customHeight="1">
      <c r="E725" s="147"/>
    </row>
    <row r="726" spans="4:24" ht="16.5" customHeight="1">
      <c r="D726" s="64" t="s">
        <v>1833</v>
      </c>
    </row>
    <row r="727" spans="4:24" ht="16.5" customHeight="1">
      <c r="D727" s="776" t="s">
        <v>1830</v>
      </c>
      <c r="E727" s="776"/>
      <c r="F727" s="776"/>
      <c r="G727" s="776"/>
      <c r="H727" s="776"/>
      <c r="I727" s="776"/>
      <c r="J727" s="776"/>
      <c r="K727" s="776"/>
      <c r="L727" s="776"/>
      <c r="M727" s="776"/>
      <c r="N727" s="776"/>
      <c r="O727" s="810" t="s">
        <v>158</v>
      </c>
      <c r="P727" s="811"/>
      <c r="Q727" s="812"/>
      <c r="R727" s="810" t="s">
        <v>1831</v>
      </c>
      <c r="S727" s="811"/>
      <c r="T727" s="811"/>
      <c r="U727" s="811"/>
      <c r="V727" s="811"/>
      <c r="W727" s="811"/>
      <c r="X727" s="812"/>
    </row>
    <row r="728" spans="4:24" ht="16.5" customHeight="1">
      <c r="D728" s="865" t="s">
        <v>1851</v>
      </c>
      <c r="E728" s="866"/>
      <c r="F728" s="866"/>
      <c r="G728" s="866"/>
      <c r="H728" s="866"/>
      <c r="I728" s="866"/>
      <c r="J728" s="866"/>
      <c r="K728" s="866"/>
      <c r="L728" s="866"/>
      <c r="M728" s="866"/>
      <c r="N728" s="867"/>
      <c r="O728" s="783"/>
      <c r="P728" s="784"/>
      <c r="Q728" s="785"/>
      <c r="R728" s="871"/>
      <c r="S728" s="872"/>
      <c r="T728" s="872"/>
      <c r="U728" s="872"/>
      <c r="V728" s="872"/>
      <c r="W728" s="872"/>
      <c r="X728" s="873"/>
    </row>
    <row r="729" spans="4:24" ht="16.5" customHeight="1">
      <c r="D729" s="868"/>
      <c r="E729" s="869"/>
      <c r="F729" s="869"/>
      <c r="G729" s="869"/>
      <c r="H729" s="869"/>
      <c r="I729" s="869"/>
      <c r="J729" s="869"/>
      <c r="K729" s="869"/>
      <c r="L729" s="869"/>
      <c r="M729" s="869"/>
      <c r="N729" s="870"/>
      <c r="O729" s="786"/>
      <c r="P729" s="787"/>
      <c r="Q729" s="788"/>
      <c r="R729" s="874"/>
      <c r="S729" s="875"/>
      <c r="T729" s="875"/>
      <c r="U729" s="875"/>
      <c r="V729" s="875"/>
      <c r="W729" s="875"/>
      <c r="X729" s="876"/>
    </row>
    <row r="730" spans="4:24" ht="16.5" customHeight="1">
      <c r="D730" s="868"/>
      <c r="E730" s="869"/>
      <c r="F730" s="869"/>
      <c r="G730" s="869"/>
      <c r="H730" s="869"/>
      <c r="I730" s="869"/>
      <c r="J730" s="869"/>
      <c r="K730" s="869"/>
      <c r="L730" s="869"/>
      <c r="M730" s="869"/>
      <c r="N730" s="870"/>
      <c r="O730" s="786"/>
      <c r="P730" s="787"/>
      <c r="Q730" s="788"/>
      <c r="R730" s="874"/>
      <c r="S730" s="875"/>
      <c r="T730" s="875"/>
      <c r="U730" s="875"/>
      <c r="V730" s="875"/>
      <c r="W730" s="875"/>
      <c r="X730" s="876"/>
    </row>
    <row r="731" spans="4:24" ht="16.5" customHeight="1">
      <c r="D731" s="868"/>
      <c r="E731" s="869"/>
      <c r="F731" s="869"/>
      <c r="G731" s="869"/>
      <c r="H731" s="869"/>
      <c r="I731" s="869"/>
      <c r="J731" s="869"/>
      <c r="K731" s="869"/>
      <c r="L731" s="869"/>
      <c r="M731" s="869"/>
      <c r="N731" s="870"/>
      <c r="O731" s="786"/>
      <c r="P731" s="787"/>
      <c r="Q731" s="788"/>
      <c r="R731" s="874"/>
      <c r="S731" s="875"/>
      <c r="T731" s="875"/>
      <c r="U731" s="875"/>
      <c r="V731" s="875"/>
      <c r="W731" s="875"/>
      <c r="X731" s="876"/>
    </row>
    <row r="732" spans="4:24" ht="16.5" customHeight="1">
      <c r="D732" s="868"/>
      <c r="E732" s="869"/>
      <c r="F732" s="869"/>
      <c r="G732" s="869"/>
      <c r="H732" s="869"/>
      <c r="I732" s="869"/>
      <c r="J732" s="869"/>
      <c r="K732" s="869"/>
      <c r="L732" s="869"/>
      <c r="M732" s="869"/>
      <c r="N732" s="870"/>
      <c r="O732" s="786"/>
      <c r="P732" s="787"/>
      <c r="Q732" s="788"/>
      <c r="R732" s="874"/>
      <c r="S732" s="875"/>
      <c r="T732" s="875"/>
      <c r="U732" s="875"/>
      <c r="V732" s="875"/>
      <c r="W732" s="875"/>
      <c r="X732" s="876"/>
    </row>
    <row r="733" spans="4:24" ht="16.5" customHeight="1">
      <c r="D733" s="868"/>
      <c r="E733" s="869"/>
      <c r="F733" s="869"/>
      <c r="G733" s="869"/>
      <c r="H733" s="869"/>
      <c r="I733" s="869"/>
      <c r="J733" s="869"/>
      <c r="K733" s="869"/>
      <c r="L733" s="869"/>
      <c r="M733" s="869"/>
      <c r="N733" s="870"/>
      <c r="O733" s="786"/>
      <c r="P733" s="787"/>
      <c r="Q733" s="788"/>
      <c r="R733" s="877"/>
      <c r="S733" s="878"/>
      <c r="T733" s="878"/>
      <c r="U733" s="878"/>
      <c r="V733" s="878"/>
      <c r="W733" s="878"/>
      <c r="X733" s="879"/>
    </row>
    <row r="734" spans="4:24" ht="16.5" customHeight="1">
      <c r="D734" s="865" t="s">
        <v>1853</v>
      </c>
      <c r="E734" s="866"/>
      <c r="F734" s="866"/>
      <c r="G734" s="866"/>
      <c r="H734" s="866"/>
      <c r="I734" s="866"/>
      <c r="J734" s="866"/>
      <c r="K734" s="866"/>
      <c r="L734" s="866"/>
      <c r="M734" s="866"/>
      <c r="N734" s="867"/>
      <c r="O734" s="783"/>
      <c r="P734" s="784"/>
      <c r="Q734" s="785"/>
      <c r="R734" s="367"/>
    </row>
    <row r="735" spans="4:24" ht="16.5" customHeight="1">
      <c r="D735" s="868"/>
      <c r="E735" s="869"/>
      <c r="F735" s="869"/>
      <c r="G735" s="869"/>
      <c r="H735" s="869"/>
      <c r="I735" s="869"/>
      <c r="J735" s="869"/>
      <c r="K735" s="869"/>
      <c r="L735" s="869"/>
      <c r="M735" s="869"/>
      <c r="N735" s="870"/>
      <c r="O735" s="786"/>
      <c r="P735" s="787"/>
      <c r="Q735" s="788"/>
      <c r="R735" s="367"/>
    </row>
    <row r="736" spans="4:24" ht="16.5" customHeight="1">
      <c r="D736" s="868"/>
      <c r="E736" s="869"/>
      <c r="F736" s="869"/>
      <c r="G736" s="869"/>
      <c r="H736" s="869"/>
      <c r="I736" s="869"/>
      <c r="J736" s="869"/>
      <c r="K736" s="869"/>
      <c r="L736" s="869"/>
      <c r="M736" s="869"/>
      <c r="N736" s="870"/>
      <c r="O736" s="786"/>
      <c r="P736" s="787"/>
      <c r="Q736" s="788"/>
      <c r="R736" s="367"/>
    </row>
    <row r="737" spans="3:24" ht="16.5" customHeight="1">
      <c r="D737" s="868"/>
      <c r="E737" s="869"/>
      <c r="F737" s="869"/>
      <c r="G737" s="869"/>
      <c r="H737" s="869"/>
      <c r="I737" s="869"/>
      <c r="J737" s="869"/>
      <c r="K737" s="869"/>
      <c r="L737" s="869"/>
      <c r="M737" s="869"/>
      <c r="N737" s="870"/>
      <c r="O737" s="786"/>
      <c r="P737" s="787"/>
      <c r="Q737" s="788"/>
      <c r="R737" s="367"/>
    </row>
    <row r="738" spans="3:24" ht="16.5" customHeight="1">
      <c r="D738" s="868"/>
      <c r="E738" s="869"/>
      <c r="F738" s="869"/>
      <c r="G738" s="869"/>
      <c r="H738" s="869"/>
      <c r="I738" s="869"/>
      <c r="J738" s="869"/>
      <c r="K738" s="869"/>
      <c r="L738" s="869"/>
      <c r="M738" s="869"/>
      <c r="N738" s="870"/>
      <c r="O738" s="786"/>
      <c r="P738" s="787"/>
      <c r="Q738" s="788"/>
      <c r="R738" s="367"/>
    </row>
    <row r="739" spans="3:24" ht="16.5" customHeight="1">
      <c r="D739" s="880"/>
      <c r="E739" s="881"/>
      <c r="F739" s="881"/>
      <c r="G739" s="881"/>
      <c r="H739" s="881"/>
      <c r="I739" s="881"/>
      <c r="J739" s="881"/>
      <c r="K739" s="881"/>
      <c r="L739" s="881"/>
      <c r="M739" s="881"/>
      <c r="N739" s="882"/>
      <c r="O739" s="789"/>
      <c r="P739" s="790"/>
      <c r="Q739" s="791"/>
      <c r="R739" s="367"/>
    </row>
    <row r="740" spans="3:24" ht="16.5" customHeight="1">
      <c r="E740" s="147" t="s">
        <v>1834</v>
      </c>
    </row>
    <row r="741" spans="3:24" ht="16.5" customHeight="1">
      <c r="E741" s="147" t="s">
        <v>1835</v>
      </c>
    </row>
    <row r="742" spans="3:24" ht="16.5" customHeight="1">
      <c r="E742" s="147" t="s">
        <v>1836</v>
      </c>
    </row>
    <row r="743" spans="3:24" ht="17.45" customHeight="1">
      <c r="P743" s="792" t="s">
        <v>772</v>
      </c>
      <c r="Q743" s="792"/>
      <c r="R743" s="792"/>
      <c r="S743" s="820">
        <f>$Q$11</f>
        <v>0</v>
      </c>
      <c r="T743" s="820"/>
      <c r="U743" s="820"/>
      <c r="V743" s="820"/>
      <c r="W743" s="820"/>
      <c r="X743" s="820"/>
    </row>
    <row r="744" spans="3:24" ht="16.5" customHeight="1">
      <c r="C744" s="62" t="s">
        <v>863</v>
      </c>
    </row>
    <row r="745" spans="3:24" ht="16.5" customHeight="1">
      <c r="D745" s="64" t="s">
        <v>173</v>
      </c>
    </row>
    <row r="746" spans="3:24" ht="15.95" customHeight="1">
      <c r="D746" s="428" t="s">
        <v>174</v>
      </c>
      <c r="E746" s="61"/>
      <c r="F746" s="61"/>
      <c r="G746" s="61"/>
      <c r="H746" s="61"/>
      <c r="I746" s="778"/>
      <c r="J746" s="778"/>
      <c r="K746" s="914"/>
    </row>
    <row r="747" spans="3:24" ht="15.95" customHeight="1">
      <c r="D747" s="428" t="s">
        <v>175</v>
      </c>
      <c r="E747" s="61"/>
      <c r="F747" s="61"/>
      <c r="G747" s="61"/>
      <c r="H747" s="61"/>
      <c r="I747" s="778"/>
      <c r="J747" s="778"/>
      <c r="K747" s="914"/>
    </row>
    <row r="748" spans="3:24" ht="28.5" customHeight="1">
      <c r="D748" s="816" t="s">
        <v>1901</v>
      </c>
      <c r="E748" s="817"/>
      <c r="F748" s="817"/>
      <c r="G748" s="817"/>
      <c r="H748" s="993"/>
      <c r="I748" s="990"/>
      <c r="J748" s="991"/>
      <c r="K748" s="991"/>
      <c r="L748" s="992"/>
      <c r="M748" s="992"/>
      <c r="N748" s="992"/>
      <c r="O748" s="992"/>
      <c r="P748" s="992"/>
      <c r="Q748" s="992"/>
      <c r="R748" s="887"/>
      <c r="S748" s="887"/>
      <c r="T748" s="888"/>
    </row>
    <row r="749" spans="3:24" ht="6.75" customHeight="1"/>
    <row r="750" spans="3:24" ht="16.5" customHeight="1">
      <c r="D750" s="64" t="str">
        <f>"イ　給与支給状況（令和"&amp;Y1-1&amp;"年度分）"</f>
        <v>イ　給与支給状況（令和7年度分）</v>
      </c>
    </row>
    <row r="751" spans="3:24" ht="17.45" customHeight="1">
      <c r="D751" s="1485" t="s">
        <v>177</v>
      </c>
      <c r="E751" s="1250" t="s">
        <v>1203</v>
      </c>
      <c r="F751" s="1250"/>
      <c r="G751" s="1250"/>
      <c r="H751" s="1251"/>
      <c r="I751" s="778"/>
      <c r="J751" s="778"/>
      <c r="K751" s="914"/>
    </row>
    <row r="752" spans="3:24" ht="17.45" customHeight="1">
      <c r="D752" s="1485"/>
      <c r="E752" s="1080" t="s">
        <v>179</v>
      </c>
      <c r="F752" s="1080"/>
      <c r="G752" s="1080"/>
      <c r="H752" s="1081"/>
      <c r="I752" s="778"/>
      <c r="J752" s="778"/>
      <c r="K752" s="914"/>
    </row>
    <row r="753" spans="3:11" ht="17.45" customHeight="1">
      <c r="D753" s="1485" t="s">
        <v>178</v>
      </c>
      <c r="E753" s="1250" t="s">
        <v>1203</v>
      </c>
      <c r="F753" s="1250"/>
      <c r="G753" s="1250"/>
      <c r="H753" s="1251"/>
      <c r="I753" s="778"/>
      <c r="J753" s="778"/>
      <c r="K753" s="914"/>
    </row>
    <row r="754" spans="3:11" ht="17.45" customHeight="1">
      <c r="D754" s="1485"/>
      <c r="E754" s="1080" t="s">
        <v>179</v>
      </c>
      <c r="F754" s="1080"/>
      <c r="G754" s="1080"/>
      <c r="H754" s="1081"/>
      <c r="I754" s="778"/>
      <c r="J754" s="778"/>
      <c r="K754" s="914"/>
    </row>
    <row r="755" spans="3:11" ht="16.5" customHeight="1">
      <c r="E755" s="147" t="s">
        <v>864</v>
      </c>
    </row>
    <row r="756" spans="3:11" ht="6.75" customHeight="1"/>
    <row r="757" spans="3:11" ht="16.5" customHeight="1">
      <c r="D757" s="64" t="s">
        <v>865</v>
      </c>
    </row>
    <row r="758" spans="3:11" ht="18.600000000000001" customHeight="1">
      <c r="D758" s="428" t="s">
        <v>1204</v>
      </c>
      <c r="E758" s="61"/>
      <c r="F758" s="61"/>
      <c r="G758" s="61"/>
      <c r="H758" s="61"/>
      <c r="I758" s="913"/>
      <c r="J758" s="913"/>
      <c r="K758" s="1242"/>
    </row>
    <row r="759" spans="3:11" ht="15" customHeight="1">
      <c r="E759" s="147" t="s">
        <v>518</v>
      </c>
      <c r="F759" s="147"/>
      <c r="G759" s="147"/>
    </row>
    <row r="760" spans="3:11" ht="15" customHeight="1">
      <c r="E760" s="147" t="s">
        <v>186</v>
      </c>
      <c r="F760" s="147"/>
      <c r="G760" s="147"/>
    </row>
    <row r="761" spans="3:11" ht="15" customHeight="1">
      <c r="E761" s="147" t="s">
        <v>180</v>
      </c>
      <c r="F761" s="147"/>
      <c r="G761" s="147"/>
    </row>
    <row r="762" spans="3:11" ht="15" customHeight="1">
      <c r="E762" s="147" t="s">
        <v>181</v>
      </c>
      <c r="F762" s="147"/>
      <c r="G762" s="147"/>
    </row>
    <row r="763" spans="3:11" ht="15" customHeight="1">
      <c r="E763" s="147" t="s">
        <v>182</v>
      </c>
      <c r="F763" s="147"/>
      <c r="G763" s="147"/>
    </row>
    <row r="764" spans="3:11" ht="15" customHeight="1">
      <c r="E764" s="147" t="s">
        <v>183</v>
      </c>
      <c r="F764" s="147"/>
      <c r="G764" s="147"/>
    </row>
    <row r="765" spans="3:11" ht="15" customHeight="1">
      <c r="E765" s="147" t="s">
        <v>184</v>
      </c>
      <c r="F765" s="147"/>
      <c r="G765" s="147"/>
    </row>
    <row r="766" spans="3:11" ht="15" customHeight="1">
      <c r="E766" s="147" t="s">
        <v>185</v>
      </c>
      <c r="F766" s="147"/>
      <c r="G766" s="147"/>
    </row>
    <row r="767" spans="3:11" ht="9.6" customHeight="1"/>
    <row r="768" spans="3:11" ht="16.5" customHeight="1">
      <c r="C768" s="62" t="s">
        <v>867</v>
      </c>
    </row>
    <row r="769" spans="3:20" ht="16.5" customHeight="1">
      <c r="D769" s="64" t="s">
        <v>187</v>
      </c>
    </row>
    <row r="770" spans="3:20" ht="18.600000000000001" customHeight="1">
      <c r="D770" s="428" t="s">
        <v>188</v>
      </c>
      <c r="E770" s="61"/>
      <c r="F770" s="61"/>
      <c r="G770" s="61"/>
      <c r="H770" s="61"/>
      <c r="I770" s="940"/>
      <c r="J770" s="940"/>
      <c r="K770" s="914"/>
    </row>
    <row r="771" spans="3:20" ht="28.5" customHeight="1">
      <c r="D771" s="816" t="s">
        <v>1902</v>
      </c>
      <c r="E771" s="893"/>
      <c r="F771" s="893"/>
      <c r="G771" s="893"/>
      <c r="H771" s="1126"/>
      <c r="I771" s="990"/>
      <c r="J771" s="991"/>
      <c r="K771" s="991"/>
      <c r="L771" s="992"/>
      <c r="M771" s="992"/>
      <c r="N771" s="992"/>
      <c r="O771" s="992"/>
      <c r="P771" s="992"/>
      <c r="Q771" s="992"/>
      <c r="R771" s="887"/>
      <c r="S771" s="887"/>
      <c r="T771" s="888"/>
    </row>
    <row r="772" spans="3:20" ht="16.5" customHeight="1">
      <c r="E772" s="147" t="s">
        <v>866</v>
      </c>
    </row>
    <row r="773" spans="3:20" ht="9.6" customHeight="1"/>
    <row r="774" spans="3:20" ht="16.5" customHeight="1">
      <c r="C774" s="62" t="s">
        <v>868</v>
      </c>
    </row>
    <row r="775" spans="3:20" ht="16.5" customHeight="1">
      <c r="D775" s="64" t="s">
        <v>189</v>
      </c>
    </row>
    <row r="776" spans="3:20" ht="17.100000000000001" customHeight="1">
      <c r="D776" s="428" t="s">
        <v>190</v>
      </c>
      <c r="E776" s="61"/>
      <c r="F776" s="61"/>
      <c r="G776" s="61"/>
      <c r="H776" s="61"/>
      <c r="I776" s="61"/>
      <c r="J776" s="940"/>
      <c r="K776" s="940"/>
      <c r="L776" s="940"/>
      <c r="M776" s="940"/>
      <c r="N776" s="940"/>
      <c r="O776" s="940"/>
      <c r="P776" s="940"/>
      <c r="Q776" s="940"/>
      <c r="R776" s="914"/>
    </row>
    <row r="777" spans="3:20" ht="17.100000000000001" customHeight="1">
      <c r="D777" s="469" t="s">
        <v>191</v>
      </c>
      <c r="E777" s="471"/>
      <c r="F777" s="471"/>
      <c r="G777" s="471"/>
      <c r="H777" s="471"/>
      <c r="I777" s="471"/>
      <c r="J777" s="1085"/>
      <c r="K777" s="1085"/>
      <c r="L777" s="1085"/>
      <c r="M777" s="1085"/>
      <c r="N777" s="1085"/>
      <c r="O777" s="1085"/>
      <c r="P777" s="1085"/>
      <c r="Q777" s="1085"/>
      <c r="R777" s="1085"/>
    </row>
    <row r="778" spans="3:20" ht="17.100000000000001" customHeight="1">
      <c r="D778" s="1551" t="s">
        <v>699</v>
      </c>
      <c r="E778" s="1552"/>
      <c r="F778" s="1552"/>
      <c r="G778" s="1552"/>
      <c r="H778" s="1552"/>
      <c r="I778" s="1553"/>
      <c r="J778" s="1486"/>
      <c r="K778" s="1487"/>
      <c r="L778" s="1487"/>
      <c r="M778" s="1487"/>
      <c r="N778" s="1487"/>
      <c r="O778" s="1487"/>
      <c r="P778" s="1487"/>
      <c r="Q778" s="1487"/>
      <c r="R778" s="1488"/>
    </row>
    <row r="779" spans="3:20" ht="16.5" customHeight="1">
      <c r="E779" s="147" t="s">
        <v>869</v>
      </c>
    </row>
    <row r="780" spans="3:20" ht="6" customHeight="1"/>
    <row r="781" spans="3:20" ht="16.5" customHeight="1">
      <c r="D781" s="64" t="s">
        <v>870</v>
      </c>
    </row>
    <row r="782" spans="3:20" ht="18.600000000000001" customHeight="1">
      <c r="D782" s="774" t="s">
        <v>201</v>
      </c>
      <c r="E782" s="774"/>
      <c r="F782" s="774"/>
      <c r="G782" s="774"/>
      <c r="H782" s="774"/>
      <c r="I782" s="774"/>
      <c r="J782" s="774"/>
      <c r="K782" s="774"/>
      <c r="L782" s="774"/>
      <c r="M782" s="774"/>
      <c r="N782" s="774"/>
      <c r="O782" s="774"/>
      <c r="P782" s="774"/>
      <c r="Q782" s="774"/>
      <c r="R782" s="774"/>
      <c r="S782" s="920" t="s">
        <v>1745</v>
      </c>
      <c r="T782" s="1484"/>
    </row>
    <row r="783" spans="3:20" ht="18" customHeight="1">
      <c r="D783" s="792" t="s">
        <v>192</v>
      </c>
      <c r="E783" s="792"/>
      <c r="F783" s="792"/>
      <c r="G783" s="792"/>
      <c r="H783" s="792"/>
      <c r="I783" s="792"/>
      <c r="J783" s="792"/>
      <c r="K783" s="792"/>
      <c r="L783" s="792"/>
      <c r="M783" s="792"/>
      <c r="N783" s="792"/>
      <c r="O783" s="792"/>
      <c r="P783" s="792"/>
      <c r="Q783" s="792"/>
      <c r="R783" s="1023"/>
      <c r="S783" s="800"/>
      <c r="T783" s="802"/>
    </row>
    <row r="784" spans="3:20" ht="18" customHeight="1">
      <c r="D784" s="792" t="s">
        <v>485</v>
      </c>
      <c r="E784" s="792"/>
      <c r="F784" s="792"/>
      <c r="G784" s="792"/>
      <c r="H784" s="792"/>
      <c r="I784" s="792"/>
      <c r="J784" s="792"/>
      <c r="K784" s="792"/>
      <c r="L784" s="792"/>
      <c r="M784" s="792"/>
      <c r="N784" s="792"/>
      <c r="O784" s="792"/>
      <c r="P784" s="792"/>
      <c r="Q784" s="792"/>
      <c r="R784" s="1023"/>
      <c r="S784" s="800"/>
      <c r="T784" s="802"/>
    </row>
    <row r="785" spans="3:24" ht="18" customHeight="1">
      <c r="D785" s="792" t="s">
        <v>486</v>
      </c>
      <c r="E785" s="792"/>
      <c r="F785" s="792"/>
      <c r="G785" s="792"/>
      <c r="H785" s="792"/>
      <c r="I785" s="792"/>
      <c r="J785" s="792"/>
      <c r="K785" s="792"/>
      <c r="L785" s="792"/>
      <c r="M785" s="792"/>
      <c r="N785" s="792"/>
      <c r="O785" s="792"/>
      <c r="P785" s="792"/>
      <c r="Q785" s="792"/>
      <c r="R785" s="1023"/>
      <c r="S785" s="800"/>
      <c r="T785" s="802"/>
    </row>
    <row r="786" spans="3:24" ht="18" customHeight="1">
      <c r="D786" s="792" t="s">
        <v>193</v>
      </c>
      <c r="E786" s="792"/>
      <c r="F786" s="792"/>
      <c r="G786" s="792"/>
      <c r="H786" s="792"/>
      <c r="I786" s="792"/>
      <c r="J786" s="792"/>
      <c r="K786" s="792"/>
      <c r="L786" s="792"/>
      <c r="M786" s="792"/>
      <c r="N786" s="792"/>
      <c r="O786" s="792"/>
      <c r="P786" s="792"/>
      <c r="Q786" s="792"/>
      <c r="R786" s="1023"/>
      <c r="S786" s="800"/>
      <c r="T786" s="802"/>
    </row>
    <row r="787" spans="3:24" ht="18" customHeight="1">
      <c r="D787" s="792" t="s">
        <v>484</v>
      </c>
      <c r="E787" s="792"/>
      <c r="F787" s="792"/>
      <c r="G787" s="792"/>
      <c r="H787" s="792"/>
      <c r="I787" s="792"/>
      <c r="J787" s="792"/>
      <c r="K787" s="792"/>
      <c r="L787" s="792"/>
      <c r="M787" s="792"/>
      <c r="N787" s="792"/>
      <c r="O787" s="792"/>
      <c r="P787" s="792"/>
      <c r="Q787" s="792"/>
      <c r="R787" s="1023"/>
      <c r="S787" s="800"/>
      <c r="T787" s="802"/>
    </row>
    <row r="788" spans="3:24" ht="18" customHeight="1">
      <c r="D788" s="792" t="s">
        <v>487</v>
      </c>
      <c r="E788" s="792"/>
      <c r="F788" s="792"/>
      <c r="G788" s="792"/>
      <c r="H788" s="792"/>
      <c r="I788" s="792"/>
      <c r="J788" s="792"/>
      <c r="K788" s="792"/>
      <c r="L788" s="792"/>
      <c r="M788" s="792"/>
      <c r="N788" s="792"/>
      <c r="O788" s="792"/>
      <c r="P788" s="792"/>
      <c r="Q788" s="792"/>
      <c r="R788" s="1023"/>
      <c r="S788" s="800"/>
      <c r="T788" s="802"/>
    </row>
    <row r="789" spans="3:24" ht="18" customHeight="1">
      <c r="D789" s="792" t="s">
        <v>194</v>
      </c>
      <c r="E789" s="792"/>
      <c r="F789" s="792"/>
      <c r="G789" s="792"/>
      <c r="H789" s="792"/>
      <c r="I789" s="792"/>
      <c r="J789" s="792"/>
      <c r="K789" s="792"/>
      <c r="L789" s="792"/>
      <c r="M789" s="792"/>
      <c r="N789" s="792"/>
      <c r="O789" s="792"/>
      <c r="P789" s="792"/>
      <c r="Q789" s="792"/>
      <c r="R789" s="1023"/>
      <c r="S789" s="800"/>
      <c r="T789" s="802"/>
    </row>
    <row r="790" spans="3:24" ht="18" customHeight="1">
      <c r="D790" s="792" t="s">
        <v>195</v>
      </c>
      <c r="E790" s="792"/>
      <c r="F790" s="792"/>
      <c r="G790" s="792"/>
      <c r="H790" s="792"/>
      <c r="I790" s="792"/>
      <c r="J790" s="792"/>
      <c r="K790" s="792"/>
      <c r="L790" s="792"/>
      <c r="M790" s="792"/>
      <c r="N790" s="792"/>
      <c r="O790" s="792"/>
      <c r="P790" s="792"/>
      <c r="Q790" s="792"/>
      <c r="R790" s="1023"/>
      <c r="S790" s="800"/>
      <c r="T790" s="802"/>
    </row>
    <row r="791" spans="3:24" ht="18" customHeight="1">
      <c r="D791" s="792" t="s">
        <v>196</v>
      </c>
      <c r="E791" s="792"/>
      <c r="F791" s="792"/>
      <c r="G791" s="792"/>
      <c r="H791" s="792"/>
      <c r="I791" s="792"/>
      <c r="J791" s="792"/>
      <c r="K791" s="792"/>
      <c r="L791" s="792"/>
      <c r="M791" s="792"/>
      <c r="N791" s="792"/>
      <c r="O791" s="792"/>
      <c r="P791" s="792"/>
      <c r="Q791" s="792"/>
      <c r="R791" s="1023"/>
      <c r="S791" s="800"/>
      <c r="T791" s="802"/>
    </row>
    <row r="792" spans="3:24" ht="18" customHeight="1">
      <c r="D792" s="792" t="s">
        <v>197</v>
      </c>
      <c r="E792" s="792"/>
      <c r="F792" s="792"/>
      <c r="G792" s="792"/>
      <c r="H792" s="792"/>
      <c r="I792" s="792"/>
      <c r="J792" s="792"/>
      <c r="K792" s="792"/>
      <c r="L792" s="792"/>
      <c r="M792" s="792"/>
      <c r="N792" s="792"/>
      <c r="O792" s="792"/>
      <c r="P792" s="792"/>
      <c r="Q792" s="792"/>
      <c r="R792" s="1023"/>
      <c r="S792" s="800"/>
      <c r="T792" s="802"/>
    </row>
    <row r="793" spans="3:24" ht="18" customHeight="1">
      <c r="D793" s="792" t="s">
        <v>198</v>
      </c>
      <c r="E793" s="792"/>
      <c r="F793" s="792"/>
      <c r="G793" s="792"/>
      <c r="H793" s="792"/>
      <c r="I793" s="792"/>
      <c r="J793" s="792"/>
      <c r="K793" s="792"/>
      <c r="L793" s="792"/>
      <c r="M793" s="792"/>
      <c r="N793" s="792"/>
      <c r="O793" s="792"/>
      <c r="P793" s="792"/>
      <c r="Q793" s="792"/>
      <c r="R793" s="1023"/>
      <c r="S793" s="800"/>
      <c r="T793" s="802"/>
    </row>
    <row r="794" spans="3:24" ht="18" customHeight="1">
      <c r="D794" s="792" t="s">
        <v>199</v>
      </c>
      <c r="E794" s="792"/>
      <c r="F794" s="792"/>
      <c r="G794" s="792"/>
      <c r="H794" s="792"/>
      <c r="I794" s="792"/>
      <c r="J794" s="792"/>
      <c r="K794" s="792"/>
      <c r="L794" s="792"/>
      <c r="M794" s="792"/>
      <c r="N794" s="792"/>
      <c r="O794" s="792"/>
      <c r="P794" s="792"/>
      <c r="Q794" s="792"/>
      <c r="R794" s="1023"/>
      <c r="S794" s="800"/>
      <c r="T794" s="802"/>
    </row>
    <row r="795" spans="3:24" ht="18" customHeight="1">
      <c r="D795" s="792" t="s">
        <v>200</v>
      </c>
      <c r="E795" s="792"/>
      <c r="F795" s="792"/>
      <c r="G795" s="792"/>
      <c r="H795" s="792"/>
      <c r="I795" s="792"/>
      <c r="J795" s="792"/>
      <c r="K795" s="792"/>
      <c r="L795" s="792"/>
      <c r="M795" s="792"/>
      <c r="N795" s="792"/>
      <c r="O795" s="792"/>
      <c r="P795" s="792"/>
      <c r="Q795" s="792"/>
      <c r="R795" s="1023"/>
      <c r="S795" s="800"/>
      <c r="T795" s="802"/>
    </row>
    <row r="796" spans="3:24" ht="16.5" customHeight="1">
      <c r="E796" s="147" t="s">
        <v>1903</v>
      </c>
    </row>
    <row r="797" spans="3:24" ht="16.5" customHeight="1">
      <c r="E797" s="147" t="s">
        <v>202</v>
      </c>
    </row>
    <row r="798" spans="3:24" ht="17.45" customHeight="1">
      <c r="P798" s="792" t="s">
        <v>772</v>
      </c>
      <c r="Q798" s="792"/>
      <c r="R798" s="792"/>
      <c r="S798" s="820">
        <f>$Q$11</f>
        <v>0</v>
      </c>
      <c r="T798" s="820"/>
      <c r="U798" s="820"/>
      <c r="V798" s="820"/>
      <c r="W798" s="820"/>
      <c r="X798" s="820"/>
    </row>
    <row r="799" spans="3:24" ht="16.5" customHeight="1">
      <c r="C799" s="62" t="s">
        <v>874</v>
      </c>
    </row>
    <row r="800" spans="3:24" ht="16.5" customHeight="1">
      <c r="D800" s="64" t="str">
        <f>"ア　労災保険、雇用保険、私学共済及び退職金財団への加入状況(令和"&amp;Y1&amp;"年度)"</f>
        <v>ア　労災保険、雇用保険、私学共済及び退職金財団への加入状況(令和8年度)</v>
      </c>
    </row>
    <row r="801" spans="4:23" ht="30" customHeight="1">
      <c r="D801" s="819" t="s">
        <v>871</v>
      </c>
      <c r="E801" s="774"/>
      <c r="F801" s="774"/>
      <c r="G801" s="774"/>
      <c r="H801" s="883"/>
      <c r="I801" s="1239"/>
      <c r="J801" s="1489"/>
      <c r="K801" s="464" t="s">
        <v>49</v>
      </c>
      <c r="L801" s="464" t="s">
        <v>1205</v>
      </c>
      <c r="M801" s="464"/>
      <c r="N801" s="464"/>
      <c r="O801" s="464"/>
      <c r="P801" s="724"/>
      <c r="Q801" s="464" t="s">
        <v>1206</v>
      </c>
      <c r="R801" s="464"/>
      <c r="S801" s="464"/>
      <c r="T801" s="464"/>
      <c r="U801" s="724"/>
      <c r="V801" s="464" t="s">
        <v>209</v>
      </c>
      <c r="W801" s="465"/>
    </row>
    <row r="802" spans="4:23" ht="3.95" customHeight="1">
      <c r="R802" s="725"/>
      <c r="S802" s="725"/>
    </row>
    <row r="803" spans="4:23" ht="18.95" customHeight="1">
      <c r="D803" s="1241"/>
      <c r="E803" s="987"/>
      <c r="F803" s="987"/>
      <c r="G803" s="987"/>
      <c r="H803" s="987"/>
      <c r="I803" s="809" t="s">
        <v>205</v>
      </c>
      <c r="J803" s="809"/>
      <c r="K803" s="776"/>
      <c r="L803" s="810" t="s">
        <v>206</v>
      </c>
      <c r="M803" s="856"/>
      <c r="N803" s="856"/>
      <c r="O803" s="857"/>
      <c r="P803" s="841" t="s">
        <v>207</v>
      </c>
      <c r="Q803" s="842"/>
      <c r="R803" s="988"/>
      <c r="S803" s="989"/>
      <c r="T803" s="841" t="s">
        <v>208</v>
      </c>
      <c r="U803" s="842"/>
      <c r="V803" s="842"/>
      <c r="W803" s="843"/>
    </row>
    <row r="804" spans="4:23" ht="18" customHeight="1">
      <c r="D804" s="774" t="s">
        <v>203</v>
      </c>
      <c r="E804" s="774"/>
      <c r="F804" s="774"/>
      <c r="G804" s="774"/>
      <c r="H804" s="883"/>
      <c r="I804" s="1239"/>
      <c r="J804" s="1489"/>
      <c r="K804" s="464" t="s">
        <v>49</v>
      </c>
      <c r="L804" s="1239"/>
      <c r="M804" s="1240"/>
      <c r="N804" s="464" t="s">
        <v>49</v>
      </c>
      <c r="O804" s="464"/>
      <c r="P804" s="1239"/>
      <c r="Q804" s="1240"/>
      <c r="R804" s="464" t="s">
        <v>49</v>
      </c>
      <c r="S804" s="464"/>
      <c r="T804" s="1239"/>
      <c r="U804" s="1240"/>
      <c r="V804" s="464" t="s">
        <v>49</v>
      </c>
      <c r="W804" s="465"/>
    </row>
    <row r="805" spans="4:23" ht="16.5" customHeight="1">
      <c r="D805" s="774"/>
      <c r="E805" s="774"/>
      <c r="F805" s="774"/>
      <c r="G805" s="774"/>
      <c r="H805" s="774"/>
      <c r="I805" s="726" t="s">
        <v>210</v>
      </c>
      <c r="J805" s="727"/>
      <c r="K805" s="728"/>
      <c r="L805" s="1491"/>
      <c r="M805" s="1234"/>
      <c r="N805" s="1234"/>
      <c r="O805" s="1492"/>
      <c r="P805" s="1491"/>
      <c r="Q805" s="1234"/>
      <c r="R805" s="1234"/>
      <c r="S805" s="1492"/>
      <c r="T805" s="1491"/>
      <c r="U805" s="1234"/>
      <c r="V805" s="1234"/>
      <c r="W805" s="1492"/>
    </row>
    <row r="806" spans="4:23" ht="18.95" customHeight="1">
      <c r="D806" s="774"/>
      <c r="E806" s="774"/>
      <c r="F806" s="774"/>
      <c r="G806" s="774"/>
      <c r="H806" s="883"/>
      <c r="I806" s="1549"/>
      <c r="J806" s="1550"/>
      <c r="K806" s="467" t="s">
        <v>49</v>
      </c>
      <c r="L806" s="1233"/>
      <c r="M806" s="1234"/>
      <c r="N806" s="1234"/>
      <c r="O806" s="1492"/>
      <c r="P806" s="1233"/>
      <c r="Q806" s="1234"/>
      <c r="R806" s="1234"/>
      <c r="S806" s="1492"/>
      <c r="T806" s="1233"/>
      <c r="U806" s="1234"/>
      <c r="V806" s="1234"/>
      <c r="W806" s="1492"/>
    </row>
    <row r="807" spans="4:23" ht="18.95" customHeight="1">
      <c r="D807" s="774" t="s">
        <v>204</v>
      </c>
      <c r="E807" s="774"/>
      <c r="F807" s="774"/>
      <c r="G807" s="774"/>
      <c r="H807" s="774"/>
      <c r="I807" s="1058">
        <f>$I$801-I804</f>
        <v>0</v>
      </c>
      <c r="J807" s="1059"/>
      <c r="K807" s="359" t="s">
        <v>49</v>
      </c>
      <c r="L807" s="1058">
        <f>$I$801-L804</f>
        <v>0</v>
      </c>
      <c r="M807" s="1059"/>
      <c r="N807" s="464" t="s">
        <v>49</v>
      </c>
      <c r="O807" s="465"/>
      <c r="P807" s="1058">
        <f>$I$801-P804</f>
        <v>0</v>
      </c>
      <c r="Q807" s="1059"/>
      <c r="R807" s="464" t="s">
        <v>49</v>
      </c>
      <c r="S807" s="465"/>
      <c r="T807" s="1058">
        <f>$I$801-T804</f>
        <v>0</v>
      </c>
      <c r="U807" s="1059"/>
      <c r="V807" s="464" t="s">
        <v>49</v>
      </c>
      <c r="W807" s="465"/>
    </row>
    <row r="808" spans="4:23" ht="12.6" customHeight="1">
      <c r="D808" s="1237" t="s">
        <v>1663</v>
      </c>
      <c r="E808" s="1238"/>
      <c r="F808" s="1238"/>
      <c r="G808" s="1238"/>
      <c r="H808" s="1238"/>
      <c r="I808" s="1231"/>
      <c r="J808" s="1232"/>
      <c r="K808" s="1073" t="s">
        <v>397</v>
      </c>
      <c r="L808" s="780"/>
      <c r="M808" s="781"/>
      <c r="N808" s="781"/>
      <c r="O808" s="782"/>
      <c r="P808" s="780"/>
      <c r="Q808" s="781"/>
      <c r="R808" s="781"/>
      <c r="S808" s="782"/>
      <c r="T808" s="780"/>
      <c r="U808" s="781"/>
      <c r="V808" s="781"/>
      <c r="W808" s="782"/>
    </row>
    <row r="809" spans="4:23" ht="12.6" customHeight="1">
      <c r="D809" s="792"/>
      <c r="E809" s="792"/>
      <c r="F809" s="792"/>
      <c r="G809" s="792"/>
      <c r="H809" s="792"/>
      <c r="I809" s="1233"/>
      <c r="J809" s="1234"/>
      <c r="K809" s="1074"/>
      <c r="L809" s="806"/>
      <c r="M809" s="807"/>
      <c r="N809" s="807"/>
      <c r="O809" s="808"/>
      <c r="P809" s="806"/>
      <c r="Q809" s="807"/>
      <c r="R809" s="807"/>
      <c r="S809" s="808"/>
      <c r="T809" s="806"/>
      <c r="U809" s="807"/>
      <c r="V809" s="807"/>
      <c r="W809" s="808"/>
    </row>
    <row r="810" spans="4:23" ht="12.6" customHeight="1">
      <c r="D810" s="792"/>
      <c r="E810" s="792"/>
      <c r="F810" s="792"/>
      <c r="G810" s="792"/>
      <c r="H810" s="792"/>
      <c r="I810" s="1233"/>
      <c r="J810" s="1234"/>
      <c r="K810" s="1073" t="s">
        <v>398</v>
      </c>
      <c r="L810" s="780"/>
      <c r="M810" s="781"/>
      <c r="N810" s="781"/>
      <c r="O810" s="782"/>
      <c r="P810" s="780"/>
      <c r="Q810" s="781"/>
      <c r="R810" s="781"/>
      <c r="S810" s="782"/>
      <c r="T810" s="780"/>
      <c r="U810" s="781"/>
      <c r="V810" s="781"/>
      <c r="W810" s="782"/>
    </row>
    <row r="811" spans="4:23" ht="12.6" customHeight="1">
      <c r="D811" s="792"/>
      <c r="E811" s="792"/>
      <c r="F811" s="792"/>
      <c r="G811" s="792"/>
      <c r="H811" s="792"/>
      <c r="I811" s="1233"/>
      <c r="J811" s="1234"/>
      <c r="K811" s="1074"/>
      <c r="L811" s="806"/>
      <c r="M811" s="807"/>
      <c r="N811" s="807"/>
      <c r="O811" s="808"/>
      <c r="P811" s="806"/>
      <c r="Q811" s="807"/>
      <c r="R811" s="807"/>
      <c r="S811" s="808"/>
      <c r="T811" s="806"/>
      <c r="U811" s="807"/>
      <c r="V811" s="807"/>
      <c r="W811" s="808"/>
    </row>
    <row r="812" spans="4:23" ht="12.6" customHeight="1">
      <c r="D812" s="792"/>
      <c r="E812" s="792"/>
      <c r="F812" s="792"/>
      <c r="G812" s="792"/>
      <c r="H812" s="792"/>
      <c r="I812" s="1233"/>
      <c r="J812" s="1234"/>
      <c r="K812" s="1073" t="s">
        <v>399</v>
      </c>
      <c r="L812" s="780"/>
      <c r="M812" s="781"/>
      <c r="N812" s="781"/>
      <c r="O812" s="782"/>
      <c r="P812" s="780"/>
      <c r="Q812" s="781"/>
      <c r="R812" s="781"/>
      <c r="S812" s="782"/>
      <c r="T812" s="780"/>
      <c r="U812" s="781"/>
      <c r="V812" s="781"/>
      <c r="W812" s="782"/>
    </row>
    <row r="813" spans="4:23" ht="12.6" customHeight="1">
      <c r="D813" s="792"/>
      <c r="E813" s="792"/>
      <c r="F813" s="792"/>
      <c r="G813" s="792"/>
      <c r="H813" s="792"/>
      <c r="I813" s="1233"/>
      <c r="J813" s="1234"/>
      <c r="K813" s="1074"/>
      <c r="L813" s="806"/>
      <c r="M813" s="807"/>
      <c r="N813" s="807"/>
      <c r="O813" s="808"/>
      <c r="P813" s="806"/>
      <c r="Q813" s="807"/>
      <c r="R813" s="807"/>
      <c r="S813" s="808"/>
      <c r="T813" s="806"/>
      <c r="U813" s="807"/>
      <c r="V813" s="807"/>
      <c r="W813" s="808"/>
    </row>
    <row r="814" spans="4:23" ht="12.6" customHeight="1">
      <c r="D814" s="792"/>
      <c r="E814" s="792"/>
      <c r="F814" s="792"/>
      <c r="G814" s="792"/>
      <c r="H814" s="792"/>
      <c r="I814" s="1233"/>
      <c r="J814" s="1234"/>
      <c r="K814" s="1073" t="s">
        <v>490</v>
      </c>
      <c r="L814" s="780"/>
      <c r="M814" s="781"/>
      <c r="N814" s="781"/>
      <c r="O814" s="782"/>
      <c r="P814" s="780"/>
      <c r="Q814" s="781"/>
      <c r="R814" s="781"/>
      <c r="S814" s="782"/>
      <c r="T814" s="780"/>
      <c r="U814" s="781"/>
      <c r="V814" s="781"/>
      <c r="W814" s="782"/>
    </row>
    <row r="815" spans="4:23" ht="12.6" customHeight="1">
      <c r="D815" s="792"/>
      <c r="E815" s="792"/>
      <c r="F815" s="792"/>
      <c r="G815" s="792"/>
      <c r="H815" s="792"/>
      <c r="I815" s="1233"/>
      <c r="J815" s="1234"/>
      <c r="K815" s="1074"/>
      <c r="L815" s="806"/>
      <c r="M815" s="807"/>
      <c r="N815" s="807"/>
      <c r="O815" s="808"/>
      <c r="P815" s="806"/>
      <c r="Q815" s="807"/>
      <c r="R815" s="807"/>
      <c r="S815" s="808"/>
      <c r="T815" s="806"/>
      <c r="U815" s="807"/>
      <c r="V815" s="807"/>
      <c r="W815" s="808"/>
    </row>
    <row r="816" spans="4:23" ht="12.6" customHeight="1">
      <c r="D816" s="792"/>
      <c r="E816" s="792"/>
      <c r="F816" s="792"/>
      <c r="G816" s="792"/>
      <c r="H816" s="792"/>
      <c r="I816" s="1233"/>
      <c r="J816" s="1234"/>
      <c r="K816" s="1073" t="s">
        <v>491</v>
      </c>
      <c r="L816" s="780"/>
      <c r="M816" s="781"/>
      <c r="N816" s="781"/>
      <c r="O816" s="782"/>
      <c r="P816" s="780"/>
      <c r="Q816" s="781"/>
      <c r="R816" s="781"/>
      <c r="S816" s="782"/>
      <c r="T816" s="780"/>
      <c r="U816" s="781"/>
      <c r="V816" s="781"/>
      <c r="W816" s="782"/>
    </row>
    <row r="817" spans="4:23" ht="12.6" customHeight="1">
      <c r="D817" s="792"/>
      <c r="E817" s="792"/>
      <c r="F817" s="792"/>
      <c r="G817" s="792"/>
      <c r="H817" s="792"/>
      <c r="I817" s="1233"/>
      <c r="J817" s="1234"/>
      <c r="K817" s="1074"/>
      <c r="L817" s="806"/>
      <c r="M817" s="807"/>
      <c r="N817" s="807"/>
      <c r="O817" s="808"/>
      <c r="P817" s="806"/>
      <c r="Q817" s="807"/>
      <c r="R817" s="807"/>
      <c r="S817" s="808"/>
      <c r="T817" s="806"/>
      <c r="U817" s="807"/>
      <c r="V817" s="807"/>
      <c r="W817" s="808"/>
    </row>
    <row r="818" spans="4:23" ht="12.6" customHeight="1">
      <c r="D818" s="792"/>
      <c r="E818" s="792"/>
      <c r="F818" s="792"/>
      <c r="G818" s="792"/>
      <c r="H818" s="792"/>
      <c r="I818" s="1233"/>
      <c r="J818" s="1234"/>
      <c r="K818" s="1073" t="s">
        <v>492</v>
      </c>
      <c r="L818" s="780"/>
      <c r="M818" s="781"/>
      <c r="N818" s="781"/>
      <c r="O818" s="782"/>
      <c r="P818" s="780"/>
      <c r="Q818" s="781"/>
      <c r="R818" s="781"/>
      <c r="S818" s="782"/>
      <c r="T818" s="780"/>
      <c r="U818" s="781"/>
      <c r="V818" s="781"/>
      <c r="W818" s="782"/>
    </row>
    <row r="819" spans="4:23" ht="12.6" customHeight="1">
      <c r="D819" s="792"/>
      <c r="E819" s="792"/>
      <c r="F819" s="792"/>
      <c r="G819" s="792"/>
      <c r="H819" s="792"/>
      <c r="I819" s="1233"/>
      <c r="J819" s="1234"/>
      <c r="K819" s="1074"/>
      <c r="L819" s="806"/>
      <c r="M819" s="807"/>
      <c r="N819" s="807"/>
      <c r="O819" s="808"/>
      <c r="P819" s="806"/>
      <c r="Q819" s="807"/>
      <c r="R819" s="807"/>
      <c r="S819" s="808"/>
      <c r="T819" s="806"/>
      <c r="U819" s="807"/>
      <c r="V819" s="807"/>
      <c r="W819" s="808"/>
    </row>
    <row r="820" spans="4:23" ht="12.6" customHeight="1">
      <c r="D820" s="792"/>
      <c r="E820" s="792"/>
      <c r="F820" s="792"/>
      <c r="G820" s="792"/>
      <c r="H820" s="792"/>
      <c r="I820" s="1233"/>
      <c r="J820" s="1234"/>
      <c r="K820" s="1073" t="s">
        <v>493</v>
      </c>
      <c r="L820" s="780"/>
      <c r="M820" s="781"/>
      <c r="N820" s="781"/>
      <c r="O820" s="782"/>
      <c r="P820" s="780"/>
      <c r="Q820" s="781"/>
      <c r="R820" s="781"/>
      <c r="S820" s="782"/>
      <c r="T820" s="780"/>
      <c r="U820" s="781"/>
      <c r="V820" s="781"/>
      <c r="W820" s="782"/>
    </row>
    <row r="821" spans="4:23" ht="12.6" customHeight="1">
      <c r="D821" s="792"/>
      <c r="E821" s="792"/>
      <c r="F821" s="792"/>
      <c r="G821" s="792"/>
      <c r="H821" s="792"/>
      <c r="I821" s="1233"/>
      <c r="J821" s="1234"/>
      <c r="K821" s="1074"/>
      <c r="L821" s="806"/>
      <c r="M821" s="807"/>
      <c r="N821" s="807"/>
      <c r="O821" s="808"/>
      <c r="P821" s="806"/>
      <c r="Q821" s="807"/>
      <c r="R821" s="807"/>
      <c r="S821" s="808"/>
      <c r="T821" s="806"/>
      <c r="U821" s="807"/>
      <c r="V821" s="807"/>
      <c r="W821" s="808"/>
    </row>
    <row r="822" spans="4:23" ht="12.6" customHeight="1">
      <c r="D822" s="792"/>
      <c r="E822" s="792"/>
      <c r="F822" s="792"/>
      <c r="G822" s="792"/>
      <c r="H822" s="792"/>
      <c r="I822" s="1233"/>
      <c r="J822" s="1234"/>
      <c r="K822" s="1073" t="s">
        <v>494</v>
      </c>
      <c r="L822" s="780"/>
      <c r="M822" s="781"/>
      <c r="N822" s="781"/>
      <c r="O822" s="782"/>
      <c r="P822" s="780"/>
      <c r="Q822" s="781"/>
      <c r="R822" s="781"/>
      <c r="S822" s="782"/>
      <c r="T822" s="780"/>
      <c r="U822" s="781"/>
      <c r="V822" s="781"/>
      <c r="W822" s="782"/>
    </row>
    <row r="823" spans="4:23" ht="12.6" customHeight="1">
      <c r="D823" s="792"/>
      <c r="E823" s="792"/>
      <c r="F823" s="792"/>
      <c r="G823" s="792"/>
      <c r="H823" s="792"/>
      <c r="I823" s="1233"/>
      <c r="J823" s="1234"/>
      <c r="K823" s="1074"/>
      <c r="L823" s="806"/>
      <c r="M823" s="807"/>
      <c r="N823" s="807"/>
      <c r="O823" s="808"/>
      <c r="P823" s="806"/>
      <c r="Q823" s="807"/>
      <c r="R823" s="807"/>
      <c r="S823" s="808"/>
      <c r="T823" s="806"/>
      <c r="U823" s="807"/>
      <c r="V823" s="807"/>
      <c r="W823" s="808"/>
    </row>
    <row r="824" spans="4:23" ht="12.6" customHeight="1">
      <c r="D824" s="792"/>
      <c r="E824" s="792"/>
      <c r="F824" s="792"/>
      <c r="G824" s="792"/>
      <c r="H824" s="792"/>
      <c r="I824" s="1233"/>
      <c r="J824" s="1234"/>
      <c r="K824" s="1073" t="s">
        <v>495</v>
      </c>
      <c r="L824" s="780"/>
      <c r="M824" s="781"/>
      <c r="N824" s="781"/>
      <c r="O824" s="782"/>
      <c r="P824" s="780"/>
      <c r="Q824" s="781"/>
      <c r="R824" s="781"/>
      <c r="S824" s="782"/>
      <c r="T824" s="780"/>
      <c r="U824" s="781"/>
      <c r="V824" s="781"/>
      <c r="W824" s="782"/>
    </row>
    <row r="825" spans="4:23" ht="12.6" customHeight="1">
      <c r="D825" s="792"/>
      <c r="E825" s="792"/>
      <c r="F825" s="792"/>
      <c r="G825" s="792"/>
      <c r="H825" s="792"/>
      <c r="I825" s="1233"/>
      <c r="J825" s="1234"/>
      <c r="K825" s="1074"/>
      <c r="L825" s="806"/>
      <c r="M825" s="807"/>
      <c r="N825" s="807"/>
      <c r="O825" s="808"/>
      <c r="P825" s="806"/>
      <c r="Q825" s="807"/>
      <c r="R825" s="807"/>
      <c r="S825" s="808"/>
      <c r="T825" s="806"/>
      <c r="U825" s="807"/>
      <c r="V825" s="807"/>
      <c r="W825" s="808"/>
    </row>
    <row r="826" spans="4:23" ht="12.6" customHeight="1">
      <c r="D826" s="792"/>
      <c r="E826" s="792"/>
      <c r="F826" s="792"/>
      <c r="G826" s="792"/>
      <c r="H826" s="792"/>
      <c r="I826" s="1233"/>
      <c r="J826" s="1234"/>
      <c r="K826" s="1073" t="s">
        <v>496</v>
      </c>
      <c r="L826" s="780"/>
      <c r="M826" s="781"/>
      <c r="N826" s="781"/>
      <c r="O826" s="782"/>
      <c r="P826" s="780"/>
      <c r="Q826" s="781"/>
      <c r="R826" s="781"/>
      <c r="S826" s="782"/>
      <c r="T826" s="780"/>
      <c r="U826" s="781"/>
      <c r="V826" s="781"/>
      <c r="W826" s="782"/>
    </row>
    <row r="827" spans="4:23" ht="12.6" customHeight="1">
      <c r="D827" s="792"/>
      <c r="E827" s="792"/>
      <c r="F827" s="792"/>
      <c r="G827" s="792"/>
      <c r="H827" s="792"/>
      <c r="I827" s="1233"/>
      <c r="J827" s="1234"/>
      <c r="K827" s="1074"/>
      <c r="L827" s="806"/>
      <c r="M827" s="807"/>
      <c r="N827" s="807"/>
      <c r="O827" s="808"/>
      <c r="P827" s="806"/>
      <c r="Q827" s="807"/>
      <c r="R827" s="807"/>
      <c r="S827" s="808"/>
      <c r="T827" s="806"/>
      <c r="U827" s="807"/>
      <c r="V827" s="807"/>
      <c r="W827" s="808"/>
    </row>
    <row r="828" spans="4:23" ht="12.6" customHeight="1">
      <c r="D828" s="792"/>
      <c r="E828" s="792"/>
      <c r="F828" s="792"/>
      <c r="G828" s="792"/>
      <c r="H828" s="792"/>
      <c r="I828" s="1233"/>
      <c r="J828" s="1234"/>
      <c r="K828" s="1073" t="s">
        <v>497</v>
      </c>
      <c r="L828" s="780"/>
      <c r="M828" s="781"/>
      <c r="N828" s="781"/>
      <c r="O828" s="782"/>
      <c r="P828" s="780"/>
      <c r="Q828" s="781"/>
      <c r="R828" s="781"/>
      <c r="S828" s="782"/>
      <c r="T828" s="780"/>
      <c r="U828" s="781"/>
      <c r="V828" s="781"/>
      <c r="W828" s="782"/>
    </row>
    <row r="829" spans="4:23" ht="12.6" customHeight="1">
      <c r="D829" s="792"/>
      <c r="E829" s="792"/>
      <c r="F829" s="792"/>
      <c r="G829" s="792"/>
      <c r="H829" s="792"/>
      <c r="I829" s="1233"/>
      <c r="J829" s="1234"/>
      <c r="K829" s="1074"/>
      <c r="L829" s="806"/>
      <c r="M829" s="807"/>
      <c r="N829" s="807"/>
      <c r="O829" s="808"/>
      <c r="P829" s="806"/>
      <c r="Q829" s="807"/>
      <c r="R829" s="807"/>
      <c r="S829" s="808"/>
      <c r="T829" s="806"/>
      <c r="U829" s="807"/>
      <c r="V829" s="807"/>
      <c r="W829" s="808"/>
    </row>
    <row r="830" spans="4:23" ht="12.6" customHeight="1">
      <c r="D830" s="792"/>
      <c r="E830" s="792"/>
      <c r="F830" s="792"/>
      <c r="G830" s="792"/>
      <c r="H830" s="792"/>
      <c r="I830" s="1233"/>
      <c r="J830" s="1234"/>
      <c r="K830" s="1073" t="s">
        <v>498</v>
      </c>
      <c r="L830" s="780"/>
      <c r="M830" s="781"/>
      <c r="N830" s="781"/>
      <c r="O830" s="782"/>
      <c r="P830" s="780"/>
      <c r="Q830" s="781"/>
      <c r="R830" s="781"/>
      <c r="S830" s="782"/>
      <c r="T830" s="780"/>
      <c r="U830" s="781"/>
      <c r="V830" s="781"/>
      <c r="W830" s="782"/>
    </row>
    <row r="831" spans="4:23" ht="12.6" customHeight="1">
      <c r="D831" s="792"/>
      <c r="E831" s="792"/>
      <c r="F831" s="792"/>
      <c r="G831" s="792"/>
      <c r="H831" s="792"/>
      <c r="I831" s="1233"/>
      <c r="J831" s="1234"/>
      <c r="K831" s="1074"/>
      <c r="L831" s="806"/>
      <c r="M831" s="807"/>
      <c r="N831" s="807"/>
      <c r="O831" s="808"/>
      <c r="P831" s="806"/>
      <c r="Q831" s="807"/>
      <c r="R831" s="807"/>
      <c r="S831" s="808"/>
      <c r="T831" s="806"/>
      <c r="U831" s="807"/>
      <c r="V831" s="807"/>
      <c r="W831" s="808"/>
    </row>
    <row r="832" spans="4:23" ht="12.6" customHeight="1">
      <c r="D832" s="792"/>
      <c r="E832" s="792"/>
      <c r="F832" s="792"/>
      <c r="G832" s="792"/>
      <c r="H832" s="792"/>
      <c r="I832" s="1233"/>
      <c r="J832" s="1234"/>
      <c r="K832" s="1073" t="s">
        <v>499</v>
      </c>
      <c r="L832" s="780"/>
      <c r="M832" s="781"/>
      <c r="N832" s="781"/>
      <c r="O832" s="782"/>
      <c r="P832" s="780"/>
      <c r="Q832" s="781"/>
      <c r="R832" s="781"/>
      <c r="S832" s="782"/>
      <c r="T832" s="780"/>
      <c r="U832" s="781"/>
      <c r="V832" s="781"/>
      <c r="W832" s="782"/>
    </row>
    <row r="833" spans="4:23" ht="12.6" customHeight="1">
      <c r="D833" s="792"/>
      <c r="E833" s="792"/>
      <c r="F833" s="792"/>
      <c r="G833" s="792"/>
      <c r="H833" s="792"/>
      <c r="I833" s="1233"/>
      <c r="J833" s="1234"/>
      <c r="K833" s="1074"/>
      <c r="L833" s="806"/>
      <c r="M833" s="807"/>
      <c r="N833" s="807"/>
      <c r="O833" s="808"/>
      <c r="P833" s="806"/>
      <c r="Q833" s="807"/>
      <c r="R833" s="807"/>
      <c r="S833" s="808"/>
      <c r="T833" s="806"/>
      <c r="U833" s="807"/>
      <c r="V833" s="807"/>
      <c r="W833" s="808"/>
    </row>
    <row r="834" spans="4:23" ht="12.6" customHeight="1">
      <c r="D834" s="792"/>
      <c r="E834" s="792"/>
      <c r="F834" s="792"/>
      <c r="G834" s="792"/>
      <c r="H834" s="792"/>
      <c r="I834" s="1233"/>
      <c r="J834" s="1234"/>
      <c r="K834" s="1073" t="s">
        <v>500</v>
      </c>
      <c r="L834" s="780"/>
      <c r="M834" s="781"/>
      <c r="N834" s="781"/>
      <c r="O834" s="782"/>
      <c r="P834" s="780"/>
      <c r="Q834" s="781"/>
      <c r="R834" s="781"/>
      <c r="S834" s="782"/>
      <c r="T834" s="780"/>
      <c r="U834" s="781"/>
      <c r="V834" s="781"/>
      <c r="W834" s="782"/>
    </row>
    <row r="835" spans="4:23" ht="12.6" customHeight="1">
      <c r="D835" s="792"/>
      <c r="E835" s="792"/>
      <c r="F835" s="792"/>
      <c r="G835" s="792"/>
      <c r="H835" s="792"/>
      <c r="I835" s="1233"/>
      <c r="J835" s="1234"/>
      <c r="K835" s="1074"/>
      <c r="L835" s="806"/>
      <c r="M835" s="807"/>
      <c r="N835" s="807"/>
      <c r="O835" s="808"/>
      <c r="P835" s="806"/>
      <c r="Q835" s="807"/>
      <c r="R835" s="807"/>
      <c r="S835" s="808"/>
      <c r="T835" s="806"/>
      <c r="U835" s="807"/>
      <c r="V835" s="807"/>
      <c r="W835" s="808"/>
    </row>
    <row r="836" spans="4:23" ht="12.6" customHeight="1">
      <c r="D836" s="792"/>
      <c r="E836" s="792"/>
      <c r="F836" s="792"/>
      <c r="G836" s="792"/>
      <c r="H836" s="792"/>
      <c r="I836" s="1233"/>
      <c r="J836" s="1234"/>
      <c r="K836" s="1235" t="s">
        <v>501</v>
      </c>
      <c r="L836" s="780"/>
      <c r="M836" s="781"/>
      <c r="N836" s="781"/>
      <c r="O836" s="782"/>
      <c r="P836" s="780"/>
      <c r="Q836" s="781"/>
      <c r="R836" s="781"/>
      <c r="S836" s="782"/>
      <c r="T836" s="780"/>
      <c r="U836" s="781"/>
      <c r="V836" s="781"/>
      <c r="W836" s="782"/>
    </row>
    <row r="837" spans="4:23" ht="12.6" customHeight="1">
      <c r="D837" s="792"/>
      <c r="E837" s="792"/>
      <c r="F837" s="792"/>
      <c r="G837" s="792"/>
      <c r="H837" s="792"/>
      <c r="I837" s="1233"/>
      <c r="J837" s="1234"/>
      <c r="K837" s="1236"/>
      <c r="L837" s="806"/>
      <c r="M837" s="807"/>
      <c r="N837" s="807"/>
      <c r="O837" s="808"/>
      <c r="P837" s="806"/>
      <c r="Q837" s="807"/>
      <c r="R837" s="807"/>
      <c r="S837" s="808"/>
      <c r="T837" s="806"/>
      <c r="U837" s="807"/>
      <c r="V837" s="807"/>
      <c r="W837" s="808"/>
    </row>
    <row r="838" spans="4:23" ht="12.6" customHeight="1">
      <c r="D838" s="792"/>
      <c r="E838" s="792"/>
      <c r="F838" s="792"/>
      <c r="G838" s="792"/>
      <c r="H838" s="792"/>
      <c r="I838" s="1233"/>
      <c r="J838" s="1234"/>
      <c r="K838" s="1235" t="s">
        <v>1646</v>
      </c>
      <c r="L838" s="780"/>
      <c r="M838" s="781"/>
      <c r="N838" s="781"/>
      <c r="O838" s="782"/>
      <c r="P838" s="780"/>
      <c r="Q838" s="781"/>
      <c r="R838" s="781"/>
      <c r="S838" s="782"/>
      <c r="T838" s="780"/>
      <c r="U838" s="781"/>
      <c r="V838" s="781"/>
      <c r="W838" s="782"/>
    </row>
    <row r="839" spans="4:23" ht="12.6" customHeight="1">
      <c r="D839" s="792"/>
      <c r="E839" s="792"/>
      <c r="F839" s="792"/>
      <c r="G839" s="792"/>
      <c r="H839" s="792"/>
      <c r="I839" s="1233"/>
      <c r="J839" s="1234"/>
      <c r="K839" s="1236"/>
      <c r="L839" s="806"/>
      <c r="M839" s="807"/>
      <c r="N839" s="807"/>
      <c r="O839" s="808"/>
      <c r="P839" s="806"/>
      <c r="Q839" s="807"/>
      <c r="R839" s="807"/>
      <c r="S839" s="808"/>
      <c r="T839" s="806"/>
      <c r="U839" s="807"/>
      <c r="V839" s="807"/>
      <c r="W839" s="808"/>
    </row>
    <row r="840" spans="4:23" ht="12.6" customHeight="1">
      <c r="D840" s="792"/>
      <c r="E840" s="792"/>
      <c r="F840" s="792"/>
      <c r="G840" s="792"/>
      <c r="H840" s="792"/>
      <c r="I840" s="1233"/>
      <c r="J840" s="1234"/>
      <c r="K840" s="1235" t="s">
        <v>1647</v>
      </c>
      <c r="L840" s="780"/>
      <c r="M840" s="781"/>
      <c r="N840" s="781"/>
      <c r="O840" s="782"/>
      <c r="P840" s="780"/>
      <c r="Q840" s="781"/>
      <c r="R840" s="781"/>
      <c r="S840" s="782"/>
      <c r="T840" s="780"/>
      <c r="U840" s="781"/>
      <c r="V840" s="781"/>
      <c r="W840" s="782"/>
    </row>
    <row r="841" spans="4:23" ht="12.6" customHeight="1">
      <c r="D841" s="792"/>
      <c r="E841" s="792"/>
      <c r="F841" s="792"/>
      <c r="G841" s="792"/>
      <c r="H841" s="792"/>
      <c r="I841" s="1233"/>
      <c r="J841" s="1234"/>
      <c r="K841" s="1236"/>
      <c r="L841" s="806"/>
      <c r="M841" s="807"/>
      <c r="N841" s="807"/>
      <c r="O841" s="808"/>
      <c r="P841" s="806"/>
      <c r="Q841" s="807"/>
      <c r="R841" s="807"/>
      <c r="S841" s="808"/>
      <c r="T841" s="806"/>
      <c r="U841" s="807"/>
      <c r="V841" s="807"/>
      <c r="W841" s="808"/>
    </row>
    <row r="842" spans="4:23" ht="12.6" customHeight="1">
      <c r="D842" s="792"/>
      <c r="E842" s="792"/>
      <c r="F842" s="792"/>
      <c r="G842" s="792"/>
      <c r="H842" s="792"/>
      <c r="I842" s="1233"/>
      <c r="J842" s="1234"/>
      <c r="K842" s="1235" t="s">
        <v>1648</v>
      </c>
      <c r="L842" s="780"/>
      <c r="M842" s="781"/>
      <c r="N842" s="781"/>
      <c r="O842" s="782"/>
      <c r="P842" s="780"/>
      <c r="Q842" s="781"/>
      <c r="R842" s="781"/>
      <c r="S842" s="782"/>
      <c r="T842" s="780"/>
      <c r="U842" s="781"/>
      <c r="V842" s="781"/>
      <c r="W842" s="782"/>
    </row>
    <row r="843" spans="4:23" ht="12.6" customHeight="1">
      <c r="D843" s="792"/>
      <c r="E843" s="792"/>
      <c r="F843" s="792"/>
      <c r="G843" s="792"/>
      <c r="H843" s="792"/>
      <c r="I843" s="1233"/>
      <c r="J843" s="1234"/>
      <c r="K843" s="1236"/>
      <c r="L843" s="806"/>
      <c r="M843" s="807"/>
      <c r="N843" s="807"/>
      <c r="O843" s="808"/>
      <c r="P843" s="806"/>
      <c r="Q843" s="807"/>
      <c r="R843" s="807"/>
      <c r="S843" s="808"/>
      <c r="T843" s="806"/>
      <c r="U843" s="807"/>
      <c r="V843" s="807"/>
      <c r="W843" s="808"/>
    </row>
    <row r="844" spans="4:23" ht="12.6" customHeight="1">
      <c r="D844" s="792"/>
      <c r="E844" s="792"/>
      <c r="F844" s="792"/>
      <c r="G844" s="792"/>
      <c r="H844" s="792"/>
      <c r="I844" s="1233"/>
      <c r="J844" s="1234"/>
      <c r="K844" s="1235" t="s">
        <v>1649</v>
      </c>
      <c r="L844" s="780"/>
      <c r="M844" s="781"/>
      <c r="N844" s="781"/>
      <c r="O844" s="782"/>
      <c r="P844" s="780"/>
      <c r="Q844" s="781"/>
      <c r="R844" s="781"/>
      <c r="S844" s="782"/>
      <c r="T844" s="780"/>
      <c r="U844" s="781"/>
      <c r="V844" s="781"/>
      <c r="W844" s="782"/>
    </row>
    <row r="845" spans="4:23" ht="12.6" customHeight="1">
      <c r="D845" s="792"/>
      <c r="E845" s="792"/>
      <c r="F845" s="792"/>
      <c r="G845" s="792"/>
      <c r="H845" s="792"/>
      <c r="I845" s="1233"/>
      <c r="J845" s="1234"/>
      <c r="K845" s="1236"/>
      <c r="L845" s="806"/>
      <c r="M845" s="807"/>
      <c r="N845" s="807"/>
      <c r="O845" s="808"/>
      <c r="P845" s="806"/>
      <c r="Q845" s="807"/>
      <c r="R845" s="807"/>
      <c r="S845" s="808"/>
      <c r="T845" s="806"/>
      <c r="U845" s="807"/>
      <c r="V845" s="807"/>
      <c r="W845" s="808"/>
    </row>
    <row r="846" spans="4:23" ht="12.6" customHeight="1">
      <c r="D846" s="792"/>
      <c r="E846" s="792"/>
      <c r="F846" s="792"/>
      <c r="G846" s="792"/>
      <c r="H846" s="792"/>
      <c r="I846" s="1233"/>
      <c r="J846" s="1234"/>
      <c r="K846" s="1235" t="s">
        <v>1650</v>
      </c>
      <c r="L846" s="780"/>
      <c r="M846" s="781"/>
      <c r="N846" s="781"/>
      <c r="O846" s="782"/>
      <c r="P846" s="780"/>
      <c r="Q846" s="781"/>
      <c r="R846" s="781"/>
      <c r="S846" s="782"/>
      <c r="T846" s="780"/>
      <c r="U846" s="781"/>
      <c r="V846" s="781"/>
      <c r="W846" s="782"/>
    </row>
    <row r="847" spans="4:23" ht="12.6" customHeight="1">
      <c r="D847" s="792"/>
      <c r="E847" s="792"/>
      <c r="F847" s="792"/>
      <c r="G847" s="792"/>
      <c r="H847" s="792"/>
      <c r="I847" s="1233"/>
      <c r="J847" s="1234"/>
      <c r="K847" s="1236"/>
      <c r="L847" s="806"/>
      <c r="M847" s="807"/>
      <c r="N847" s="807"/>
      <c r="O847" s="808"/>
      <c r="P847" s="806"/>
      <c r="Q847" s="807"/>
      <c r="R847" s="807"/>
      <c r="S847" s="808"/>
      <c r="T847" s="806"/>
      <c r="U847" s="807"/>
      <c r="V847" s="807"/>
      <c r="W847" s="808"/>
    </row>
    <row r="848" spans="4:23" ht="12.6" customHeight="1">
      <c r="D848" s="792"/>
      <c r="E848" s="792"/>
      <c r="F848" s="792"/>
      <c r="G848" s="792"/>
      <c r="H848" s="792"/>
      <c r="I848" s="1233"/>
      <c r="J848" s="1234"/>
      <c r="K848" s="1235" t="s">
        <v>1651</v>
      </c>
      <c r="L848" s="780"/>
      <c r="M848" s="781"/>
      <c r="N848" s="781"/>
      <c r="O848" s="782"/>
      <c r="P848" s="780"/>
      <c r="Q848" s="781"/>
      <c r="R848" s="781"/>
      <c r="S848" s="782"/>
      <c r="T848" s="780"/>
      <c r="U848" s="781"/>
      <c r="V848" s="781"/>
      <c r="W848" s="782"/>
    </row>
    <row r="849" spans="4:24" ht="12.6" customHeight="1">
      <c r="D849" s="792"/>
      <c r="E849" s="792"/>
      <c r="F849" s="792"/>
      <c r="G849" s="792"/>
      <c r="H849" s="792"/>
      <c r="I849" s="1233"/>
      <c r="J849" s="1234"/>
      <c r="K849" s="1236"/>
      <c r="L849" s="806"/>
      <c r="M849" s="807"/>
      <c r="N849" s="807"/>
      <c r="O849" s="808"/>
      <c r="P849" s="806"/>
      <c r="Q849" s="807"/>
      <c r="R849" s="807"/>
      <c r="S849" s="808"/>
      <c r="T849" s="806"/>
      <c r="U849" s="807"/>
      <c r="V849" s="807"/>
      <c r="W849" s="808"/>
    </row>
    <row r="850" spans="4:24" ht="16.5" customHeight="1">
      <c r="E850" s="147" t="s">
        <v>872</v>
      </c>
    </row>
    <row r="851" spans="4:24" ht="16.5" customHeight="1">
      <c r="E851" s="147" t="s">
        <v>873</v>
      </c>
    </row>
    <row r="852" spans="4:24" ht="16.5" customHeight="1">
      <c r="E852" s="147" t="s">
        <v>1904</v>
      </c>
    </row>
    <row r="853" spans="4:24" ht="9.6" customHeight="1"/>
    <row r="854" spans="4:24" ht="16.5" customHeight="1">
      <c r="D854" s="64" t="s">
        <v>212</v>
      </c>
    </row>
    <row r="855" spans="4:24" ht="19.5" customHeight="1">
      <c r="D855" s="883" t="s">
        <v>211</v>
      </c>
      <c r="E855" s="817"/>
      <c r="F855" s="817"/>
      <c r="G855" s="817"/>
      <c r="H855" s="817"/>
      <c r="I855" s="817"/>
      <c r="J855" s="817"/>
      <c r="K855" s="817"/>
      <c r="L855" s="817"/>
      <c r="M855" s="817"/>
      <c r="N855" s="912"/>
      <c r="O855" s="813"/>
      <c r="P855" s="977"/>
      <c r="Q855" s="978"/>
    </row>
    <row r="856" spans="4:24" ht="16.5" customHeight="1">
      <c r="E856" s="147" t="s">
        <v>519</v>
      </c>
    </row>
    <row r="857" spans="4:24" ht="16.5" customHeight="1">
      <c r="E857" s="147" t="s">
        <v>1905</v>
      </c>
    </row>
    <row r="858" spans="4:24" ht="16.5" customHeight="1">
      <c r="E858" s="147" t="s">
        <v>1906</v>
      </c>
    </row>
    <row r="859" spans="4:24" ht="16.5" customHeight="1">
      <c r="E859" s="147" t="s">
        <v>213</v>
      </c>
    </row>
    <row r="860" spans="4:24" ht="16.5" customHeight="1">
      <c r="E860" s="147" t="s">
        <v>214</v>
      </c>
    </row>
    <row r="861" spans="4:24" ht="16.5" customHeight="1">
      <c r="E861" s="147" t="s">
        <v>215</v>
      </c>
    </row>
    <row r="862" spans="4:24" ht="16.5" customHeight="1">
      <c r="E862" s="147" t="s">
        <v>216</v>
      </c>
    </row>
    <row r="863" spans="4:24" ht="12" customHeight="1"/>
    <row r="864" spans="4:24" ht="17.45" customHeight="1">
      <c r="P864" s="792" t="s">
        <v>772</v>
      </c>
      <c r="Q864" s="792"/>
      <c r="R864" s="792"/>
      <c r="S864" s="820">
        <f>$Q$11</f>
        <v>0</v>
      </c>
      <c r="T864" s="820"/>
      <c r="U864" s="820"/>
      <c r="V864" s="820"/>
      <c r="W864" s="820"/>
      <c r="X864" s="820"/>
    </row>
    <row r="865" spans="3:22" ht="16.5" customHeight="1">
      <c r="C865" s="62" t="s">
        <v>875</v>
      </c>
    </row>
    <row r="866" spans="3:22" ht="16.5" customHeight="1">
      <c r="D866" s="64" t="s">
        <v>233</v>
      </c>
    </row>
    <row r="867" spans="3:22" ht="16.5" customHeight="1">
      <c r="D867" s="774" t="s">
        <v>201</v>
      </c>
      <c r="E867" s="774"/>
      <c r="F867" s="774"/>
      <c r="G867" s="774"/>
      <c r="H867" s="774"/>
      <c r="I867" s="774"/>
      <c r="J867" s="774"/>
      <c r="K867" s="809" t="s">
        <v>158</v>
      </c>
      <c r="L867" s="809"/>
      <c r="M867" s="809"/>
      <c r="N867" s="891" t="s">
        <v>235</v>
      </c>
      <c r="O867" s="891"/>
      <c r="P867" s="891"/>
      <c r="Q867" s="891"/>
      <c r="R867" s="891"/>
      <c r="S867" s="891"/>
      <c r="T867" s="891"/>
      <c r="U867" s="891"/>
      <c r="V867" s="891"/>
    </row>
    <row r="868" spans="3:22" ht="50.45" customHeight="1">
      <c r="D868" s="819" t="s">
        <v>238</v>
      </c>
      <c r="E868" s="774"/>
      <c r="F868" s="774"/>
      <c r="G868" s="774"/>
      <c r="H868" s="774"/>
      <c r="I868" s="774"/>
      <c r="J868" s="883"/>
      <c r="K868" s="913"/>
      <c r="L868" s="913"/>
      <c r="M868" s="980"/>
      <c r="N868" s="1225"/>
      <c r="O868" s="1226"/>
      <c r="P868" s="1226"/>
      <c r="Q868" s="1226"/>
      <c r="R868" s="1226"/>
      <c r="S868" s="1226"/>
      <c r="T868" s="1226"/>
      <c r="U868" s="1226"/>
      <c r="V868" s="1227"/>
    </row>
    <row r="869" spans="3:22" ht="48.95" customHeight="1">
      <c r="D869" s="819" t="s">
        <v>234</v>
      </c>
      <c r="E869" s="774"/>
      <c r="F869" s="774"/>
      <c r="G869" s="774"/>
      <c r="H869" s="774"/>
      <c r="I869" s="774"/>
      <c r="J869" s="883"/>
      <c r="K869" s="913"/>
      <c r="L869" s="913"/>
      <c r="M869" s="980"/>
      <c r="N869" s="1225"/>
      <c r="O869" s="1226"/>
      <c r="P869" s="1226"/>
      <c r="Q869" s="1226"/>
      <c r="R869" s="1226"/>
      <c r="S869" s="1226"/>
      <c r="T869" s="1226"/>
      <c r="U869" s="1226"/>
      <c r="V869" s="1227"/>
    </row>
    <row r="870" spans="3:22" ht="9.6" customHeight="1"/>
    <row r="871" spans="3:22" ht="16.5" customHeight="1">
      <c r="D871" s="64" t="s">
        <v>236</v>
      </c>
    </row>
    <row r="872" spans="3:22" ht="16.5" customHeight="1">
      <c r="D872" s="774" t="s">
        <v>201</v>
      </c>
      <c r="E872" s="774"/>
      <c r="F872" s="774"/>
      <c r="G872" s="774"/>
      <c r="H872" s="774"/>
      <c r="I872" s="774"/>
      <c r="J872" s="774"/>
      <c r="K872" s="809" t="s">
        <v>158</v>
      </c>
      <c r="L872" s="809"/>
      <c r="M872" s="809"/>
      <c r="N872" s="891" t="s">
        <v>235</v>
      </c>
      <c r="O872" s="891"/>
      <c r="P872" s="891"/>
      <c r="Q872" s="891"/>
      <c r="R872" s="891"/>
      <c r="S872" s="891"/>
      <c r="T872" s="891"/>
      <c r="U872" s="891"/>
      <c r="V872" s="891"/>
    </row>
    <row r="873" spans="3:22" ht="50.45" customHeight="1">
      <c r="D873" s="819" t="s">
        <v>238</v>
      </c>
      <c r="E873" s="774"/>
      <c r="F873" s="774"/>
      <c r="G873" s="774"/>
      <c r="H873" s="774"/>
      <c r="I873" s="774"/>
      <c r="J873" s="883"/>
      <c r="K873" s="913"/>
      <c r="L873" s="913"/>
      <c r="M873" s="980"/>
      <c r="N873" s="1225"/>
      <c r="O873" s="1226"/>
      <c r="P873" s="1226"/>
      <c r="Q873" s="1226"/>
      <c r="R873" s="1226"/>
      <c r="S873" s="1226"/>
      <c r="T873" s="1226"/>
      <c r="U873" s="1226"/>
      <c r="V873" s="1227"/>
    </row>
    <row r="874" spans="3:22" ht="50.45" customHeight="1">
      <c r="D874" s="819" t="s">
        <v>234</v>
      </c>
      <c r="E874" s="774"/>
      <c r="F874" s="774"/>
      <c r="G874" s="774"/>
      <c r="H874" s="774"/>
      <c r="I874" s="774"/>
      <c r="J874" s="883"/>
      <c r="K874" s="913"/>
      <c r="L874" s="913"/>
      <c r="M874" s="980"/>
      <c r="N874" s="1225"/>
      <c r="O874" s="1226"/>
      <c r="P874" s="1226"/>
      <c r="Q874" s="1226"/>
      <c r="R874" s="1226"/>
      <c r="S874" s="1226"/>
      <c r="T874" s="1226"/>
      <c r="U874" s="1226"/>
      <c r="V874" s="1227"/>
    </row>
    <row r="875" spans="3:22" ht="9.6" customHeight="1"/>
    <row r="876" spans="3:22" ht="16.5" customHeight="1">
      <c r="D876" s="64" t="s">
        <v>237</v>
      </c>
    </row>
    <row r="877" spans="3:22" ht="16.5" customHeight="1">
      <c r="D877" s="774" t="s">
        <v>201</v>
      </c>
      <c r="E877" s="774"/>
      <c r="F877" s="774"/>
      <c r="G877" s="774"/>
      <c r="H877" s="774"/>
      <c r="I877" s="774"/>
      <c r="J877" s="774"/>
      <c r="K877" s="809" t="s">
        <v>158</v>
      </c>
      <c r="L877" s="809"/>
      <c r="M877" s="809"/>
      <c r="N877" s="891" t="s">
        <v>235</v>
      </c>
      <c r="O877" s="891"/>
      <c r="P877" s="891"/>
      <c r="Q877" s="891"/>
      <c r="R877" s="891"/>
      <c r="S877" s="891"/>
      <c r="T877" s="891"/>
      <c r="U877" s="891"/>
      <c r="V877" s="891"/>
    </row>
    <row r="878" spans="3:22" ht="50.45" customHeight="1">
      <c r="D878" s="819" t="s">
        <v>238</v>
      </c>
      <c r="E878" s="774"/>
      <c r="F878" s="774"/>
      <c r="G878" s="774"/>
      <c r="H878" s="774"/>
      <c r="I878" s="774"/>
      <c r="J878" s="883"/>
      <c r="K878" s="913"/>
      <c r="L878" s="913"/>
      <c r="M878" s="980"/>
      <c r="N878" s="1225"/>
      <c r="O878" s="1226"/>
      <c r="P878" s="1226"/>
      <c r="Q878" s="1226"/>
      <c r="R878" s="1226"/>
      <c r="S878" s="1226"/>
      <c r="T878" s="1226"/>
      <c r="U878" s="1226"/>
      <c r="V878" s="1227"/>
    </row>
    <row r="879" spans="3:22" ht="50.45" customHeight="1">
      <c r="D879" s="819" t="s">
        <v>234</v>
      </c>
      <c r="E879" s="774"/>
      <c r="F879" s="774"/>
      <c r="G879" s="774"/>
      <c r="H879" s="774"/>
      <c r="I879" s="774"/>
      <c r="J879" s="883"/>
      <c r="K879" s="913"/>
      <c r="L879" s="913"/>
      <c r="M879" s="980"/>
      <c r="N879" s="1225"/>
      <c r="O879" s="1226"/>
      <c r="P879" s="1226"/>
      <c r="Q879" s="1226"/>
      <c r="R879" s="1226"/>
      <c r="S879" s="1226"/>
      <c r="T879" s="1226"/>
      <c r="U879" s="1226"/>
      <c r="V879" s="1227"/>
    </row>
    <row r="880" spans="3:22" ht="16.5" customHeight="1">
      <c r="E880" s="147" t="s">
        <v>239</v>
      </c>
    </row>
    <row r="881" spans="2:24" ht="16.5" customHeight="1">
      <c r="E881" s="147" t="s">
        <v>520</v>
      </c>
    </row>
    <row r="882" spans="2:24" ht="16.5" customHeight="1">
      <c r="E882" s="147" t="s">
        <v>240</v>
      </c>
    </row>
    <row r="883" spans="2:24" ht="16.5" customHeight="1">
      <c r="E883" s="147" t="s">
        <v>241</v>
      </c>
    </row>
    <row r="884" spans="2:24" ht="16.5" customHeight="1">
      <c r="E884" s="147" t="s">
        <v>242</v>
      </c>
      <c r="P884" s="933" t="s">
        <v>1207</v>
      </c>
      <c r="Q884" s="934"/>
      <c r="R884" s="934"/>
      <c r="S884" s="1530"/>
      <c r="T884" s="1530"/>
      <c r="U884" s="1530"/>
      <c r="V884" s="1531"/>
      <c r="W884" s="1531"/>
      <c r="X884" s="912"/>
    </row>
    <row r="885" spans="2:24" ht="16.5" customHeight="1">
      <c r="E885" s="147" t="s">
        <v>243</v>
      </c>
    </row>
    <row r="886" spans="2:24" ht="16.5" customHeight="1">
      <c r="E886" s="147" t="s">
        <v>244</v>
      </c>
    </row>
    <row r="887" spans="2:24" ht="16.5" customHeight="1">
      <c r="E887" s="147" t="s">
        <v>245</v>
      </c>
    </row>
    <row r="888" spans="2:24" ht="16.5" customHeight="1">
      <c r="E888" s="147" t="s">
        <v>246</v>
      </c>
    </row>
    <row r="889" spans="2:24" ht="9.6" customHeight="1"/>
    <row r="890" spans="2:24" ht="16.5" customHeight="1">
      <c r="B890" s="427" t="s">
        <v>876</v>
      </c>
    </row>
    <row r="891" spans="2:24" ht="16.5" customHeight="1">
      <c r="C891" s="62" t="s">
        <v>881</v>
      </c>
    </row>
    <row r="892" spans="2:24" ht="16.5" customHeight="1">
      <c r="D892" s="810"/>
      <c r="E892" s="811"/>
      <c r="F892" s="912"/>
      <c r="G892" s="809" t="s">
        <v>248</v>
      </c>
      <c r="H892" s="809"/>
      <c r="I892" s="809"/>
      <c r="J892" s="776"/>
      <c r="K892" s="776" t="s">
        <v>249</v>
      </c>
      <c r="L892" s="776"/>
      <c r="M892" s="776"/>
      <c r="N892" s="776"/>
      <c r="O892" s="809" t="s">
        <v>250</v>
      </c>
      <c r="P892" s="809"/>
      <c r="Q892" s="809"/>
      <c r="R892" s="776"/>
    </row>
    <row r="893" spans="2:24" ht="18.95" customHeight="1">
      <c r="D893" s="810" t="s">
        <v>877</v>
      </c>
      <c r="E893" s="811"/>
      <c r="F893" s="817"/>
      <c r="G893" s="1517"/>
      <c r="H893" s="1518"/>
      <c r="I893" s="1519"/>
      <c r="J893" s="464" t="s">
        <v>247</v>
      </c>
      <c r="K893" s="1520"/>
      <c r="L893" s="1521"/>
      <c r="M893" s="1521"/>
      <c r="N893" s="1522"/>
      <c r="O893" s="1527"/>
      <c r="P893" s="1528"/>
      <c r="Q893" s="1528"/>
      <c r="R893" s="1529"/>
    </row>
    <row r="894" spans="2:24" ht="18.95" customHeight="1">
      <c r="D894" s="810" t="s">
        <v>878</v>
      </c>
      <c r="E894" s="811"/>
      <c r="F894" s="817"/>
      <c r="G894" s="1517"/>
      <c r="H894" s="1518"/>
      <c r="I894" s="1519"/>
      <c r="J894" s="464" t="s">
        <v>247</v>
      </c>
      <c r="K894" s="1517"/>
      <c r="L894" s="1518"/>
      <c r="M894" s="1519"/>
      <c r="N894" s="465" t="s">
        <v>247</v>
      </c>
      <c r="O894" s="1523">
        <f t="shared" ref="O894" si="7">G894-K894</f>
        <v>0</v>
      </c>
      <c r="P894" s="1524"/>
      <c r="Q894" s="1524"/>
      <c r="R894" s="465" t="s">
        <v>247</v>
      </c>
    </row>
    <row r="895" spans="2:24" ht="16.5" customHeight="1">
      <c r="E895" s="147" t="s">
        <v>879</v>
      </c>
    </row>
    <row r="896" spans="2:24" ht="9.6" customHeight="1"/>
    <row r="897" spans="3:24" ht="16.5" customHeight="1">
      <c r="C897" s="62" t="s">
        <v>1674</v>
      </c>
    </row>
    <row r="898" spans="3:24" ht="16.5" customHeight="1">
      <c r="D898" s="776"/>
      <c r="E898" s="776"/>
      <c r="F898" s="776"/>
      <c r="G898" s="809" t="s">
        <v>251</v>
      </c>
      <c r="H898" s="809"/>
      <c r="I898" s="809"/>
      <c r="J898" s="809"/>
      <c r="K898" s="892" t="s">
        <v>1705</v>
      </c>
      <c r="L898" s="892"/>
      <c r="M898" s="892"/>
      <c r="N898" s="892"/>
      <c r="O898" s="892"/>
      <c r="P898" s="892"/>
      <c r="Q898" s="892"/>
      <c r="R898" s="892"/>
      <c r="S898" s="892"/>
    </row>
    <row r="899" spans="3:24" ht="18.600000000000001" customHeight="1">
      <c r="D899" s="810" t="s">
        <v>877</v>
      </c>
      <c r="E899" s="811"/>
      <c r="F899" s="817"/>
      <c r="G899" s="778"/>
      <c r="H899" s="778"/>
      <c r="I899" s="778"/>
      <c r="J899" s="800"/>
      <c r="K899" s="1514"/>
      <c r="L899" s="1515"/>
      <c r="M899" s="1515"/>
      <c r="N899" s="1515"/>
      <c r="O899" s="1515"/>
      <c r="P899" s="1515"/>
      <c r="Q899" s="1515"/>
      <c r="R899" s="1515"/>
      <c r="S899" s="1516"/>
    </row>
    <row r="900" spans="3:24" ht="18.600000000000001" customHeight="1">
      <c r="D900" s="810" t="s">
        <v>878</v>
      </c>
      <c r="E900" s="811"/>
      <c r="F900" s="817"/>
      <c r="G900" s="778"/>
      <c r="H900" s="778"/>
      <c r="I900" s="778"/>
      <c r="J900" s="800"/>
      <c r="K900" s="1514"/>
      <c r="L900" s="1515"/>
      <c r="M900" s="1515"/>
      <c r="N900" s="1515"/>
      <c r="O900" s="1515"/>
      <c r="P900" s="1515"/>
      <c r="Q900" s="1515"/>
      <c r="R900" s="1515"/>
      <c r="S900" s="1516"/>
    </row>
    <row r="901" spans="3:24" ht="24.95" customHeight="1">
      <c r="D901" s="1525" t="s">
        <v>252</v>
      </c>
      <c r="E901" s="1526"/>
      <c r="F901" s="1576"/>
      <c r="G901" s="778"/>
      <c r="H901" s="778"/>
      <c r="I901" s="778"/>
      <c r="J901" s="800"/>
      <c r="K901" s="1514"/>
      <c r="L901" s="1515"/>
      <c r="M901" s="1515"/>
      <c r="N901" s="1515"/>
      <c r="O901" s="1515"/>
      <c r="P901" s="1515"/>
      <c r="Q901" s="1515"/>
      <c r="R901" s="1515"/>
      <c r="S901" s="1516"/>
    </row>
    <row r="902" spans="3:24" ht="16.5" customHeight="1">
      <c r="E902" s="147" t="s">
        <v>880</v>
      </c>
    </row>
    <row r="903" spans="3:24" ht="11.45" customHeight="1"/>
    <row r="904" spans="3:24" ht="17.45" customHeight="1">
      <c r="P904" s="792" t="s">
        <v>772</v>
      </c>
      <c r="Q904" s="792"/>
      <c r="R904" s="792"/>
      <c r="S904" s="820">
        <f>$Q$11</f>
        <v>0</v>
      </c>
      <c r="T904" s="820"/>
      <c r="U904" s="820"/>
      <c r="V904" s="820"/>
      <c r="W904" s="820"/>
      <c r="X904" s="820"/>
    </row>
    <row r="905" spans="3:24" ht="16.5" customHeight="1">
      <c r="C905" s="62" t="s">
        <v>882</v>
      </c>
    </row>
    <row r="906" spans="3:24" ht="19.5" customHeight="1">
      <c r="D906" s="883" t="s">
        <v>1208</v>
      </c>
      <c r="E906" s="817"/>
      <c r="F906" s="817"/>
      <c r="G906" s="817"/>
      <c r="H906" s="817"/>
      <c r="I906" s="817"/>
      <c r="J906" s="912"/>
      <c r="K906" s="980"/>
      <c r="L906" s="981"/>
      <c r="M906" s="907"/>
      <c r="N906" s="907"/>
      <c r="O906" s="908"/>
    </row>
    <row r="907" spans="3:24" ht="16.5" customHeight="1">
      <c r="E907" s="480" t="s">
        <v>502</v>
      </c>
    </row>
    <row r="908" spans="3:24" ht="16.5" customHeight="1">
      <c r="D908" s="803" t="s">
        <v>253</v>
      </c>
      <c r="E908" s="803"/>
      <c r="F908" s="803"/>
      <c r="G908" s="774" t="s">
        <v>254</v>
      </c>
      <c r="H908" s="774"/>
      <c r="I908" s="774"/>
      <c r="J908" s="774"/>
      <c r="K908" s="1082" t="s">
        <v>255</v>
      </c>
      <c r="L908" s="845"/>
      <c r="M908" s="846"/>
      <c r="N908" s="1577" t="s">
        <v>256</v>
      </c>
      <c r="O908" s="1578"/>
      <c r="P908" s="1578"/>
      <c r="Q908" s="1579"/>
      <c r="R908" s="1580" t="s">
        <v>257</v>
      </c>
      <c r="S908" s="1581"/>
      <c r="T908" s="1582"/>
    </row>
    <row r="909" spans="3:24" ht="16.5" customHeight="1">
      <c r="D909" s="892"/>
      <c r="E909" s="892"/>
      <c r="F909" s="892"/>
      <c r="G909" s="892"/>
      <c r="H909" s="892"/>
      <c r="I909" s="892"/>
      <c r="J909" s="892"/>
      <c r="K909" s="1151"/>
      <c r="L909" s="1152"/>
      <c r="M909" s="1153"/>
      <c r="N909" s="1499" t="s">
        <v>503</v>
      </c>
      <c r="O909" s="1500"/>
      <c r="P909" s="1500"/>
      <c r="Q909" s="1501"/>
      <c r="R909" s="1502" t="s">
        <v>504</v>
      </c>
      <c r="S909" s="1503"/>
      <c r="T909" s="1504"/>
    </row>
    <row r="910" spans="3:24" ht="15.6" customHeight="1">
      <c r="D910" s="1490"/>
      <c r="E910" s="1490"/>
      <c r="F910" s="1490"/>
      <c r="G910" s="1490"/>
      <c r="H910" s="1490"/>
      <c r="I910" s="1490"/>
      <c r="J910" s="1490"/>
      <c r="K910" s="1490"/>
      <c r="L910" s="1490"/>
      <c r="M910" s="1490"/>
      <c r="N910" s="1511"/>
      <c r="O910" s="1512"/>
      <c r="P910" s="1513"/>
      <c r="Q910" s="729" t="s">
        <v>121</v>
      </c>
      <c r="R910" s="1505"/>
      <c r="S910" s="1506"/>
      <c r="T910" s="1507"/>
    </row>
    <row r="911" spans="3:24" ht="15.6" customHeight="1">
      <c r="D911" s="1490"/>
      <c r="E911" s="1490"/>
      <c r="F911" s="1490"/>
      <c r="G911" s="1490"/>
      <c r="H911" s="1490"/>
      <c r="I911" s="1490"/>
      <c r="J911" s="1490"/>
      <c r="K911" s="1490"/>
      <c r="L911" s="1490"/>
      <c r="M911" s="1490"/>
      <c r="N911" s="730"/>
      <c r="O911" s="731"/>
      <c r="P911" s="732"/>
      <c r="Q911" s="733"/>
      <c r="R911" s="1508"/>
      <c r="S911" s="1509"/>
      <c r="T911" s="1510"/>
    </row>
    <row r="912" spans="3:24" ht="15.6" customHeight="1">
      <c r="D912" s="1490"/>
      <c r="E912" s="1490"/>
      <c r="F912" s="1490"/>
      <c r="G912" s="1490"/>
      <c r="H912" s="1490"/>
      <c r="I912" s="1490"/>
      <c r="J912" s="1490"/>
      <c r="K912" s="1490"/>
      <c r="L912" s="1490"/>
      <c r="M912" s="1490"/>
      <c r="N912" s="1511"/>
      <c r="O912" s="1512"/>
      <c r="P912" s="1513"/>
      <c r="Q912" s="729" t="s">
        <v>121</v>
      </c>
      <c r="R912" s="1505"/>
      <c r="S912" s="1506"/>
      <c r="T912" s="1507"/>
    </row>
    <row r="913" spans="3:20" ht="15.6" customHeight="1">
      <c r="D913" s="1490"/>
      <c r="E913" s="1490"/>
      <c r="F913" s="1490"/>
      <c r="G913" s="1490"/>
      <c r="H913" s="1490"/>
      <c r="I913" s="1490"/>
      <c r="J913" s="1490"/>
      <c r="K913" s="1490"/>
      <c r="L913" s="1490"/>
      <c r="M913" s="1490"/>
      <c r="N913" s="730"/>
      <c r="O913" s="731"/>
      <c r="P913" s="732"/>
      <c r="Q913" s="733"/>
      <c r="R913" s="1508"/>
      <c r="S913" s="1509"/>
      <c r="T913" s="1510"/>
    </row>
    <row r="914" spans="3:20" ht="15.6" customHeight="1">
      <c r="D914" s="1490"/>
      <c r="E914" s="1490"/>
      <c r="F914" s="1490"/>
      <c r="G914" s="1490"/>
      <c r="H914" s="1490"/>
      <c r="I914" s="1490"/>
      <c r="J914" s="1490"/>
      <c r="K914" s="1490"/>
      <c r="L914" s="1490"/>
      <c r="M914" s="1490"/>
      <c r="N914" s="1511"/>
      <c r="O914" s="1512"/>
      <c r="P914" s="1513"/>
      <c r="Q914" s="729" t="s">
        <v>121</v>
      </c>
      <c r="R914" s="1505"/>
      <c r="S914" s="1506"/>
      <c r="T914" s="1507"/>
    </row>
    <row r="915" spans="3:20" ht="15.6" customHeight="1">
      <c r="D915" s="1490"/>
      <c r="E915" s="1490"/>
      <c r="F915" s="1490"/>
      <c r="G915" s="1490"/>
      <c r="H915" s="1490"/>
      <c r="I915" s="1490"/>
      <c r="J915" s="1490"/>
      <c r="K915" s="1490"/>
      <c r="L915" s="1490"/>
      <c r="M915" s="1490"/>
      <c r="N915" s="730"/>
      <c r="O915" s="731"/>
      <c r="P915" s="732"/>
      <c r="Q915" s="733"/>
      <c r="R915" s="1508"/>
      <c r="S915" s="1509"/>
      <c r="T915" s="1510"/>
    </row>
    <row r="916" spans="3:20" ht="16.5" customHeight="1">
      <c r="E916" s="147" t="s">
        <v>1789</v>
      </c>
    </row>
    <row r="917" spans="3:20" ht="6" customHeight="1"/>
    <row r="918" spans="3:20" ht="16.5" customHeight="1">
      <c r="C918" s="62" t="s">
        <v>1481</v>
      </c>
    </row>
    <row r="919" spans="3:20" ht="18.600000000000001" customHeight="1">
      <c r="D919" s="803" t="s">
        <v>258</v>
      </c>
      <c r="E919" s="803"/>
      <c r="F919" s="803"/>
      <c r="G919" s="803"/>
      <c r="H919" s="803"/>
      <c r="I919" s="734" t="s">
        <v>19</v>
      </c>
      <c r="J919" s="647"/>
      <c r="K919" s="359" t="s">
        <v>20</v>
      </c>
      <c r="L919" s="647"/>
      <c r="M919" s="359" t="s">
        <v>21</v>
      </c>
      <c r="N919" s="389"/>
      <c r="O919" s="465" t="s">
        <v>22</v>
      </c>
    </row>
    <row r="920" spans="3:20" ht="18.600000000000001" customHeight="1">
      <c r="D920" s="428" t="s">
        <v>1482</v>
      </c>
      <c r="E920" s="61"/>
      <c r="F920" s="61"/>
      <c r="G920" s="61"/>
      <c r="H920" s="61"/>
      <c r="I920" s="813"/>
      <c r="J920" s="814"/>
      <c r="K920" s="977"/>
      <c r="L920" s="977"/>
      <c r="M920" s="978"/>
    </row>
    <row r="921" spans="3:20" ht="16.5" customHeight="1">
      <c r="E921" s="480" t="s">
        <v>260</v>
      </c>
    </row>
    <row r="922" spans="3:20" ht="16.5" customHeight="1">
      <c r="D922" s="428"/>
      <c r="E922" s="61"/>
      <c r="F922" s="1082" t="s">
        <v>259</v>
      </c>
      <c r="G922" s="823"/>
      <c r="H922" s="823"/>
      <c r="I922" s="823"/>
      <c r="J922" s="823"/>
      <c r="K922" s="921"/>
      <c r="L922" s="1442" t="s">
        <v>883</v>
      </c>
      <c r="M922" s="1497"/>
      <c r="N922" s="1497"/>
      <c r="O922" s="1497"/>
      <c r="P922" s="1497"/>
      <c r="Q922" s="1498"/>
    </row>
    <row r="923" spans="3:20" ht="18.600000000000001" customHeight="1">
      <c r="D923" s="810" t="s">
        <v>877</v>
      </c>
      <c r="E923" s="811"/>
      <c r="F923" s="584"/>
      <c r="G923" s="464" t="s">
        <v>20</v>
      </c>
      <c r="H923" s="584"/>
      <c r="I923" s="464" t="s">
        <v>21</v>
      </c>
      <c r="J923" s="584"/>
      <c r="K923" s="464" t="s">
        <v>22</v>
      </c>
      <c r="L923" s="584"/>
      <c r="M923" s="464" t="s">
        <v>20</v>
      </c>
      <c r="N923" s="584"/>
      <c r="O923" s="464" t="s">
        <v>21</v>
      </c>
      <c r="P923" s="584"/>
      <c r="Q923" s="465" t="s">
        <v>22</v>
      </c>
    </row>
    <row r="924" spans="3:20" ht="18.600000000000001" customHeight="1">
      <c r="D924" s="810" t="s">
        <v>878</v>
      </c>
      <c r="E924" s="811"/>
      <c r="F924" s="584"/>
      <c r="G924" s="464" t="s">
        <v>20</v>
      </c>
      <c r="H924" s="584"/>
      <c r="I924" s="464" t="s">
        <v>21</v>
      </c>
      <c r="J924" s="584"/>
      <c r="K924" s="464" t="s">
        <v>22</v>
      </c>
      <c r="L924" s="584"/>
      <c r="M924" s="464" t="s">
        <v>20</v>
      </c>
      <c r="N924" s="584"/>
      <c r="O924" s="464" t="s">
        <v>21</v>
      </c>
      <c r="P924" s="584"/>
      <c r="Q924" s="465" t="s">
        <v>22</v>
      </c>
    </row>
    <row r="925" spans="3:20" ht="16.5" customHeight="1">
      <c r="E925" s="147" t="s">
        <v>1483</v>
      </c>
    </row>
    <row r="926" spans="3:20" ht="9.6" customHeight="1"/>
    <row r="927" spans="3:20" ht="16.5" customHeight="1">
      <c r="C927" s="62" t="str">
        <f>"（５）学校の土地・建物についての貸借状況（令和"&amp;Y1-1&amp;"年度）"</f>
        <v>（５）学校の土地・建物についての貸借状況（令和7年度）</v>
      </c>
    </row>
    <row r="928" spans="3:20" ht="29.45" customHeight="1">
      <c r="D928" s="892" t="s">
        <v>261</v>
      </c>
      <c r="E928" s="892"/>
      <c r="F928" s="892"/>
      <c r="G928" s="892"/>
      <c r="H928" s="892"/>
      <c r="I928" s="962" t="s">
        <v>262</v>
      </c>
      <c r="J928" s="962"/>
      <c r="K928" s="1088" t="s">
        <v>263</v>
      </c>
      <c r="L928" s="1088"/>
      <c r="M928" s="1540"/>
      <c r="N928" s="1088" t="s">
        <v>1907</v>
      </c>
      <c r="O928" s="1088"/>
      <c r="P928" s="1540"/>
      <c r="Q928" s="892"/>
    </row>
    <row r="929" spans="3:19" ht="18.600000000000001" customHeight="1">
      <c r="D929" s="1267"/>
      <c r="E929" s="1267"/>
      <c r="F929" s="1267"/>
      <c r="G929" s="1267"/>
      <c r="H929" s="1267"/>
      <c r="I929" s="1493"/>
      <c r="J929" s="1494"/>
      <c r="K929" s="1494"/>
      <c r="L929" s="1494"/>
      <c r="M929" s="1495"/>
      <c r="N929" s="1496"/>
      <c r="O929" s="1496"/>
      <c r="P929" s="1267"/>
      <c r="Q929" s="898"/>
    </row>
    <row r="930" spans="3:19" ht="18.600000000000001" customHeight="1">
      <c r="D930" s="1267"/>
      <c r="E930" s="1267"/>
      <c r="F930" s="1267"/>
      <c r="G930" s="1267"/>
      <c r="H930" s="1267"/>
      <c r="I930" s="1493"/>
      <c r="J930" s="1494"/>
      <c r="K930" s="1494"/>
      <c r="L930" s="1494"/>
      <c r="M930" s="1495"/>
      <c r="N930" s="1496"/>
      <c r="O930" s="1496"/>
      <c r="P930" s="1267"/>
      <c r="Q930" s="898"/>
    </row>
    <row r="931" spans="3:19" ht="18.600000000000001" customHeight="1">
      <c r="D931" s="1267"/>
      <c r="E931" s="1267"/>
      <c r="F931" s="1267"/>
      <c r="G931" s="1267"/>
      <c r="H931" s="1267"/>
      <c r="I931" s="1493"/>
      <c r="J931" s="1494"/>
      <c r="K931" s="1494"/>
      <c r="L931" s="1494"/>
      <c r="M931" s="1495"/>
      <c r="N931" s="1496"/>
      <c r="O931" s="1496"/>
      <c r="P931" s="1267"/>
      <c r="Q931" s="898"/>
    </row>
    <row r="932" spans="3:19" ht="18.600000000000001" customHeight="1">
      <c r="D932" s="1267"/>
      <c r="E932" s="1267"/>
      <c r="F932" s="1267"/>
      <c r="G932" s="1267"/>
      <c r="H932" s="1267"/>
      <c r="I932" s="1493"/>
      <c r="J932" s="1494"/>
      <c r="K932" s="1494"/>
      <c r="L932" s="1494"/>
      <c r="M932" s="1495"/>
      <c r="N932" s="1496"/>
      <c r="O932" s="1496"/>
      <c r="P932" s="1267"/>
      <c r="Q932" s="898"/>
    </row>
    <row r="933" spans="3:19" ht="18.600000000000001" customHeight="1">
      <c r="D933" s="1267"/>
      <c r="E933" s="1267"/>
      <c r="F933" s="1267"/>
      <c r="G933" s="1267"/>
      <c r="H933" s="1267"/>
      <c r="I933" s="1493"/>
      <c r="J933" s="1494"/>
      <c r="K933" s="1494"/>
      <c r="L933" s="1494"/>
      <c r="M933" s="1495"/>
      <c r="N933" s="1496"/>
      <c r="O933" s="1496"/>
      <c r="P933" s="1267"/>
      <c r="Q933" s="898"/>
    </row>
    <row r="934" spans="3:19" ht="16.5" customHeight="1">
      <c r="E934" s="147" t="s">
        <v>264</v>
      </c>
    </row>
    <row r="935" spans="3:19" ht="16.5" customHeight="1">
      <c r="E935" s="147" t="s">
        <v>1484</v>
      </c>
    </row>
    <row r="936" spans="3:19" ht="16.5" customHeight="1">
      <c r="E936" s="147" t="s">
        <v>678</v>
      </c>
    </row>
    <row r="937" spans="3:19" ht="9.6" customHeight="1">
      <c r="E937" s="147"/>
    </row>
    <row r="938" spans="3:19" ht="16.5" customHeight="1">
      <c r="C938" s="62" t="s">
        <v>885</v>
      </c>
    </row>
    <row r="939" spans="3:19" ht="30.95" customHeight="1">
      <c r="D939" s="962" t="s">
        <v>886</v>
      </c>
      <c r="E939" s="809"/>
      <c r="F939" s="809"/>
      <c r="G939" s="809"/>
      <c r="H939" s="962" t="s">
        <v>1908</v>
      </c>
      <c r="I939" s="809"/>
      <c r="J939" s="809"/>
      <c r="K939" s="809"/>
      <c r="L939" s="775" t="s">
        <v>262</v>
      </c>
      <c r="M939" s="776"/>
      <c r="N939" s="1525" t="s">
        <v>888</v>
      </c>
      <c r="O939" s="1526"/>
      <c r="P939" s="1526"/>
      <c r="Q939" s="1526"/>
      <c r="R939" s="830" t="s">
        <v>265</v>
      </c>
      <c r="S939" s="830"/>
    </row>
    <row r="940" spans="3:19" ht="18.95" customHeight="1">
      <c r="D940" s="897"/>
      <c r="E940" s="897"/>
      <c r="F940" s="897"/>
      <c r="G940" s="897"/>
      <c r="H940" s="897"/>
      <c r="I940" s="897"/>
      <c r="J940" s="897"/>
      <c r="K940" s="897"/>
      <c r="L940" s="1228"/>
      <c r="M940" s="1229"/>
      <c r="N940" s="1230"/>
      <c r="O940" s="851"/>
      <c r="P940" s="851"/>
      <c r="Q940" s="851"/>
      <c r="R940" s="851"/>
      <c r="S940" s="851"/>
    </row>
    <row r="941" spans="3:19" ht="18.95" customHeight="1">
      <c r="D941" s="897"/>
      <c r="E941" s="897"/>
      <c r="F941" s="897"/>
      <c r="G941" s="897"/>
      <c r="H941" s="897"/>
      <c r="I941" s="897"/>
      <c r="J941" s="897"/>
      <c r="K941" s="897"/>
      <c r="L941" s="1228"/>
      <c r="M941" s="1229"/>
      <c r="N941" s="1230"/>
      <c r="O941" s="851"/>
      <c r="P941" s="851"/>
      <c r="Q941" s="851"/>
      <c r="R941" s="851"/>
      <c r="S941" s="851"/>
    </row>
    <row r="942" spans="3:19" ht="18.95" customHeight="1">
      <c r="D942" s="897"/>
      <c r="E942" s="897"/>
      <c r="F942" s="897"/>
      <c r="G942" s="897"/>
      <c r="H942" s="897"/>
      <c r="I942" s="897"/>
      <c r="J942" s="897"/>
      <c r="K942" s="897"/>
      <c r="L942" s="1228"/>
      <c r="M942" s="1229"/>
      <c r="N942" s="1230"/>
      <c r="O942" s="851"/>
      <c r="P942" s="851"/>
      <c r="Q942" s="851"/>
      <c r="R942" s="851"/>
      <c r="S942" s="851"/>
    </row>
    <row r="943" spans="3:19" ht="18.95" customHeight="1">
      <c r="D943" s="897"/>
      <c r="E943" s="897"/>
      <c r="F943" s="897"/>
      <c r="G943" s="897"/>
      <c r="H943" s="897"/>
      <c r="I943" s="897"/>
      <c r="J943" s="897"/>
      <c r="K943" s="897"/>
      <c r="L943" s="1228"/>
      <c r="M943" s="1229"/>
      <c r="N943" s="1230"/>
      <c r="O943" s="851"/>
      <c r="P943" s="851"/>
      <c r="Q943" s="851"/>
      <c r="R943" s="851"/>
      <c r="S943" s="851"/>
    </row>
    <row r="944" spans="3:19" ht="18.95" customHeight="1">
      <c r="D944" s="897"/>
      <c r="E944" s="897"/>
      <c r="F944" s="897"/>
      <c r="G944" s="897"/>
      <c r="H944" s="897"/>
      <c r="I944" s="897"/>
      <c r="J944" s="897"/>
      <c r="K944" s="897"/>
      <c r="L944" s="1228"/>
      <c r="M944" s="1229"/>
      <c r="N944" s="1230"/>
      <c r="O944" s="851"/>
      <c r="P944" s="851"/>
      <c r="Q944" s="851"/>
      <c r="R944" s="851"/>
      <c r="S944" s="851"/>
    </row>
    <row r="945" spans="1:24" ht="18.95" customHeight="1">
      <c r="D945" s="1383"/>
      <c r="E945" s="1398"/>
      <c r="F945" s="1398"/>
      <c r="G945" s="1384"/>
      <c r="H945" s="1383"/>
      <c r="I945" s="1398"/>
      <c r="J945" s="1398"/>
      <c r="K945" s="1384"/>
      <c r="L945" s="1569"/>
      <c r="M945" s="1228"/>
      <c r="N945" s="1570"/>
      <c r="O945" s="1571"/>
      <c r="P945" s="1571"/>
      <c r="Q945" s="1572"/>
      <c r="R945" s="1169"/>
      <c r="S945" s="852"/>
    </row>
    <row r="946" spans="1:24" ht="18.95" customHeight="1">
      <c r="D946" s="897"/>
      <c r="E946" s="897"/>
      <c r="F946" s="897"/>
      <c r="G946" s="897"/>
      <c r="H946" s="897"/>
      <c r="I946" s="897"/>
      <c r="J946" s="897"/>
      <c r="K946" s="897"/>
      <c r="L946" s="1228"/>
      <c r="M946" s="1229"/>
      <c r="N946" s="1230"/>
      <c r="O946" s="851"/>
      <c r="P946" s="851"/>
      <c r="Q946" s="851"/>
      <c r="R946" s="851"/>
      <c r="S946" s="851"/>
    </row>
    <row r="947" spans="1:24" ht="18.95" customHeight="1">
      <c r="D947" s="897"/>
      <c r="E947" s="897"/>
      <c r="F947" s="897"/>
      <c r="G947" s="897"/>
      <c r="H947" s="897"/>
      <c r="I947" s="897"/>
      <c r="J947" s="897"/>
      <c r="K947" s="897"/>
      <c r="L947" s="1228"/>
      <c r="M947" s="1229"/>
      <c r="N947" s="1230"/>
      <c r="O947" s="851"/>
      <c r="P947" s="851"/>
      <c r="Q947" s="851"/>
      <c r="R947" s="851"/>
      <c r="S947" s="851"/>
    </row>
    <row r="948" spans="1:24" ht="16.5" customHeight="1">
      <c r="E948" s="147" t="s">
        <v>889</v>
      </c>
    </row>
    <row r="949" spans="1:24" ht="6.75" customHeight="1">
      <c r="E949" s="147"/>
    </row>
    <row r="950" spans="1:24" ht="16.5" customHeight="1">
      <c r="C950" s="62" t="s">
        <v>1294</v>
      </c>
    </row>
    <row r="951" spans="1:24" ht="16.5" customHeight="1">
      <c r="D951" s="774" t="s">
        <v>890</v>
      </c>
      <c r="E951" s="774"/>
      <c r="F951" s="778"/>
      <c r="G951" s="778"/>
      <c r="H951" s="778"/>
      <c r="I951" s="778"/>
      <c r="J951" s="778"/>
      <c r="K951" s="778"/>
      <c r="L951" s="778"/>
      <c r="M951" s="778"/>
      <c r="N951" s="778"/>
    </row>
    <row r="952" spans="1:24" ht="16.5" customHeight="1">
      <c r="D952" s="774" t="s">
        <v>891</v>
      </c>
      <c r="E952" s="774"/>
      <c r="F952" s="778"/>
      <c r="G952" s="778"/>
      <c r="H952" s="778"/>
      <c r="I952" s="778"/>
      <c r="J952" s="778"/>
      <c r="K952" s="778"/>
      <c r="L952" s="778"/>
      <c r="M952" s="778"/>
      <c r="N952" s="778"/>
    </row>
    <row r="953" spans="1:24" ht="16.5" customHeight="1">
      <c r="D953" s="774" t="s">
        <v>892</v>
      </c>
      <c r="E953" s="774"/>
      <c r="F953" s="776" t="s">
        <v>896</v>
      </c>
      <c r="G953" s="809"/>
      <c r="H953" s="776"/>
      <c r="I953" s="809" t="s">
        <v>897</v>
      </c>
      <c r="J953" s="809"/>
      <c r="K953" s="776"/>
      <c r="L953" s="809" t="s">
        <v>898</v>
      </c>
      <c r="M953" s="809"/>
      <c r="N953" s="776"/>
    </row>
    <row r="954" spans="1:24" ht="16.5" customHeight="1">
      <c r="D954" s="774"/>
      <c r="E954" s="774"/>
      <c r="F954" s="430" t="s">
        <v>893</v>
      </c>
      <c r="G954" s="389"/>
      <c r="H954" s="464" t="s">
        <v>895</v>
      </c>
      <c r="I954" s="1196"/>
      <c r="J954" s="1197"/>
      <c r="K954" s="817" t="s">
        <v>895</v>
      </c>
      <c r="L954" s="1196"/>
      <c r="M954" s="1197"/>
      <c r="N954" s="912" t="s">
        <v>895</v>
      </c>
    </row>
    <row r="955" spans="1:24" ht="16.5" customHeight="1">
      <c r="D955" s="774"/>
      <c r="E955" s="774"/>
      <c r="F955" s="430" t="s">
        <v>894</v>
      </c>
      <c r="G955" s="389"/>
      <c r="H955" s="464" t="s">
        <v>895</v>
      </c>
      <c r="I955" s="1198"/>
      <c r="J955" s="1199"/>
      <c r="K955" s="817"/>
      <c r="L955" s="1198"/>
      <c r="M955" s="1199"/>
      <c r="N955" s="912"/>
    </row>
    <row r="956" spans="1:24" ht="12" customHeight="1">
      <c r="E956" s="147"/>
    </row>
    <row r="957" spans="1:24" ht="16.5" customHeight="1">
      <c r="P957" s="792" t="s">
        <v>928</v>
      </c>
      <c r="Q957" s="792"/>
      <c r="R957" s="792"/>
      <c r="S957" s="820">
        <f>$Q$11</f>
        <v>0</v>
      </c>
      <c r="T957" s="820"/>
      <c r="U957" s="820"/>
      <c r="V957" s="820"/>
      <c r="W957" s="820"/>
      <c r="X957" s="820"/>
    </row>
    <row r="958" spans="1:24" ht="16.5" customHeight="1">
      <c r="A958" s="670" t="s">
        <v>266</v>
      </c>
    </row>
    <row r="959" spans="1:24" ht="16.5" customHeight="1">
      <c r="B959" s="427" t="s">
        <v>745</v>
      </c>
    </row>
    <row r="960" spans="1:24" ht="16.5" customHeight="1">
      <c r="C960" s="62" t="s">
        <v>1209</v>
      </c>
    </row>
    <row r="961" spans="3:18" ht="16.5" customHeight="1">
      <c r="C961" s="62"/>
      <c r="D961" s="920" t="s">
        <v>706</v>
      </c>
      <c r="E961" s="842"/>
      <c r="F961" s="842"/>
      <c r="G961" s="842"/>
      <c r="H961" s="842"/>
      <c r="I961" s="892" t="s">
        <v>707</v>
      </c>
      <c r="J961" s="1204"/>
      <c r="K961" s="1204"/>
      <c r="L961" s="1204"/>
      <c r="M961" s="1205" t="s">
        <v>73</v>
      </c>
      <c r="N961" s="1206"/>
      <c r="O961" s="1206"/>
      <c r="P961" s="1207"/>
    </row>
    <row r="962" spans="3:18" ht="24.95" customHeight="1">
      <c r="D962" s="1202"/>
      <c r="E962" s="1203"/>
      <c r="F962" s="1203"/>
      <c r="G962" s="1203"/>
      <c r="H962" s="1203"/>
      <c r="I962" s="952"/>
      <c r="J962" s="928"/>
      <c r="K962" s="928"/>
      <c r="L962" s="929"/>
      <c r="M962" s="1222"/>
      <c r="N962" s="1223"/>
      <c r="O962" s="1223"/>
      <c r="P962" s="1224"/>
    </row>
    <row r="963" spans="3:18" ht="16.5" customHeight="1">
      <c r="E963" s="147" t="s">
        <v>267</v>
      </c>
    </row>
    <row r="964" spans="3:18" ht="6.6" customHeight="1"/>
    <row r="965" spans="3:18" ht="16.5" customHeight="1">
      <c r="C965" s="62" t="s">
        <v>604</v>
      </c>
    </row>
    <row r="966" spans="3:18" ht="30.95" customHeight="1">
      <c r="D966" s="1214" t="s">
        <v>268</v>
      </c>
      <c r="E966" s="1215"/>
      <c r="F966" s="1215"/>
      <c r="G966" s="1215"/>
      <c r="H966" s="1216"/>
      <c r="I966" s="775" t="s">
        <v>269</v>
      </c>
      <c r="J966" s="776"/>
      <c r="K966" s="776"/>
      <c r="L966" s="776"/>
      <c r="M966" s="775" t="s">
        <v>270</v>
      </c>
      <c r="N966" s="776"/>
      <c r="O966" s="776"/>
      <c r="P966" s="792"/>
    </row>
    <row r="967" spans="3:18" ht="13.5" customHeight="1">
      <c r="D967" s="1217" t="s">
        <v>271</v>
      </c>
      <c r="E967" s="1218"/>
      <c r="F967" s="1218"/>
      <c r="G967" s="1218"/>
      <c r="H967" s="1219"/>
      <c r="I967" s="1204"/>
      <c r="J967" s="1204"/>
      <c r="K967" s="1204"/>
      <c r="L967" s="1204"/>
      <c r="M967" s="1204"/>
      <c r="N967" s="1204"/>
      <c r="O967" s="1204"/>
      <c r="P967" s="1204"/>
    </row>
    <row r="968" spans="3:18" ht="24.95" customHeight="1">
      <c r="D968" s="1220"/>
      <c r="E968" s="1221"/>
      <c r="F968" s="1221"/>
      <c r="G968" s="1221"/>
      <c r="H968" s="1221"/>
      <c r="I968" s="1208"/>
      <c r="J968" s="1209"/>
      <c r="K968" s="1209"/>
      <c r="L968" s="1210"/>
      <c r="M968" s="1211"/>
      <c r="N968" s="928"/>
      <c r="O968" s="928"/>
      <c r="P968" s="929"/>
    </row>
    <row r="969" spans="3:18" ht="16.5" customHeight="1">
      <c r="E969" s="147" t="s">
        <v>267</v>
      </c>
    </row>
    <row r="970" spans="3:18" ht="6.6" customHeight="1"/>
    <row r="971" spans="3:18" ht="16.5" customHeight="1">
      <c r="C971" s="62" t="s">
        <v>899</v>
      </c>
    </row>
    <row r="972" spans="3:18" ht="16.5" customHeight="1">
      <c r="D972" s="64" t="s">
        <v>272</v>
      </c>
    </row>
    <row r="973" spans="3:18" ht="33" customHeight="1">
      <c r="D973" s="775" t="s">
        <v>273</v>
      </c>
      <c r="E973" s="776"/>
      <c r="F973" s="776"/>
      <c r="G973" s="776"/>
      <c r="H973" s="776"/>
      <c r="I973" s="1214" t="s">
        <v>274</v>
      </c>
      <c r="J973" s="1215"/>
      <c r="K973" s="1215"/>
      <c r="L973" s="1215"/>
      <c r="M973" s="1215"/>
      <c r="N973" s="775" t="s">
        <v>1210</v>
      </c>
      <c r="O973" s="776"/>
      <c r="P973" s="776"/>
      <c r="Q973" s="776"/>
      <c r="R973" s="776"/>
    </row>
    <row r="974" spans="3:18" ht="12.6" customHeight="1">
      <c r="D974" s="777"/>
      <c r="E974" s="777"/>
      <c r="F974" s="777"/>
      <c r="G974" s="777"/>
      <c r="H974" s="777"/>
      <c r="I974" s="1534" t="s">
        <v>275</v>
      </c>
      <c r="J974" s="1535"/>
      <c r="K974" s="1535"/>
      <c r="L974" s="1535"/>
      <c r="M974" s="1535"/>
      <c r="N974" s="777"/>
      <c r="O974" s="777"/>
      <c r="P974" s="777"/>
      <c r="Q974" s="777"/>
      <c r="R974" s="1144"/>
    </row>
    <row r="975" spans="3:18" ht="24.6" customHeight="1">
      <c r="D975" s="778"/>
      <c r="E975" s="779"/>
      <c r="F975" s="779"/>
      <c r="G975" s="779"/>
      <c r="H975" s="779"/>
      <c r="I975" s="1212"/>
      <c r="J975" s="1213"/>
      <c r="K975" s="1213"/>
      <c r="L975" s="1213"/>
      <c r="M975" s="1213"/>
      <c r="N975" s="1200"/>
      <c r="O975" s="1201"/>
      <c r="P975" s="1201"/>
      <c r="Q975" s="1201"/>
      <c r="R975" s="637" t="s">
        <v>576</v>
      </c>
    </row>
    <row r="976" spans="3:18" ht="16.5" customHeight="1">
      <c r="E976" s="147" t="s">
        <v>276</v>
      </c>
    </row>
    <row r="977" spans="2:24" ht="6.95" customHeight="1"/>
    <row r="978" spans="2:24" ht="16.5" customHeight="1">
      <c r="D978" s="64" t="str">
        <f>"イ　理事長等個人による一時的な現金立て替えの有無（令和"&amp;Y1-1&amp;"年度）"</f>
        <v>イ　理事長等個人による一時的な現金立て替えの有無（令和7年度）</v>
      </c>
    </row>
    <row r="979" spans="2:24" ht="30.95" customHeight="1">
      <c r="D979" s="1116" t="s">
        <v>279</v>
      </c>
      <c r="E979" s="1573"/>
      <c r="F979" s="1573"/>
      <c r="G979" s="1574"/>
      <c r="H979" s="1560" t="s">
        <v>277</v>
      </c>
      <c r="I979" s="1561"/>
      <c r="J979" s="1561"/>
      <c r="K979" s="1562"/>
      <c r="L979" s="1116" t="s">
        <v>278</v>
      </c>
      <c r="M979" s="1573"/>
      <c r="N979" s="1574"/>
      <c r="O979" s="1563" t="s">
        <v>900</v>
      </c>
      <c r="P979" s="1564"/>
      <c r="Q979" s="1564"/>
      <c r="R979" s="1565"/>
    </row>
    <row r="980" spans="2:24" ht="14.1" customHeight="1">
      <c r="D980" s="1575"/>
      <c r="E980" s="988"/>
      <c r="F980" s="988"/>
      <c r="G980" s="989"/>
      <c r="H980" s="1566" t="s">
        <v>280</v>
      </c>
      <c r="I980" s="1567"/>
      <c r="J980" s="1567"/>
      <c r="K980" s="1568"/>
      <c r="L980" s="1575"/>
      <c r="M980" s="988"/>
      <c r="N980" s="989"/>
      <c r="O980" s="1554" t="str">
        <f>"（令和"&amp;Y1-1&amp;"年度末）"</f>
        <v>（令和7年度末）</v>
      </c>
      <c r="P980" s="1554"/>
      <c r="Q980" s="1554"/>
      <c r="R980" s="1555"/>
    </row>
    <row r="981" spans="2:24" ht="24.95" customHeight="1">
      <c r="D981" s="1532"/>
      <c r="E981" s="779"/>
      <c r="F981" s="779"/>
      <c r="G981" s="779"/>
      <c r="H981" s="1556"/>
      <c r="I981" s="1496"/>
      <c r="J981" s="1496"/>
      <c r="K981" s="1557"/>
      <c r="L981" s="1533"/>
      <c r="M981" s="779"/>
      <c r="N981" s="779"/>
      <c r="O981" s="1558"/>
      <c r="P981" s="1559"/>
      <c r="Q981" s="1559"/>
      <c r="R981" s="735" t="s">
        <v>121</v>
      </c>
    </row>
    <row r="982" spans="2:24" ht="16.5" customHeight="1">
      <c r="E982" s="147" t="s">
        <v>281</v>
      </c>
    </row>
    <row r="983" spans="2:24" ht="6.95" customHeight="1"/>
    <row r="984" spans="2:24" ht="16.5" customHeight="1">
      <c r="D984" s="64" t="s">
        <v>282</v>
      </c>
    </row>
    <row r="985" spans="2:24" ht="16.5" customHeight="1">
      <c r="D985" s="803" t="s">
        <v>283</v>
      </c>
      <c r="E985" s="803"/>
      <c r="F985" s="892" t="s">
        <v>284</v>
      </c>
      <c r="G985" s="892"/>
      <c r="H985" s="892"/>
      <c r="I985" s="892"/>
      <c r="J985" s="892"/>
      <c r="K985" s="892"/>
      <c r="L985" s="892"/>
      <c r="M985" s="892" t="s">
        <v>285</v>
      </c>
      <c r="N985" s="892"/>
      <c r="O985" s="892"/>
      <c r="P985" s="892"/>
    </row>
    <row r="986" spans="2:24" ht="24.6" customHeight="1">
      <c r="D986" s="778"/>
      <c r="E986" s="800"/>
      <c r="F986" s="1583"/>
      <c r="G986" s="1584"/>
      <c r="H986" s="1584"/>
      <c r="I986" s="1584"/>
      <c r="J986" s="1584"/>
      <c r="K986" s="1584"/>
      <c r="L986" s="1585"/>
      <c r="M986" s="1586"/>
      <c r="N986" s="1587"/>
      <c r="O986" s="1587"/>
      <c r="P986" s="1588"/>
    </row>
    <row r="987" spans="2:24" ht="16.5" customHeight="1">
      <c r="E987" s="147" t="s">
        <v>286</v>
      </c>
    </row>
    <row r="988" spans="2:24" ht="9.6" customHeight="1"/>
    <row r="989" spans="2:24" ht="17.45" customHeight="1">
      <c r="P989" s="792" t="s">
        <v>772</v>
      </c>
      <c r="Q989" s="792"/>
      <c r="R989" s="792"/>
      <c r="S989" s="820">
        <f>$Q$11</f>
        <v>0</v>
      </c>
      <c r="T989" s="820"/>
      <c r="U989" s="820"/>
      <c r="V989" s="820"/>
      <c r="W989" s="820"/>
      <c r="X989" s="820"/>
    </row>
    <row r="990" spans="2:24" ht="9.6" customHeight="1"/>
    <row r="991" spans="2:24" ht="16.5" customHeight="1">
      <c r="B991" s="427" t="s">
        <v>1909</v>
      </c>
    </row>
    <row r="992" spans="2:24" ht="16.5" customHeight="1">
      <c r="C992" s="62" t="str">
        <f>"（１）令和"&amp;Y1-1&amp;"年度の納付金額(学則で定めるものに限る。)"</f>
        <v>（１）令和7年度の納付金額(学則で定めるものに限る。)</v>
      </c>
    </row>
    <row r="993" spans="3:18" ht="16.5" customHeight="1">
      <c r="C993" s="62"/>
      <c r="D993" s="810" t="s">
        <v>901</v>
      </c>
      <c r="E993" s="811"/>
      <c r="F993" s="857"/>
      <c r="G993" s="829"/>
      <c r="H993" s="829"/>
      <c r="I993" s="829"/>
      <c r="J993" s="645" t="s">
        <v>789</v>
      </c>
    </row>
    <row r="994" spans="3:18" ht="15" customHeight="1">
      <c r="C994" s="62"/>
      <c r="D994" s="64" t="s">
        <v>1679</v>
      </c>
    </row>
    <row r="995" spans="3:18" ht="18.95" customHeight="1">
      <c r="D995" s="519" t="s">
        <v>287</v>
      </c>
      <c r="E995" s="519"/>
      <c r="F995" s="519"/>
      <c r="G995" s="1039" t="s">
        <v>902</v>
      </c>
      <c r="H995" s="1103"/>
      <c r="I995" s="1103"/>
      <c r="J995" s="1104"/>
      <c r="K995" s="1039" t="s">
        <v>903</v>
      </c>
      <c r="L995" s="1103"/>
      <c r="M995" s="1103"/>
      <c r="N995" s="1104"/>
      <c r="O995" s="1039" t="s">
        <v>288</v>
      </c>
      <c r="P995" s="1103"/>
      <c r="Q995" s="1103"/>
      <c r="R995" s="1104"/>
    </row>
    <row r="996" spans="3:18" ht="18.95" customHeight="1">
      <c r="D996" s="1598" t="s">
        <v>906</v>
      </c>
      <c r="E996" s="1599"/>
      <c r="F996" s="1600"/>
      <c r="G996" s="1601"/>
      <c r="H996" s="1602"/>
      <c r="I996" s="1603"/>
      <c r="J996" s="446" t="s">
        <v>121</v>
      </c>
      <c r="K996" s="1601"/>
      <c r="L996" s="1602"/>
      <c r="M996" s="1603"/>
      <c r="N996" s="446" t="s">
        <v>121</v>
      </c>
      <c r="O996" s="1601"/>
      <c r="P996" s="1602"/>
      <c r="Q996" s="1603"/>
      <c r="R996" s="736" t="s">
        <v>121</v>
      </c>
    </row>
    <row r="997" spans="3:18" ht="18.95" customHeight="1">
      <c r="D997" s="428" t="s">
        <v>904</v>
      </c>
      <c r="E997" s="471"/>
      <c r="F997" s="737"/>
      <c r="G997" s="1015"/>
      <c r="H997" s="1016"/>
      <c r="I997" s="1017"/>
      <c r="J997" s="706" t="s">
        <v>121</v>
      </c>
      <c r="K997" s="1015"/>
      <c r="L997" s="1016"/>
      <c r="M997" s="1017"/>
      <c r="N997" s="706" t="s">
        <v>121</v>
      </c>
      <c r="O997" s="1015"/>
      <c r="P997" s="1016"/>
      <c r="Q997" s="1017"/>
      <c r="R997" s="738" t="s">
        <v>121</v>
      </c>
    </row>
    <row r="998" spans="3:18" ht="18.95" customHeight="1">
      <c r="D998" s="1374" t="s">
        <v>905</v>
      </c>
      <c r="E998" s="1185" t="s">
        <v>909</v>
      </c>
      <c r="F998" s="1186"/>
      <c r="G998" s="1182"/>
      <c r="H998" s="1183"/>
      <c r="I998" s="1184"/>
      <c r="J998" s="739" t="s">
        <v>121</v>
      </c>
      <c r="K998" s="1182"/>
      <c r="L998" s="1183"/>
      <c r="M998" s="1184"/>
      <c r="N998" s="739" t="s">
        <v>121</v>
      </c>
      <c r="O998" s="1182"/>
      <c r="P998" s="1183"/>
      <c r="Q998" s="1184"/>
      <c r="R998" s="738" t="s">
        <v>121</v>
      </c>
    </row>
    <row r="999" spans="3:18" ht="18.95" customHeight="1">
      <c r="D999" s="1604"/>
      <c r="E999" s="1589" t="s">
        <v>910</v>
      </c>
      <c r="F999" s="1590"/>
      <c r="G999" s="1182"/>
      <c r="H999" s="1183"/>
      <c r="I999" s="1184"/>
      <c r="J999" s="740" t="s">
        <v>121</v>
      </c>
      <c r="K999" s="1182"/>
      <c r="L999" s="1183"/>
      <c r="M999" s="1184"/>
      <c r="N999" s="740" t="s">
        <v>121</v>
      </c>
      <c r="O999" s="1182"/>
      <c r="P999" s="1183"/>
      <c r="Q999" s="1184"/>
      <c r="R999" s="741" t="s">
        <v>121</v>
      </c>
    </row>
    <row r="1000" spans="3:18" ht="18.95" customHeight="1">
      <c r="D1000" s="1604"/>
      <c r="E1000" s="1589" t="s">
        <v>911</v>
      </c>
      <c r="F1000" s="1590"/>
      <c r="G1000" s="1182"/>
      <c r="H1000" s="1183"/>
      <c r="I1000" s="1184"/>
      <c r="J1000" s="740" t="s">
        <v>121</v>
      </c>
      <c r="K1000" s="1182"/>
      <c r="L1000" s="1183"/>
      <c r="M1000" s="1184"/>
      <c r="N1000" s="740" t="s">
        <v>121</v>
      </c>
      <c r="O1000" s="1182"/>
      <c r="P1000" s="1183"/>
      <c r="Q1000" s="1184"/>
      <c r="R1000" s="741" t="s">
        <v>121</v>
      </c>
    </row>
    <row r="1001" spans="3:18" ht="18.95" customHeight="1">
      <c r="D1001" s="1605"/>
      <c r="E1001" s="1606" t="s">
        <v>912</v>
      </c>
      <c r="F1001" s="1607"/>
      <c r="G1001" s="1182"/>
      <c r="H1001" s="1183"/>
      <c r="I1001" s="1184"/>
      <c r="J1001" s="742" t="s">
        <v>121</v>
      </c>
      <c r="K1001" s="1182"/>
      <c r="L1001" s="1183"/>
      <c r="M1001" s="1184"/>
      <c r="N1001" s="742" t="s">
        <v>121</v>
      </c>
      <c r="O1001" s="1182"/>
      <c r="P1001" s="1183"/>
      <c r="Q1001" s="1184"/>
      <c r="R1001" s="717" t="s">
        <v>121</v>
      </c>
    </row>
    <row r="1002" spans="3:18" ht="18.95" customHeight="1">
      <c r="D1002" s="1187" t="s">
        <v>290</v>
      </c>
      <c r="E1002" s="1185" t="s">
        <v>907</v>
      </c>
      <c r="F1002" s="1186"/>
      <c r="G1002" s="1595"/>
      <c r="H1002" s="1596"/>
      <c r="I1002" s="1597"/>
      <c r="J1002" s="739" t="s">
        <v>121</v>
      </c>
      <c r="K1002" s="1595"/>
      <c r="L1002" s="1596"/>
      <c r="M1002" s="1597"/>
      <c r="N1002" s="739" t="s">
        <v>121</v>
      </c>
      <c r="O1002" s="1595"/>
      <c r="P1002" s="1596"/>
      <c r="Q1002" s="1597"/>
      <c r="R1002" s="738" t="s">
        <v>121</v>
      </c>
    </row>
    <row r="1003" spans="3:18" ht="16.5" customHeight="1">
      <c r="C1003" s="62"/>
      <c r="D1003" s="1188"/>
      <c r="E1003" s="1589" t="s">
        <v>908</v>
      </c>
      <c r="F1003" s="1590"/>
      <c r="G1003" s="1190"/>
      <c r="H1003" s="1191"/>
      <c r="I1003" s="1192"/>
      <c r="J1003" s="740" t="s">
        <v>121</v>
      </c>
      <c r="K1003" s="1190"/>
      <c r="L1003" s="1191"/>
      <c r="M1003" s="1192"/>
      <c r="N1003" s="740" t="s">
        <v>121</v>
      </c>
      <c r="O1003" s="1190"/>
      <c r="P1003" s="1191"/>
      <c r="Q1003" s="1192"/>
      <c r="R1003" s="741" t="s">
        <v>121</v>
      </c>
    </row>
    <row r="1004" spans="3:18" ht="18.95" customHeight="1">
      <c r="D1004" s="1188"/>
      <c r="E1004" s="1591"/>
      <c r="F1004" s="1592"/>
      <c r="G1004" s="1190"/>
      <c r="H1004" s="1191"/>
      <c r="I1004" s="1192"/>
      <c r="J1004" s="740" t="s">
        <v>121</v>
      </c>
      <c r="K1004" s="1190"/>
      <c r="L1004" s="1191"/>
      <c r="M1004" s="1192"/>
      <c r="N1004" s="740" t="s">
        <v>121</v>
      </c>
      <c r="O1004" s="1190"/>
      <c r="P1004" s="1191"/>
      <c r="Q1004" s="1192"/>
      <c r="R1004" s="741" t="s">
        <v>121</v>
      </c>
    </row>
    <row r="1005" spans="3:18" ht="18.95" customHeight="1">
      <c r="D1005" s="1189"/>
      <c r="E1005" s="1593"/>
      <c r="F1005" s="1594"/>
      <c r="G1005" s="1193"/>
      <c r="H1005" s="1194"/>
      <c r="I1005" s="1195"/>
      <c r="J1005" s="742" t="s">
        <v>121</v>
      </c>
      <c r="K1005" s="1193"/>
      <c r="L1005" s="1194"/>
      <c r="M1005" s="1195"/>
      <c r="N1005" s="742" t="s">
        <v>121</v>
      </c>
      <c r="O1005" s="1193"/>
      <c r="P1005" s="1194"/>
      <c r="Q1005" s="1195"/>
      <c r="R1005" s="717" t="s">
        <v>121</v>
      </c>
    </row>
    <row r="1006" spans="3:18" ht="16.5" customHeight="1">
      <c r="E1006" s="147" t="s">
        <v>1485</v>
      </c>
    </row>
    <row r="1007" spans="3:18" ht="12" customHeight="1">
      <c r="E1007" s="147"/>
    </row>
    <row r="1008" spans="3:18" ht="16.5" customHeight="1">
      <c r="C1008" s="62" t="s">
        <v>913</v>
      </c>
    </row>
    <row r="1009" spans="2:20" ht="18.95" customHeight="1">
      <c r="D1009" s="774"/>
      <c r="E1009" s="774"/>
      <c r="F1009" s="774"/>
      <c r="G1009" s="920" t="s">
        <v>291</v>
      </c>
      <c r="H1009" s="1174"/>
      <c r="I1009" s="920" t="s">
        <v>292</v>
      </c>
      <c r="J1009" s="1174"/>
      <c r="K1009" s="810" t="s">
        <v>303</v>
      </c>
      <c r="L1009" s="812"/>
      <c r="M1009" s="981"/>
      <c r="N1009" s="1052"/>
      <c r="O1009" s="1052"/>
      <c r="P1009" s="1052"/>
      <c r="Q1009" s="1052"/>
      <c r="R1009" s="1052"/>
      <c r="S1009" s="1168"/>
    </row>
    <row r="1010" spans="2:20" ht="16.5" customHeight="1">
      <c r="D1010" s="774"/>
      <c r="E1010" s="774"/>
      <c r="F1010" s="774"/>
      <c r="G1010" s="1175"/>
      <c r="H1010" s="1176"/>
      <c r="I1010" s="1175"/>
      <c r="J1010" s="1176"/>
      <c r="K1010" s="1177" t="s">
        <v>293</v>
      </c>
      <c r="L1010" s="1178"/>
      <c r="M1010" s="1178"/>
      <c r="N1010" s="1178" t="s">
        <v>294</v>
      </c>
      <c r="O1010" s="1178"/>
      <c r="P1010" s="1178"/>
      <c r="Q1010" s="1178" t="s">
        <v>295</v>
      </c>
      <c r="R1010" s="1178"/>
      <c r="S1010" s="1179"/>
    </row>
    <row r="1011" spans="2:20" ht="18.95" customHeight="1">
      <c r="D1011" s="776" t="s">
        <v>914</v>
      </c>
      <c r="E1011" s="776"/>
      <c r="F1011" s="776"/>
      <c r="G1011" s="778"/>
      <c r="H1011" s="778"/>
      <c r="I1011" s="778"/>
      <c r="J1011" s="778"/>
      <c r="K1011" s="1171"/>
      <c r="L1011" s="1172"/>
      <c r="M1011" s="1172"/>
      <c r="N1011" s="1172"/>
      <c r="O1011" s="1172"/>
      <c r="P1011" s="1172"/>
      <c r="Q1011" s="1172"/>
      <c r="R1011" s="1172"/>
      <c r="S1011" s="1173"/>
    </row>
    <row r="1012" spans="2:20" ht="16.5" customHeight="1">
      <c r="E1012" s="147" t="s">
        <v>917</v>
      </c>
    </row>
    <row r="1013" spans="2:20" ht="9.6" customHeight="1"/>
    <row r="1014" spans="2:20" ht="16.5" customHeight="1">
      <c r="C1014" s="62" t="s">
        <v>915</v>
      </c>
    </row>
    <row r="1015" spans="2:20" ht="19.5" customHeight="1">
      <c r="D1015" s="774"/>
      <c r="E1015" s="774"/>
      <c r="F1015" s="774"/>
      <c r="G1015" s="920" t="s">
        <v>291</v>
      </c>
      <c r="H1015" s="1174"/>
      <c r="I1015" s="920" t="s">
        <v>292</v>
      </c>
      <c r="J1015" s="1174"/>
      <c r="K1015" s="810" t="s">
        <v>303</v>
      </c>
      <c r="L1015" s="812"/>
      <c r="M1015" s="981"/>
      <c r="N1015" s="1052"/>
      <c r="O1015" s="1052"/>
      <c r="P1015" s="1052"/>
      <c r="Q1015" s="1052"/>
      <c r="R1015" s="1052"/>
      <c r="S1015" s="1168"/>
    </row>
    <row r="1016" spans="2:20" ht="16.5" customHeight="1">
      <c r="D1016" s="774"/>
      <c r="E1016" s="774"/>
      <c r="F1016" s="774"/>
      <c r="G1016" s="1175"/>
      <c r="H1016" s="1176"/>
      <c r="I1016" s="1175"/>
      <c r="J1016" s="1176"/>
      <c r="K1016" s="1177" t="s">
        <v>293</v>
      </c>
      <c r="L1016" s="1178"/>
      <c r="M1016" s="1178"/>
      <c r="N1016" s="1178" t="s">
        <v>294</v>
      </c>
      <c r="O1016" s="1178"/>
      <c r="P1016" s="1178"/>
      <c r="Q1016" s="1178" t="s">
        <v>295</v>
      </c>
      <c r="R1016" s="1178"/>
      <c r="S1016" s="1179"/>
    </row>
    <row r="1017" spans="2:20" ht="18.600000000000001" customHeight="1">
      <c r="D1017" s="776" t="s">
        <v>916</v>
      </c>
      <c r="E1017" s="776"/>
      <c r="F1017" s="776"/>
      <c r="G1017" s="778"/>
      <c r="H1017" s="778"/>
      <c r="I1017" s="778"/>
      <c r="J1017" s="778"/>
      <c r="K1017" s="1171"/>
      <c r="L1017" s="1172"/>
      <c r="M1017" s="1172"/>
      <c r="N1017" s="1172"/>
      <c r="O1017" s="1172"/>
      <c r="P1017" s="1172"/>
      <c r="Q1017" s="1172"/>
      <c r="R1017" s="1172"/>
      <c r="S1017" s="1173"/>
    </row>
    <row r="1018" spans="2:20" ht="16.5" customHeight="1">
      <c r="E1018" s="147" t="s">
        <v>918</v>
      </c>
    </row>
    <row r="1019" spans="2:20" ht="16.5" customHeight="1">
      <c r="E1019" s="147"/>
    </row>
    <row r="1020" spans="2:20" ht="16.5" customHeight="1">
      <c r="B1020" s="427" t="s">
        <v>296</v>
      </c>
    </row>
    <row r="1021" spans="2:20" ht="16.5" customHeight="1">
      <c r="C1021" s="62" t="s">
        <v>297</v>
      </c>
    </row>
    <row r="1022" spans="2:20" ht="24" customHeight="1">
      <c r="D1022" s="776"/>
      <c r="E1022" s="776"/>
      <c r="F1022" s="776"/>
      <c r="G1022" s="1039" t="s">
        <v>301</v>
      </c>
      <c r="H1022" s="1040"/>
      <c r="I1022" s="1040"/>
      <c r="J1022" s="1041"/>
      <c r="K1022" s="1180" t="s">
        <v>536</v>
      </c>
      <c r="L1022" s="1181"/>
      <c r="M1022" s="939" t="s">
        <v>302</v>
      </c>
      <c r="N1022" s="939"/>
      <c r="O1022" s="939"/>
      <c r="P1022" s="939"/>
      <c r="Q1022" s="939"/>
      <c r="R1022" s="939"/>
      <c r="S1022" s="939"/>
      <c r="T1022" s="939"/>
    </row>
    <row r="1023" spans="2:20" ht="18.600000000000001" customHeight="1">
      <c r="D1023" s="776" t="s">
        <v>298</v>
      </c>
      <c r="E1023" s="776"/>
      <c r="F1023" s="776"/>
      <c r="G1023" s="980"/>
      <c r="H1023" s="981"/>
      <c r="I1023" s="1052"/>
      <c r="J1023" s="1168"/>
      <c r="K1023" s="851"/>
      <c r="L1023" s="1169"/>
      <c r="M1023" s="853"/>
      <c r="N1023" s="854"/>
      <c r="O1023" s="854"/>
      <c r="P1023" s="854"/>
      <c r="Q1023" s="854"/>
      <c r="R1023" s="854"/>
      <c r="S1023" s="854"/>
      <c r="T1023" s="855"/>
    </row>
    <row r="1024" spans="2:20" ht="18.600000000000001" customHeight="1">
      <c r="D1024" s="776" t="s">
        <v>299</v>
      </c>
      <c r="E1024" s="776"/>
      <c r="F1024" s="776"/>
      <c r="G1024" s="980"/>
      <c r="H1024" s="981"/>
      <c r="I1024" s="1052"/>
      <c r="J1024" s="1168"/>
      <c r="K1024" s="851"/>
      <c r="L1024" s="1169"/>
      <c r="M1024" s="853"/>
      <c r="N1024" s="854"/>
      <c r="O1024" s="854"/>
      <c r="P1024" s="854"/>
      <c r="Q1024" s="854"/>
      <c r="R1024" s="854"/>
      <c r="S1024" s="854"/>
      <c r="T1024" s="855"/>
    </row>
    <row r="1025" spans="2:24" ht="18.600000000000001" customHeight="1">
      <c r="D1025" s="776" t="s">
        <v>300</v>
      </c>
      <c r="E1025" s="776"/>
      <c r="F1025" s="776"/>
      <c r="G1025" s="980"/>
      <c r="H1025" s="981"/>
      <c r="I1025" s="1052"/>
      <c r="J1025" s="1168"/>
      <c r="K1025" s="851"/>
      <c r="L1025" s="1169"/>
      <c r="M1025" s="853"/>
      <c r="N1025" s="854"/>
      <c r="O1025" s="854"/>
      <c r="P1025" s="854"/>
      <c r="Q1025" s="854"/>
      <c r="R1025" s="854"/>
      <c r="S1025" s="854"/>
      <c r="T1025" s="855"/>
    </row>
    <row r="1026" spans="2:24" ht="16.5" customHeight="1">
      <c r="E1026" s="147" t="s">
        <v>919</v>
      </c>
    </row>
    <row r="1027" spans="2:24" ht="16.5" customHeight="1">
      <c r="E1027" s="147" t="s">
        <v>521</v>
      </c>
    </row>
    <row r="1028" spans="2:24" ht="16.5" customHeight="1">
      <c r="E1028" s="147" t="s">
        <v>1212</v>
      </c>
    </row>
    <row r="1029" spans="2:24" ht="9.6" customHeight="1"/>
    <row r="1030" spans="2:24" ht="17.45" customHeight="1">
      <c r="P1030" s="792" t="s">
        <v>772</v>
      </c>
      <c r="Q1030" s="792"/>
      <c r="R1030" s="792"/>
      <c r="S1030" s="820">
        <f>$Q$11</f>
        <v>0</v>
      </c>
      <c r="T1030" s="820"/>
      <c r="U1030" s="820"/>
      <c r="V1030" s="820"/>
      <c r="W1030" s="820"/>
      <c r="X1030" s="820"/>
    </row>
    <row r="1031" spans="2:24" ht="9.6" customHeight="1"/>
    <row r="1032" spans="2:24" ht="16.5" customHeight="1">
      <c r="B1032" s="427" t="s">
        <v>304</v>
      </c>
    </row>
    <row r="1033" spans="2:24" ht="16.5" customHeight="1">
      <c r="C1033" s="62" t="s">
        <v>305</v>
      </c>
    </row>
    <row r="1034" spans="2:24" ht="18.600000000000001" customHeight="1">
      <c r="D1034" s="803"/>
      <c r="E1034" s="803"/>
      <c r="F1034" s="803"/>
      <c r="G1034" s="555" t="str">
        <f>"令和"&amp;Y1-1&amp;"年度決算額"</f>
        <v>令和7年度決算額</v>
      </c>
      <c r="H1034" s="555"/>
      <c r="I1034" s="555"/>
      <c r="J1034" s="743"/>
      <c r="K1034" s="774" t="s">
        <v>313</v>
      </c>
      <c r="L1034" s="774"/>
      <c r="M1034" s="774"/>
      <c r="N1034" s="774"/>
      <c r="O1034" s="774"/>
      <c r="P1034" s="774"/>
      <c r="Q1034" s="774"/>
      <c r="R1034" s="774"/>
    </row>
    <row r="1035" spans="2:24" ht="18.600000000000001" customHeight="1">
      <c r="D1035" s="803" t="s">
        <v>306</v>
      </c>
      <c r="E1035" s="803"/>
      <c r="F1035" s="827"/>
      <c r="G1035" s="1015"/>
      <c r="H1035" s="1016"/>
      <c r="I1035" s="1017"/>
      <c r="J1035" s="465" t="s">
        <v>121</v>
      </c>
      <c r="K1035" s="1170"/>
      <c r="L1035" s="1170"/>
      <c r="M1035" s="1170"/>
      <c r="N1035" s="1170"/>
      <c r="O1035" s="1170"/>
      <c r="P1035" s="1170"/>
      <c r="Q1035" s="1170"/>
      <c r="R1035" s="1170"/>
    </row>
    <row r="1036" spans="2:24" ht="18.600000000000001" customHeight="1">
      <c r="D1036" s="803" t="s">
        <v>307</v>
      </c>
      <c r="E1036" s="803"/>
      <c r="F1036" s="827"/>
      <c r="G1036" s="1015"/>
      <c r="H1036" s="1016"/>
      <c r="I1036" s="1017"/>
      <c r="J1036" s="464" t="s">
        <v>121</v>
      </c>
      <c r="K1036" s="853"/>
      <c r="L1036" s="854"/>
      <c r="M1036" s="854"/>
      <c r="N1036" s="854"/>
      <c r="O1036" s="854"/>
      <c r="P1036" s="854"/>
      <c r="Q1036" s="854"/>
      <c r="R1036" s="855"/>
    </row>
    <row r="1037" spans="2:24" ht="18.600000000000001" customHeight="1">
      <c r="D1037" s="803" t="s">
        <v>308</v>
      </c>
      <c r="E1037" s="803"/>
      <c r="F1037" s="827"/>
      <c r="G1037" s="1015"/>
      <c r="H1037" s="1016"/>
      <c r="I1037" s="1017"/>
      <c r="J1037" s="464" t="s">
        <v>121</v>
      </c>
      <c r="K1037" s="853"/>
      <c r="L1037" s="854"/>
      <c r="M1037" s="854"/>
      <c r="N1037" s="854"/>
      <c r="O1037" s="854"/>
      <c r="P1037" s="854"/>
      <c r="Q1037" s="854"/>
      <c r="R1037" s="855"/>
    </row>
    <row r="1038" spans="2:24" ht="18.600000000000001" customHeight="1">
      <c r="D1038" s="803" t="s">
        <v>309</v>
      </c>
      <c r="E1038" s="803"/>
      <c r="F1038" s="827"/>
      <c r="G1038" s="1015"/>
      <c r="H1038" s="1016"/>
      <c r="I1038" s="1017"/>
      <c r="J1038" s="464" t="s">
        <v>121</v>
      </c>
      <c r="K1038" s="853"/>
      <c r="L1038" s="854"/>
      <c r="M1038" s="854"/>
      <c r="N1038" s="854"/>
      <c r="O1038" s="854"/>
      <c r="P1038" s="854"/>
      <c r="Q1038" s="854"/>
      <c r="R1038" s="855"/>
    </row>
    <row r="1039" spans="2:24" ht="18.600000000000001" customHeight="1">
      <c r="D1039" s="803" t="s">
        <v>310</v>
      </c>
      <c r="E1039" s="803"/>
      <c r="F1039" s="827"/>
      <c r="G1039" s="1015"/>
      <c r="H1039" s="1016"/>
      <c r="I1039" s="1017"/>
      <c r="J1039" s="464" t="s">
        <v>121</v>
      </c>
      <c r="K1039" s="853"/>
      <c r="L1039" s="854"/>
      <c r="M1039" s="854"/>
      <c r="N1039" s="854"/>
      <c r="O1039" s="854"/>
      <c r="P1039" s="854"/>
      <c r="Q1039" s="854"/>
      <c r="R1039" s="855"/>
    </row>
    <row r="1040" spans="2:24" ht="18.600000000000001" customHeight="1">
      <c r="D1040" s="803" t="s">
        <v>311</v>
      </c>
      <c r="E1040" s="803"/>
      <c r="F1040" s="827"/>
      <c r="G1040" s="1015"/>
      <c r="H1040" s="1016"/>
      <c r="I1040" s="1017"/>
      <c r="J1040" s="464" t="s">
        <v>121</v>
      </c>
      <c r="K1040" s="853"/>
      <c r="L1040" s="854"/>
      <c r="M1040" s="854"/>
      <c r="N1040" s="854"/>
      <c r="O1040" s="854"/>
      <c r="P1040" s="854"/>
      <c r="Q1040" s="854"/>
      <c r="R1040" s="855"/>
    </row>
    <row r="1041" spans="3:24" ht="18.600000000000001" customHeight="1">
      <c r="D1041" s="803" t="s">
        <v>312</v>
      </c>
      <c r="E1041" s="803"/>
      <c r="F1041" s="827"/>
      <c r="G1041" s="1015"/>
      <c r="H1041" s="1016"/>
      <c r="I1041" s="1017"/>
      <c r="J1041" s="464" t="s">
        <v>121</v>
      </c>
      <c r="K1041" s="853"/>
      <c r="L1041" s="854"/>
      <c r="M1041" s="854"/>
      <c r="N1041" s="854"/>
      <c r="O1041" s="854"/>
      <c r="P1041" s="854"/>
      <c r="Q1041" s="854"/>
      <c r="R1041" s="855"/>
    </row>
    <row r="1042" spans="3:24" ht="16.5" customHeight="1">
      <c r="E1042" s="147" t="s">
        <v>920</v>
      </c>
    </row>
    <row r="1043" spans="3:24" ht="16.5" customHeight="1">
      <c r="E1043" s="147" t="s">
        <v>1486</v>
      </c>
    </row>
    <row r="1044" spans="3:24" ht="17.100000000000001" customHeight="1"/>
    <row r="1045" spans="3:24" ht="16.5" customHeight="1">
      <c r="C1045" s="62" t="s">
        <v>314</v>
      </c>
    </row>
    <row r="1046" spans="3:24" ht="19.5" customHeight="1">
      <c r="D1046" s="428" t="s">
        <v>1816</v>
      </c>
      <c r="E1046" s="61"/>
      <c r="F1046" s="61"/>
      <c r="G1046" s="61"/>
      <c r="H1046" s="61"/>
      <c r="I1046" s="61"/>
      <c r="J1046" s="61"/>
      <c r="K1046" s="61"/>
      <c r="L1046" s="61"/>
      <c r="M1046" s="61"/>
      <c r="N1046" s="1015"/>
      <c r="O1046" s="1016"/>
      <c r="P1046" s="799"/>
      <c r="Q1046" s="1167" t="s">
        <v>1214</v>
      </c>
      <c r="R1046" s="912"/>
    </row>
    <row r="1047" spans="3:24" ht="6" customHeight="1"/>
    <row r="1048" spans="3:24" ht="42.95" customHeight="1">
      <c r="D1048" s="774"/>
      <c r="E1048" s="774"/>
      <c r="F1048" s="774"/>
      <c r="G1048" s="776" t="str">
        <f>"令和"&amp;Y1-1&amp;"年度決算額"</f>
        <v>令和7年度決算額</v>
      </c>
      <c r="H1048" s="776"/>
      <c r="I1048" s="776"/>
      <c r="J1048" s="776"/>
      <c r="K1048" s="891" t="s">
        <v>1910</v>
      </c>
      <c r="L1048" s="891"/>
      <c r="M1048" s="891"/>
      <c r="N1048" s="891"/>
      <c r="O1048" s="891"/>
      <c r="P1048" s="891"/>
      <c r="Q1048" s="891"/>
      <c r="R1048" s="891"/>
      <c r="S1048" s="809" t="s">
        <v>319</v>
      </c>
      <c r="T1048" s="809"/>
      <c r="U1048" s="809"/>
      <c r="V1048" s="776"/>
      <c r="W1048" s="819" t="s">
        <v>320</v>
      </c>
      <c r="X1048" s="819"/>
    </row>
    <row r="1049" spans="3:24" ht="16.5" customHeight="1">
      <c r="D1049" s="1082" t="s">
        <v>315</v>
      </c>
      <c r="E1049" s="845"/>
      <c r="F1049" s="846"/>
      <c r="G1049" s="1154"/>
      <c r="H1049" s="1155"/>
      <c r="I1049" s="1155"/>
      <c r="J1049" s="823" t="s">
        <v>121</v>
      </c>
      <c r="K1049" s="1160"/>
      <c r="L1049" s="1160"/>
      <c r="M1049" s="1160"/>
      <c r="N1049" s="1160"/>
      <c r="O1049" s="1160"/>
      <c r="P1049" s="1160"/>
      <c r="Q1049" s="1160"/>
      <c r="R1049" s="1160"/>
      <c r="S1049" s="1161"/>
      <c r="T1049" s="1161"/>
      <c r="U1049" s="1161"/>
      <c r="V1049" s="707" t="s">
        <v>121</v>
      </c>
      <c r="W1049" s="1166"/>
      <c r="X1049" s="1166"/>
    </row>
    <row r="1050" spans="3:24" ht="16.5" customHeight="1">
      <c r="D1050" s="1151"/>
      <c r="E1050" s="1152"/>
      <c r="F1050" s="1153"/>
      <c r="G1050" s="1156"/>
      <c r="H1050" s="1157"/>
      <c r="I1050" s="1157"/>
      <c r="J1050" s="826"/>
      <c r="K1050" s="1147"/>
      <c r="L1050" s="1147"/>
      <c r="M1050" s="1147"/>
      <c r="N1050" s="1147"/>
      <c r="O1050" s="1147"/>
      <c r="P1050" s="1147"/>
      <c r="Q1050" s="1147"/>
      <c r="R1050" s="1147"/>
      <c r="S1050" s="1148"/>
      <c r="T1050" s="1148"/>
      <c r="U1050" s="1148"/>
      <c r="V1050" s="708" t="s">
        <v>121</v>
      </c>
      <c r="W1050" s="1149"/>
      <c r="X1050" s="1149"/>
    </row>
    <row r="1051" spans="3:24" ht="16.5" customHeight="1">
      <c r="D1051" s="1151"/>
      <c r="E1051" s="1152"/>
      <c r="F1051" s="1153"/>
      <c r="G1051" s="1156"/>
      <c r="H1051" s="1157"/>
      <c r="I1051" s="1157"/>
      <c r="J1051" s="826"/>
      <c r="K1051" s="1147"/>
      <c r="L1051" s="1147"/>
      <c r="M1051" s="1147"/>
      <c r="N1051" s="1147"/>
      <c r="O1051" s="1147"/>
      <c r="P1051" s="1147"/>
      <c r="Q1051" s="1147"/>
      <c r="R1051" s="1147"/>
      <c r="S1051" s="1148"/>
      <c r="T1051" s="1148"/>
      <c r="U1051" s="1148"/>
      <c r="V1051" s="744" t="s">
        <v>121</v>
      </c>
      <c r="W1051" s="1149"/>
      <c r="X1051" s="1149"/>
    </row>
    <row r="1052" spans="3:24" ht="16.5" customHeight="1">
      <c r="D1052" s="1151"/>
      <c r="E1052" s="1152"/>
      <c r="F1052" s="1153"/>
      <c r="G1052" s="1156"/>
      <c r="H1052" s="1157"/>
      <c r="I1052" s="1157"/>
      <c r="J1052" s="826"/>
      <c r="K1052" s="1147"/>
      <c r="L1052" s="1147"/>
      <c r="M1052" s="1147"/>
      <c r="N1052" s="1147"/>
      <c r="O1052" s="1147"/>
      <c r="P1052" s="1147"/>
      <c r="Q1052" s="1147"/>
      <c r="R1052" s="1147"/>
      <c r="S1052" s="1148"/>
      <c r="T1052" s="1148"/>
      <c r="U1052" s="1148"/>
      <c r="V1052" s="744" t="s">
        <v>121</v>
      </c>
      <c r="W1052" s="1149"/>
      <c r="X1052" s="1149"/>
    </row>
    <row r="1053" spans="3:24" ht="16.5" customHeight="1">
      <c r="D1053" s="1151"/>
      <c r="E1053" s="1152"/>
      <c r="F1053" s="1153"/>
      <c r="G1053" s="1156"/>
      <c r="H1053" s="1157"/>
      <c r="I1053" s="1157"/>
      <c r="J1053" s="826"/>
      <c r="K1053" s="1147"/>
      <c r="L1053" s="1147"/>
      <c r="M1053" s="1147"/>
      <c r="N1053" s="1147"/>
      <c r="O1053" s="1147"/>
      <c r="P1053" s="1147"/>
      <c r="Q1053" s="1147"/>
      <c r="R1053" s="1147"/>
      <c r="S1053" s="1148"/>
      <c r="T1053" s="1148"/>
      <c r="U1053" s="1148"/>
      <c r="V1053" s="744" t="s">
        <v>121</v>
      </c>
      <c r="W1053" s="1149"/>
      <c r="X1053" s="1149"/>
    </row>
    <row r="1054" spans="3:24" ht="16.5" customHeight="1">
      <c r="D1054" s="1151"/>
      <c r="E1054" s="1152"/>
      <c r="F1054" s="1153"/>
      <c r="G1054" s="1156"/>
      <c r="H1054" s="1157"/>
      <c r="I1054" s="1157"/>
      <c r="J1054" s="826"/>
      <c r="K1054" s="1147"/>
      <c r="L1054" s="1147"/>
      <c r="M1054" s="1147"/>
      <c r="N1054" s="1147"/>
      <c r="O1054" s="1147"/>
      <c r="P1054" s="1147"/>
      <c r="Q1054" s="1147"/>
      <c r="R1054" s="1147"/>
      <c r="S1054" s="1148"/>
      <c r="T1054" s="1148"/>
      <c r="U1054" s="1148"/>
      <c r="V1054" s="744" t="s">
        <v>121</v>
      </c>
      <c r="W1054" s="1149"/>
      <c r="X1054" s="1149"/>
    </row>
    <row r="1055" spans="3:24" ht="16.5" customHeight="1">
      <c r="D1055" s="847"/>
      <c r="E1055" s="848"/>
      <c r="F1055" s="849"/>
      <c r="G1055" s="1158"/>
      <c r="H1055" s="1159"/>
      <c r="I1055" s="1159"/>
      <c r="J1055" s="944"/>
      <c r="K1055" s="1150"/>
      <c r="L1055" s="1150"/>
      <c r="M1055" s="1150"/>
      <c r="N1055" s="1150"/>
      <c r="O1055" s="1150"/>
      <c r="P1055" s="1150"/>
      <c r="Q1055" s="1150"/>
      <c r="R1055" s="1150"/>
      <c r="S1055" s="1145"/>
      <c r="T1055" s="1145"/>
      <c r="U1055" s="1145"/>
      <c r="V1055" s="744" t="s">
        <v>121</v>
      </c>
      <c r="W1055" s="1146"/>
      <c r="X1055" s="1146"/>
    </row>
    <row r="1056" spans="3:24" ht="16.5" customHeight="1">
      <c r="D1056" s="1082" t="s">
        <v>316</v>
      </c>
      <c r="E1056" s="845"/>
      <c r="F1056" s="846"/>
      <c r="G1056" s="1154"/>
      <c r="H1056" s="1155"/>
      <c r="I1056" s="1155"/>
      <c r="J1056" s="823" t="s">
        <v>121</v>
      </c>
      <c r="K1056" s="1160"/>
      <c r="L1056" s="1160"/>
      <c r="M1056" s="1160"/>
      <c r="N1056" s="1160"/>
      <c r="O1056" s="1160"/>
      <c r="P1056" s="1160"/>
      <c r="Q1056" s="1160"/>
      <c r="R1056" s="1160"/>
      <c r="S1056" s="1161"/>
      <c r="T1056" s="1161"/>
      <c r="U1056" s="1161"/>
      <c r="V1056" s="707" t="s">
        <v>121</v>
      </c>
      <c r="W1056" s="1166"/>
      <c r="X1056" s="1166"/>
    </row>
    <row r="1057" spans="4:24" ht="16.5" customHeight="1">
      <c r="D1057" s="1151"/>
      <c r="E1057" s="1152"/>
      <c r="F1057" s="1153"/>
      <c r="G1057" s="1156"/>
      <c r="H1057" s="1157"/>
      <c r="I1057" s="1157"/>
      <c r="J1057" s="826"/>
      <c r="K1057" s="1147"/>
      <c r="L1057" s="1147"/>
      <c r="M1057" s="1147"/>
      <c r="N1057" s="1147"/>
      <c r="O1057" s="1147"/>
      <c r="P1057" s="1147"/>
      <c r="Q1057" s="1147"/>
      <c r="R1057" s="1147"/>
      <c r="S1057" s="1148"/>
      <c r="T1057" s="1148"/>
      <c r="U1057" s="1148"/>
      <c r="V1057" s="708" t="s">
        <v>121</v>
      </c>
      <c r="W1057" s="1149"/>
      <c r="X1057" s="1149"/>
    </row>
    <row r="1058" spans="4:24" ht="16.5" customHeight="1">
      <c r="D1058" s="1151"/>
      <c r="E1058" s="1152"/>
      <c r="F1058" s="1153"/>
      <c r="G1058" s="1156"/>
      <c r="H1058" s="1157"/>
      <c r="I1058" s="1157"/>
      <c r="J1058" s="826"/>
      <c r="K1058" s="1147"/>
      <c r="L1058" s="1147"/>
      <c r="M1058" s="1147"/>
      <c r="N1058" s="1147"/>
      <c r="O1058" s="1147"/>
      <c r="P1058" s="1147"/>
      <c r="Q1058" s="1147"/>
      <c r="R1058" s="1147"/>
      <c r="S1058" s="1148"/>
      <c r="T1058" s="1148"/>
      <c r="U1058" s="1148"/>
      <c r="V1058" s="744" t="s">
        <v>121</v>
      </c>
      <c r="W1058" s="1149"/>
      <c r="X1058" s="1149"/>
    </row>
    <row r="1059" spans="4:24" ht="16.5" customHeight="1">
      <c r="D1059" s="1151"/>
      <c r="E1059" s="1152"/>
      <c r="F1059" s="1153"/>
      <c r="G1059" s="1156"/>
      <c r="H1059" s="1157"/>
      <c r="I1059" s="1157"/>
      <c r="J1059" s="826"/>
      <c r="K1059" s="1147"/>
      <c r="L1059" s="1147"/>
      <c r="M1059" s="1147"/>
      <c r="N1059" s="1147"/>
      <c r="O1059" s="1147"/>
      <c r="P1059" s="1147"/>
      <c r="Q1059" s="1147"/>
      <c r="R1059" s="1147"/>
      <c r="S1059" s="1148"/>
      <c r="T1059" s="1148"/>
      <c r="U1059" s="1148"/>
      <c r="V1059" s="744" t="s">
        <v>121</v>
      </c>
      <c r="W1059" s="1149"/>
      <c r="X1059" s="1149"/>
    </row>
    <row r="1060" spans="4:24" ht="16.5" customHeight="1">
      <c r="D1060" s="1151"/>
      <c r="E1060" s="1152"/>
      <c r="F1060" s="1153"/>
      <c r="G1060" s="1156"/>
      <c r="H1060" s="1157"/>
      <c r="I1060" s="1157"/>
      <c r="J1060" s="826"/>
      <c r="K1060" s="1147"/>
      <c r="L1060" s="1147"/>
      <c r="M1060" s="1147"/>
      <c r="N1060" s="1147"/>
      <c r="O1060" s="1147"/>
      <c r="P1060" s="1147"/>
      <c r="Q1060" s="1147"/>
      <c r="R1060" s="1147"/>
      <c r="S1060" s="1148"/>
      <c r="T1060" s="1148"/>
      <c r="U1060" s="1148"/>
      <c r="V1060" s="744" t="s">
        <v>121</v>
      </c>
      <c r="W1060" s="1149"/>
      <c r="X1060" s="1149"/>
    </row>
    <row r="1061" spans="4:24" ht="16.5" customHeight="1">
      <c r="D1061" s="1151"/>
      <c r="E1061" s="1152"/>
      <c r="F1061" s="1153"/>
      <c r="G1061" s="1156"/>
      <c r="H1061" s="1157"/>
      <c r="I1061" s="1157"/>
      <c r="J1061" s="826"/>
      <c r="K1061" s="1147"/>
      <c r="L1061" s="1147"/>
      <c r="M1061" s="1147"/>
      <c r="N1061" s="1147"/>
      <c r="O1061" s="1147"/>
      <c r="P1061" s="1147"/>
      <c r="Q1061" s="1147"/>
      <c r="R1061" s="1147"/>
      <c r="S1061" s="1148"/>
      <c r="T1061" s="1148"/>
      <c r="U1061" s="1148"/>
      <c r="V1061" s="744" t="s">
        <v>121</v>
      </c>
      <c r="W1061" s="1149"/>
      <c r="X1061" s="1149"/>
    </row>
    <row r="1062" spans="4:24" ht="16.5" customHeight="1">
      <c r="D1062" s="847"/>
      <c r="E1062" s="848"/>
      <c r="F1062" s="849"/>
      <c r="G1062" s="1158"/>
      <c r="H1062" s="1159"/>
      <c r="I1062" s="1159"/>
      <c r="J1062" s="944"/>
      <c r="K1062" s="1150"/>
      <c r="L1062" s="1150"/>
      <c r="M1062" s="1150"/>
      <c r="N1062" s="1150"/>
      <c r="O1062" s="1150"/>
      <c r="P1062" s="1150"/>
      <c r="Q1062" s="1150"/>
      <c r="R1062" s="1150"/>
      <c r="S1062" s="1145"/>
      <c r="T1062" s="1145"/>
      <c r="U1062" s="1145"/>
      <c r="V1062" s="744" t="s">
        <v>121</v>
      </c>
      <c r="W1062" s="1146"/>
      <c r="X1062" s="1146"/>
    </row>
    <row r="1063" spans="4:24" ht="16.5" customHeight="1">
      <c r="D1063" s="1082" t="s">
        <v>317</v>
      </c>
      <c r="E1063" s="845"/>
      <c r="F1063" s="846"/>
      <c r="G1063" s="1154"/>
      <c r="H1063" s="1155"/>
      <c r="I1063" s="1155"/>
      <c r="J1063" s="823" t="s">
        <v>121</v>
      </c>
      <c r="K1063" s="1160"/>
      <c r="L1063" s="1160"/>
      <c r="M1063" s="1160"/>
      <c r="N1063" s="1160"/>
      <c r="O1063" s="1160"/>
      <c r="P1063" s="1160"/>
      <c r="Q1063" s="1160"/>
      <c r="R1063" s="1160"/>
      <c r="S1063" s="1161"/>
      <c r="T1063" s="1161"/>
      <c r="U1063" s="1161"/>
      <c r="V1063" s="707" t="s">
        <v>121</v>
      </c>
      <c r="W1063" s="1166"/>
      <c r="X1063" s="1166"/>
    </row>
    <row r="1064" spans="4:24" ht="16.5" customHeight="1">
      <c r="D1064" s="1151"/>
      <c r="E1064" s="1152"/>
      <c r="F1064" s="1153"/>
      <c r="G1064" s="1156"/>
      <c r="H1064" s="1157"/>
      <c r="I1064" s="1157"/>
      <c r="J1064" s="826"/>
      <c r="K1064" s="1147"/>
      <c r="L1064" s="1147"/>
      <c r="M1064" s="1147"/>
      <c r="N1064" s="1147"/>
      <c r="O1064" s="1147"/>
      <c r="P1064" s="1147"/>
      <c r="Q1064" s="1147"/>
      <c r="R1064" s="1147"/>
      <c r="S1064" s="1148"/>
      <c r="T1064" s="1148"/>
      <c r="U1064" s="1148"/>
      <c r="V1064" s="708" t="s">
        <v>121</v>
      </c>
      <c r="W1064" s="1149"/>
      <c r="X1064" s="1149"/>
    </row>
    <row r="1065" spans="4:24" ht="16.5" customHeight="1">
      <c r="D1065" s="1151"/>
      <c r="E1065" s="1152"/>
      <c r="F1065" s="1153"/>
      <c r="G1065" s="1156"/>
      <c r="H1065" s="1157"/>
      <c r="I1065" s="1157"/>
      <c r="J1065" s="826"/>
      <c r="K1065" s="1147"/>
      <c r="L1065" s="1147"/>
      <c r="M1065" s="1147"/>
      <c r="N1065" s="1147"/>
      <c r="O1065" s="1147"/>
      <c r="P1065" s="1147"/>
      <c r="Q1065" s="1147"/>
      <c r="R1065" s="1147"/>
      <c r="S1065" s="1148"/>
      <c r="T1065" s="1148"/>
      <c r="U1065" s="1148"/>
      <c r="V1065" s="744" t="s">
        <v>121</v>
      </c>
      <c r="W1065" s="1149"/>
      <c r="X1065" s="1149"/>
    </row>
    <row r="1066" spans="4:24" ht="16.5" customHeight="1">
      <c r="D1066" s="1151"/>
      <c r="E1066" s="1152"/>
      <c r="F1066" s="1153"/>
      <c r="G1066" s="1156"/>
      <c r="H1066" s="1157"/>
      <c r="I1066" s="1157"/>
      <c r="J1066" s="826"/>
      <c r="K1066" s="1147"/>
      <c r="L1066" s="1147"/>
      <c r="M1066" s="1147"/>
      <c r="N1066" s="1147"/>
      <c r="O1066" s="1147"/>
      <c r="P1066" s="1147"/>
      <c r="Q1066" s="1147"/>
      <c r="R1066" s="1147"/>
      <c r="S1066" s="1148"/>
      <c r="T1066" s="1148"/>
      <c r="U1066" s="1148"/>
      <c r="V1066" s="744" t="s">
        <v>121</v>
      </c>
      <c r="W1066" s="1149"/>
      <c r="X1066" s="1149"/>
    </row>
    <row r="1067" spans="4:24" ht="16.5" customHeight="1">
      <c r="D1067" s="1151"/>
      <c r="E1067" s="1152"/>
      <c r="F1067" s="1153"/>
      <c r="G1067" s="1156"/>
      <c r="H1067" s="1157"/>
      <c r="I1067" s="1157"/>
      <c r="J1067" s="826"/>
      <c r="K1067" s="1147"/>
      <c r="L1067" s="1147"/>
      <c r="M1067" s="1147"/>
      <c r="N1067" s="1147"/>
      <c r="O1067" s="1147"/>
      <c r="P1067" s="1147"/>
      <c r="Q1067" s="1147"/>
      <c r="R1067" s="1147"/>
      <c r="S1067" s="1148"/>
      <c r="T1067" s="1148"/>
      <c r="U1067" s="1148"/>
      <c r="V1067" s="744" t="s">
        <v>121</v>
      </c>
      <c r="W1067" s="1149"/>
      <c r="X1067" s="1149"/>
    </row>
    <row r="1068" spans="4:24" ht="16.5" customHeight="1">
      <c r="D1068" s="1151"/>
      <c r="E1068" s="1152"/>
      <c r="F1068" s="1153"/>
      <c r="G1068" s="1156"/>
      <c r="H1068" s="1157"/>
      <c r="I1068" s="1157"/>
      <c r="J1068" s="826"/>
      <c r="K1068" s="1147"/>
      <c r="L1068" s="1147"/>
      <c r="M1068" s="1147"/>
      <c r="N1068" s="1147"/>
      <c r="O1068" s="1147"/>
      <c r="P1068" s="1147"/>
      <c r="Q1068" s="1147"/>
      <c r="R1068" s="1147"/>
      <c r="S1068" s="1148"/>
      <c r="T1068" s="1148"/>
      <c r="U1068" s="1148"/>
      <c r="V1068" s="744" t="s">
        <v>121</v>
      </c>
      <c r="W1068" s="1149"/>
      <c r="X1068" s="1149"/>
    </row>
    <row r="1069" spans="4:24" ht="16.5" customHeight="1">
      <c r="D1069" s="847"/>
      <c r="E1069" s="848"/>
      <c r="F1069" s="849"/>
      <c r="G1069" s="1158"/>
      <c r="H1069" s="1159"/>
      <c r="I1069" s="1159"/>
      <c r="J1069" s="944"/>
      <c r="K1069" s="1150"/>
      <c r="L1069" s="1150"/>
      <c r="M1069" s="1150"/>
      <c r="N1069" s="1150"/>
      <c r="O1069" s="1150"/>
      <c r="P1069" s="1150"/>
      <c r="Q1069" s="1150"/>
      <c r="R1069" s="1150"/>
      <c r="S1069" s="1145"/>
      <c r="T1069" s="1145"/>
      <c r="U1069" s="1145"/>
      <c r="V1069" s="744" t="s">
        <v>121</v>
      </c>
      <c r="W1069" s="1146"/>
      <c r="X1069" s="1146"/>
    </row>
    <row r="1070" spans="4:24" ht="16.5" customHeight="1">
      <c r="D1070" s="774" t="s">
        <v>318</v>
      </c>
      <c r="E1070" s="774"/>
      <c r="F1070" s="774"/>
      <c r="G1070" s="1154"/>
      <c r="H1070" s="1155"/>
      <c r="I1070" s="1155"/>
      <c r="J1070" s="823" t="s">
        <v>121</v>
      </c>
      <c r="K1070" s="1160"/>
      <c r="L1070" s="1160"/>
      <c r="M1070" s="1160"/>
      <c r="N1070" s="1160"/>
      <c r="O1070" s="1160"/>
      <c r="P1070" s="1160"/>
      <c r="Q1070" s="1160"/>
      <c r="R1070" s="1160"/>
      <c r="S1070" s="1161"/>
      <c r="T1070" s="1161"/>
      <c r="U1070" s="1161"/>
      <c r="V1070" s="707" t="s">
        <v>121</v>
      </c>
      <c r="W1070" s="1166"/>
      <c r="X1070" s="1166"/>
    </row>
    <row r="1071" spans="4:24" ht="16.5" customHeight="1">
      <c r="D1071" s="774"/>
      <c r="E1071" s="774"/>
      <c r="F1071" s="774"/>
      <c r="G1071" s="1156"/>
      <c r="H1071" s="1157"/>
      <c r="I1071" s="1157"/>
      <c r="J1071" s="826"/>
      <c r="K1071" s="1147"/>
      <c r="L1071" s="1147"/>
      <c r="M1071" s="1147"/>
      <c r="N1071" s="1147"/>
      <c r="O1071" s="1147"/>
      <c r="P1071" s="1147"/>
      <c r="Q1071" s="1147"/>
      <c r="R1071" s="1147"/>
      <c r="S1071" s="1148"/>
      <c r="T1071" s="1148"/>
      <c r="U1071" s="1148"/>
      <c r="V1071" s="708" t="s">
        <v>121</v>
      </c>
      <c r="W1071" s="1149"/>
      <c r="X1071" s="1149"/>
    </row>
    <row r="1072" spans="4:24" ht="16.5" customHeight="1">
      <c r="D1072" s="774"/>
      <c r="E1072" s="774"/>
      <c r="F1072" s="774"/>
      <c r="G1072" s="1156"/>
      <c r="H1072" s="1157"/>
      <c r="I1072" s="1157"/>
      <c r="J1072" s="826"/>
      <c r="K1072" s="1147"/>
      <c r="L1072" s="1147"/>
      <c r="M1072" s="1147"/>
      <c r="N1072" s="1147"/>
      <c r="O1072" s="1147"/>
      <c r="P1072" s="1147"/>
      <c r="Q1072" s="1147"/>
      <c r="R1072" s="1147"/>
      <c r="S1072" s="1148"/>
      <c r="T1072" s="1148"/>
      <c r="U1072" s="1148"/>
      <c r="V1072" s="744" t="s">
        <v>121</v>
      </c>
      <c r="W1072" s="1149"/>
      <c r="X1072" s="1149"/>
    </row>
    <row r="1073" spans="2:24" ht="16.5" customHeight="1">
      <c r="D1073" s="774"/>
      <c r="E1073" s="774"/>
      <c r="F1073" s="774"/>
      <c r="G1073" s="1156"/>
      <c r="H1073" s="1157"/>
      <c r="I1073" s="1157"/>
      <c r="J1073" s="826"/>
      <c r="K1073" s="1147"/>
      <c r="L1073" s="1147"/>
      <c r="M1073" s="1147"/>
      <c r="N1073" s="1147"/>
      <c r="O1073" s="1147"/>
      <c r="P1073" s="1147"/>
      <c r="Q1073" s="1147"/>
      <c r="R1073" s="1147"/>
      <c r="S1073" s="1148"/>
      <c r="T1073" s="1148"/>
      <c r="U1073" s="1148"/>
      <c r="V1073" s="744" t="s">
        <v>121</v>
      </c>
      <c r="W1073" s="1149"/>
      <c r="X1073" s="1149"/>
    </row>
    <row r="1074" spans="2:24" ht="16.5" customHeight="1">
      <c r="D1074" s="774"/>
      <c r="E1074" s="774"/>
      <c r="F1074" s="774"/>
      <c r="G1074" s="1156"/>
      <c r="H1074" s="1157"/>
      <c r="I1074" s="1157"/>
      <c r="J1074" s="826"/>
      <c r="K1074" s="1147"/>
      <c r="L1074" s="1147"/>
      <c r="M1074" s="1147"/>
      <c r="N1074" s="1147"/>
      <c r="O1074" s="1147"/>
      <c r="P1074" s="1147"/>
      <c r="Q1074" s="1147"/>
      <c r="R1074" s="1147"/>
      <c r="S1074" s="1148"/>
      <c r="T1074" s="1148"/>
      <c r="U1074" s="1148"/>
      <c r="V1074" s="744" t="s">
        <v>121</v>
      </c>
      <c r="W1074" s="1149"/>
      <c r="X1074" s="1149"/>
    </row>
    <row r="1075" spans="2:24" ht="16.5" customHeight="1">
      <c r="D1075" s="774"/>
      <c r="E1075" s="774"/>
      <c r="F1075" s="774"/>
      <c r="G1075" s="1156"/>
      <c r="H1075" s="1157"/>
      <c r="I1075" s="1157"/>
      <c r="J1075" s="826"/>
      <c r="K1075" s="1147"/>
      <c r="L1075" s="1147"/>
      <c r="M1075" s="1147"/>
      <c r="N1075" s="1147"/>
      <c r="O1075" s="1147"/>
      <c r="P1075" s="1147"/>
      <c r="Q1075" s="1147"/>
      <c r="R1075" s="1147"/>
      <c r="S1075" s="1148"/>
      <c r="T1075" s="1148"/>
      <c r="U1075" s="1148"/>
      <c r="V1075" s="744" t="s">
        <v>121</v>
      </c>
      <c r="W1075" s="1149"/>
      <c r="X1075" s="1149"/>
    </row>
    <row r="1076" spans="2:24" ht="16.5" customHeight="1">
      <c r="D1076" s="774"/>
      <c r="E1076" s="774"/>
      <c r="F1076" s="774"/>
      <c r="G1076" s="1158"/>
      <c r="H1076" s="1159"/>
      <c r="I1076" s="1159"/>
      <c r="J1076" s="944"/>
      <c r="K1076" s="1150"/>
      <c r="L1076" s="1150"/>
      <c r="M1076" s="1150"/>
      <c r="N1076" s="1150"/>
      <c r="O1076" s="1150"/>
      <c r="P1076" s="1150"/>
      <c r="Q1076" s="1150"/>
      <c r="R1076" s="1150"/>
      <c r="S1076" s="1145"/>
      <c r="T1076" s="1145"/>
      <c r="U1076" s="1145"/>
      <c r="V1076" s="744" t="s">
        <v>121</v>
      </c>
      <c r="W1076" s="1146"/>
      <c r="X1076" s="1146"/>
    </row>
    <row r="1077" spans="2:24" ht="16.5" customHeight="1">
      <c r="E1077" s="147" t="s">
        <v>321</v>
      </c>
    </row>
    <row r="1078" spans="2:24" ht="16.5" customHeight="1">
      <c r="E1078" s="147" t="s">
        <v>522</v>
      </c>
    </row>
    <row r="1079" spans="2:24" ht="16.5" customHeight="1">
      <c r="E1079" s="147" t="s">
        <v>322</v>
      </c>
    </row>
    <row r="1080" spans="2:24" ht="12" customHeight="1"/>
    <row r="1081" spans="2:24" ht="17.45" customHeight="1">
      <c r="P1081" s="792" t="s">
        <v>772</v>
      </c>
      <c r="Q1081" s="792"/>
      <c r="R1081" s="792"/>
      <c r="S1081" s="820">
        <f>$Q$11</f>
        <v>0</v>
      </c>
      <c r="T1081" s="820"/>
      <c r="U1081" s="820"/>
      <c r="V1081" s="820"/>
      <c r="W1081" s="820"/>
      <c r="X1081" s="820"/>
    </row>
    <row r="1082" spans="2:24" ht="16.5" customHeight="1">
      <c r="B1082" s="427" t="s">
        <v>1282</v>
      </c>
    </row>
    <row r="1083" spans="2:24" ht="16.5" customHeight="1">
      <c r="C1083" s="62" t="str">
        <f>"（１）令和"&amp;Y1-1&amp;"年度末の未収入金の状況"</f>
        <v>（１）令和7年度末の未収入金の状況</v>
      </c>
    </row>
    <row r="1084" spans="2:24" ht="16.5" customHeight="1">
      <c r="D1084" s="64" t="s">
        <v>1683</v>
      </c>
    </row>
    <row r="1085" spans="2:24" ht="41.45" customHeight="1">
      <c r="D1085" s="809" t="s">
        <v>1283</v>
      </c>
      <c r="E1085" s="809"/>
      <c r="F1085" s="809"/>
      <c r="G1085" s="809"/>
      <c r="H1085" s="809"/>
      <c r="I1085" s="809"/>
      <c r="J1085" s="809"/>
      <c r="K1085" s="809" t="s">
        <v>151</v>
      </c>
      <c r="L1085" s="809"/>
      <c r="M1085" s="809"/>
      <c r="N1085" s="776"/>
      <c r="O1085" s="776" t="s">
        <v>323</v>
      </c>
      <c r="P1085" s="776"/>
      <c r="Q1085" s="776"/>
      <c r="R1085" s="1088" t="s">
        <v>324</v>
      </c>
      <c r="S1085" s="1089"/>
    </row>
    <row r="1086" spans="2:24" ht="18.600000000000001" customHeight="1">
      <c r="D1086" s="898"/>
      <c r="E1086" s="898"/>
      <c r="F1086" s="898"/>
      <c r="G1086" s="898"/>
      <c r="H1086" s="898"/>
      <c r="I1086" s="898"/>
      <c r="J1086" s="898"/>
      <c r="K1086" s="1038"/>
      <c r="L1086" s="1038"/>
      <c r="M1086" s="1038"/>
      <c r="N1086" s="465" t="s">
        <v>121</v>
      </c>
      <c r="O1086" s="818"/>
      <c r="P1086" s="818"/>
      <c r="Q1086" s="960"/>
      <c r="R1086" s="584"/>
      <c r="S1086" s="465" t="s">
        <v>91</v>
      </c>
    </row>
    <row r="1087" spans="2:24" ht="18.600000000000001" customHeight="1">
      <c r="D1087" s="898"/>
      <c r="E1087" s="898"/>
      <c r="F1087" s="898"/>
      <c r="G1087" s="898"/>
      <c r="H1087" s="898"/>
      <c r="I1087" s="898"/>
      <c r="J1087" s="898"/>
      <c r="K1087" s="1038"/>
      <c r="L1087" s="1038"/>
      <c r="M1087" s="1038"/>
      <c r="N1087" s="465" t="s">
        <v>121</v>
      </c>
      <c r="O1087" s="818"/>
      <c r="P1087" s="818"/>
      <c r="Q1087" s="960"/>
      <c r="R1087" s="584"/>
      <c r="S1087" s="465" t="s">
        <v>91</v>
      </c>
    </row>
    <row r="1088" spans="2:24" ht="18.600000000000001" customHeight="1">
      <c r="D1088" s="898"/>
      <c r="E1088" s="898"/>
      <c r="F1088" s="898"/>
      <c r="G1088" s="898"/>
      <c r="H1088" s="898"/>
      <c r="I1088" s="898"/>
      <c r="J1088" s="898"/>
      <c r="K1088" s="1038"/>
      <c r="L1088" s="1038"/>
      <c r="M1088" s="1038"/>
      <c r="N1088" s="465" t="s">
        <v>121</v>
      </c>
      <c r="O1088" s="818"/>
      <c r="P1088" s="818"/>
      <c r="Q1088" s="960"/>
      <c r="R1088" s="584"/>
      <c r="S1088" s="465" t="s">
        <v>289</v>
      </c>
    </row>
    <row r="1089" spans="3:19" ht="18.600000000000001" customHeight="1">
      <c r="D1089" s="898"/>
      <c r="E1089" s="898"/>
      <c r="F1089" s="898"/>
      <c r="G1089" s="898"/>
      <c r="H1089" s="898"/>
      <c r="I1089" s="898"/>
      <c r="J1089" s="898"/>
      <c r="K1089" s="1038"/>
      <c r="L1089" s="1038"/>
      <c r="M1089" s="1038"/>
      <c r="N1089" s="465" t="s">
        <v>121</v>
      </c>
      <c r="O1089" s="818"/>
      <c r="P1089" s="818"/>
      <c r="Q1089" s="960"/>
      <c r="R1089" s="584"/>
      <c r="S1089" s="465" t="s">
        <v>289</v>
      </c>
    </row>
    <row r="1090" spans="3:19" ht="18.600000000000001" customHeight="1">
      <c r="D1090" s="898"/>
      <c r="E1090" s="898"/>
      <c r="F1090" s="898"/>
      <c r="G1090" s="898"/>
      <c r="H1090" s="898"/>
      <c r="I1090" s="898"/>
      <c r="J1090" s="898"/>
      <c r="K1090" s="1038"/>
      <c r="L1090" s="1038"/>
      <c r="M1090" s="1038"/>
      <c r="N1090" s="465" t="s">
        <v>121</v>
      </c>
      <c r="O1090" s="818"/>
      <c r="P1090" s="818"/>
      <c r="Q1090" s="960"/>
      <c r="R1090" s="584"/>
      <c r="S1090" s="465" t="s">
        <v>289</v>
      </c>
    </row>
    <row r="1091" spans="3:19" ht="18.600000000000001" customHeight="1">
      <c r="D1091" s="898"/>
      <c r="E1091" s="898"/>
      <c r="F1091" s="898"/>
      <c r="G1091" s="898"/>
      <c r="H1091" s="898"/>
      <c r="I1091" s="898"/>
      <c r="J1091" s="898"/>
      <c r="K1091" s="1038"/>
      <c r="L1091" s="1038"/>
      <c r="M1091" s="1038"/>
      <c r="N1091" s="465" t="s">
        <v>121</v>
      </c>
      <c r="O1091" s="818"/>
      <c r="P1091" s="818"/>
      <c r="Q1091" s="960"/>
      <c r="R1091" s="584"/>
      <c r="S1091" s="465" t="s">
        <v>289</v>
      </c>
    </row>
    <row r="1092" spans="3:19" ht="18.600000000000001" customHeight="1">
      <c r="D1092" s="898"/>
      <c r="E1092" s="898"/>
      <c r="F1092" s="898"/>
      <c r="G1092" s="898"/>
      <c r="H1092" s="898"/>
      <c r="I1092" s="898"/>
      <c r="J1092" s="898"/>
      <c r="K1092" s="1038"/>
      <c r="L1092" s="1038"/>
      <c r="M1092" s="1038"/>
      <c r="N1092" s="465" t="s">
        <v>121</v>
      </c>
      <c r="O1092" s="818"/>
      <c r="P1092" s="818"/>
      <c r="Q1092" s="960"/>
      <c r="R1092" s="584"/>
      <c r="S1092" s="465" t="s">
        <v>91</v>
      </c>
    </row>
    <row r="1093" spans="3:19" ht="18.600000000000001" customHeight="1">
      <c r="D1093" s="898"/>
      <c r="E1093" s="898"/>
      <c r="F1093" s="898"/>
      <c r="G1093" s="898"/>
      <c r="H1093" s="898"/>
      <c r="I1093" s="898"/>
      <c r="J1093" s="898"/>
      <c r="K1093" s="1038"/>
      <c r="L1093" s="1038"/>
      <c r="M1093" s="1038"/>
      <c r="N1093" s="465" t="s">
        <v>121</v>
      </c>
      <c r="O1093" s="818"/>
      <c r="P1093" s="818"/>
      <c r="Q1093" s="960"/>
      <c r="R1093" s="584"/>
      <c r="S1093" s="465" t="s">
        <v>91</v>
      </c>
    </row>
    <row r="1094" spans="3:19" ht="18.600000000000001" customHeight="1">
      <c r="D1094" s="898"/>
      <c r="E1094" s="898"/>
      <c r="F1094" s="898"/>
      <c r="G1094" s="898"/>
      <c r="H1094" s="898"/>
      <c r="I1094" s="898"/>
      <c r="J1094" s="898"/>
      <c r="K1094" s="1038"/>
      <c r="L1094" s="1038"/>
      <c r="M1094" s="1038"/>
      <c r="N1094" s="465" t="s">
        <v>121</v>
      </c>
      <c r="O1094" s="818"/>
      <c r="P1094" s="818"/>
      <c r="Q1094" s="960"/>
      <c r="R1094" s="584"/>
      <c r="S1094" s="465" t="s">
        <v>289</v>
      </c>
    </row>
    <row r="1095" spans="3:19" ht="18.600000000000001" customHeight="1">
      <c r="D1095" s="898"/>
      <c r="E1095" s="898"/>
      <c r="F1095" s="898"/>
      <c r="G1095" s="898"/>
      <c r="H1095" s="898"/>
      <c r="I1095" s="898"/>
      <c r="J1095" s="898"/>
      <c r="K1095" s="1038"/>
      <c r="L1095" s="1038"/>
      <c r="M1095" s="1038"/>
      <c r="N1095" s="465" t="s">
        <v>121</v>
      </c>
      <c r="O1095" s="818"/>
      <c r="P1095" s="818"/>
      <c r="Q1095" s="960"/>
      <c r="R1095" s="584"/>
      <c r="S1095" s="465" t="s">
        <v>289</v>
      </c>
    </row>
    <row r="1096" spans="3:19" ht="16.5" customHeight="1">
      <c r="E1096" s="147" t="s">
        <v>921</v>
      </c>
    </row>
    <row r="1097" spans="3:19" ht="9.6" customHeight="1"/>
    <row r="1098" spans="3:19" ht="16.5" customHeight="1">
      <c r="C1098" s="62" t="str">
        <f>"（２）令和"&amp;Y1-1&amp;"年度末の未払金の状況"</f>
        <v>（２）令和7年度末の未払金の状況</v>
      </c>
    </row>
    <row r="1099" spans="3:19" ht="16.5" customHeight="1">
      <c r="D1099" s="64" t="s">
        <v>1683</v>
      </c>
    </row>
    <row r="1100" spans="3:19" ht="39.6" customHeight="1">
      <c r="D1100" s="809" t="s">
        <v>325</v>
      </c>
      <c r="E1100" s="809"/>
      <c r="F1100" s="809"/>
      <c r="G1100" s="809"/>
      <c r="H1100" s="809"/>
      <c r="I1100" s="809"/>
      <c r="J1100" s="809"/>
      <c r="K1100" s="809" t="s">
        <v>151</v>
      </c>
      <c r="L1100" s="809"/>
      <c r="M1100" s="809"/>
      <c r="N1100" s="776"/>
      <c r="O1100" s="776" t="s">
        <v>323</v>
      </c>
      <c r="P1100" s="776"/>
      <c r="Q1100" s="776"/>
      <c r="R1100" s="1088" t="s">
        <v>506</v>
      </c>
      <c r="S1100" s="1089"/>
    </row>
    <row r="1101" spans="3:19" ht="18.95" customHeight="1">
      <c r="D1101" s="898"/>
      <c r="E1101" s="898"/>
      <c r="F1101" s="898"/>
      <c r="G1101" s="898"/>
      <c r="H1101" s="898"/>
      <c r="I1101" s="898"/>
      <c r="J1101" s="898"/>
      <c r="K1101" s="1038"/>
      <c r="L1101" s="1038"/>
      <c r="M1101" s="1038"/>
      <c r="N1101" s="465" t="s">
        <v>121</v>
      </c>
      <c r="O1101" s="818"/>
      <c r="P1101" s="818"/>
      <c r="Q1101" s="960"/>
      <c r="R1101" s="584"/>
      <c r="S1101" s="465" t="s">
        <v>91</v>
      </c>
    </row>
    <row r="1102" spans="3:19" ht="18.95" customHeight="1">
      <c r="D1102" s="898"/>
      <c r="E1102" s="898"/>
      <c r="F1102" s="898"/>
      <c r="G1102" s="898"/>
      <c r="H1102" s="898"/>
      <c r="I1102" s="898"/>
      <c r="J1102" s="898"/>
      <c r="K1102" s="1038"/>
      <c r="L1102" s="1038"/>
      <c r="M1102" s="1038"/>
      <c r="N1102" s="465" t="s">
        <v>121</v>
      </c>
      <c r="O1102" s="818"/>
      <c r="P1102" s="818"/>
      <c r="Q1102" s="960"/>
      <c r="R1102" s="584"/>
      <c r="S1102" s="465" t="s">
        <v>91</v>
      </c>
    </row>
    <row r="1103" spans="3:19" ht="18.95" customHeight="1">
      <c r="D1103" s="898"/>
      <c r="E1103" s="898"/>
      <c r="F1103" s="898"/>
      <c r="G1103" s="898"/>
      <c r="H1103" s="898"/>
      <c r="I1103" s="898"/>
      <c r="J1103" s="898"/>
      <c r="K1103" s="1038"/>
      <c r="L1103" s="1038"/>
      <c r="M1103" s="1038"/>
      <c r="N1103" s="465" t="s">
        <v>121</v>
      </c>
      <c r="O1103" s="818"/>
      <c r="P1103" s="818"/>
      <c r="Q1103" s="960"/>
      <c r="R1103" s="584"/>
      <c r="S1103" s="465" t="s">
        <v>289</v>
      </c>
    </row>
    <row r="1104" spans="3:19" ht="18.95" customHeight="1">
      <c r="D1104" s="898"/>
      <c r="E1104" s="898"/>
      <c r="F1104" s="898"/>
      <c r="G1104" s="898"/>
      <c r="H1104" s="898"/>
      <c r="I1104" s="898"/>
      <c r="J1104" s="898"/>
      <c r="K1104" s="1038"/>
      <c r="L1104" s="1038"/>
      <c r="M1104" s="1038"/>
      <c r="N1104" s="465" t="s">
        <v>121</v>
      </c>
      <c r="O1104" s="818"/>
      <c r="P1104" s="818"/>
      <c r="Q1104" s="960"/>
      <c r="R1104" s="584"/>
      <c r="S1104" s="465" t="s">
        <v>289</v>
      </c>
    </row>
    <row r="1105" spans="4:19" ht="18.95" customHeight="1">
      <c r="D1105" s="898"/>
      <c r="E1105" s="898"/>
      <c r="F1105" s="898"/>
      <c r="G1105" s="898"/>
      <c r="H1105" s="898"/>
      <c r="I1105" s="898"/>
      <c r="J1105" s="898"/>
      <c r="K1105" s="1038"/>
      <c r="L1105" s="1038"/>
      <c r="M1105" s="1038"/>
      <c r="N1105" s="465" t="s">
        <v>121</v>
      </c>
      <c r="O1105" s="818"/>
      <c r="P1105" s="818"/>
      <c r="Q1105" s="960"/>
      <c r="R1105" s="584"/>
      <c r="S1105" s="465" t="s">
        <v>289</v>
      </c>
    </row>
    <row r="1106" spans="4:19" ht="18.95" customHeight="1">
      <c r="D1106" s="898"/>
      <c r="E1106" s="898"/>
      <c r="F1106" s="898"/>
      <c r="G1106" s="898"/>
      <c r="H1106" s="898"/>
      <c r="I1106" s="898"/>
      <c r="J1106" s="898"/>
      <c r="K1106" s="1038"/>
      <c r="L1106" s="1038"/>
      <c r="M1106" s="1038"/>
      <c r="N1106" s="465" t="s">
        <v>121</v>
      </c>
      <c r="O1106" s="818"/>
      <c r="P1106" s="818"/>
      <c r="Q1106" s="960"/>
      <c r="R1106" s="584"/>
      <c r="S1106" s="465" t="s">
        <v>289</v>
      </c>
    </row>
    <row r="1107" spans="4:19" ht="18.95" customHeight="1">
      <c r="D1107" s="898"/>
      <c r="E1107" s="898"/>
      <c r="F1107" s="898"/>
      <c r="G1107" s="898"/>
      <c r="H1107" s="898"/>
      <c r="I1107" s="898"/>
      <c r="J1107" s="898"/>
      <c r="K1107" s="1038"/>
      <c r="L1107" s="1038"/>
      <c r="M1107" s="1038"/>
      <c r="N1107" s="465" t="s">
        <v>121</v>
      </c>
      <c r="O1107" s="818"/>
      <c r="P1107" s="818"/>
      <c r="Q1107" s="960"/>
      <c r="R1107" s="584"/>
      <c r="S1107" s="465" t="s">
        <v>289</v>
      </c>
    </row>
    <row r="1108" spans="4:19" ht="18.95" customHeight="1">
      <c r="D1108" s="898"/>
      <c r="E1108" s="898"/>
      <c r="F1108" s="898"/>
      <c r="G1108" s="898"/>
      <c r="H1108" s="898"/>
      <c r="I1108" s="898"/>
      <c r="J1108" s="898"/>
      <c r="K1108" s="1038"/>
      <c r="L1108" s="1038"/>
      <c r="M1108" s="1038"/>
      <c r="N1108" s="465" t="s">
        <v>121</v>
      </c>
      <c r="O1108" s="818"/>
      <c r="P1108" s="818"/>
      <c r="Q1108" s="960"/>
      <c r="R1108" s="584"/>
      <c r="S1108" s="465" t="s">
        <v>289</v>
      </c>
    </row>
    <row r="1109" spans="4:19" ht="18.95" customHeight="1">
      <c r="D1109" s="898"/>
      <c r="E1109" s="898"/>
      <c r="F1109" s="898"/>
      <c r="G1109" s="898"/>
      <c r="H1109" s="898"/>
      <c r="I1109" s="898"/>
      <c r="J1109" s="898"/>
      <c r="K1109" s="1038"/>
      <c r="L1109" s="1038"/>
      <c r="M1109" s="1038"/>
      <c r="N1109" s="465" t="s">
        <v>121</v>
      </c>
      <c r="O1109" s="818"/>
      <c r="P1109" s="818"/>
      <c r="Q1109" s="960"/>
      <c r="R1109" s="584"/>
      <c r="S1109" s="465" t="s">
        <v>289</v>
      </c>
    </row>
    <row r="1110" spans="4:19" ht="18.95" customHeight="1">
      <c r="D1110" s="898"/>
      <c r="E1110" s="898"/>
      <c r="F1110" s="898"/>
      <c r="G1110" s="898"/>
      <c r="H1110" s="898"/>
      <c r="I1110" s="898"/>
      <c r="J1110" s="898"/>
      <c r="K1110" s="1038"/>
      <c r="L1110" s="1038"/>
      <c r="M1110" s="1038"/>
      <c r="N1110" s="465" t="s">
        <v>121</v>
      </c>
      <c r="O1110" s="818"/>
      <c r="P1110" s="818"/>
      <c r="Q1110" s="960"/>
      <c r="R1110" s="584"/>
      <c r="S1110" s="465" t="s">
        <v>289</v>
      </c>
    </row>
    <row r="1111" spans="4:19" ht="18.95" customHeight="1">
      <c r="D1111" s="898"/>
      <c r="E1111" s="898"/>
      <c r="F1111" s="898"/>
      <c r="G1111" s="898"/>
      <c r="H1111" s="898"/>
      <c r="I1111" s="898"/>
      <c r="J1111" s="898"/>
      <c r="K1111" s="1038"/>
      <c r="L1111" s="1038"/>
      <c r="M1111" s="1038"/>
      <c r="N1111" s="465" t="s">
        <v>121</v>
      </c>
      <c r="O1111" s="818"/>
      <c r="P1111" s="818"/>
      <c r="Q1111" s="960"/>
      <c r="R1111" s="584"/>
      <c r="S1111" s="465" t="s">
        <v>289</v>
      </c>
    </row>
    <row r="1112" spans="4:19" ht="18.95" customHeight="1">
      <c r="D1112" s="898"/>
      <c r="E1112" s="898"/>
      <c r="F1112" s="898"/>
      <c r="G1112" s="898"/>
      <c r="H1112" s="898"/>
      <c r="I1112" s="898"/>
      <c r="J1112" s="898"/>
      <c r="K1112" s="1038"/>
      <c r="L1112" s="1038"/>
      <c r="M1112" s="1038"/>
      <c r="N1112" s="465" t="s">
        <v>121</v>
      </c>
      <c r="O1112" s="818"/>
      <c r="P1112" s="818"/>
      <c r="Q1112" s="960"/>
      <c r="R1112" s="584"/>
      <c r="S1112" s="465" t="s">
        <v>91</v>
      </c>
    </row>
    <row r="1113" spans="4:19" ht="18.95" customHeight="1">
      <c r="D1113" s="898"/>
      <c r="E1113" s="898"/>
      <c r="F1113" s="898"/>
      <c r="G1113" s="898"/>
      <c r="H1113" s="898"/>
      <c r="I1113" s="898"/>
      <c r="J1113" s="898"/>
      <c r="K1113" s="1038"/>
      <c r="L1113" s="1038"/>
      <c r="M1113" s="1038"/>
      <c r="N1113" s="465" t="s">
        <v>121</v>
      </c>
      <c r="O1113" s="818"/>
      <c r="P1113" s="818"/>
      <c r="Q1113" s="960"/>
      <c r="R1113" s="584"/>
      <c r="S1113" s="465" t="s">
        <v>91</v>
      </c>
    </row>
    <row r="1114" spans="4:19" ht="18.95" customHeight="1">
      <c r="D1114" s="898"/>
      <c r="E1114" s="898"/>
      <c r="F1114" s="898"/>
      <c r="G1114" s="898"/>
      <c r="H1114" s="898"/>
      <c r="I1114" s="898"/>
      <c r="J1114" s="898"/>
      <c r="K1114" s="1038"/>
      <c r="L1114" s="1038"/>
      <c r="M1114" s="1038"/>
      <c r="N1114" s="465" t="s">
        <v>121</v>
      </c>
      <c r="O1114" s="818"/>
      <c r="P1114" s="818"/>
      <c r="Q1114" s="960"/>
      <c r="R1114" s="584"/>
      <c r="S1114" s="465" t="s">
        <v>289</v>
      </c>
    </row>
    <row r="1115" spans="4:19" ht="18.95" customHeight="1">
      <c r="D1115" s="898"/>
      <c r="E1115" s="898"/>
      <c r="F1115" s="898"/>
      <c r="G1115" s="898"/>
      <c r="H1115" s="898"/>
      <c r="I1115" s="898"/>
      <c r="J1115" s="898"/>
      <c r="K1115" s="1038"/>
      <c r="L1115" s="1038"/>
      <c r="M1115" s="1038"/>
      <c r="N1115" s="465" t="s">
        <v>121</v>
      </c>
      <c r="O1115" s="818"/>
      <c r="P1115" s="818"/>
      <c r="Q1115" s="960"/>
      <c r="R1115" s="584"/>
      <c r="S1115" s="465" t="s">
        <v>289</v>
      </c>
    </row>
    <row r="1116" spans="4:19" ht="18.95" customHeight="1">
      <c r="D1116" s="898"/>
      <c r="E1116" s="898"/>
      <c r="F1116" s="898"/>
      <c r="G1116" s="898"/>
      <c r="H1116" s="898"/>
      <c r="I1116" s="898"/>
      <c r="J1116" s="898"/>
      <c r="K1116" s="1038"/>
      <c r="L1116" s="1038"/>
      <c r="M1116" s="1038"/>
      <c r="N1116" s="465" t="s">
        <v>121</v>
      </c>
      <c r="O1116" s="818"/>
      <c r="P1116" s="818"/>
      <c r="Q1116" s="960"/>
      <c r="R1116" s="584"/>
      <c r="S1116" s="465" t="s">
        <v>289</v>
      </c>
    </row>
    <row r="1117" spans="4:19" ht="18.95" customHeight="1">
      <c r="D1117" s="898"/>
      <c r="E1117" s="898"/>
      <c r="F1117" s="898"/>
      <c r="G1117" s="898"/>
      <c r="H1117" s="898"/>
      <c r="I1117" s="898"/>
      <c r="J1117" s="898"/>
      <c r="K1117" s="1038"/>
      <c r="L1117" s="1038"/>
      <c r="M1117" s="1038"/>
      <c r="N1117" s="465" t="s">
        <v>121</v>
      </c>
      <c r="O1117" s="818"/>
      <c r="P1117" s="818"/>
      <c r="Q1117" s="960"/>
      <c r="R1117" s="584"/>
      <c r="S1117" s="465" t="s">
        <v>289</v>
      </c>
    </row>
    <row r="1118" spans="4:19" ht="18.95" customHeight="1">
      <c r="D1118" s="898"/>
      <c r="E1118" s="898"/>
      <c r="F1118" s="898"/>
      <c r="G1118" s="898"/>
      <c r="H1118" s="898"/>
      <c r="I1118" s="898"/>
      <c r="J1118" s="898"/>
      <c r="K1118" s="1038"/>
      <c r="L1118" s="1038"/>
      <c r="M1118" s="1038"/>
      <c r="N1118" s="465" t="s">
        <v>121</v>
      </c>
      <c r="O1118" s="818"/>
      <c r="P1118" s="818"/>
      <c r="Q1118" s="960"/>
      <c r="R1118" s="584"/>
      <c r="S1118" s="465" t="s">
        <v>289</v>
      </c>
    </row>
    <row r="1119" spans="4:19" ht="18.95" customHeight="1">
      <c r="D1119" s="898"/>
      <c r="E1119" s="898"/>
      <c r="F1119" s="898"/>
      <c r="G1119" s="898"/>
      <c r="H1119" s="898"/>
      <c r="I1119" s="898"/>
      <c r="J1119" s="898"/>
      <c r="K1119" s="1038"/>
      <c r="L1119" s="1038"/>
      <c r="M1119" s="1038"/>
      <c r="N1119" s="465" t="s">
        <v>121</v>
      </c>
      <c r="O1119" s="818"/>
      <c r="P1119" s="818"/>
      <c r="Q1119" s="960"/>
      <c r="R1119" s="584"/>
      <c r="S1119" s="465" t="s">
        <v>289</v>
      </c>
    </row>
    <row r="1120" spans="4:19" ht="16.5" customHeight="1">
      <c r="E1120" s="147" t="s">
        <v>921</v>
      </c>
    </row>
    <row r="1121" spans="1:24" ht="17.100000000000001" customHeight="1"/>
    <row r="1122" spans="1:24" ht="16.5" customHeight="1">
      <c r="C1122" s="62" t="str">
        <f>"（３）源泉税及び私学共済掛金の滞納(㊟)状況（令和"&amp;Y1-1&amp;"年度）"</f>
        <v>（３）源泉税及び私学共済掛金の滞納(㊟)状況（令和7年度）</v>
      </c>
    </row>
    <row r="1123" spans="1:24" ht="33.950000000000003" customHeight="1">
      <c r="D1123" s="792"/>
      <c r="E1123" s="792"/>
      <c r="F1123" s="792"/>
      <c r="G1123" s="1610" t="s">
        <v>330</v>
      </c>
      <c r="H1123" s="820"/>
      <c r="I1123" s="1611" t="s">
        <v>328</v>
      </c>
      <c r="J1123" s="1204"/>
      <c r="K1123" s="1204"/>
      <c r="L1123" s="792"/>
      <c r="M1123" s="1611" t="s">
        <v>329</v>
      </c>
      <c r="N1123" s="1204"/>
      <c r="O1123" s="1204"/>
      <c r="P1123" s="792"/>
      <c r="Q1123" s="1611" t="str">
        <f>"滞納額の
令和"&amp;Y1-1&amp;"年度末残高"</f>
        <v>滞納額の
令和7年度末残高</v>
      </c>
      <c r="R1123" s="1204"/>
      <c r="S1123" s="1204"/>
      <c r="T1123" s="792"/>
    </row>
    <row r="1124" spans="1:24" ht="19.5" customHeight="1">
      <c r="D1124" s="1023" t="s">
        <v>326</v>
      </c>
      <c r="E1124" s="817"/>
      <c r="F1124" s="912"/>
      <c r="G1124" s="778"/>
      <c r="H1124" s="800"/>
      <c r="I1124" s="1129"/>
      <c r="J1124" s="1130"/>
      <c r="K1124" s="1131"/>
      <c r="L1124" s="464" t="s">
        <v>121</v>
      </c>
      <c r="M1124" s="1129"/>
      <c r="N1124" s="1130"/>
      <c r="O1124" s="1131"/>
      <c r="P1124" s="464" t="s">
        <v>121</v>
      </c>
      <c r="Q1124" s="1129"/>
      <c r="R1124" s="1130"/>
      <c r="S1124" s="1131"/>
      <c r="T1124" s="465" t="s">
        <v>121</v>
      </c>
    </row>
    <row r="1125" spans="1:24" ht="19.5" customHeight="1">
      <c r="D1125" s="1023" t="s">
        <v>327</v>
      </c>
      <c r="E1125" s="817"/>
      <c r="F1125" s="912"/>
      <c r="G1125" s="778"/>
      <c r="H1125" s="800"/>
      <c r="I1125" s="1129"/>
      <c r="J1125" s="1130"/>
      <c r="K1125" s="1131"/>
      <c r="L1125" s="464" t="s">
        <v>121</v>
      </c>
      <c r="M1125" s="1129"/>
      <c r="N1125" s="1130"/>
      <c r="O1125" s="1131"/>
      <c r="P1125" s="464" t="s">
        <v>121</v>
      </c>
      <c r="Q1125" s="1129"/>
      <c r="R1125" s="1130"/>
      <c r="S1125" s="1131"/>
      <c r="T1125" s="465" t="s">
        <v>121</v>
      </c>
    </row>
    <row r="1126" spans="1:24" ht="16.5" customHeight="1">
      <c r="E1126" s="147" t="s">
        <v>331</v>
      </c>
    </row>
    <row r="1127" spans="1:24" ht="16.5" customHeight="1">
      <c r="E1127" s="147" t="s">
        <v>922</v>
      </c>
    </row>
    <row r="1128" spans="1:24" ht="9.6" customHeight="1"/>
    <row r="1129" spans="1:24" ht="12" customHeight="1"/>
    <row r="1130" spans="1:24" ht="17.45" customHeight="1">
      <c r="P1130" s="792" t="s">
        <v>928</v>
      </c>
      <c r="Q1130" s="792"/>
      <c r="R1130" s="792"/>
      <c r="S1130" s="820">
        <f>$Q$11</f>
        <v>0</v>
      </c>
      <c r="T1130" s="820"/>
      <c r="U1130" s="820"/>
      <c r="V1130" s="820"/>
      <c r="W1130" s="820"/>
      <c r="X1130" s="820"/>
    </row>
    <row r="1131" spans="1:24" ht="16.5" customHeight="1">
      <c r="A1131" s="670" t="s">
        <v>332</v>
      </c>
    </row>
    <row r="1132" spans="1:24" ht="16.5" customHeight="1">
      <c r="B1132" s="427" t="s">
        <v>923</v>
      </c>
    </row>
    <row r="1133" spans="1:24" ht="16.5" customHeight="1">
      <c r="C1133" s="62" t="s">
        <v>924</v>
      </c>
    </row>
    <row r="1134" spans="1:24" ht="18" customHeight="1">
      <c r="D1134" s="883" t="s">
        <v>1295</v>
      </c>
      <c r="E1134" s="884"/>
      <c r="F1134" s="884"/>
      <c r="G1134" s="884"/>
      <c r="H1134" s="884"/>
      <c r="I1134" s="884"/>
      <c r="J1134" s="885"/>
      <c r="K1134" s="800"/>
      <c r="L1134" s="801"/>
      <c r="M1134" s="801"/>
      <c r="N1134" s="802"/>
    </row>
    <row r="1135" spans="1:24" ht="16.5" customHeight="1">
      <c r="E1135" s="147" t="s">
        <v>925</v>
      </c>
    </row>
    <row r="1136" spans="1:24" ht="16.5" customHeight="1">
      <c r="E1136" s="147"/>
      <c r="T1136" s="903" t="s">
        <v>1226</v>
      </c>
      <c r="U1136" s="904"/>
      <c r="V1136" s="904"/>
      <c r="W1136" s="904"/>
      <c r="X1136" s="905"/>
    </row>
    <row r="1137" spans="2:24" ht="9.6" customHeight="1"/>
    <row r="1138" spans="2:24" ht="16.5" customHeight="1">
      <c r="B1138" s="427" t="s">
        <v>334</v>
      </c>
    </row>
    <row r="1139" spans="2:24" ht="16.5" customHeight="1">
      <c r="C1139" s="62" t="s">
        <v>929</v>
      </c>
    </row>
    <row r="1140" spans="2:24" ht="16.5" customHeight="1">
      <c r="D1140" s="1082"/>
      <c r="E1140" s="845"/>
      <c r="F1140" s="846"/>
      <c r="G1140" s="776" t="s">
        <v>1515</v>
      </c>
      <c r="H1140" s="776"/>
      <c r="I1140" s="776"/>
      <c r="J1140" s="776"/>
      <c r="K1140" s="776"/>
      <c r="L1140" s="776"/>
      <c r="M1140" s="776" t="s">
        <v>341</v>
      </c>
      <c r="N1140" s="776"/>
      <c r="O1140" s="776"/>
      <c r="P1140" s="776"/>
      <c r="Q1140" s="776"/>
      <c r="R1140" s="776"/>
      <c r="S1140" s="1162" t="s">
        <v>926</v>
      </c>
      <c r="T1140" s="1163"/>
    </row>
    <row r="1141" spans="2:24" ht="42.95" customHeight="1">
      <c r="D1141" s="847"/>
      <c r="E1141" s="848"/>
      <c r="F1141" s="849"/>
      <c r="G1141" s="809"/>
      <c r="H1141" s="776"/>
      <c r="I1141" s="809"/>
      <c r="J1141" s="776"/>
      <c r="K1141" s="809"/>
      <c r="L1141" s="776"/>
      <c r="M1141" s="1137" t="s">
        <v>338</v>
      </c>
      <c r="N1141" s="1138"/>
      <c r="O1141" s="1138" t="s">
        <v>339</v>
      </c>
      <c r="P1141" s="1138"/>
      <c r="Q1141" s="1138" t="s">
        <v>1911</v>
      </c>
      <c r="R1141" s="1612"/>
      <c r="S1141" s="1164"/>
      <c r="T1141" s="1165"/>
    </row>
    <row r="1142" spans="2:24" ht="19.5" customHeight="1">
      <c r="D1142" s="819" t="s">
        <v>335</v>
      </c>
      <c r="E1142" s="819"/>
      <c r="F1142" s="816"/>
      <c r="G1142" s="389"/>
      <c r="H1142" s="464" t="s">
        <v>20</v>
      </c>
      <c r="I1142" s="389"/>
      <c r="J1142" s="464" t="s">
        <v>21</v>
      </c>
      <c r="K1142" s="389"/>
      <c r="L1142" s="465" t="s">
        <v>22</v>
      </c>
      <c r="M1142" s="1141"/>
      <c r="N1142" s="831"/>
      <c r="O1142" s="831"/>
      <c r="P1142" s="831"/>
      <c r="Q1142" s="831"/>
      <c r="R1142" s="1142"/>
      <c r="S1142" s="1135"/>
      <c r="T1142" s="1136"/>
    </row>
    <row r="1143" spans="2:24" ht="5.45" customHeight="1">
      <c r="D1143" s="360"/>
      <c r="E1143" s="360"/>
      <c r="F1143" s="360"/>
      <c r="M1143" s="692"/>
      <c r="N1143" s="692"/>
      <c r="O1143" s="692"/>
      <c r="P1143" s="692"/>
      <c r="Q1143" s="692"/>
      <c r="R1143" s="692"/>
      <c r="S1143" s="692"/>
      <c r="T1143" s="692"/>
    </row>
    <row r="1144" spans="2:24" ht="44.1" customHeight="1">
      <c r="D1144" s="646"/>
      <c r="E1144" s="646"/>
      <c r="F1144" s="646"/>
      <c r="H1144" s="446"/>
      <c r="J1144" s="446"/>
      <c r="L1144" s="449"/>
      <c r="M1144" s="1137" t="s">
        <v>578</v>
      </c>
      <c r="N1144" s="1138"/>
      <c r="O1144" s="1138" t="s">
        <v>579</v>
      </c>
      <c r="P1144" s="1138"/>
      <c r="Q1144" s="1138" t="s">
        <v>1911</v>
      </c>
      <c r="R1144" s="1612"/>
      <c r="S1144" s="1608" t="s">
        <v>926</v>
      </c>
      <c r="T1144" s="1609"/>
    </row>
    <row r="1145" spans="2:24" ht="19.5" customHeight="1">
      <c r="D1145" s="819" t="s">
        <v>336</v>
      </c>
      <c r="E1145" s="819"/>
      <c r="F1145" s="816"/>
      <c r="G1145" s="389"/>
      <c r="H1145" s="464" t="s">
        <v>20</v>
      </c>
      <c r="I1145" s="389"/>
      <c r="J1145" s="464" t="s">
        <v>21</v>
      </c>
      <c r="K1145" s="389"/>
      <c r="L1145" s="465" t="s">
        <v>22</v>
      </c>
      <c r="M1145" s="1141"/>
      <c r="N1145" s="831"/>
      <c r="O1145" s="831"/>
      <c r="P1145" s="831"/>
      <c r="Q1145" s="831"/>
      <c r="R1145" s="1142"/>
      <c r="S1145" s="1135"/>
      <c r="T1145" s="1136"/>
    </row>
    <row r="1146" spans="2:24" ht="5.45" customHeight="1">
      <c r="D1146" s="360"/>
      <c r="E1146" s="360"/>
      <c r="F1146" s="360"/>
      <c r="M1146" s="692"/>
      <c r="N1146" s="692"/>
      <c r="O1146" s="692"/>
      <c r="P1146" s="692"/>
      <c r="Q1146" s="692"/>
      <c r="R1146" s="692"/>
      <c r="S1146" s="692"/>
      <c r="T1146" s="692"/>
      <c r="U1146" s="692"/>
      <c r="V1146" s="692"/>
      <c r="W1146" s="692"/>
      <c r="X1146" s="692"/>
    </row>
    <row r="1147" spans="2:24" ht="26.45" customHeight="1">
      <c r="M1147" s="1613" t="s">
        <v>468</v>
      </c>
      <c r="N1147" s="1139"/>
      <c r="O1147" s="1139" t="s">
        <v>469</v>
      </c>
      <c r="P1147" s="1139"/>
      <c r="Q1147" s="1139" t="s">
        <v>343</v>
      </c>
      <c r="R1147" s="1140"/>
    </row>
    <row r="1148" spans="2:24" ht="29.45" customHeight="1">
      <c r="D1148" s="819" t="s">
        <v>337</v>
      </c>
      <c r="E1148" s="819"/>
      <c r="F1148" s="816"/>
      <c r="G1148" s="389"/>
      <c r="H1148" s="464" t="s">
        <v>20</v>
      </c>
      <c r="I1148" s="389"/>
      <c r="J1148" s="464" t="s">
        <v>21</v>
      </c>
      <c r="K1148" s="389"/>
      <c r="L1148" s="465" t="s">
        <v>22</v>
      </c>
      <c r="M1148" s="1141"/>
      <c r="N1148" s="831"/>
      <c r="O1148" s="831"/>
      <c r="P1148" s="831"/>
      <c r="Q1148" s="831"/>
      <c r="R1148" s="1142"/>
    </row>
    <row r="1149" spans="2:24" ht="16.5" customHeight="1">
      <c r="E1149" s="147" t="s">
        <v>930</v>
      </c>
    </row>
    <row r="1150" spans="2:24" ht="19.5" customHeight="1">
      <c r="E1150" s="147"/>
      <c r="S1150" s="903" t="s">
        <v>1410</v>
      </c>
      <c r="T1150" s="904"/>
      <c r="U1150" s="904"/>
      <c r="V1150" s="904"/>
      <c r="W1150" s="904"/>
      <c r="X1150" s="905"/>
    </row>
    <row r="1151" spans="2:24" ht="11.45" customHeight="1"/>
    <row r="1152" spans="2:24" ht="17.45" customHeight="1">
      <c r="P1152" s="792" t="s">
        <v>772</v>
      </c>
      <c r="Q1152" s="792"/>
      <c r="R1152" s="792"/>
      <c r="S1152" s="820">
        <f>$Q$11</f>
        <v>0</v>
      </c>
      <c r="T1152" s="820"/>
      <c r="U1152" s="820"/>
      <c r="V1152" s="820"/>
      <c r="W1152" s="820"/>
      <c r="X1152" s="820"/>
    </row>
    <row r="1153" spans="2:20" ht="16.5" customHeight="1">
      <c r="B1153" s="427" t="s">
        <v>1912</v>
      </c>
    </row>
    <row r="1154" spans="2:20" ht="16.5" customHeight="1">
      <c r="C1154" s="62" t="s">
        <v>1913</v>
      </c>
    </row>
    <row r="1155" spans="2:20" ht="31.5" customHeight="1">
      <c r="D1155" s="776"/>
      <c r="E1155" s="776"/>
      <c r="F1155" s="809" t="s">
        <v>1516</v>
      </c>
      <c r="G1155" s="776"/>
      <c r="H1155" s="809"/>
      <c r="I1155" s="776"/>
      <c r="J1155" s="809"/>
      <c r="K1155" s="776"/>
      <c r="L1155" s="809" t="s">
        <v>344</v>
      </c>
      <c r="M1155" s="809"/>
      <c r="N1155" s="809"/>
      <c r="O1155" s="809"/>
      <c r="P1155" s="809"/>
      <c r="Q1155" s="830" t="s">
        <v>1914</v>
      </c>
      <c r="R1155" s="830"/>
      <c r="S1155" s="891" t="s">
        <v>345</v>
      </c>
      <c r="T1155" s="819"/>
    </row>
    <row r="1156" spans="2:20" ht="18.95" customHeight="1">
      <c r="D1156" s="776" t="s">
        <v>342</v>
      </c>
      <c r="E1156" s="810"/>
      <c r="F1156" s="389"/>
      <c r="G1156" s="446" t="s">
        <v>20</v>
      </c>
      <c r="H1156" s="389"/>
      <c r="I1156" s="446" t="s">
        <v>21</v>
      </c>
      <c r="J1156" s="389"/>
      <c r="K1156" s="446" t="s">
        <v>22</v>
      </c>
      <c r="L1156" s="1132"/>
      <c r="M1156" s="1133"/>
      <c r="N1156" s="1133"/>
      <c r="O1156" s="1133"/>
      <c r="P1156" s="1134"/>
      <c r="Q1156" s="778"/>
      <c r="R1156" s="778"/>
      <c r="S1156" s="649"/>
      <c r="T1156" s="465" t="s">
        <v>49</v>
      </c>
    </row>
    <row r="1157" spans="2:20" ht="18.95" customHeight="1">
      <c r="D1157" s="776" t="s">
        <v>343</v>
      </c>
      <c r="E1157" s="810"/>
      <c r="F1157" s="584"/>
      <c r="G1157" s="464" t="s">
        <v>20</v>
      </c>
      <c r="H1157" s="584"/>
      <c r="I1157" s="464" t="s">
        <v>21</v>
      </c>
      <c r="J1157" s="584"/>
      <c r="K1157" s="464" t="s">
        <v>22</v>
      </c>
      <c r="L1157" s="853"/>
      <c r="M1157" s="854"/>
      <c r="N1157" s="854"/>
      <c r="O1157" s="854"/>
      <c r="P1157" s="1143"/>
      <c r="Q1157" s="851"/>
      <c r="R1157" s="851"/>
      <c r="S1157" s="649"/>
      <c r="T1157" s="465" t="s">
        <v>49</v>
      </c>
    </row>
    <row r="1158" spans="2:20" ht="16.5" customHeight="1">
      <c r="D1158" s="480" t="s">
        <v>1915</v>
      </c>
    </row>
    <row r="1159" spans="2:20" ht="18.600000000000001" customHeight="1">
      <c r="D1159" s="776"/>
      <c r="E1159" s="776"/>
      <c r="F1159" s="1090" t="s">
        <v>346</v>
      </c>
      <c r="G1159" s="1091"/>
      <c r="H1159" s="1091"/>
      <c r="I1159" s="1092"/>
      <c r="J1159" s="1093" t="s">
        <v>347</v>
      </c>
      <c r="K1159" s="1094"/>
      <c r="L1159" s="809" t="s">
        <v>348</v>
      </c>
      <c r="M1159" s="776"/>
    </row>
    <row r="1160" spans="2:20" ht="18.600000000000001" customHeight="1">
      <c r="D1160" s="776" t="s">
        <v>342</v>
      </c>
      <c r="E1160" s="810"/>
      <c r="F1160" s="833"/>
      <c r="G1160" s="834"/>
      <c r="H1160" s="835"/>
      <c r="I1160" s="464" t="s">
        <v>49</v>
      </c>
      <c r="J1160" s="851"/>
      <c r="K1160" s="851"/>
      <c r="L1160" s="430">
        <f>S1156-F1160</f>
        <v>0</v>
      </c>
      <c r="M1160" s="465" t="s">
        <v>49</v>
      </c>
    </row>
    <row r="1161" spans="2:20" ht="18.600000000000001" customHeight="1">
      <c r="D1161" s="776" t="s">
        <v>343</v>
      </c>
      <c r="E1161" s="810"/>
      <c r="F1161" s="833"/>
      <c r="G1161" s="834"/>
      <c r="H1161" s="835"/>
      <c r="I1161" s="464" t="s">
        <v>49</v>
      </c>
      <c r="J1161" s="851"/>
      <c r="K1161" s="851"/>
      <c r="L1161" s="430">
        <f>S1157-F1161</f>
        <v>0</v>
      </c>
      <c r="M1161" s="465" t="s">
        <v>49</v>
      </c>
    </row>
    <row r="1162" spans="2:20" ht="16.5" customHeight="1">
      <c r="E1162" s="147" t="s">
        <v>927</v>
      </c>
    </row>
    <row r="1163" spans="2:20" ht="16.5" customHeight="1">
      <c r="E1163" s="147" t="s">
        <v>1916</v>
      </c>
    </row>
    <row r="1164" spans="2:20" ht="16.5" customHeight="1">
      <c r="E1164" s="147" t="s">
        <v>931</v>
      </c>
    </row>
    <row r="1165" spans="2:20" ht="9.6" customHeight="1"/>
    <row r="1166" spans="2:20" ht="16.5" customHeight="1">
      <c r="C1166" s="62" t="s">
        <v>1685</v>
      </c>
    </row>
    <row r="1167" spans="2:20" ht="16.5" customHeight="1">
      <c r="D1167" s="776" t="s">
        <v>995</v>
      </c>
      <c r="E1167" s="1144"/>
      <c r="F1167" s="1144"/>
      <c r="G1167" s="1144"/>
      <c r="H1167" s="1144"/>
      <c r="I1167" s="1144"/>
      <c r="J1167" s="776" t="s">
        <v>996</v>
      </c>
      <c r="K1167" s="1144"/>
      <c r="L1167" s="1144"/>
      <c r="M1167" s="776" t="s">
        <v>997</v>
      </c>
      <c r="N1167" s="1144"/>
      <c r="O1167" s="1144"/>
    </row>
    <row r="1168" spans="2:20" ht="18.95" customHeight="1">
      <c r="D1168" s="803" t="s">
        <v>349</v>
      </c>
      <c r="E1168" s="803"/>
      <c r="F1168" s="803"/>
      <c r="G1168" s="803"/>
      <c r="H1168" s="803"/>
      <c r="I1168" s="792"/>
      <c r="J1168" s="800"/>
      <c r="K1168" s="801"/>
      <c r="L1168" s="802"/>
      <c r="M1168" s="800"/>
      <c r="N1168" s="801"/>
      <c r="O1168" s="802"/>
    </row>
    <row r="1169" spans="3:15" ht="18.95" customHeight="1">
      <c r="D1169" s="803" t="s">
        <v>350</v>
      </c>
      <c r="E1169" s="803"/>
      <c r="F1169" s="803"/>
      <c r="G1169" s="803"/>
      <c r="H1169" s="803"/>
      <c r="I1169" s="792"/>
      <c r="J1169" s="800"/>
      <c r="K1169" s="801"/>
      <c r="L1169" s="802"/>
      <c r="M1169" s="800"/>
      <c r="N1169" s="801"/>
      <c r="O1169" s="802"/>
    </row>
    <row r="1170" spans="3:15" ht="18.95" customHeight="1">
      <c r="D1170" s="803" t="s">
        <v>351</v>
      </c>
      <c r="E1170" s="803"/>
      <c r="F1170" s="803"/>
      <c r="G1170" s="803"/>
      <c r="H1170" s="803"/>
      <c r="I1170" s="792"/>
      <c r="J1170" s="800"/>
      <c r="K1170" s="801"/>
      <c r="L1170" s="802"/>
      <c r="M1170" s="800"/>
      <c r="N1170" s="801"/>
      <c r="O1170" s="802"/>
    </row>
    <row r="1171" spans="3:15" ht="18.95" customHeight="1">
      <c r="D1171" s="803" t="s">
        <v>998</v>
      </c>
      <c r="E1171" s="803"/>
      <c r="F1171" s="803"/>
      <c r="G1171" s="803"/>
      <c r="H1171" s="803"/>
      <c r="I1171" s="792"/>
      <c r="J1171" s="800"/>
      <c r="K1171" s="801"/>
      <c r="L1171" s="802"/>
      <c r="M1171" s="800"/>
      <c r="N1171" s="801"/>
      <c r="O1171" s="802"/>
    </row>
    <row r="1172" spans="3:15" ht="18.95" customHeight="1">
      <c r="D1172" s="803" t="s">
        <v>999</v>
      </c>
      <c r="E1172" s="803"/>
      <c r="F1172" s="803"/>
      <c r="G1172" s="803"/>
      <c r="H1172" s="803"/>
      <c r="I1172" s="792"/>
      <c r="J1172" s="800"/>
      <c r="K1172" s="801"/>
      <c r="L1172" s="802"/>
      <c r="M1172" s="800"/>
      <c r="N1172" s="801"/>
      <c r="O1172" s="802"/>
    </row>
    <row r="1173" spans="3:15" ht="18.95" customHeight="1">
      <c r="D1173" s="803" t="s">
        <v>1000</v>
      </c>
      <c r="E1173" s="803"/>
      <c r="F1173" s="803"/>
      <c r="G1173" s="803"/>
      <c r="H1173" s="803"/>
      <c r="I1173" s="792"/>
      <c r="J1173" s="800"/>
      <c r="K1173" s="801"/>
      <c r="L1173" s="802"/>
      <c r="M1173" s="800"/>
      <c r="N1173" s="801"/>
      <c r="O1173" s="802"/>
    </row>
    <row r="1174" spans="3:15" ht="18.95" customHeight="1">
      <c r="D1174" s="803" t="s">
        <v>1686</v>
      </c>
      <c r="E1174" s="803"/>
      <c r="F1174" s="803"/>
      <c r="G1174" s="803"/>
      <c r="H1174" s="803"/>
      <c r="I1174" s="792"/>
      <c r="J1174" s="800"/>
      <c r="K1174" s="801"/>
      <c r="L1174" s="802"/>
      <c r="M1174" s="800"/>
      <c r="N1174" s="801"/>
      <c r="O1174" s="802"/>
    </row>
    <row r="1175" spans="3:15" ht="18.95" customHeight="1">
      <c r="D1175" s="803" t="s">
        <v>1296</v>
      </c>
      <c r="E1175" s="803"/>
      <c r="F1175" s="803"/>
      <c r="G1175" s="803"/>
      <c r="H1175" s="803"/>
      <c r="I1175" s="792"/>
      <c r="J1175" s="800"/>
      <c r="K1175" s="801"/>
      <c r="L1175" s="802"/>
      <c r="M1175" s="800"/>
      <c r="N1175" s="801"/>
      <c r="O1175" s="802"/>
    </row>
    <row r="1176" spans="3:15" ht="18.95" customHeight="1">
      <c r="D1176" s="803" t="s">
        <v>1001</v>
      </c>
      <c r="E1176" s="803"/>
      <c r="F1176" s="803"/>
      <c r="G1176" s="803"/>
      <c r="H1176" s="803"/>
      <c r="I1176" s="792"/>
      <c r="J1176" s="800"/>
      <c r="K1176" s="801"/>
      <c r="L1176" s="802"/>
      <c r="M1176" s="800"/>
      <c r="N1176" s="801"/>
      <c r="O1176" s="802"/>
    </row>
    <row r="1177" spans="3:15" ht="16.5" customHeight="1">
      <c r="E1177" s="147" t="s">
        <v>1002</v>
      </c>
    </row>
    <row r="1178" spans="3:15" ht="16.5" customHeight="1">
      <c r="E1178" s="147" t="s">
        <v>1687</v>
      </c>
    </row>
    <row r="1179" spans="3:15" ht="16.5" customHeight="1">
      <c r="E1179" s="147" t="s">
        <v>1003</v>
      </c>
    </row>
    <row r="1180" spans="3:15" ht="9.6" customHeight="1"/>
    <row r="1181" spans="3:15" ht="16.5" customHeight="1">
      <c r="C1181" s="62" t="s">
        <v>1772</v>
      </c>
    </row>
    <row r="1182" spans="3:15" ht="18.95" customHeight="1">
      <c r="D1182" s="774" t="s">
        <v>1773</v>
      </c>
      <c r="E1182" s="774"/>
      <c r="F1182" s="774"/>
      <c r="G1182" s="774"/>
      <c r="H1182" s="940"/>
      <c r="I1182" s="940"/>
      <c r="J1182" s="940"/>
      <c r="K1182" s="940"/>
    </row>
    <row r="1183" spans="3:15" ht="18.95" customHeight="1">
      <c r="D1183" s="774" t="s">
        <v>364</v>
      </c>
      <c r="E1183" s="774"/>
      <c r="F1183" s="774"/>
      <c r="G1183" s="774"/>
      <c r="H1183" s="940"/>
      <c r="I1183" s="940"/>
      <c r="J1183" s="940"/>
      <c r="K1183" s="940"/>
    </row>
    <row r="1184" spans="3:15" ht="16.5" customHeight="1">
      <c r="E1184" s="64" t="s">
        <v>1774</v>
      </c>
    </row>
    <row r="1185" spans="2:24" ht="19.5" customHeight="1">
      <c r="S1185" s="903" t="s">
        <v>1252</v>
      </c>
      <c r="T1185" s="904"/>
      <c r="U1185" s="904"/>
      <c r="V1185" s="904"/>
      <c r="W1185" s="904"/>
      <c r="X1185" s="905"/>
    </row>
    <row r="1186" spans="2:24" ht="9.6" customHeight="1"/>
    <row r="1187" spans="2:24" ht="17.45" customHeight="1">
      <c r="P1187" s="792" t="s">
        <v>772</v>
      </c>
      <c r="Q1187" s="792"/>
      <c r="R1187" s="792"/>
      <c r="S1187" s="820">
        <f>$Q$11</f>
        <v>0</v>
      </c>
      <c r="T1187" s="820"/>
      <c r="U1187" s="820"/>
      <c r="V1187" s="820"/>
      <c r="W1187" s="820"/>
      <c r="X1187" s="820"/>
    </row>
    <row r="1188" spans="2:24" ht="16.5" customHeight="1">
      <c r="B1188" s="427" t="s">
        <v>591</v>
      </c>
    </row>
    <row r="1189" spans="2:24" ht="16.5" customHeight="1">
      <c r="C1189" s="62" t="s">
        <v>354</v>
      </c>
    </row>
    <row r="1190" spans="2:24" ht="55.5" customHeight="1">
      <c r="D1190" s="776"/>
      <c r="E1190" s="776"/>
      <c r="F1190" s="809" t="s">
        <v>1516</v>
      </c>
      <c r="G1190" s="776"/>
      <c r="H1190" s="809"/>
      <c r="I1190" s="776"/>
      <c r="J1190" s="809"/>
      <c r="K1190" s="776"/>
      <c r="L1190" s="776" t="s">
        <v>344</v>
      </c>
      <c r="M1190" s="776"/>
      <c r="N1190" s="776"/>
      <c r="O1190" s="776"/>
      <c r="P1190" s="776"/>
      <c r="Q1190" s="830" t="s">
        <v>932</v>
      </c>
      <c r="R1190" s="819"/>
      <c r="S1190" s="1088" t="s">
        <v>709</v>
      </c>
      <c r="T1190" s="1089"/>
    </row>
    <row r="1191" spans="2:24" ht="18.600000000000001" customHeight="1">
      <c r="D1191" s="776" t="s">
        <v>342</v>
      </c>
      <c r="E1191" s="810"/>
      <c r="F1191" s="389"/>
      <c r="G1191" s="446" t="s">
        <v>20</v>
      </c>
      <c r="H1191" s="389"/>
      <c r="I1191" s="446" t="s">
        <v>21</v>
      </c>
      <c r="J1191" s="389"/>
      <c r="K1191" s="449" t="s">
        <v>22</v>
      </c>
      <c r="L1191" s="829"/>
      <c r="M1191" s="829"/>
      <c r="N1191" s="829"/>
      <c r="O1191" s="829"/>
      <c r="P1191" s="829"/>
      <c r="Q1191" s="831"/>
      <c r="R1191" s="832"/>
      <c r="S1191" s="584"/>
      <c r="T1191" s="465" t="s">
        <v>49</v>
      </c>
    </row>
    <row r="1192" spans="2:24" ht="5.45" customHeight="1">
      <c r="D1192" s="692"/>
      <c r="E1192" s="692"/>
      <c r="L1192" s="83"/>
      <c r="M1192" s="83"/>
      <c r="N1192" s="83"/>
      <c r="O1192" s="83"/>
      <c r="P1192" s="83"/>
      <c r="Q1192" s="692"/>
      <c r="R1192" s="692"/>
    </row>
    <row r="1193" spans="2:24" ht="16.5" customHeight="1">
      <c r="D1193" s="64" t="s">
        <v>355</v>
      </c>
    </row>
    <row r="1194" spans="2:24" ht="16.5" customHeight="1">
      <c r="D1194" s="776"/>
      <c r="E1194" s="776"/>
      <c r="F1194" s="1090" t="s">
        <v>346</v>
      </c>
      <c r="G1194" s="1091"/>
      <c r="H1194" s="1091"/>
      <c r="I1194" s="1092"/>
      <c r="J1194" s="1093" t="s">
        <v>347</v>
      </c>
      <c r="K1194" s="1094"/>
      <c r="L1194" s="809" t="s">
        <v>348</v>
      </c>
      <c r="M1194" s="776"/>
    </row>
    <row r="1195" spans="2:24" ht="18.95" customHeight="1">
      <c r="D1195" s="776" t="s">
        <v>342</v>
      </c>
      <c r="E1195" s="810"/>
      <c r="F1195" s="833"/>
      <c r="G1195" s="834"/>
      <c r="H1195" s="835"/>
      <c r="I1195" s="745" t="s">
        <v>49</v>
      </c>
      <c r="J1195" s="836"/>
      <c r="K1195" s="837"/>
      <c r="L1195" s="430">
        <f>S1191-F1195</f>
        <v>0</v>
      </c>
      <c r="M1195" s="465" t="s">
        <v>49</v>
      </c>
    </row>
    <row r="1196" spans="2:24" ht="9.6" customHeight="1">
      <c r="E1196" s="147"/>
    </row>
    <row r="1197" spans="2:24" ht="16.5" customHeight="1">
      <c r="C1197" s="62" t="s">
        <v>1685</v>
      </c>
    </row>
    <row r="1198" spans="2:24" ht="16.5" customHeight="1">
      <c r="D1198" s="776" t="s">
        <v>353</v>
      </c>
      <c r="E1198" s="776"/>
      <c r="F1198" s="776"/>
      <c r="G1198" s="776"/>
      <c r="H1198" s="776"/>
      <c r="I1198" s="776"/>
      <c r="J1198" s="776" t="s">
        <v>158</v>
      </c>
      <c r="K1198" s="776"/>
      <c r="L1198" s="776"/>
      <c r="M1198" s="776" t="s">
        <v>362</v>
      </c>
      <c r="N1198" s="776"/>
      <c r="O1198" s="776"/>
    </row>
    <row r="1199" spans="2:24" ht="18.600000000000001" customHeight="1">
      <c r="D1199" s="774" t="s">
        <v>614</v>
      </c>
      <c r="E1199" s="774"/>
      <c r="F1199" s="774"/>
      <c r="G1199" s="774"/>
      <c r="H1199" s="774"/>
      <c r="I1199" s="774"/>
      <c r="J1199" s="800"/>
      <c r="K1199" s="801"/>
      <c r="L1199" s="802"/>
      <c r="M1199" s="800"/>
      <c r="N1199" s="801"/>
      <c r="O1199" s="802"/>
    </row>
    <row r="1200" spans="2:24" ht="18.600000000000001" customHeight="1">
      <c r="D1200" s="774" t="s">
        <v>350</v>
      </c>
      <c r="E1200" s="774"/>
      <c r="F1200" s="774"/>
      <c r="G1200" s="774"/>
      <c r="H1200" s="774"/>
      <c r="I1200" s="774"/>
      <c r="J1200" s="800"/>
      <c r="K1200" s="801"/>
      <c r="L1200" s="802"/>
      <c r="M1200" s="800"/>
      <c r="N1200" s="801"/>
      <c r="O1200" s="802"/>
    </row>
    <row r="1201" spans="4:15" ht="18.600000000000001" customHeight="1">
      <c r="D1201" s="774" t="s">
        <v>615</v>
      </c>
      <c r="E1201" s="774"/>
      <c r="F1201" s="774"/>
      <c r="G1201" s="774"/>
      <c r="H1201" s="774"/>
      <c r="I1201" s="774"/>
      <c r="J1201" s="800"/>
      <c r="K1201" s="801"/>
      <c r="L1201" s="802"/>
      <c r="M1201" s="800"/>
      <c r="N1201" s="801"/>
      <c r="O1201" s="802"/>
    </row>
    <row r="1202" spans="4:15" ht="18.600000000000001" customHeight="1">
      <c r="D1202" s="774" t="s">
        <v>356</v>
      </c>
      <c r="E1202" s="774"/>
      <c r="F1202" s="774"/>
      <c r="G1202" s="774"/>
      <c r="H1202" s="774"/>
      <c r="I1202" s="774"/>
      <c r="J1202" s="800"/>
      <c r="K1202" s="801"/>
      <c r="L1202" s="802"/>
      <c r="M1202" s="800"/>
      <c r="N1202" s="801"/>
      <c r="O1202" s="802"/>
    </row>
    <row r="1203" spans="4:15" ht="18.600000000000001" customHeight="1">
      <c r="D1203" s="774" t="s">
        <v>357</v>
      </c>
      <c r="E1203" s="774"/>
      <c r="F1203" s="774"/>
      <c r="G1203" s="774"/>
      <c r="H1203" s="774"/>
      <c r="I1203" s="774"/>
      <c r="J1203" s="800"/>
      <c r="K1203" s="801"/>
      <c r="L1203" s="802"/>
      <c r="M1203" s="800"/>
      <c r="N1203" s="801"/>
      <c r="O1203" s="802"/>
    </row>
    <row r="1204" spans="4:15" ht="18.600000000000001" customHeight="1">
      <c r="D1204" s="774" t="s">
        <v>358</v>
      </c>
      <c r="E1204" s="774"/>
      <c r="F1204" s="774"/>
      <c r="G1204" s="774"/>
      <c r="H1204" s="774"/>
      <c r="I1204" s="774"/>
      <c r="J1204" s="800"/>
      <c r="K1204" s="801"/>
      <c r="L1204" s="802"/>
      <c r="M1204" s="800"/>
      <c r="N1204" s="801"/>
      <c r="O1204" s="802"/>
    </row>
    <row r="1205" spans="4:15" ht="18.600000000000001" customHeight="1">
      <c r="D1205" s="774" t="s">
        <v>359</v>
      </c>
      <c r="E1205" s="774"/>
      <c r="F1205" s="774"/>
      <c r="G1205" s="774"/>
      <c r="H1205" s="774"/>
      <c r="I1205" s="774"/>
      <c r="J1205" s="800"/>
      <c r="K1205" s="801"/>
      <c r="L1205" s="802"/>
      <c r="M1205" s="800"/>
      <c r="N1205" s="801"/>
      <c r="O1205" s="802"/>
    </row>
    <row r="1206" spans="4:15" ht="18.600000000000001" customHeight="1">
      <c r="D1206" s="774" t="s">
        <v>360</v>
      </c>
      <c r="E1206" s="774"/>
      <c r="F1206" s="774"/>
      <c r="G1206" s="774"/>
      <c r="H1206" s="774"/>
      <c r="I1206" s="774"/>
      <c r="J1206" s="800"/>
      <c r="K1206" s="801"/>
      <c r="L1206" s="802"/>
      <c r="M1206" s="800"/>
      <c r="N1206" s="801"/>
      <c r="O1206" s="802"/>
    </row>
    <row r="1207" spans="4:15" ht="18.600000000000001" customHeight="1">
      <c r="D1207" s="774" t="s">
        <v>616</v>
      </c>
      <c r="E1207" s="774"/>
      <c r="F1207" s="774"/>
      <c r="G1207" s="774"/>
      <c r="H1207" s="774"/>
      <c r="I1207" s="774"/>
      <c r="J1207" s="800"/>
      <c r="K1207" s="801"/>
      <c r="L1207" s="802"/>
      <c r="M1207" s="800"/>
      <c r="N1207" s="801"/>
      <c r="O1207" s="802"/>
    </row>
    <row r="1208" spans="4:15" ht="18.600000000000001" customHeight="1">
      <c r="D1208" s="774" t="s">
        <v>617</v>
      </c>
      <c r="E1208" s="774"/>
      <c r="F1208" s="774"/>
      <c r="G1208" s="774"/>
      <c r="H1208" s="774"/>
      <c r="I1208" s="774"/>
      <c r="J1208" s="800"/>
      <c r="K1208" s="801"/>
      <c r="L1208" s="802"/>
      <c r="M1208" s="800"/>
      <c r="N1208" s="801"/>
      <c r="O1208" s="802"/>
    </row>
    <row r="1209" spans="4:15" ht="18.600000000000001" customHeight="1">
      <c r="D1209" s="774" t="s">
        <v>618</v>
      </c>
      <c r="E1209" s="774"/>
      <c r="F1209" s="774"/>
      <c r="G1209" s="774"/>
      <c r="H1209" s="774"/>
      <c r="I1209" s="774"/>
      <c r="J1209" s="800"/>
      <c r="K1209" s="801"/>
      <c r="L1209" s="802"/>
      <c r="M1209" s="800"/>
      <c r="N1209" s="801"/>
      <c r="O1209" s="802"/>
    </row>
    <row r="1210" spans="4:15" ht="18.600000000000001" customHeight="1">
      <c r="D1210" s="774" t="s">
        <v>619</v>
      </c>
      <c r="E1210" s="774"/>
      <c r="F1210" s="774"/>
      <c r="G1210" s="774"/>
      <c r="H1210" s="774"/>
      <c r="I1210" s="774"/>
      <c r="J1210" s="800"/>
      <c r="K1210" s="801"/>
      <c r="L1210" s="802"/>
      <c r="M1210" s="800"/>
      <c r="N1210" s="801"/>
      <c r="O1210" s="802"/>
    </row>
    <row r="1211" spans="4:15" ht="18.600000000000001" customHeight="1">
      <c r="D1211" s="774" t="s">
        <v>620</v>
      </c>
      <c r="E1211" s="774"/>
      <c r="F1211" s="774"/>
      <c r="G1211" s="774"/>
      <c r="H1211" s="774"/>
      <c r="I1211" s="774"/>
      <c r="J1211" s="800"/>
      <c r="K1211" s="801"/>
      <c r="L1211" s="802"/>
      <c r="M1211" s="800"/>
      <c r="N1211" s="801"/>
      <c r="O1211" s="802"/>
    </row>
    <row r="1212" spans="4:15" ht="18.600000000000001" customHeight="1">
      <c r="D1212" s="774" t="s">
        <v>621</v>
      </c>
      <c r="E1212" s="774"/>
      <c r="F1212" s="774"/>
      <c r="G1212" s="774"/>
      <c r="H1212" s="774"/>
      <c r="I1212" s="774"/>
      <c r="J1212" s="800"/>
      <c r="K1212" s="801"/>
      <c r="L1212" s="802"/>
      <c r="M1212" s="800"/>
      <c r="N1212" s="801"/>
      <c r="O1212" s="802"/>
    </row>
    <row r="1213" spans="4:15" ht="18.600000000000001" customHeight="1">
      <c r="D1213" s="774" t="s">
        <v>361</v>
      </c>
      <c r="E1213" s="774"/>
      <c r="F1213" s="774"/>
      <c r="G1213" s="774"/>
      <c r="H1213" s="774"/>
      <c r="I1213" s="774"/>
      <c r="J1213" s="800"/>
      <c r="K1213" s="801"/>
      <c r="L1213" s="802"/>
      <c r="M1213" s="800"/>
      <c r="N1213" s="801"/>
      <c r="O1213" s="802"/>
    </row>
    <row r="1214" spans="4:15" ht="16.5" customHeight="1">
      <c r="E1214" s="147" t="s">
        <v>363</v>
      </c>
    </row>
    <row r="1215" spans="4:15">
      <c r="E1215" s="147" t="s">
        <v>523</v>
      </c>
    </row>
    <row r="1216" spans="4:15">
      <c r="E1216" s="147" t="s">
        <v>524</v>
      </c>
    </row>
    <row r="1217" spans="3:20">
      <c r="E1217" s="147" t="s">
        <v>1761</v>
      </c>
    </row>
    <row r="1218" spans="3:20">
      <c r="E1218" s="147" t="s">
        <v>1762</v>
      </c>
    </row>
    <row r="1219" spans="3:20">
      <c r="E1219" s="147" t="s">
        <v>525</v>
      </c>
    </row>
    <row r="1220" spans="3:20">
      <c r="E1220" s="147" t="s">
        <v>713</v>
      </c>
    </row>
    <row r="1221" spans="3:20">
      <c r="E1221" s="147" t="s">
        <v>526</v>
      </c>
    </row>
    <row r="1222" spans="3:20" ht="9.6" customHeight="1"/>
    <row r="1223" spans="3:20" ht="16.5" customHeight="1">
      <c r="C1223" s="62" t="s">
        <v>592</v>
      </c>
    </row>
    <row r="1224" spans="3:20" ht="18.95" customHeight="1">
      <c r="D1224" s="428" t="s">
        <v>364</v>
      </c>
      <c r="E1224" s="61"/>
      <c r="F1224" s="61"/>
      <c r="G1224" s="429"/>
      <c r="H1224" s="940"/>
      <c r="I1224" s="940"/>
      <c r="J1224" s="940"/>
      <c r="K1224" s="940"/>
    </row>
    <row r="1225" spans="3:20" ht="9.6" customHeight="1"/>
    <row r="1226" spans="3:20" ht="16.5" customHeight="1">
      <c r="C1226" s="62" t="str">
        <f>"（４）雇入時健康診断の実施状況（令和"&amp;Y1&amp;"年度）"</f>
        <v>（４）雇入時健康診断の実施状況（令和8年度）</v>
      </c>
    </row>
    <row r="1227" spans="3:20" ht="39.950000000000003" customHeight="1">
      <c r="D1227" s="1082" t="s">
        <v>365</v>
      </c>
      <c r="E1227" s="885"/>
      <c r="F1227" s="891" t="s">
        <v>1917</v>
      </c>
      <c r="G1227" s="891"/>
      <c r="H1227" s="891"/>
      <c r="I1227" s="819"/>
      <c r="J1227" s="891" t="s">
        <v>583</v>
      </c>
      <c r="K1227" s="891"/>
      <c r="L1227" s="891"/>
      <c r="M1227" s="891"/>
      <c r="N1227" s="891"/>
      <c r="O1227" s="891"/>
      <c r="P1227" s="891"/>
      <c r="Q1227" s="891"/>
      <c r="R1227" s="891"/>
      <c r="S1227" s="892"/>
      <c r="T1227" s="892"/>
    </row>
    <row r="1228" spans="3:20" ht="30" customHeight="1">
      <c r="D1228" s="389"/>
      <c r="E1228" s="464" t="s">
        <v>49</v>
      </c>
      <c r="F1228" s="886"/>
      <c r="G1228" s="887"/>
      <c r="H1228" s="888"/>
      <c r="I1228" s="464" t="s">
        <v>49</v>
      </c>
      <c r="J1228" s="889"/>
      <c r="K1228" s="890"/>
      <c r="L1228" s="890"/>
      <c r="M1228" s="890"/>
      <c r="N1228" s="890"/>
      <c r="O1228" s="890"/>
      <c r="P1228" s="890"/>
      <c r="Q1228" s="890"/>
      <c r="R1228" s="890"/>
      <c r="S1228" s="887"/>
      <c r="T1228" s="888"/>
    </row>
    <row r="1229" spans="3:20" ht="16.5" customHeight="1">
      <c r="E1229" s="147" t="s">
        <v>366</v>
      </c>
    </row>
    <row r="1230" spans="3:20" ht="16.5" customHeight="1">
      <c r="E1230" s="147" t="s">
        <v>352</v>
      </c>
    </row>
    <row r="1231" spans="3:20" ht="9.9499999999999993" customHeight="1"/>
    <row r="1232" spans="3:20" ht="16.5" customHeight="1">
      <c r="C1232" s="62" t="s">
        <v>593</v>
      </c>
    </row>
    <row r="1233" spans="2:24" ht="16.5" customHeight="1">
      <c r="D1233" s="774" t="s">
        <v>367</v>
      </c>
      <c r="E1233" s="774"/>
      <c r="F1233" s="774"/>
      <c r="G1233" s="774"/>
      <c r="H1233" s="774" t="s">
        <v>368</v>
      </c>
      <c r="I1233" s="774"/>
      <c r="J1233" s="774"/>
      <c r="K1233" s="774"/>
      <c r="L1233" s="774"/>
      <c r="M1233" s="774"/>
      <c r="N1233" s="774"/>
    </row>
    <row r="1234" spans="2:24" ht="18.95" customHeight="1">
      <c r="D1234" s="774" t="s">
        <v>933</v>
      </c>
      <c r="E1234" s="774"/>
      <c r="F1234" s="774"/>
      <c r="G1234" s="774"/>
      <c r="H1234" s="818"/>
      <c r="I1234" s="818"/>
      <c r="J1234" s="818"/>
      <c r="K1234" s="818"/>
      <c r="L1234" s="818"/>
      <c r="M1234" s="818"/>
      <c r="N1234" s="818"/>
    </row>
    <row r="1235" spans="2:24" ht="18.95" customHeight="1">
      <c r="D1235" s="774" t="s">
        <v>934</v>
      </c>
      <c r="E1235" s="774"/>
      <c r="F1235" s="774"/>
      <c r="G1235" s="774"/>
      <c r="H1235" s="818"/>
      <c r="I1235" s="818"/>
      <c r="J1235" s="818"/>
      <c r="K1235" s="818"/>
      <c r="L1235" s="818"/>
      <c r="M1235" s="818"/>
      <c r="N1235" s="818"/>
    </row>
    <row r="1236" spans="2:24" ht="16.5" customHeight="1">
      <c r="E1236" s="147" t="s">
        <v>1503</v>
      </c>
    </row>
    <row r="1237" spans="2:24" ht="16.5" customHeight="1">
      <c r="E1237" s="147" t="s">
        <v>369</v>
      </c>
    </row>
    <row r="1238" spans="2:24" ht="16.5" customHeight="1">
      <c r="E1238" s="147"/>
      <c r="T1238" s="903" t="s">
        <v>1410</v>
      </c>
      <c r="U1238" s="904"/>
      <c r="V1238" s="904"/>
      <c r="W1238" s="904"/>
      <c r="X1238" s="905"/>
    </row>
    <row r="1239" spans="2:24" ht="12" customHeight="1"/>
    <row r="1240" spans="2:24" ht="17.45" customHeight="1">
      <c r="P1240" s="792" t="s">
        <v>772</v>
      </c>
      <c r="Q1240" s="792"/>
      <c r="R1240" s="792"/>
      <c r="S1240" s="820">
        <f>$Q$11</f>
        <v>0</v>
      </c>
      <c r="T1240" s="820"/>
      <c r="U1240" s="820"/>
      <c r="V1240" s="820"/>
      <c r="W1240" s="820"/>
      <c r="X1240" s="820"/>
    </row>
    <row r="1241" spans="2:24" ht="16.5" customHeight="1">
      <c r="B1241" s="427" t="s">
        <v>370</v>
      </c>
    </row>
    <row r="1242" spans="2:24" ht="16.5" customHeight="1">
      <c r="B1242" s="427"/>
      <c r="D1242" s="147" t="s">
        <v>1261</v>
      </c>
    </row>
    <row r="1243" spans="2:24" ht="16.5" customHeight="1">
      <c r="B1243" s="427"/>
      <c r="D1243" s="147" t="s">
        <v>1263</v>
      </c>
    </row>
    <row r="1244" spans="2:24" ht="16.5" customHeight="1">
      <c r="B1244" s="427"/>
      <c r="D1244" s="147" t="s">
        <v>1262</v>
      </c>
    </row>
    <row r="1245" spans="2:24" ht="16.5" customHeight="1">
      <c r="B1245" s="427"/>
      <c r="D1245" s="147" t="s">
        <v>1435</v>
      </c>
    </row>
    <row r="1246" spans="2:24" ht="16.5" customHeight="1">
      <c r="B1246" s="427"/>
      <c r="E1246" s="64" t="s">
        <v>1436</v>
      </c>
      <c r="T1246" s="903" t="s">
        <v>1410</v>
      </c>
      <c r="U1246" s="904"/>
      <c r="V1246" s="904"/>
      <c r="W1246" s="904"/>
      <c r="X1246" s="905"/>
    </row>
    <row r="1247" spans="2:24" ht="6.6" customHeight="1"/>
    <row r="1248" spans="2:24" ht="16.5" customHeight="1">
      <c r="D1248" s="64" t="s">
        <v>1517</v>
      </c>
    </row>
    <row r="1249" spans="3:23" ht="16.5" customHeight="1">
      <c r="C1249" s="62" t="s">
        <v>935</v>
      </c>
    </row>
    <row r="1250" spans="3:23" ht="16.5" customHeight="1">
      <c r="D1250" s="64" t="s">
        <v>1918</v>
      </c>
    </row>
    <row r="1251" spans="3:23" ht="16.5" customHeight="1">
      <c r="D1251" s="819" t="s">
        <v>371</v>
      </c>
      <c r="E1251" s="774"/>
      <c r="F1251" s="774"/>
      <c r="G1251" s="1095" t="str">
        <f>"令和"&amp;$Y$1&amp;"年度（予定含む）"</f>
        <v>令和8年度（予定含む）</v>
      </c>
      <c r="H1251" s="1095"/>
      <c r="I1251" s="1095"/>
      <c r="J1251" s="1095"/>
      <c r="K1251" s="1095"/>
      <c r="L1251" s="1095"/>
      <c r="M1251" s="776" t="str">
        <f>"令和"&amp;$Y$1-1&amp;"年度"</f>
        <v>令和7年度</v>
      </c>
      <c r="N1251" s="776"/>
      <c r="O1251" s="776"/>
      <c r="P1251" s="776"/>
      <c r="Q1251" s="776"/>
      <c r="R1251" s="776"/>
    </row>
    <row r="1252" spans="3:23" ht="16.5" customHeight="1">
      <c r="D1252" s="774"/>
      <c r="E1252" s="774"/>
      <c r="F1252" s="774"/>
      <c r="G1252" s="809" t="s">
        <v>470</v>
      </c>
      <c r="H1252" s="809"/>
      <c r="I1252" s="809"/>
      <c r="J1252" s="809" t="s">
        <v>471</v>
      </c>
      <c r="K1252" s="809"/>
      <c r="L1252" s="809"/>
      <c r="M1252" s="809" t="s">
        <v>470</v>
      </c>
      <c r="N1252" s="809"/>
      <c r="O1252" s="809"/>
      <c r="P1252" s="809" t="s">
        <v>471</v>
      </c>
      <c r="Q1252" s="809"/>
      <c r="R1252" s="809"/>
    </row>
    <row r="1253" spans="3:23" ht="18.95" customHeight="1">
      <c r="D1253" s="827" t="s">
        <v>372</v>
      </c>
      <c r="E1253" s="828"/>
      <c r="F1253" s="828"/>
      <c r="G1253" s="585"/>
      <c r="H1253" s="746"/>
      <c r="I1253" s="747"/>
      <c r="J1253" s="585"/>
      <c r="K1253" s="746"/>
      <c r="L1253" s="747"/>
      <c r="M1253" s="585"/>
      <c r="N1253" s="746"/>
      <c r="O1253" s="747"/>
      <c r="P1253" s="585"/>
      <c r="Q1253" s="746"/>
      <c r="R1253" s="587"/>
    </row>
    <row r="1254" spans="3:23" ht="18.95" customHeight="1">
      <c r="D1254" s="816" t="s">
        <v>373</v>
      </c>
      <c r="E1254" s="817"/>
      <c r="F1254" s="817"/>
      <c r="G1254" s="585"/>
      <c r="H1254" s="746"/>
      <c r="I1254" s="747"/>
      <c r="J1254" s="585"/>
      <c r="K1254" s="746"/>
      <c r="L1254" s="747"/>
      <c r="M1254" s="585"/>
      <c r="N1254" s="746"/>
      <c r="O1254" s="747"/>
      <c r="P1254" s="585"/>
      <c r="Q1254" s="746"/>
      <c r="R1254" s="587"/>
    </row>
    <row r="1255" spans="3:23" ht="18.95" customHeight="1">
      <c r="D1255" s="816" t="s">
        <v>374</v>
      </c>
      <c r="E1255" s="817"/>
      <c r="F1255" s="817"/>
      <c r="G1255" s="585"/>
      <c r="H1255" s="746"/>
      <c r="I1255" s="747"/>
      <c r="J1255" s="585"/>
      <c r="K1255" s="746"/>
      <c r="L1255" s="747"/>
      <c r="M1255" s="585"/>
      <c r="N1255" s="746"/>
      <c r="O1255" s="747"/>
      <c r="P1255" s="585"/>
      <c r="Q1255" s="746"/>
      <c r="R1255" s="587"/>
    </row>
    <row r="1256" spans="3:23" ht="6.6" customHeight="1"/>
    <row r="1257" spans="3:23" ht="18.95" customHeight="1">
      <c r="C1257" s="64" t="s">
        <v>472</v>
      </c>
      <c r="E1257" s="1112" t="s">
        <v>1760</v>
      </c>
      <c r="F1257" s="839"/>
      <c r="G1257" s="839"/>
      <c r="H1257" s="839"/>
      <c r="I1257" s="840"/>
      <c r="J1257" s="980"/>
      <c r="K1257" s="981"/>
      <c r="L1257" s="977"/>
      <c r="M1257" s="977"/>
      <c r="N1257" s="977"/>
      <c r="O1257" s="977"/>
      <c r="P1257" s="978"/>
    </row>
    <row r="1258" spans="3:23" ht="13.5" customHeight="1">
      <c r="G1258" s="1095" t="str">
        <f>"令和"&amp;$Y$1&amp;"年度（予定含む）"</f>
        <v>令和8年度（予定含む）</v>
      </c>
      <c r="H1258" s="1095"/>
      <c r="I1258" s="1095"/>
      <c r="J1258" s="1095"/>
      <c r="K1258" s="1095"/>
      <c r="L1258" s="1095"/>
      <c r="M1258" s="776" t="str">
        <f>"令和"&amp;$Y$1-1&amp;"年度"</f>
        <v>令和7年度</v>
      </c>
      <c r="N1258" s="776"/>
      <c r="O1258" s="776"/>
      <c r="P1258" s="776"/>
      <c r="Q1258" s="776"/>
      <c r="R1258" s="776"/>
      <c r="S1258" s="1116" t="s">
        <v>1520</v>
      </c>
      <c r="T1258" s="1117"/>
      <c r="U1258" s="1117"/>
      <c r="V1258" s="1117"/>
      <c r="W1258" s="1118"/>
    </row>
    <row r="1259" spans="3:23" ht="16.5" customHeight="1">
      <c r="G1259" s="809" t="s">
        <v>470</v>
      </c>
      <c r="H1259" s="809"/>
      <c r="I1259" s="809"/>
      <c r="J1259" s="809" t="s">
        <v>471</v>
      </c>
      <c r="K1259" s="809"/>
      <c r="L1259" s="809"/>
      <c r="M1259" s="809" t="s">
        <v>470</v>
      </c>
      <c r="N1259" s="809"/>
      <c r="O1259" s="809"/>
      <c r="P1259" s="809" t="s">
        <v>471</v>
      </c>
      <c r="Q1259" s="809"/>
      <c r="R1259" s="809"/>
      <c r="S1259" s="1119"/>
      <c r="T1259" s="1120"/>
      <c r="U1259" s="1120"/>
      <c r="V1259" s="1120"/>
      <c r="W1259" s="1121"/>
    </row>
    <row r="1260" spans="3:23" ht="18.95" customHeight="1">
      <c r="D1260" s="1108" t="s">
        <v>937</v>
      </c>
      <c r="E1260" s="817"/>
      <c r="F1260" s="993"/>
      <c r="G1260" s="748"/>
      <c r="H1260" s="749"/>
      <c r="I1260" s="750"/>
      <c r="J1260" s="748"/>
      <c r="K1260" s="749"/>
      <c r="L1260" s="750"/>
      <c r="M1260" s="748"/>
      <c r="N1260" s="749"/>
      <c r="O1260" s="750"/>
      <c r="P1260" s="748"/>
      <c r="Q1260" s="749"/>
      <c r="R1260" s="750"/>
      <c r="S1260" s="490" t="s">
        <v>1518</v>
      </c>
      <c r="T1260" s="713"/>
      <c r="U1260" s="584"/>
      <c r="V1260" s="584"/>
      <c r="W1260" s="584"/>
    </row>
    <row r="1261" spans="3:23" ht="18.95" customHeight="1">
      <c r="D1261" s="816" t="s">
        <v>375</v>
      </c>
      <c r="E1261" s="817"/>
      <c r="F1261" s="817"/>
      <c r="G1261" s="383"/>
      <c r="H1261" s="751"/>
      <c r="I1261" s="752"/>
      <c r="J1261" s="383"/>
      <c r="K1261" s="751"/>
      <c r="L1261" s="752"/>
      <c r="M1261" s="383"/>
      <c r="N1261" s="751"/>
      <c r="O1261" s="752"/>
      <c r="P1261" s="383"/>
      <c r="Q1261" s="751"/>
      <c r="R1261" s="385"/>
    </row>
    <row r="1262" spans="3:23" ht="6.6" customHeight="1"/>
    <row r="1263" spans="3:23" ht="27.6" customHeight="1">
      <c r="D1263" s="566"/>
      <c r="E1263" s="838" t="s">
        <v>1766</v>
      </c>
      <c r="F1263" s="839"/>
      <c r="G1263" s="839"/>
      <c r="H1263" s="839"/>
      <c r="I1263" s="840"/>
      <c r="J1263" s="980"/>
      <c r="K1263" s="981"/>
      <c r="L1263" s="977"/>
      <c r="M1263" s="977"/>
      <c r="N1263" s="977"/>
      <c r="O1263" s="977"/>
      <c r="P1263" s="978"/>
    </row>
    <row r="1264" spans="3:23" ht="15.6" customHeight="1">
      <c r="D1264" s="566"/>
      <c r="G1264" s="1095" t="str">
        <f>"令和"&amp;$Y$1&amp;"年度（予定含む）"</f>
        <v>令和8年度（予定含む）</v>
      </c>
      <c r="H1264" s="1095"/>
      <c r="I1264" s="1095"/>
      <c r="J1264" s="1095"/>
      <c r="K1264" s="1095"/>
      <c r="L1264" s="1095"/>
      <c r="M1264" s="776" t="str">
        <f>"令和"&amp;$Y$1-1&amp;"年度"</f>
        <v>令和7年度</v>
      </c>
      <c r="N1264" s="776"/>
      <c r="O1264" s="776"/>
      <c r="P1264" s="776"/>
      <c r="Q1264" s="776"/>
      <c r="R1264" s="776"/>
    </row>
    <row r="1265" spans="4:20" ht="15.6" customHeight="1">
      <c r="G1265" s="809" t="s">
        <v>470</v>
      </c>
      <c r="H1265" s="809"/>
      <c r="I1265" s="809"/>
      <c r="J1265" s="809" t="s">
        <v>471</v>
      </c>
      <c r="K1265" s="809"/>
      <c r="L1265" s="809"/>
      <c r="M1265" s="809" t="s">
        <v>470</v>
      </c>
      <c r="N1265" s="809"/>
      <c r="O1265" s="809"/>
      <c r="P1265" s="809" t="s">
        <v>471</v>
      </c>
      <c r="Q1265" s="809"/>
      <c r="R1265" s="809"/>
    </row>
    <row r="1266" spans="4:20" ht="18.95" customHeight="1">
      <c r="D1266" s="827" t="s">
        <v>376</v>
      </c>
      <c r="E1266" s="828"/>
      <c r="F1266" s="828"/>
      <c r="G1266" s="383"/>
      <c r="H1266" s="751"/>
      <c r="I1266" s="752"/>
      <c r="J1266" s="383"/>
      <c r="K1266" s="751"/>
      <c r="L1266" s="752"/>
      <c r="M1266" s="383"/>
      <c r="N1266" s="751"/>
      <c r="O1266" s="752"/>
      <c r="P1266" s="383"/>
      <c r="Q1266" s="751"/>
      <c r="R1266" s="385"/>
    </row>
    <row r="1267" spans="4:20" ht="18.95" customHeight="1">
      <c r="D1267" s="827" t="s">
        <v>377</v>
      </c>
      <c r="E1267" s="828"/>
      <c r="F1267" s="828"/>
      <c r="G1267" s="383"/>
      <c r="H1267" s="751"/>
      <c r="I1267" s="752"/>
      <c r="J1267" s="383"/>
      <c r="K1267" s="751"/>
      <c r="L1267" s="752"/>
      <c r="M1267" s="383"/>
      <c r="N1267" s="751"/>
      <c r="O1267" s="752"/>
      <c r="P1267" s="383"/>
      <c r="Q1267" s="751"/>
      <c r="R1267" s="385"/>
    </row>
    <row r="1268" spans="4:20" ht="6.6" customHeight="1"/>
    <row r="1269" spans="4:20" ht="31.5" customHeight="1">
      <c r="D1269" s="838" t="s">
        <v>382</v>
      </c>
      <c r="E1269" s="893"/>
      <c r="F1269" s="893"/>
      <c r="G1269" s="893"/>
      <c r="H1269" s="893"/>
      <c r="I1269" s="945"/>
      <c r="J1269" s="946"/>
      <c r="K1269" s="946"/>
      <c r="L1269" s="946"/>
      <c r="M1269" s="946"/>
      <c r="N1269" s="946"/>
      <c r="O1269" s="946"/>
      <c r="P1269" s="946"/>
      <c r="Q1269" s="946"/>
      <c r="R1269" s="946"/>
      <c r="S1269" s="946"/>
      <c r="T1269" s="947"/>
    </row>
    <row r="1270" spans="4:20" ht="15.6" customHeight="1">
      <c r="D1270" s="147" t="s">
        <v>936</v>
      </c>
    </row>
    <row r="1271" spans="4:20" ht="9.6" customHeight="1"/>
    <row r="1272" spans="4:20" ht="16.5" customHeight="1">
      <c r="D1272" s="64" t="s">
        <v>1919</v>
      </c>
    </row>
    <row r="1273" spans="4:20" ht="27.95" customHeight="1">
      <c r="D1273" s="816" t="s">
        <v>371</v>
      </c>
      <c r="E1273" s="817"/>
      <c r="F1273" s="912"/>
      <c r="G1273" s="1116" t="str">
        <f>"令和"&amp;Y1&amp;"年度
（予定含む）"</f>
        <v>令和8年度
（予定含む）</v>
      </c>
      <c r="H1273" s="1117"/>
      <c r="I1273" s="1118"/>
      <c r="J1273" s="966" t="str">
        <f>"令和"&amp;Y1-1&amp;"年度"</f>
        <v>令和7年度</v>
      </c>
      <c r="K1273" s="1614"/>
      <c r="L1273" s="967"/>
      <c r="M1273" s="1116" t="s">
        <v>1520</v>
      </c>
      <c r="N1273" s="1117"/>
      <c r="O1273" s="1117"/>
      <c r="P1273" s="1117"/>
      <c r="Q1273" s="1118"/>
    </row>
    <row r="1274" spans="4:20" ht="29.45" customHeight="1">
      <c r="D1274" s="816" t="s">
        <v>714</v>
      </c>
      <c r="E1274" s="893"/>
      <c r="F1274" s="1126"/>
      <c r="G1274" s="748"/>
      <c r="H1274" s="749"/>
      <c r="I1274" s="750"/>
      <c r="J1274" s="748"/>
      <c r="K1274" s="749"/>
      <c r="L1274" s="750"/>
      <c r="M1274" s="490" t="s">
        <v>1521</v>
      </c>
      <c r="N1274" s="713"/>
      <c r="O1274" s="584"/>
      <c r="P1274" s="584"/>
      <c r="Q1274" s="584"/>
    </row>
    <row r="1275" spans="4:20" ht="29.45" customHeight="1">
      <c r="D1275" s="816" t="s">
        <v>715</v>
      </c>
      <c r="E1275" s="893"/>
      <c r="F1275" s="1126"/>
      <c r="G1275" s="748"/>
      <c r="H1275" s="749"/>
      <c r="I1275" s="750"/>
      <c r="J1275" s="748"/>
      <c r="K1275" s="749"/>
      <c r="L1275" s="750"/>
      <c r="M1275" s="490" t="s">
        <v>1521</v>
      </c>
      <c r="N1275" s="713"/>
      <c r="O1275" s="584"/>
      <c r="P1275" s="584"/>
      <c r="Q1275" s="584"/>
    </row>
    <row r="1276" spans="4:20" ht="29.45" customHeight="1">
      <c r="D1276" s="816" t="s">
        <v>379</v>
      </c>
      <c r="E1276" s="893"/>
      <c r="F1276" s="893"/>
      <c r="G1276" s="585"/>
      <c r="H1276" s="746"/>
      <c r="I1276" s="747"/>
      <c r="J1276" s="585"/>
      <c r="K1276" s="746"/>
      <c r="L1276" s="586"/>
    </row>
    <row r="1277" spans="4:20" ht="30.6" customHeight="1">
      <c r="D1277" s="894" t="s">
        <v>381</v>
      </c>
      <c r="E1277" s="895"/>
      <c r="F1277" s="895"/>
      <c r="G1277" s="895"/>
      <c r="H1277" s="895"/>
      <c r="I1277" s="945"/>
      <c r="J1277" s="1114"/>
      <c r="K1277" s="1114"/>
      <c r="L1277" s="1114"/>
      <c r="M1277" s="1114"/>
      <c r="N1277" s="1114"/>
      <c r="O1277" s="1114"/>
      <c r="P1277" s="1114"/>
      <c r="Q1277" s="1114"/>
      <c r="R1277" s="1114"/>
      <c r="S1277" s="1114"/>
      <c r="T1277" s="1115"/>
    </row>
    <row r="1278" spans="4:20" ht="15.6" customHeight="1">
      <c r="D1278" s="147" t="s">
        <v>936</v>
      </c>
    </row>
    <row r="1279" spans="4:20" ht="15.6" customHeight="1">
      <c r="D1279" s="147" t="s">
        <v>938</v>
      </c>
    </row>
    <row r="1280" spans="4:20" ht="15.6" customHeight="1">
      <c r="D1280" s="147"/>
      <c r="E1280" s="147" t="s">
        <v>939</v>
      </c>
    </row>
    <row r="1281" spans="3:24" ht="15.6" customHeight="1">
      <c r="D1281" s="147" t="s">
        <v>527</v>
      </c>
    </row>
    <row r="1282" spans="3:24" ht="15.6" customHeight="1">
      <c r="E1282" s="147" t="s">
        <v>473</v>
      </c>
    </row>
    <row r="1283" spans="3:24" ht="11.45" customHeight="1">
      <c r="E1283" s="147"/>
    </row>
    <row r="1284" spans="3:24" ht="17.45" customHeight="1">
      <c r="P1284" s="792" t="s">
        <v>772</v>
      </c>
      <c r="Q1284" s="792"/>
      <c r="R1284" s="792"/>
      <c r="S1284" s="820">
        <f>$Q$11</f>
        <v>0</v>
      </c>
      <c r="T1284" s="820"/>
      <c r="U1284" s="820"/>
      <c r="V1284" s="820"/>
      <c r="W1284" s="820"/>
      <c r="X1284" s="820"/>
    </row>
    <row r="1285" spans="3:24" ht="16.5" customHeight="1">
      <c r="C1285" s="62" t="s">
        <v>1920</v>
      </c>
    </row>
    <row r="1286" spans="3:24" ht="16.5" customHeight="1">
      <c r="D1286" s="819" t="s">
        <v>371</v>
      </c>
      <c r="E1286" s="774"/>
      <c r="F1286" s="774"/>
      <c r="G1286" s="1095" t="str">
        <f>"令和"&amp;$Y$1&amp;"年度（予定含む）"</f>
        <v>令和8年度（予定含む）</v>
      </c>
      <c r="H1286" s="1095"/>
      <c r="I1286" s="1095"/>
      <c r="J1286" s="1095"/>
      <c r="K1286" s="1095"/>
      <c r="L1286" s="1095"/>
      <c r="M1286" s="776" t="str">
        <f>"令和"&amp;$Y$1-1&amp;"年度"</f>
        <v>令和7年度</v>
      </c>
      <c r="N1286" s="776"/>
      <c r="O1286" s="776"/>
      <c r="P1286" s="776"/>
      <c r="Q1286" s="776"/>
      <c r="R1286" s="776"/>
    </row>
    <row r="1287" spans="3:24" ht="15.95" customHeight="1">
      <c r="D1287" s="774"/>
      <c r="E1287" s="774"/>
      <c r="F1287" s="774"/>
      <c r="G1287" s="809" t="s">
        <v>470</v>
      </c>
      <c r="H1287" s="809"/>
      <c r="I1287" s="809"/>
      <c r="J1287" s="809" t="s">
        <v>471</v>
      </c>
      <c r="K1287" s="809"/>
      <c r="L1287" s="809"/>
      <c r="M1287" s="809" t="s">
        <v>470</v>
      </c>
      <c r="N1287" s="809"/>
      <c r="O1287" s="809"/>
      <c r="P1287" s="809" t="s">
        <v>471</v>
      </c>
      <c r="Q1287" s="809"/>
      <c r="R1287" s="809"/>
    </row>
    <row r="1288" spans="3:24" ht="24.6" customHeight="1">
      <c r="D1288" s="1111" t="s">
        <v>380</v>
      </c>
      <c r="E1288" s="1048"/>
      <c r="F1288" s="1112"/>
      <c r="G1288" s="585"/>
      <c r="H1288" s="746"/>
      <c r="I1288" s="747"/>
      <c r="J1288" s="585"/>
      <c r="K1288" s="746"/>
      <c r="L1288" s="747"/>
      <c r="M1288" s="585"/>
      <c r="N1288" s="746"/>
      <c r="O1288" s="747"/>
      <c r="P1288" s="585"/>
      <c r="Q1288" s="746"/>
      <c r="R1288" s="587"/>
    </row>
    <row r="1289" spans="3:24" ht="30" customHeight="1">
      <c r="D1289" s="838" t="s">
        <v>383</v>
      </c>
      <c r="E1289" s="893"/>
      <c r="F1289" s="893"/>
      <c r="G1289" s="895"/>
      <c r="H1289" s="895"/>
      <c r="I1289" s="945"/>
      <c r="J1289" s="1113"/>
      <c r="K1289" s="1113"/>
      <c r="L1289" s="1113"/>
      <c r="M1289" s="1113"/>
      <c r="N1289" s="1113"/>
      <c r="O1289" s="1113"/>
      <c r="P1289" s="1113"/>
      <c r="Q1289" s="1113"/>
      <c r="R1289" s="1113"/>
      <c r="S1289" s="1113"/>
      <c r="T1289" s="1072"/>
    </row>
    <row r="1290" spans="3:24" ht="16.5" customHeight="1">
      <c r="E1290" s="147" t="s">
        <v>940</v>
      </c>
    </row>
    <row r="1291" spans="3:24" ht="9.6" customHeight="1">
      <c r="E1291" s="147"/>
    </row>
    <row r="1292" spans="3:24" ht="16.5" customHeight="1">
      <c r="C1292" s="62" t="s">
        <v>1921</v>
      </c>
    </row>
    <row r="1293" spans="3:24" ht="16.5" customHeight="1">
      <c r="D1293" s="821" t="s">
        <v>371</v>
      </c>
      <c r="E1293" s="822"/>
      <c r="F1293" s="823"/>
      <c r="G1293" s="1095" t="str">
        <f>"令和"&amp;$Y$1&amp;"年度（予定含む）"</f>
        <v>令和8年度（予定含む）</v>
      </c>
      <c r="H1293" s="1095"/>
      <c r="I1293" s="1095"/>
      <c r="J1293" s="1095"/>
      <c r="K1293" s="1095"/>
      <c r="L1293" s="1095"/>
      <c r="M1293" s="776" t="str">
        <f>"令和"&amp;$Y$1-1&amp;"年度"</f>
        <v>令和7年度</v>
      </c>
      <c r="N1293" s="776"/>
      <c r="O1293" s="776"/>
      <c r="P1293" s="776"/>
      <c r="Q1293" s="776"/>
      <c r="R1293" s="776"/>
      <c r="S1293" s="1116" t="s">
        <v>1519</v>
      </c>
      <c r="T1293" s="1117"/>
      <c r="U1293" s="1117"/>
      <c r="V1293" s="1117"/>
      <c r="W1293" s="1118"/>
    </row>
    <row r="1294" spans="3:24" ht="16.5" customHeight="1">
      <c r="D1294" s="824"/>
      <c r="E1294" s="825"/>
      <c r="F1294" s="826"/>
      <c r="G1294" s="809" t="s">
        <v>470</v>
      </c>
      <c r="H1294" s="809"/>
      <c r="I1294" s="809"/>
      <c r="J1294" s="809" t="s">
        <v>471</v>
      </c>
      <c r="K1294" s="809"/>
      <c r="L1294" s="809"/>
      <c r="M1294" s="809" t="s">
        <v>470</v>
      </c>
      <c r="N1294" s="809"/>
      <c r="O1294" s="809"/>
      <c r="P1294" s="809" t="s">
        <v>471</v>
      </c>
      <c r="Q1294" s="809"/>
      <c r="R1294" s="809"/>
      <c r="S1294" s="1119"/>
      <c r="T1294" s="1120"/>
      <c r="U1294" s="1120"/>
      <c r="V1294" s="1120"/>
      <c r="W1294" s="1121"/>
    </row>
    <row r="1295" spans="3:24" ht="18.600000000000001" customHeight="1">
      <c r="D1295" s="816" t="s">
        <v>941</v>
      </c>
      <c r="E1295" s="817"/>
      <c r="F1295" s="912"/>
      <c r="G1295" s="748"/>
      <c r="H1295" s="749"/>
      <c r="I1295" s="750"/>
      <c r="J1295" s="748"/>
      <c r="K1295" s="749"/>
      <c r="L1295" s="750"/>
      <c r="M1295" s="748"/>
      <c r="N1295" s="749"/>
      <c r="O1295" s="750"/>
      <c r="P1295" s="748"/>
      <c r="Q1295" s="749"/>
      <c r="R1295" s="750"/>
      <c r="S1295" s="490" t="s">
        <v>1518</v>
      </c>
      <c r="T1295" s="713"/>
      <c r="U1295" s="584"/>
      <c r="V1295" s="584"/>
      <c r="W1295" s="584"/>
    </row>
    <row r="1296" spans="3:24" ht="30" customHeight="1">
      <c r="D1296" s="838" t="s">
        <v>384</v>
      </c>
      <c r="E1296" s="893"/>
      <c r="F1296" s="893"/>
      <c r="G1296" s="893"/>
      <c r="H1296" s="1127"/>
      <c r="I1296" s="992"/>
      <c r="J1296" s="992"/>
      <c r="K1296" s="992"/>
      <c r="L1296" s="992"/>
      <c r="M1296" s="992"/>
      <c r="N1296" s="992"/>
      <c r="O1296" s="992"/>
      <c r="P1296" s="992"/>
      <c r="Q1296" s="992"/>
      <c r="R1296" s="992"/>
      <c r="S1296" s="992"/>
      <c r="T1296" s="1128"/>
    </row>
    <row r="1297" spans="3:19" ht="16.5" customHeight="1">
      <c r="E1297" s="147" t="s">
        <v>936</v>
      </c>
    </row>
    <row r="1298" spans="3:19" ht="16.5" customHeight="1">
      <c r="E1298" s="147" t="s">
        <v>528</v>
      </c>
    </row>
    <row r="1299" spans="3:19" ht="16.5" customHeight="1">
      <c r="F1299" s="147" t="s">
        <v>942</v>
      </c>
    </row>
    <row r="1300" spans="3:19" ht="9.6" customHeight="1">
      <c r="F1300" s="147"/>
    </row>
    <row r="1301" spans="3:19" ht="16.5" customHeight="1">
      <c r="C1301" s="62" t="s">
        <v>594</v>
      </c>
    </row>
    <row r="1302" spans="3:19" ht="18.95" customHeight="1">
      <c r="D1302" s="883" t="s">
        <v>443</v>
      </c>
      <c r="E1302" s="884"/>
      <c r="F1302" s="884"/>
      <c r="G1302" s="884"/>
      <c r="H1302" s="885"/>
      <c r="I1302" s="813"/>
      <c r="J1302" s="814"/>
      <c r="K1302" s="814"/>
      <c r="L1302" s="814"/>
      <c r="M1302" s="814"/>
      <c r="N1302" s="814"/>
      <c r="O1302" s="814"/>
      <c r="P1302" s="815"/>
    </row>
    <row r="1303" spans="3:19" ht="18.95" customHeight="1">
      <c r="E1303" s="1108" t="s">
        <v>1264</v>
      </c>
      <c r="F1303" s="1109"/>
      <c r="G1303" s="1109"/>
      <c r="H1303" s="1109"/>
      <c r="I1303" s="1109"/>
      <c r="J1303" s="1110"/>
      <c r="K1303" s="936" t="s">
        <v>1691</v>
      </c>
      <c r="L1303" s="937"/>
      <c r="M1303" s="937"/>
      <c r="N1303" s="937"/>
      <c r="O1303" s="937"/>
      <c r="P1303" s="938"/>
      <c r="Q1303" s="692" t="s">
        <v>505</v>
      </c>
      <c r="R1303" s="804" t="s">
        <v>991</v>
      </c>
      <c r="S1303" s="805"/>
    </row>
    <row r="1304" spans="3:19" ht="18.95" customHeight="1">
      <c r="E1304" s="1108" t="s">
        <v>1265</v>
      </c>
      <c r="F1304" s="1109"/>
      <c r="G1304" s="1109"/>
      <c r="H1304" s="1109"/>
      <c r="I1304" s="1109"/>
      <c r="J1304" s="1110"/>
      <c r="K1304" s="936" t="s">
        <v>1692</v>
      </c>
      <c r="L1304" s="937"/>
      <c r="M1304" s="937"/>
      <c r="N1304" s="937"/>
      <c r="O1304" s="937"/>
      <c r="P1304" s="938"/>
      <c r="Q1304" s="692" t="s">
        <v>505</v>
      </c>
      <c r="R1304" s="804" t="s">
        <v>679</v>
      </c>
      <c r="S1304" s="805"/>
    </row>
    <row r="1305" spans="3:19" ht="9.9499999999999993" customHeight="1">
      <c r="E1305" s="643"/>
      <c r="F1305" s="643"/>
      <c r="G1305" s="643"/>
      <c r="H1305" s="643"/>
      <c r="I1305" s="643"/>
    </row>
    <row r="1306" spans="3:19" ht="16.5" customHeight="1">
      <c r="C1306" s="62" t="s">
        <v>1690</v>
      </c>
    </row>
    <row r="1307" spans="3:19" ht="18.95" customHeight="1">
      <c r="D1307" s="883" t="s">
        <v>443</v>
      </c>
      <c r="E1307" s="884"/>
      <c r="F1307" s="884"/>
      <c r="G1307" s="884"/>
      <c r="H1307" s="885"/>
      <c r="I1307" s="813"/>
      <c r="J1307" s="814"/>
      <c r="K1307" s="814"/>
      <c r="L1307" s="814"/>
      <c r="M1307" s="814"/>
      <c r="N1307" s="814"/>
      <c r="O1307" s="814"/>
      <c r="P1307" s="815"/>
    </row>
    <row r="1308" spans="3:19" ht="18.95" customHeight="1">
      <c r="E1308" s="1108" t="s">
        <v>1266</v>
      </c>
      <c r="F1308" s="1109"/>
      <c r="G1308" s="1109"/>
      <c r="H1308" s="1109"/>
      <c r="I1308" s="1109"/>
      <c r="J1308" s="1110"/>
      <c r="K1308" s="936" t="s">
        <v>1693</v>
      </c>
      <c r="L1308" s="937"/>
      <c r="M1308" s="937"/>
      <c r="N1308" s="937"/>
      <c r="O1308" s="937"/>
      <c r="P1308" s="938"/>
      <c r="Q1308" s="692" t="s">
        <v>505</v>
      </c>
      <c r="R1308" s="804" t="s">
        <v>507</v>
      </c>
      <c r="S1308" s="805"/>
    </row>
    <row r="1309" spans="3:19" ht="16.5" customHeight="1">
      <c r="E1309" s="147" t="s">
        <v>509</v>
      </c>
    </row>
    <row r="1310" spans="3:19" ht="9.9499999999999993" customHeight="1">
      <c r="E1310" s="643"/>
      <c r="F1310" s="643"/>
      <c r="G1310" s="643"/>
      <c r="H1310" s="643"/>
      <c r="I1310" s="643"/>
    </row>
    <row r="1311" spans="3:19" ht="16.5" customHeight="1">
      <c r="C1311" s="62" t="s">
        <v>595</v>
      </c>
    </row>
    <row r="1312" spans="3:19" ht="18" customHeight="1">
      <c r="D1312" s="883" t="s">
        <v>443</v>
      </c>
      <c r="E1312" s="884"/>
      <c r="F1312" s="884"/>
      <c r="G1312" s="884"/>
      <c r="H1312" s="885"/>
      <c r="I1312" s="813"/>
      <c r="J1312" s="814"/>
      <c r="K1312" s="814"/>
      <c r="L1312" s="814"/>
      <c r="M1312" s="814"/>
      <c r="N1312" s="814"/>
      <c r="O1312" s="814"/>
      <c r="P1312" s="815"/>
    </row>
    <row r="1313" spans="3:24" ht="18" customHeight="1">
      <c r="E1313" s="1108" t="s">
        <v>1267</v>
      </c>
      <c r="F1313" s="1109"/>
      <c r="G1313" s="1109"/>
      <c r="H1313" s="1109"/>
      <c r="I1313" s="1109"/>
      <c r="J1313" s="1110"/>
      <c r="K1313" s="936" t="s">
        <v>1694</v>
      </c>
      <c r="L1313" s="937"/>
      <c r="M1313" s="937"/>
      <c r="N1313" s="937"/>
      <c r="O1313" s="937"/>
      <c r="P1313" s="938"/>
      <c r="Q1313" s="692" t="s">
        <v>505</v>
      </c>
      <c r="R1313" s="804" t="s">
        <v>508</v>
      </c>
      <c r="S1313" s="805"/>
    </row>
    <row r="1314" spans="3:24" ht="16.5" customHeight="1">
      <c r="E1314" s="147" t="s">
        <v>391</v>
      </c>
    </row>
    <row r="1315" spans="3:24" ht="16.5" customHeight="1">
      <c r="E1315" s="147" t="s">
        <v>529</v>
      </c>
    </row>
    <row r="1316" spans="3:24" ht="9.6" customHeight="1">
      <c r="E1316" s="147" t="s">
        <v>1488</v>
      </c>
    </row>
    <row r="1317" spans="3:24" ht="9.6" customHeight="1">
      <c r="E1317" s="147"/>
    </row>
    <row r="1318" spans="3:24" ht="16.5" customHeight="1">
      <c r="C1318" s="62" t="s">
        <v>943</v>
      </c>
    </row>
    <row r="1319" spans="3:24" ht="16.5" customHeight="1">
      <c r="D1319" s="64" t="s">
        <v>392</v>
      </c>
    </row>
    <row r="1320" spans="3:24" ht="18.600000000000001" customHeight="1">
      <c r="D1320" s="883" t="s">
        <v>944</v>
      </c>
      <c r="E1320" s="884"/>
      <c r="F1320" s="884"/>
      <c r="G1320" s="884"/>
      <c r="H1320" s="885"/>
      <c r="I1320" s="1122"/>
      <c r="J1320" s="1123"/>
      <c r="K1320" s="1123"/>
      <c r="L1320" s="1123"/>
      <c r="M1320" s="1123"/>
      <c r="N1320" s="1123"/>
      <c r="O1320" s="1123"/>
      <c r="P1320" s="1123"/>
      <c r="Q1320" s="1123"/>
      <c r="R1320" s="1124"/>
    </row>
    <row r="1321" spans="3:24" ht="18.600000000000001" customHeight="1">
      <c r="D1321" s="883" t="s">
        <v>945</v>
      </c>
      <c r="E1321" s="884"/>
      <c r="F1321" s="884"/>
      <c r="G1321" s="884"/>
      <c r="H1321" s="885"/>
      <c r="I1321" s="985"/>
      <c r="J1321" s="977"/>
      <c r="K1321" s="977"/>
      <c r="L1321" s="977"/>
      <c r="M1321" s="977"/>
      <c r="N1321" s="977"/>
      <c r="O1321" s="977"/>
      <c r="P1321" s="977"/>
      <c r="Q1321" s="977"/>
      <c r="R1321" s="977"/>
      <c r="S1321" s="977"/>
      <c r="T1321" s="978"/>
      <c r="U1321" s="692" t="s">
        <v>505</v>
      </c>
      <c r="V1321" s="903" t="s">
        <v>1427</v>
      </c>
      <c r="W1321" s="905"/>
    </row>
    <row r="1322" spans="3:24" ht="18.600000000000001" customHeight="1">
      <c r="D1322" s="883" t="s">
        <v>946</v>
      </c>
      <c r="E1322" s="884"/>
      <c r="F1322" s="884"/>
      <c r="G1322" s="884"/>
      <c r="H1322" s="884"/>
      <c r="I1322" s="598"/>
      <c r="J1322" s="446" t="s">
        <v>21</v>
      </c>
      <c r="K1322" s="598"/>
      <c r="L1322" s="446" t="s">
        <v>947</v>
      </c>
      <c r="M1322" s="598"/>
      <c r="N1322" s="446" t="s">
        <v>21</v>
      </c>
      <c r="O1322" s="598"/>
      <c r="P1322" s="446" t="s">
        <v>948</v>
      </c>
      <c r="Q1322" s="446"/>
      <c r="R1322" s="449"/>
    </row>
    <row r="1323" spans="3:24" ht="7.5" customHeight="1"/>
    <row r="1324" spans="3:24" ht="12" customHeight="1">
      <c r="E1324" s="147"/>
    </row>
    <row r="1325" spans="3:24" ht="17.45" customHeight="1">
      <c r="P1325" s="792" t="s">
        <v>772</v>
      </c>
      <c r="Q1325" s="792"/>
      <c r="R1325" s="792"/>
      <c r="S1325" s="820">
        <f>$Q$11</f>
        <v>0</v>
      </c>
      <c r="T1325" s="820"/>
      <c r="U1325" s="820"/>
      <c r="V1325" s="820"/>
      <c r="W1325" s="820"/>
      <c r="X1325" s="820"/>
    </row>
    <row r="1326" spans="3:24" ht="16.5" customHeight="1">
      <c r="C1326" s="62" t="s">
        <v>394</v>
      </c>
    </row>
    <row r="1327" spans="3:24" ht="18.600000000000001" customHeight="1">
      <c r="D1327" s="64" t="s">
        <v>395</v>
      </c>
    </row>
    <row r="1328" spans="3:24" ht="25.5" customHeight="1">
      <c r="D1328" s="776" t="s">
        <v>396</v>
      </c>
      <c r="E1328" s="776"/>
      <c r="F1328" s="776"/>
      <c r="G1328" s="774"/>
      <c r="H1328" s="774"/>
      <c r="I1328" s="962" t="str">
        <f>"令和"&amp;Y1&amp;"年度実施日
（予定含む）"</f>
        <v>令和8年度実施日
（予定含む）</v>
      </c>
      <c r="J1328" s="776"/>
      <c r="K1328" s="809"/>
      <c r="L1328" s="776"/>
      <c r="M1328" s="809" t="str">
        <f>"令和"&amp;Y1-1&amp;"年度実施日"</f>
        <v>令和7年度実施日</v>
      </c>
      <c r="N1328" s="776"/>
      <c r="O1328" s="809"/>
      <c r="P1328" s="776"/>
      <c r="Q1328" s="775" t="s">
        <v>401</v>
      </c>
      <c r="R1328" s="776"/>
    </row>
    <row r="1329" spans="4:18" ht="17.100000000000001" customHeight="1">
      <c r="D1329" s="918" t="s">
        <v>1922</v>
      </c>
      <c r="E1329" s="918"/>
      <c r="F1329" s="918"/>
      <c r="G1329" s="918"/>
      <c r="H1329" s="640" t="s">
        <v>397</v>
      </c>
      <c r="I1329" s="389"/>
      <c r="J1329" s="706" t="s">
        <v>21</v>
      </c>
      <c r="K1329" s="389"/>
      <c r="L1329" s="706" t="s">
        <v>22</v>
      </c>
      <c r="M1329" s="389"/>
      <c r="N1329" s="706" t="s">
        <v>21</v>
      </c>
      <c r="O1329" s="389"/>
      <c r="P1329" s="707" t="s">
        <v>22</v>
      </c>
      <c r="Q1329" s="778"/>
      <c r="R1329" s="778"/>
    </row>
    <row r="1330" spans="4:18" ht="17.100000000000001" customHeight="1">
      <c r="D1330" s="819"/>
      <c r="E1330" s="819"/>
      <c r="F1330" s="819"/>
      <c r="G1330" s="819"/>
      <c r="H1330" s="638" t="s">
        <v>398</v>
      </c>
      <c r="I1330" s="389"/>
      <c r="J1330" s="652" t="s">
        <v>21</v>
      </c>
      <c r="K1330" s="389"/>
      <c r="L1330" s="652" t="s">
        <v>22</v>
      </c>
      <c r="M1330" s="389"/>
      <c r="N1330" s="652" t="s">
        <v>21</v>
      </c>
      <c r="O1330" s="389"/>
      <c r="P1330" s="708" t="s">
        <v>22</v>
      </c>
      <c r="Q1330" s="778"/>
      <c r="R1330" s="778"/>
    </row>
    <row r="1331" spans="4:18" ht="17.100000000000001" customHeight="1">
      <c r="D1331" s="819"/>
      <c r="E1331" s="819"/>
      <c r="F1331" s="819"/>
      <c r="G1331" s="819"/>
      <c r="H1331" s="753" t="s">
        <v>399</v>
      </c>
      <c r="I1331" s="389"/>
      <c r="J1331" s="650" t="s">
        <v>21</v>
      </c>
      <c r="K1331" s="389"/>
      <c r="L1331" s="650" t="s">
        <v>22</v>
      </c>
      <c r="M1331" s="389"/>
      <c r="N1331" s="650" t="s">
        <v>21</v>
      </c>
      <c r="O1331" s="389"/>
      <c r="P1331" s="744" t="s">
        <v>22</v>
      </c>
      <c r="Q1331" s="778"/>
      <c r="R1331" s="778"/>
    </row>
    <row r="1332" spans="4:18" ht="39.950000000000003" customHeight="1">
      <c r="D1332" s="819" t="s">
        <v>1923</v>
      </c>
      <c r="E1332" s="819"/>
      <c r="F1332" s="819"/>
      <c r="G1332" s="819"/>
      <c r="H1332" s="883"/>
      <c r="I1332" s="389"/>
      <c r="J1332" s="446" t="s">
        <v>21</v>
      </c>
      <c r="K1332" s="389"/>
      <c r="L1332" s="446" t="s">
        <v>22</v>
      </c>
      <c r="M1332" s="389"/>
      <c r="N1332" s="446" t="s">
        <v>21</v>
      </c>
      <c r="O1332" s="389"/>
      <c r="P1332" s="449" t="s">
        <v>22</v>
      </c>
      <c r="Q1332" s="778"/>
      <c r="R1332" s="778"/>
    </row>
    <row r="1333" spans="4:18" ht="39.950000000000003" customHeight="1">
      <c r="D1333" s="819" t="s">
        <v>1924</v>
      </c>
      <c r="E1333" s="819"/>
      <c r="F1333" s="819"/>
      <c r="G1333" s="819"/>
      <c r="H1333" s="883"/>
      <c r="I1333" s="389"/>
      <c r="J1333" s="446" t="s">
        <v>21</v>
      </c>
      <c r="K1333" s="389"/>
      <c r="L1333" s="446" t="s">
        <v>400</v>
      </c>
      <c r="M1333" s="389"/>
      <c r="N1333" s="446" t="s">
        <v>21</v>
      </c>
      <c r="O1333" s="389"/>
      <c r="P1333" s="449" t="s">
        <v>400</v>
      </c>
      <c r="Q1333" s="778"/>
      <c r="R1333" s="778"/>
    </row>
    <row r="1334" spans="4:18" ht="27" customHeight="1">
      <c r="D1334" s="844" t="s">
        <v>1925</v>
      </c>
      <c r="E1334" s="1086"/>
      <c r="F1334" s="1086"/>
      <c r="G1334" s="1086"/>
      <c r="H1334" s="846"/>
      <c r="I1334" s="1083"/>
      <c r="J1334" s="977"/>
      <c r="K1334" s="1084"/>
      <c r="L1334" s="978"/>
      <c r="M1334" s="1083"/>
      <c r="N1334" s="977"/>
      <c r="O1334" s="1084"/>
      <c r="P1334" s="978"/>
      <c r="Q1334" s="1125"/>
      <c r="R1334" s="1125"/>
    </row>
    <row r="1335" spans="4:18" ht="18.95" customHeight="1">
      <c r="D1335" s="1087"/>
      <c r="E1335" s="944"/>
      <c r="F1335" s="944"/>
      <c r="G1335" s="944"/>
      <c r="H1335" s="944"/>
      <c r="I1335" s="584"/>
      <c r="J1335" s="446" t="s">
        <v>289</v>
      </c>
      <c r="K1335" s="584"/>
      <c r="L1335" s="446" t="s">
        <v>400</v>
      </c>
      <c r="M1335" s="584"/>
      <c r="N1335" s="446" t="s">
        <v>289</v>
      </c>
      <c r="O1335" s="584"/>
      <c r="P1335" s="449" t="s">
        <v>400</v>
      </c>
      <c r="Q1335" s="851"/>
      <c r="R1335" s="851"/>
    </row>
    <row r="1336" spans="4:18" ht="15.6" customHeight="1">
      <c r="E1336" s="147" t="s">
        <v>951</v>
      </c>
    </row>
    <row r="1337" spans="4:18" ht="9.6" customHeight="1"/>
    <row r="1338" spans="4:18" ht="18.95" customHeight="1">
      <c r="D1338" s="64" t="s">
        <v>402</v>
      </c>
    </row>
    <row r="1339" spans="4:18" ht="26.45" customHeight="1">
      <c r="D1339" s="810" t="s">
        <v>396</v>
      </c>
      <c r="E1339" s="811"/>
      <c r="F1339" s="811"/>
      <c r="G1339" s="812"/>
      <c r="H1339" s="1102" t="s">
        <v>158</v>
      </c>
      <c r="I1339" s="1040"/>
      <c r="J1339" s="1103"/>
      <c r="K1339" s="1104"/>
      <c r="L1339" s="776" t="s">
        <v>403</v>
      </c>
      <c r="M1339" s="776"/>
      <c r="N1339" s="776"/>
      <c r="O1339" s="776"/>
      <c r="P1339" s="775" t="s">
        <v>401</v>
      </c>
      <c r="Q1339" s="776"/>
    </row>
    <row r="1340" spans="4:18" ht="18.600000000000001" customHeight="1">
      <c r="D1340" s="1082" t="s">
        <v>596</v>
      </c>
      <c r="E1340" s="845"/>
      <c r="F1340" s="845"/>
      <c r="G1340" s="846"/>
      <c r="H1340" s="1096"/>
      <c r="I1340" s="1097"/>
      <c r="J1340" s="1098"/>
      <c r="K1340" s="1098"/>
      <c r="L1340" s="1085"/>
      <c r="M1340" s="1085"/>
      <c r="N1340" s="1085"/>
      <c r="O1340" s="1085"/>
      <c r="P1340" s="851"/>
      <c r="Q1340" s="851"/>
    </row>
    <row r="1341" spans="4:18" ht="18.600000000000001" customHeight="1">
      <c r="D1341" s="847"/>
      <c r="E1341" s="848"/>
      <c r="F1341" s="848"/>
      <c r="G1341" s="849"/>
      <c r="H1341" s="1099"/>
      <c r="I1341" s="1100"/>
      <c r="J1341" s="1101"/>
      <c r="K1341" s="1101"/>
      <c r="L1341" s="853"/>
      <c r="M1341" s="854"/>
      <c r="N1341" s="854"/>
      <c r="O1341" s="855"/>
      <c r="P1341" s="852"/>
      <c r="Q1341" s="851"/>
    </row>
    <row r="1342" spans="4:18" ht="18.600000000000001" customHeight="1">
      <c r="D1342" s="844" t="s">
        <v>404</v>
      </c>
      <c r="E1342" s="845"/>
      <c r="F1342" s="845"/>
      <c r="G1342" s="846"/>
      <c r="H1342" s="1096"/>
      <c r="I1342" s="1097"/>
      <c r="J1342" s="1098"/>
      <c r="K1342" s="1098"/>
      <c r="L1342" s="850"/>
      <c r="M1342" s="850"/>
      <c r="N1342" s="850"/>
      <c r="O1342" s="850"/>
      <c r="P1342" s="851"/>
      <c r="Q1342" s="851"/>
    </row>
    <row r="1343" spans="4:18" ht="18.600000000000001" customHeight="1">
      <c r="D1343" s="847"/>
      <c r="E1343" s="848"/>
      <c r="F1343" s="848"/>
      <c r="G1343" s="849"/>
      <c r="H1343" s="1099"/>
      <c r="I1343" s="1100"/>
      <c r="J1343" s="1101"/>
      <c r="K1343" s="1101"/>
      <c r="L1343" s="853"/>
      <c r="M1343" s="854"/>
      <c r="N1343" s="854"/>
      <c r="O1343" s="855"/>
      <c r="P1343" s="852"/>
      <c r="Q1343" s="851"/>
    </row>
    <row r="1344" spans="4:18" ht="18.600000000000001" customHeight="1">
      <c r="D1344" s="819" t="s">
        <v>405</v>
      </c>
      <c r="E1344" s="774"/>
      <c r="F1344" s="774"/>
      <c r="G1344" s="774"/>
      <c r="H1344" s="1096"/>
      <c r="I1344" s="1097"/>
      <c r="J1344" s="1098"/>
      <c r="K1344" s="1098"/>
      <c r="L1344" s="850"/>
      <c r="M1344" s="850"/>
      <c r="N1344" s="850"/>
      <c r="O1344" s="850"/>
      <c r="P1344" s="851"/>
      <c r="Q1344" s="851"/>
    </row>
    <row r="1345" spans="2:24" ht="18.600000000000001" customHeight="1">
      <c r="D1345" s="774"/>
      <c r="E1345" s="774"/>
      <c r="F1345" s="774"/>
      <c r="G1345" s="774"/>
      <c r="H1345" s="1105"/>
      <c r="I1345" s="1106"/>
      <c r="J1345" s="1107"/>
      <c r="K1345" s="1107"/>
      <c r="L1345" s="853"/>
      <c r="M1345" s="854"/>
      <c r="N1345" s="854"/>
      <c r="O1345" s="855"/>
      <c r="P1345" s="852"/>
      <c r="Q1345" s="851"/>
    </row>
    <row r="1346" spans="2:24" ht="15.6" customHeight="1">
      <c r="E1346" s="147" t="s">
        <v>951</v>
      </c>
    </row>
    <row r="1347" spans="2:24" ht="15.6" customHeight="1">
      <c r="E1347" s="147"/>
      <c r="T1347" s="903" t="s">
        <v>1410</v>
      </c>
      <c r="U1347" s="904"/>
      <c r="V1347" s="904"/>
      <c r="W1347" s="904"/>
      <c r="X1347" s="905"/>
    </row>
    <row r="1348" spans="2:24" ht="16.5" customHeight="1">
      <c r="B1348" s="427" t="s">
        <v>406</v>
      </c>
    </row>
    <row r="1349" spans="2:24" ht="16.5" customHeight="1">
      <c r="C1349" s="62" t="s">
        <v>1489</v>
      </c>
    </row>
    <row r="1350" spans="2:24" ht="18.95" customHeight="1">
      <c r="D1350" s="64" t="s">
        <v>407</v>
      </c>
    </row>
    <row r="1351" spans="2:24" ht="26.45" customHeight="1">
      <c r="D1351" s="810" t="s">
        <v>396</v>
      </c>
      <c r="E1351" s="817"/>
      <c r="F1351" s="817"/>
      <c r="G1351" s="912"/>
      <c r="H1351" s="841" t="s">
        <v>408</v>
      </c>
      <c r="I1351" s="842"/>
      <c r="J1351" s="842"/>
      <c r="K1351" s="842"/>
      <c r="L1351" s="843"/>
      <c r="M1351" s="775" t="str">
        <f>"令和"&amp;Y1&amp;"年度実施日
（予定含む）"</f>
        <v>令和8年度実施日
（予定含む）</v>
      </c>
      <c r="N1351" s="809"/>
      <c r="O1351" s="776"/>
      <c r="P1351" s="809"/>
      <c r="Q1351" s="792"/>
      <c r="R1351" s="920" t="str">
        <f>"令和"&amp;Y1-1&amp;"年度実施日"</f>
        <v>令和7年度実施日</v>
      </c>
      <c r="S1351" s="823"/>
      <c r="T1351" s="823"/>
      <c r="U1351" s="823"/>
      <c r="V1351" s="921"/>
      <c r="W1351" s="775" t="s">
        <v>1490</v>
      </c>
      <c r="X1351" s="776"/>
    </row>
    <row r="1352" spans="2:24" ht="16.5" customHeight="1">
      <c r="D1352" s="918" t="s">
        <v>952</v>
      </c>
      <c r="E1352" s="918"/>
      <c r="F1352" s="918"/>
      <c r="G1352" s="919"/>
      <c r="H1352" s="922"/>
      <c r="I1352" s="923"/>
      <c r="J1352" s="923"/>
      <c r="K1352" s="923"/>
      <c r="L1352" s="924"/>
      <c r="M1352" s="641" t="s">
        <v>397</v>
      </c>
      <c r="N1352" s="588"/>
      <c r="O1352" s="706" t="s">
        <v>21</v>
      </c>
      <c r="P1352" s="588"/>
      <c r="Q1352" s="707" t="s">
        <v>22</v>
      </c>
      <c r="R1352" s="754" t="s">
        <v>397</v>
      </c>
      <c r="S1352" s="588"/>
      <c r="T1352" s="706" t="s">
        <v>21</v>
      </c>
      <c r="U1352" s="588"/>
      <c r="V1352" s="707" t="s">
        <v>22</v>
      </c>
      <c r="W1352" s="778"/>
      <c r="X1352" s="778"/>
    </row>
    <row r="1353" spans="2:24" ht="16.5" customHeight="1">
      <c r="D1353" s="819"/>
      <c r="E1353" s="819"/>
      <c r="F1353" s="819"/>
      <c r="G1353" s="816"/>
      <c r="H1353" s="922"/>
      <c r="I1353" s="923"/>
      <c r="J1353" s="923"/>
      <c r="K1353" s="923"/>
      <c r="L1353" s="924"/>
      <c r="M1353" s="639" t="s">
        <v>398</v>
      </c>
      <c r="N1353" s="622"/>
      <c r="O1353" s="652" t="s">
        <v>21</v>
      </c>
      <c r="P1353" s="622"/>
      <c r="Q1353" s="708" t="s">
        <v>22</v>
      </c>
      <c r="R1353" s="755" t="s">
        <v>398</v>
      </c>
      <c r="S1353" s="622"/>
      <c r="T1353" s="652" t="s">
        <v>21</v>
      </c>
      <c r="U1353" s="622"/>
      <c r="V1353" s="708" t="s">
        <v>22</v>
      </c>
      <c r="W1353" s="778"/>
      <c r="X1353" s="778"/>
    </row>
    <row r="1354" spans="2:24" ht="16.5" customHeight="1">
      <c r="D1354" s="819"/>
      <c r="E1354" s="819"/>
      <c r="F1354" s="819"/>
      <c r="G1354" s="816"/>
      <c r="H1354" s="922"/>
      <c r="I1354" s="923"/>
      <c r="J1354" s="923"/>
      <c r="K1354" s="923"/>
      <c r="L1354" s="924"/>
      <c r="M1354" s="709" t="s">
        <v>399</v>
      </c>
      <c r="N1354" s="756"/>
      <c r="O1354" s="650" t="s">
        <v>21</v>
      </c>
      <c r="P1354" s="756"/>
      <c r="Q1354" s="744" t="s">
        <v>22</v>
      </c>
      <c r="R1354" s="710" t="s">
        <v>399</v>
      </c>
      <c r="S1354" s="756"/>
      <c r="T1354" s="650" t="s">
        <v>21</v>
      </c>
      <c r="U1354" s="756"/>
      <c r="V1354" s="744" t="s">
        <v>22</v>
      </c>
      <c r="W1354" s="778"/>
      <c r="X1354" s="778"/>
    </row>
    <row r="1355" spans="2:24" ht="16.5" customHeight="1">
      <c r="D1355" s="918" t="s">
        <v>1699</v>
      </c>
      <c r="E1355" s="918"/>
      <c r="F1355" s="918"/>
      <c r="G1355" s="919"/>
      <c r="H1355" s="922"/>
      <c r="I1355" s="923"/>
      <c r="J1355" s="923"/>
      <c r="K1355" s="923"/>
      <c r="L1355" s="924"/>
      <c r="M1355" s="641" t="s">
        <v>397</v>
      </c>
      <c r="N1355" s="588"/>
      <c r="O1355" s="706" t="s">
        <v>21</v>
      </c>
      <c r="P1355" s="588"/>
      <c r="Q1355" s="707" t="s">
        <v>22</v>
      </c>
      <c r="R1355" s="754" t="s">
        <v>397</v>
      </c>
      <c r="S1355" s="588"/>
      <c r="T1355" s="706" t="s">
        <v>21</v>
      </c>
      <c r="U1355" s="588"/>
      <c r="V1355" s="707" t="s">
        <v>22</v>
      </c>
      <c r="W1355" s="778"/>
      <c r="X1355" s="778"/>
    </row>
    <row r="1356" spans="2:24" ht="16.5" customHeight="1">
      <c r="D1356" s="819"/>
      <c r="E1356" s="819"/>
      <c r="F1356" s="819"/>
      <c r="G1356" s="816"/>
      <c r="H1356" s="922"/>
      <c r="I1356" s="923"/>
      <c r="J1356" s="923"/>
      <c r="K1356" s="923"/>
      <c r="L1356" s="924"/>
      <c r="M1356" s="639" t="s">
        <v>398</v>
      </c>
      <c r="N1356" s="622"/>
      <c r="O1356" s="652" t="s">
        <v>21</v>
      </c>
      <c r="P1356" s="622"/>
      <c r="Q1356" s="708" t="s">
        <v>22</v>
      </c>
      <c r="R1356" s="755" t="s">
        <v>398</v>
      </c>
      <c r="S1356" s="622"/>
      <c r="T1356" s="652" t="s">
        <v>21</v>
      </c>
      <c r="U1356" s="622"/>
      <c r="V1356" s="708" t="s">
        <v>22</v>
      </c>
      <c r="W1356" s="778"/>
      <c r="X1356" s="778"/>
    </row>
    <row r="1357" spans="2:24" ht="16.5" customHeight="1">
      <c r="D1357" s="819"/>
      <c r="E1357" s="819"/>
      <c r="F1357" s="819"/>
      <c r="G1357" s="816"/>
      <c r="H1357" s="922"/>
      <c r="I1357" s="923"/>
      <c r="J1357" s="923"/>
      <c r="K1357" s="923"/>
      <c r="L1357" s="924"/>
      <c r="M1357" s="709" t="s">
        <v>399</v>
      </c>
      <c r="N1357" s="756"/>
      <c r="O1357" s="650" t="s">
        <v>21</v>
      </c>
      <c r="P1357" s="756"/>
      <c r="Q1357" s="744" t="s">
        <v>22</v>
      </c>
      <c r="R1357" s="710" t="s">
        <v>399</v>
      </c>
      <c r="S1357" s="756"/>
      <c r="T1357" s="650" t="s">
        <v>21</v>
      </c>
      <c r="U1357" s="756"/>
      <c r="V1357" s="744" t="s">
        <v>22</v>
      </c>
      <c r="W1357" s="778"/>
      <c r="X1357" s="778"/>
    </row>
    <row r="1358" spans="2:24" ht="16.5" customHeight="1">
      <c r="D1358" s="918" t="s">
        <v>953</v>
      </c>
      <c r="E1358" s="918"/>
      <c r="F1358" s="918"/>
      <c r="G1358" s="919"/>
      <c r="H1358" s="922"/>
      <c r="I1358" s="923"/>
      <c r="J1358" s="923"/>
      <c r="K1358" s="923"/>
      <c r="L1358" s="924"/>
      <c r="M1358" s="641" t="s">
        <v>397</v>
      </c>
      <c r="N1358" s="588"/>
      <c r="O1358" s="706" t="s">
        <v>21</v>
      </c>
      <c r="P1358" s="588"/>
      <c r="Q1358" s="707" t="s">
        <v>22</v>
      </c>
      <c r="R1358" s="754" t="s">
        <v>397</v>
      </c>
      <c r="S1358" s="588"/>
      <c r="T1358" s="706" t="s">
        <v>21</v>
      </c>
      <c r="U1358" s="588"/>
      <c r="V1358" s="707" t="s">
        <v>22</v>
      </c>
      <c r="W1358" s="778"/>
      <c r="X1358" s="778"/>
    </row>
    <row r="1359" spans="2:24" ht="16.5" customHeight="1">
      <c r="D1359" s="819"/>
      <c r="E1359" s="819"/>
      <c r="F1359" s="819"/>
      <c r="G1359" s="816"/>
      <c r="H1359" s="922"/>
      <c r="I1359" s="923"/>
      <c r="J1359" s="923"/>
      <c r="K1359" s="923"/>
      <c r="L1359" s="924"/>
      <c r="M1359" s="639" t="s">
        <v>398</v>
      </c>
      <c r="N1359" s="622"/>
      <c r="O1359" s="652" t="s">
        <v>21</v>
      </c>
      <c r="P1359" s="622"/>
      <c r="Q1359" s="708" t="s">
        <v>22</v>
      </c>
      <c r="R1359" s="755" t="s">
        <v>398</v>
      </c>
      <c r="S1359" s="622"/>
      <c r="T1359" s="652" t="s">
        <v>21</v>
      </c>
      <c r="U1359" s="622"/>
      <c r="V1359" s="708" t="s">
        <v>22</v>
      </c>
      <c r="W1359" s="778"/>
      <c r="X1359" s="778"/>
    </row>
    <row r="1360" spans="2:24" ht="16.5" customHeight="1">
      <c r="D1360" s="819"/>
      <c r="E1360" s="819"/>
      <c r="F1360" s="819"/>
      <c r="G1360" s="816"/>
      <c r="H1360" s="922"/>
      <c r="I1360" s="923"/>
      <c r="J1360" s="923"/>
      <c r="K1360" s="923"/>
      <c r="L1360" s="924"/>
      <c r="M1360" s="709" t="s">
        <v>399</v>
      </c>
      <c r="N1360" s="756"/>
      <c r="O1360" s="650" t="s">
        <v>21</v>
      </c>
      <c r="P1360" s="756"/>
      <c r="Q1360" s="744" t="s">
        <v>22</v>
      </c>
      <c r="R1360" s="710" t="s">
        <v>399</v>
      </c>
      <c r="S1360" s="756"/>
      <c r="T1360" s="650" t="s">
        <v>21</v>
      </c>
      <c r="U1360" s="756"/>
      <c r="V1360" s="744" t="s">
        <v>22</v>
      </c>
      <c r="W1360" s="778"/>
      <c r="X1360" s="778"/>
    </row>
    <row r="1361" spans="3:24" ht="16.5" customHeight="1">
      <c r="D1361" s="918" t="s">
        <v>954</v>
      </c>
      <c r="E1361" s="918"/>
      <c r="F1361" s="918"/>
      <c r="G1361" s="919"/>
      <c r="H1361" s="922"/>
      <c r="I1361" s="923"/>
      <c r="J1361" s="923"/>
      <c r="K1361" s="923"/>
      <c r="L1361" s="924"/>
      <c r="M1361" s="641" t="s">
        <v>397</v>
      </c>
      <c r="N1361" s="588"/>
      <c r="O1361" s="706" t="s">
        <v>21</v>
      </c>
      <c r="P1361" s="588"/>
      <c r="Q1361" s="707" t="s">
        <v>22</v>
      </c>
      <c r="R1361" s="754" t="s">
        <v>397</v>
      </c>
      <c r="S1361" s="588"/>
      <c r="T1361" s="706" t="s">
        <v>21</v>
      </c>
      <c r="U1361" s="588"/>
      <c r="V1361" s="707" t="s">
        <v>22</v>
      </c>
      <c r="W1361" s="778"/>
      <c r="X1361" s="778"/>
    </row>
    <row r="1362" spans="3:24" ht="16.5" customHeight="1">
      <c r="D1362" s="819"/>
      <c r="E1362" s="819"/>
      <c r="F1362" s="819"/>
      <c r="G1362" s="816"/>
      <c r="H1362" s="922"/>
      <c r="I1362" s="923"/>
      <c r="J1362" s="923"/>
      <c r="K1362" s="923"/>
      <c r="L1362" s="924"/>
      <c r="M1362" s="639" t="s">
        <v>398</v>
      </c>
      <c r="N1362" s="622"/>
      <c r="O1362" s="652" t="s">
        <v>21</v>
      </c>
      <c r="P1362" s="622"/>
      <c r="Q1362" s="708" t="s">
        <v>22</v>
      </c>
      <c r="R1362" s="755" t="s">
        <v>398</v>
      </c>
      <c r="S1362" s="622"/>
      <c r="T1362" s="652" t="s">
        <v>21</v>
      </c>
      <c r="U1362" s="622"/>
      <c r="V1362" s="708" t="s">
        <v>22</v>
      </c>
      <c r="W1362" s="778"/>
      <c r="X1362" s="778"/>
    </row>
    <row r="1363" spans="3:24" ht="16.5" customHeight="1">
      <c r="D1363" s="819"/>
      <c r="E1363" s="819"/>
      <c r="F1363" s="819"/>
      <c r="G1363" s="816"/>
      <c r="H1363" s="922"/>
      <c r="I1363" s="923"/>
      <c r="J1363" s="923"/>
      <c r="K1363" s="923"/>
      <c r="L1363" s="924"/>
      <c r="M1363" s="709" t="s">
        <v>399</v>
      </c>
      <c r="N1363" s="756"/>
      <c r="O1363" s="650" t="s">
        <v>21</v>
      </c>
      <c r="P1363" s="756"/>
      <c r="Q1363" s="744" t="s">
        <v>22</v>
      </c>
      <c r="R1363" s="710" t="s">
        <v>399</v>
      </c>
      <c r="S1363" s="756"/>
      <c r="T1363" s="650" t="s">
        <v>21</v>
      </c>
      <c r="U1363" s="756"/>
      <c r="V1363" s="744" t="s">
        <v>22</v>
      </c>
      <c r="W1363" s="778"/>
      <c r="X1363" s="778"/>
    </row>
    <row r="1364" spans="3:24" ht="16.5" customHeight="1">
      <c r="E1364" s="147" t="s">
        <v>951</v>
      </c>
    </row>
    <row r="1365" spans="3:24" ht="16.5" customHeight="1">
      <c r="E1365" s="147" t="s">
        <v>749</v>
      </c>
    </row>
    <row r="1366" spans="3:24" ht="16.5" customHeight="1">
      <c r="E1366" s="147" t="s">
        <v>711</v>
      </c>
    </row>
    <row r="1367" spans="3:24" ht="16.5" customHeight="1">
      <c r="E1367" s="147" t="s">
        <v>956</v>
      </c>
    </row>
    <row r="1368" spans="3:24" ht="9.6" customHeight="1"/>
    <row r="1369" spans="3:24" ht="16.5" customHeight="1">
      <c r="D1369" s="64" t="s">
        <v>955</v>
      </c>
    </row>
    <row r="1370" spans="3:24" ht="19.5" customHeight="1">
      <c r="D1370" s="883" t="s">
        <v>409</v>
      </c>
      <c r="E1370" s="884"/>
      <c r="F1370" s="884"/>
      <c r="G1370" s="885"/>
      <c r="H1370" s="906"/>
      <c r="I1370" s="907"/>
      <c r="J1370" s="907"/>
      <c r="K1370" s="907"/>
      <c r="L1370" s="907"/>
      <c r="M1370" s="908"/>
    </row>
    <row r="1371" spans="3:24" ht="16.5" customHeight="1">
      <c r="E1371" s="147" t="s">
        <v>951</v>
      </c>
    </row>
    <row r="1372" spans="3:24" ht="6.6" customHeight="1">
      <c r="E1372" s="147"/>
    </row>
    <row r="1373" spans="3:24" ht="17.45" customHeight="1">
      <c r="P1373" s="792" t="s">
        <v>772</v>
      </c>
      <c r="Q1373" s="792"/>
      <c r="R1373" s="792"/>
      <c r="S1373" s="820">
        <f>$Q$11</f>
        <v>0</v>
      </c>
      <c r="T1373" s="820"/>
      <c r="U1373" s="820"/>
      <c r="V1373" s="820"/>
      <c r="W1373" s="820"/>
      <c r="X1373" s="820"/>
    </row>
    <row r="1374" spans="3:24" ht="16.5" customHeight="1">
      <c r="C1374" s="62" t="s">
        <v>1491</v>
      </c>
    </row>
    <row r="1375" spans="3:24" ht="16.5" customHeight="1">
      <c r="C1375" s="62"/>
      <c r="D1375" s="64" t="s">
        <v>957</v>
      </c>
    </row>
    <row r="1376" spans="3:24" ht="16.5" customHeight="1">
      <c r="C1376" s="62"/>
      <c r="D1376" s="827" t="s">
        <v>958</v>
      </c>
      <c r="E1376" s="925"/>
      <c r="F1376" s="925"/>
      <c r="G1376" s="925"/>
      <c r="H1376" s="925"/>
      <c r="I1376" s="925"/>
      <c r="J1376" s="925"/>
      <c r="K1376" s="925"/>
      <c r="L1376" s="926"/>
      <c r="M1376" s="813"/>
      <c r="N1376" s="814"/>
      <c r="O1376" s="814"/>
      <c r="P1376" s="814"/>
      <c r="Q1376" s="814"/>
      <c r="R1376" s="814"/>
      <c r="S1376" s="814"/>
      <c r="T1376" s="814"/>
      <c r="U1376" s="814"/>
      <c r="V1376" s="814"/>
      <c r="W1376" s="814"/>
      <c r="X1376" s="815"/>
    </row>
    <row r="1377" spans="3:24" ht="6" customHeight="1"/>
    <row r="1378" spans="3:24" ht="16.5" customHeight="1">
      <c r="C1378" s="62"/>
      <c r="D1378" s="64" t="s">
        <v>1493</v>
      </c>
    </row>
    <row r="1379" spans="3:24" ht="16.5" customHeight="1">
      <c r="C1379" s="62"/>
      <c r="D1379" s="883" t="s">
        <v>959</v>
      </c>
      <c r="E1379" s="884"/>
      <c r="F1379" s="884"/>
      <c r="G1379" s="884"/>
      <c r="H1379" s="885"/>
      <c r="I1379" s="985"/>
      <c r="J1379" s="986"/>
      <c r="K1379" s="986"/>
      <c r="L1379" s="986"/>
      <c r="M1379" s="986"/>
      <c r="N1379" s="986"/>
      <c r="O1379" s="986"/>
      <c r="P1379" s="986"/>
      <c r="Q1379" s="986"/>
      <c r="R1379" s="986"/>
      <c r="S1379" s="1615"/>
    </row>
    <row r="1380" spans="3:24" ht="16.5" customHeight="1">
      <c r="C1380" s="62"/>
      <c r="D1380" s="883" t="s">
        <v>960</v>
      </c>
      <c r="E1380" s="884"/>
      <c r="F1380" s="884"/>
      <c r="G1380" s="884"/>
      <c r="H1380" s="884"/>
      <c r="I1380" s="848"/>
      <c r="J1380" s="848"/>
      <c r="K1380" s="848"/>
      <c r="L1380" s="848"/>
      <c r="M1380" s="1616"/>
      <c r="N1380" s="598"/>
      <c r="O1380" s="449" t="s">
        <v>961</v>
      </c>
    </row>
    <row r="1381" spans="3:24" ht="16.5" customHeight="1">
      <c r="E1381" s="147" t="s">
        <v>962</v>
      </c>
    </row>
    <row r="1382" spans="3:24" ht="16.5" customHeight="1">
      <c r="E1382" s="147" t="s">
        <v>963</v>
      </c>
    </row>
    <row r="1383" spans="3:24" ht="6" customHeight="1"/>
    <row r="1384" spans="3:24" ht="18.95" customHeight="1">
      <c r="C1384" s="62"/>
      <c r="D1384" s="64" t="s">
        <v>1268</v>
      </c>
      <c r="S1384" s="861" t="s">
        <v>1412</v>
      </c>
      <c r="T1384" s="862"/>
      <c r="U1384" s="862"/>
      <c r="V1384" s="863"/>
      <c r="W1384" s="863"/>
      <c r="X1384" s="864"/>
    </row>
    <row r="1385" spans="3:24" ht="16.5" customHeight="1">
      <c r="C1385" s="62"/>
      <c r="D1385" s="774" t="s">
        <v>964</v>
      </c>
      <c r="E1385" s="774"/>
      <c r="F1385" s="774"/>
      <c r="G1385" s="774"/>
      <c r="H1385" s="818"/>
      <c r="I1385" s="818"/>
      <c r="J1385" s="818"/>
      <c r="K1385" s="818"/>
    </row>
    <row r="1386" spans="3:24" ht="16.5" customHeight="1">
      <c r="E1386" s="147" t="s">
        <v>965</v>
      </c>
    </row>
    <row r="1387" spans="3:24" ht="6" customHeight="1"/>
    <row r="1388" spans="3:24" ht="16.5" customHeight="1">
      <c r="D1388" s="64" t="s">
        <v>1396</v>
      </c>
    </row>
    <row r="1389" spans="3:24" ht="19.5" customHeight="1">
      <c r="D1389" s="900" t="s">
        <v>1397</v>
      </c>
      <c r="E1389" s="901"/>
      <c r="F1389" s="901"/>
      <c r="G1389" s="901"/>
      <c r="H1389" s="901"/>
      <c r="I1389" s="902"/>
      <c r="J1389" s="818"/>
      <c r="K1389" s="818"/>
      <c r="L1389" s="818"/>
      <c r="M1389" s="818"/>
    </row>
    <row r="1390" spans="3:24" ht="15" customHeight="1">
      <c r="E1390" s="147" t="s">
        <v>1398</v>
      </c>
    </row>
    <row r="1391" spans="3:24" ht="15" customHeight="1">
      <c r="E1391" s="147" t="s">
        <v>1495</v>
      </c>
    </row>
    <row r="1392" spans="3:24" ht="15" customHeight="1">
      <c r="E1392" s="64" t="s">
        <v>1496</v>
      </c>
    </row>
    <row r="1393" spans="3:17" ht="6" customHeight="1"/>
    <row r="1394" spans="3:17" ht="16.5" customHeight="1">
      <c r="C1394" s="62"/>
      <c r="D1394" s="64" t="s">
        <v>1701</v>
      </c>
      <c r="Q1394" s="462"/>
    </row>
    <row r="1395" spans="3:17" ht="16.5" customHeight="1">
      <c r="C1395" s="62"/>
      <c r="D1395" s="803" t="s">
        <v>966</v>
      </c>
      <c r="E1395" s="803"/>
      <c r="F1395" s="803"/>
      <c r="G1395" s="803"/>
      <c r="H1395" s="803"/>
      <c r="I1395" s="803"/>
      <c r="J1395" s="803"/>
      <c r="K1395" s="803"/>
      <c r="L1395" s="818"/>
      <c r="M1395" s="818"/>
      <c r="N1395" s="818"/>
      <c r="O1395" s="818"/>
    </row>
    <row r="1396" spans="3:17" ht="14.1" customHeight="1">
      <c r="E1396" s="147" t="s">
        <v>967</v>
      </c>
    </row>
    <row r="1397" spans="3:17" ht="14.1" customHeight="1">
      <c r="E1397" s="147" t="s">
        <v>1269</v>
      </c>
    </row>
    <row r="1398" spans="3:17" ht="14.1" customHeight="1">
      <c r="E1398" s="147"/>
      <c r="F1398" s="147" t="s">
        <v>1497</v>
      </c>
    </row>
    <row r="1399" spans="3:17" ht="14.1" customHeight="1">
      <c r="E1399" s="147" t="s">
        <v>1270</v>
      </c>
    </row>
    <row r="1400" spans="3:17" ht="14.1" customHeight="1">
      <c r="C1400" s="62"/>
      <c r="E1400" s="147" t="s">
        <v>968</v>
      </c>
    </row>
    <row r="1401" spans="3:17" ht="5.45" customHeight="1">
      <c r="E1401" s="147"/>
    </row>
    <row r="1402" spans="3:17" ht="16.5" customHeight="1">
      <c r="C1402" s="62" t="s">
        <v>969</v>
      </c>
    </row>
    <row r="1403" spans="3:17" ht="16.5" customHeight="1">
      <c r="D1403" s="64" t="s">
        <v>410</v>
      </c>
    </row>
    <row r="1404" spans="3:17" ht="16.5" customHeight="1">
      <c r="D1404" s="939" t="s">
        <v>712</v>
      </c>
      <c r="E1404" s="939"/>
      <c r="F1404" s="809" t="s">
        <v>411</v>
      </c>
      <c r="G1404" s="809"/>
      <c r="H1404" s="809"/>
      <c r="I1404" s="809"/>
      <c r="J1404" s="810" t="s">
        <v>412</v>
      </c>
      <c r="K1404" s="909"/>
      <c r="L1404" s="811"/>
      <c r="M1404" s="909"/>
      <c r="N1404" s="811"/>
      <c r="O1404" s="909"/>
      <c r="P1404" s="812"/>
    </row>
    <row r="1405" spans="3:17" ht="18.95" customHeight="1">
      <c r="D1405" s="952"/>
      <c r="E1405" s="953"/>
      <c r="F1405" s="948"/>
      <c r="G1405" s="949"/>
      <c r="H1405" s="949"/>
      <c r="I1405" s="950"/>
      <c r="J1405" s="723"/>
      <c r="K1405" s="686"/>
      <c r="L1405" s="464" t="s">
        <v>20</v>
      </c>
      <c r="M1405" s="389"/>
      <c r="N1405" s="464" t="s">
        <v>21</v>
      </c>
      <c r="O1405" s="389"/>
      <c r="P1405" s="465" t="s">
        <v>22</v>
      </c>
    </row>
    <row r="1406" spans="3:17" ht="15.6" customHeight="1">
      <c r="E1406" s="147" t="s">
        <v>413</v>
      </c>
    </row>
    <row r="1407" spans="3:17" ht="6" customHeight="1"/>
    <row r="1408" spans="3:17" ht="18.95" customHeight="1">
      <c r="D1408" s="64" t="s">
        <v>1926</v>
      </c>
    </row>
    <row r="1409" spans="4:24" ht="24" customHeight="1">
      <c r="D1409" s="841" t="s">
        <v>1709</v>
      </c>
      <c r="E1409" s="856"/>
      <c r="F1409" s="842"/>
      <c r="G1409" s="856"/>
      <c r="H1409" s="842"/>
      <c r="I1409" s="857"/>
      <c r="J1409" s="809" t="s">
        <v>414</v>
      </c>
      <c r="K1409" s="809"/>
      <c r="L1409" s="809"/>
      <c r="M1409" s="809"/>
      <c r="N1409" s="809"/>
      <c r="O1409" s="910" t="s">
        <v>415</v>
      </c>
      <c r="P1409" s="911"/>
      <c r="Q1409" s="912"/>
      <c r="R1409" s="858" t="s">
        <v>416</v>
      </c>
      <c r="S1409" s="859"/>
      <c r="T1409" s="859"/>
      <c r="U1409" s="859"/>
      <c r="V1409" s="859"/>
      <c r="W1409" s="859"/>
      <c r="X1409" s="860"/>
    </row>
    <row r="1410" spans="4:24" ht="18.600000000000001" customHeight="1">
      <c r="D1410" s="389"/>
      <c r="E1410" s="464" t="s">
        <v>20</v>
      </c>
      <c r="F1410" s="389"/>
      <c r="G1410" s="464" t="s">
        <v>21</v>
      </c>
      <c r="H1410" s="389"/>
      <c r="I1410" s="464" t="s">
        <v>22</v>
      </c>
      <c r="J1410" s="941"/>
      <c r="K1410" s="942"/>
      <c r="L1410" s="942"/>
      <c r="M1410" s="942"/>
      <c r="N1410" s="951"/>
      <c r="O1410" s="913"/>
      <c r="P1410" s="913"/>
      <c r="Q1410" s="914"/>
      <c r="R1410" s="954"/>
      <c r="S1410" s="928"/>
      <c r="T1410" s="928"/>
      <c r="U1410" s="928"/>
      <c r="V1410" s="928"/>
      <c r="W1410" s="928"/>
      <c r="X1410" s="929"/>
    </row>
    <row r="1411" spans="4:24" ht="18.600000000000001" customHeight="1">
      <c r="D1411" s="389"/>
      <c r="E1411" s="464" t="s">
        <v>20</v>
      </c>
      <c r="F1411" s="389"/>
      <c r="G1411" s="464" t="s">
        <v>21</v>
      </c>
      <c r="H1411" s="389"/>
      <c r="I1411" s="464" t="s">
        <v>22</v>
      </c>
      <c r="J1411" s="941"/>
      <c r="K1411" s="942"/>
      <c r="L1411" s="942"/>
      <c r="M1411" s="942"/>
      <c r="N1411" s="943"/>
      <c r="O1411" s="913"/>
      <c r="P1411" s="913"/>
      <c r="Q1411" s="914"/>
      <c r="R1411" s="927"/>
      <c r="S1411" s="928"/>
      <c r="T1411" s="928"/>
      <c r="U1411" s="928"/>
      <c r="V1411" s="928"/>
      <c r="W1411" s="928"/>
      <c r="X1411" s="929"/>
    </row>
    <row r="1412" spans="4:24" ht="32.450000000000003" customHeight="1">
      <c r="D1412" s="919" t="s">
        <v>474</v>
      </c>
      <c r="E1412" s="817"/>
      <c r="F1412" s="944"/>
      <c r="G1412" s="817"/>
      <c r="H1412" s="944"/>
      <c r="I1412" s="817"/>
      <c r="J1412" s="945"/>
      <c r="K1412" s="946"/>
      <c r="L1412" s="946"/>
      <c r="M1412" s="946"/>
      <c r="N1412" s="946"/>
      <c r="O1412" s="946"/>
      <c r="P1412" s="946"/>
      <c r="Q1412" s="946"/>
      <c r="R1412" s="946"/>
      <c r="S1412" s="946"/>
      <c r="T1412" s="946"/>
      <c r="U1412" s="946"/>
      <c r="V1412" s="946"/>
      <c r="W1412" s="946"/>
      <c r="X1412" s="947"/>
    </row>
    <row r="1413" spans="4:24" ht="9.6" customHeight="1">
      <c r="E1413" s="147" t="s">
        <v>417</v>
      </c>
    </row>
    <row r="1414" spans="4:24" ht="6" customHeight="1"/>
    <row r="1415" spans="4:24" ht="17.45" customHeight="1">
      <c r="D1415" s="64" t="s">
        <v>418</v>
      </c>
    </row>
    <row r="1416" spans="4:24" ht="16.5" customHeight="1">
      <c r="D1416" s="774"/>
      <c r="E1416" s="774"/>
      <c r="F1416" s="774"/>
      <c r="G1416" s="775" t="s">
        <v>422</v>
      </c>
      <c r="H1416" s="776"/>
      <c r="I1416" s="776"/>
      <c r="J1416" s="776"/>
      <c r="K1416" s="810" t="s">
        <v>1927</v>
      </c>
      <c r="L1416" s="811"/>
      <c r="M1416" s="811"/>
      <c r="N1416" s="811"/>
      <c r="O1416" s="811"/>
      <c r="P1416" s="811"/>
      <c r="Q1416" s="811"/>
      <c r="R1416" s="811"/>
      <c r="S1416" s="812"/>
    </row>
    <row r="1417" spans="4:24" ht="16.5" customHeight="1">
      <c r="D1417" s="774"/>
      <c r="E1417" s="774"/>
      <c r="F1417" s="774"/>
      <c r="G1417" s="809"/>
      <c r="H1417" s="776"/>
      <c r="I1417" s="809"/>
      <c r="J1417" s="776"/>
      <c r="K1417" s="810" t="s">
        <v>419</v>
      </c>
      <c r="L1417" s="811"/>
      <c r="M1417" s="812"/>
      <c r="N1417" s="810" t="s">
        <v>420</v>
      </c>
      <c r="O1417" s="811"/>
      <c r="P1417" s="812"/>
      <c r="Q1417" s="810" t="s">
        <v>421</v>
      </c>
      <c r="R1417" s="811"/>
      <c r="S1417" s="812"/>
    </row>
    <row r="1418" spans="4:24" ht="15.95" customHeight="1">
      <c r="D1418" s="966" t="str">
        <f>"令和"&amp;Y1-1&amp;"年度"</f>
        <v>令和7年度</v>
      </c>
      <c r="E1418" s="967"/>
      <c r="F1418" s="757">
        <v>1</v>
      </c>
      <c r="G1418" s="588"/>
      <c r="H1418" s="706" t="s">
        <v>21</v>
      </c>
      <c r="I1418" s="588"/>
      <c r="J1418" s="707" t="s">
        <v>22</v>
      </c>
      <c r="K1418" s="930"/>
      <c r="L1418" s="931"/>
      <c r="M1418" s="932"/>
      <c r="N1418" s="930"/>
      <c r="O1418" s="931"/>
      <c r="P1418" s="932"/>
      <c r="Q1418" s="930"/>
      <c r="R1418" s="931"/>
      <c r="S1418" s="932"/>
    </row>
    <row r="1419" spans="4:24" ht="15.95" customHeight="1">
      <c r="D1419" s="968"/>
      <c r="E1419" s="969"/>
      <c r="F1419" s="758">
        <v>2</v>
      </c>
      <c r="G1419" s="622"/>
      <c r="H1419" s="652" t="s">
        <v>21</v>
      </c>
      <c r="I1419" s="622"/>
      <c r="J1419" s="708" t="s">
        <v>22</v>
      </c>
      <c r="K1419" s="915"/>
      <c r="L1419" s="916"/>
      <c r="M1419" s="917"/>
      <c r="N1419" s="915"/>
      <c r="O1419" s="916"/>
      <c r="P1419" s="917"/>
      <c r="Q1419" s="915"/>
      <c r="R1419" s="916"/>
      <c r="S1419" s="917"/>
    </row>
    <row r="1420" spans="4:24" ht="15.95" customHeight="1">
      <c r="D1420" s="970"/>
      <c r="E1420" s="971"/>
      <c r="F1420" s="759">
        <v>3</v>
      </c>
      <c r="G1420" s="756"/>
      <c r="H1420" s="650" t="s">
        <v>21</v>
      </c>
      <c r="I1420" s="756"/>
      <c r="J1420" s="744" t="s">
        <v>22</v>
      </c>
      <c r="K1420" s="972"/>
      <c r="L1420" s="973"/>
      <c r="M1420" s="974"/>
      <c r="N1420" s="972"/>
      <c r="O1420" s="973"/>
      <c r="P1420" s="974"/>
      <c r="Q1420" s="972"/>
      <c r="R1420" s="973"/>
      <c r="S1420" s="974"/>
    </row>
    <row r="1421" spans="4:24" ht="15.95" customHeight="1">
      <c r="D1421" s="966" t="str">
        <f>"令和"&amp;Y1&amp;"年度"</f>
        <v>令和8年度</v>
      </c>
      <c r="E1421" s="967"/>
      <c r="F1421" s="757">
        <v>1</v>
      </c>
      <c r="G1421" s="588"/>
      <c r="H1421" s="706" t="s">
        <v>21</v>
      </c>
      <c r="I1421" s="588"/>
      <c r="J1421" s="707" t="s">
        <v>22</v>
      </c>
      <c r="K1421" s="930"/>
      <c r="L1421" s="931"/>
      <c r="M1421" s="932"/>
      <c r="N1421" s="930"/>
      <c r="O1421" s="931"/>
      <c r="P1421" s="932"/>
      <c r="Q1421" s="930"/>
      <c r="R1421" s="931"/>
      <c r="S1421" s="932"/>
    </row>
    <row r="1422" spans="4:24" ht="15.95" customHeight="1">
      <c r="D1422" s="968"/>
      <c r="E1422" s="969"/>
      <c r="F1422" s="758">
        <v>2</v>
      </c>
      <c r="G1422" s="648"/>
      <c r="H1422" s="64" t="s">
        <v>91</v>
      </c>
      <c r="I1422" s="648"/>
      <c r="J1422" s="467" t="s">
        <v>22</v>
      </c>
      <c r="K1422" s="915"/>
      <c r="L1422" s="916"/>
      <c r="M1422" s="917"/>
      <c r="N1422" s="915"/>
      <c r="O1422" s="916"/>
      <c r="P1422" s="917"/>
      <c r="Q1422" s="915"/>
      <c r="R1422" s="916"/>
      <c r="S1422" s="917"/>
    </row>
    <row r="1423" spans="4:24" ht="15.95" customHeight="1">
      <c r="D1423" s="970"/>
      <c r="E1423" s="971"/>
      <c r="F1423" s="759">
        <v>3</v>
      </c>
      <c r="G1423" s="756"/>
      <c r="H1423" s="650" t="s">
        <v>21</v>
      </c>
      <c r="I1423" s="756"/>
      <c r="J1423" s="744" t="s">
        <v>22</v>
      </c>
      <c r="K1423" s="915"/>
      <c r="L1423" s="916"/>
      <c r="M1423" s="917"/>
      <c r="N1423" s="915"/>
      <c r="O1423" s="916"/>
      <c r="P1423" s="917"/>
      <c r="Q1423" s="915"/>
      <c r="R1423" s="916"/>
      <c r="S1423" s="917"/>
    </row>
    <row r="1424" spans="4:24" ht="15.95" customHeight="1">
      <c r="D1424" s="597"/>
      <c r="E1424" s="64" t="s">
        <v>1271</v>
      </c>
      <c r="F1424" s="692"/>
      <c r="G1424" s="692"/>
      <c r="H1424" s="692"/>
      <c r="I1424" s="692"/>
      <c r="J1424" s="692"/>
      <c r="K1424" s="692"/>
      <c r="L1424" s="692"/>
      <c r="M1424" s="692"/>
      <c r="N1424" s="692"/>
      <c r="O1424" s="692"/>
      <c r="P1424" s="692"/>
      <c r="Q1424" s="692"/>
      <c r="R1424" s="692"/>
      <c r="S1424" s="692"/>
    </row>
    <row r="1425" spans="2:24" ht="16.5" customHeight="1">
      <c r="E1425" s="147" t="s">
        <v>971</v>
      </c>
    </row>
    <row r="1426" spans="2:24" ht="16.5" customHeight="1">
      <c r="E1426" s="147" t="s">
        <v>1928</v>
      </c>
    </row>
    <row r="1427" spans="2:24" ht="9" customHeight="1">
      <c r="E1427" s="147"/>
    </row>
    <row r="1428" spans="2:24" ht="17.45" customHeight="1">
      <c r="P1428" s="792" t="s">
        <v>772</v>
      </c>
      <c r="Q1428" s="792"/>
      <c r="R1428" s="792"/>
      <c r="S1428" s="820">
        <f>$Q$11</f>
        <v>0</v>
      </c>
      <c r="T1428" s="820"/>
      <c r="U1428" s="820"/>
      <c r="V1428" s="820"/>
      <c r="W1428" s="820"/>
      <c r="X1428" s="820"/>
    </row>
    <row r="1429" spans="2:24" ht="16.5" customHeight="1">
      <c r="B1429" s="427" t="s">
        <v>423</v>
      </c>
    </row>
    <row r="1430" spans="2:24" ht="16.5" customHeight="1">
      <c r="C1430" s="62" t="s">
        <v>599</v>
      </c>
    </row>
    <row r="1431" spans="2:24" ht="18.95" customHeight="1">
      <c r="D1431" s="774" t="s">
        <v>445</v>
      </c>
      <c r="E1431" s="774"/>
      <c r="F1431" s="774"/>
      <c r="G1431" s="774"/>
      <c r="H1431" s="940"/>
      <c r="I1431" s="940"/>
      <c r="J1431" s="940"/>
      <c r="K1431" s="940"/>
      <c r="L1431" s="940"/>
      <c r="M1431" s="940"/>
      <c r="N1431" s="940"/>
      <c r="O1431" s="914"/>
      <c r="P1431" s="914"/>
      <c r="Q1431" s="914"/>
      <c r="R1431" s="914"/>
    </row>
    <row r="1432" spans="2:24" ht="18.95" customHeight="1">
      <c r="E1432" s="883" t="s">
        <v>475</v>
      </c>
      <c r="F1432" s="884"/>
      <c r="G1432" s="884"/>
      <c r="H1432" s="884"/>
      <c r="I1432" s="884"/>
      <c r="J1432" s="884"/>
      <c r="K1432" s="884"/>
      <c r="L1432" s="884"/>
      <c r="M1432" s="884"/>
      <c r="N1432" s="884"/>
      <c r="O1432" s="884"/>
      <c r="P1432" s="955"/>
      <c r="Q1432" s="928"/>
      <c r="R1432" s="928"/>
      <c r="S1432" s="928"/>
      <c r="T1432" s="928"/>
      <c r="U1432" s="928"/>
      <c r="V1432" s="929"/>
    </row>
    <row r="1433" spans="2:24" ht="18.95" customHeight="1">
      <c r="E1433" s="774" t="s">
        <v>1429</v>
      </c>
      <c r="F1433" s="774"/>
      <c r="G1433" s="774"/>
      <c r="H1433" s="774"/>
      <c r="I1433" s="774"/>
      <c r="J1433" s="774"/>
      <c r="K1433" s="774"/>
      <c r="L1433" s="774"/>
      <c r="M1433" s="936" t="s">
        <v>1929</v>
      </c>
      <c r="N1433" s="937"/>
      <c r="O1433" s="937"/>
      <c r="P1433" s="937"/>
      <c r="Q1433" s="937"/>
      <c r="R1433" s="938"/>
      <c r="S1433" s="692" t="s">
        <v>505</v>
      </c>
      <c r="T1433" s="804" t="s">
        <v>446</v>
      </c>
      <c r="U1433" s="805"/>
    </row>
    <row r="1434" spans="2:24" ht="16.5" customHeight="1">
      <c r="E1434" s="147" t="s">
        <v>974</v>
      </c>
    </row>
    <row r="1435" spans="2:24" ht="19.5" customHeight="1">
      <c r="E1435" s="933" t="s">
        <v>1272</v>
      </c>
      <c r="F1435" s="934"/>
      <c r="G1435" s="934"/>
      <c r="H1435" s="934"/>
      <c r="I1435" s="934"/>
      <c r="J1435" s="934"/>
      <c r="K1435" s="934"/>
      <c r="L1435" s="934"/>
      <c r="M1435" s="935"/>
      <c r="N1435" s="630" t="s">
        <v>1273</v>
      </c>
    </row>
    <row r="1436" spans="2:24" ht="11.1" customHeight="1">
      <c r="E1436" s="147"/>
    </row>
    <row r="1437" spans="2:24" ht="16.5" customHeight="1">
      <c r="B1437" s="427" t="s">
        <v>973</v>
      </c>
    </row>
    <row r="1438" spans="2:24" ht="16.5" customHeight="1">
      <c r="C1438" s="62" t="s">
        <v>424</v>
      </c>
    </row>
    <row r="1439" spans="2:24" ht="16.5" customHeight="1">
      <c r="D1439" s="776" t="s">
        <v>425</v>
      </c>
      <c r="E1439" s="776"/>
      <c r="F1439" s="776"/>
      <c r="G1439" s="776"/>
      <c r="H1439" s="776" t="s">
        <v>426</v>
      </c>
      <c r="I1439" s="776"/>
      <c r="J1439" s="776"/>
      <c r="K1439" s="776"/>
      <c r="L1439" s="776"/>
    </row>
    <row r="1440" spans="2:24" ht="18.600000000000001" customHeight="1">
      <c r="D1440" s="778"/>
      <c r="E1440" s="778"/>
      <c r="F1440" s="778"/>
      <c r="G1440" s="778"/>
      <c r="H1440" s="778"/>
      <c r="I1440" s="778"/>
      <c r="J1440" s="778"/>
      <c r="K1440" s="778"/>
      <c r="L1440" s="778"/>
    </row>
    <row r="1441" spans="1:24" ht="9.6" customHeight="1">
      <c r="D1441" s="692"/>
      <c r="E1441" s="692"/>
      <c r="F1441" s="692"/>
      <c r="G1441" s="692"/>
      <c r="H1441" s="692"/>
      <c r="I1441" s="692"/>
      <c r="J1441" s="692"/>
      <c r="K1441" s="692"/>
      <c r="L1441" s="692"/>
    </row>
    <row r="1442" spans="1:24" ht="16.5" customHeight="1">
      <c r="C1442" s="62" t="str">
        <f>"（２）生徒等の傷害保険等への加入状況（令和"&amp;Y1-1&amp;"年度）"</f>
        <v>（２）生徒等の傷害保険等への加入状況（令和7年度）</v>
      </c>
    </row>
    <row r="1443" spans="1:24" ht="18.600000000000001" customHeight="1">
      <c r="D1443" s="810" t="s">
        <v>427</v>
      </c>
      <c r="E1443" s="811"/>
      <c r="F1443" s="811"/>
      <c r="G1443" s="857"/>
      <c r="H1443" s="778"/>
      <c r="I1443" s="778"/>
      <c r="J1443" s="778"/>
      <c r="K1443" s="778"/>
    </row>
    <row r="1444" spans="1:24" ht="6" customHeight="1"/>
    <row r="1445" spans="1:24" ht="29.45" customHeight="1">
      <c r="D1445" s="809" t="s">
        <v>428</v>
      </c>
      <c r="E1445" s="809"/>
      <c r="F1445" s="809"/>
      <c r="G1445" s="809"/>
      <c r="H1445" s="892"/>
      <c r="I1445" s="809" t="s">
        <v>429</v>
      </c>
      <c r="J1445" s="809"/>
      <c r="K1445" s="809"/>
      <c r="L1445" s="809"/>
      <c r="M1445" s="962" t="s">
        <v>1930</v>
      </c>
      <c r="N1445" s="962"/>
      <c r="O1445" s="774"/>
      <c r="P1445" s="809" t="s">
        <v>430</v>
      </c>
      <c r="Q1445" s="809"/>
      <c r="R1445" s="776"/>
    </row>
    <row r="1446" spans="1:24" ht="18.95" customHeight="1">
      <c r="D1446" s="897"/>
      <c r="E1446" s="897"/>
      <c r="F1446" s="897"/>
      <c r="G1446" s="897"/>
      <c r="H1446" s="898"/>
      <c r="I1446" s="897"/>
      <c r="J1446" s="897"/>
      <c r="K1446" s="897"/>
      <c r="L1446" s="897"/>
      <c r="M1446" s="899"/>
      <c r="N1446" s="899"/>
      <c r="O1446" s="464" t="s">
        <v>49</v>
      </c>
      <c r="P1446" s="896"/>
      <c r="Q1446" s="896"/>
      <c r="R1446" s="465" t="s">
        <v>121</v>
      </c>
    </row>
    <row r="1447" spans="1:24" ht="18.95" customHeight="1">
      <c r="D1447" s="897"/>
      <c r="E1447" s="897"/>
      <c r="F1447" s="897"/>
      <c r="G1447" s="897"/>
      <c r="H1447" s="898"/>
      <c r="I1447" s="897"/>
      <c r="J1447" s="897"/>
      <c r="K1447" s="897"/>
      <c r="L1447" s="897"/>
      <c r="M1447" s="899"/>
      <c r="N1447" s="899"/>
      <c r="O1447" s="464" t="s">
        <v>49</v>
      </c>
      <c r="P1447" s="896"/>
      <c r="Q1447" s="896"/>
      <c r="R1447" s="465" t="s">
        <v>121</v>
      </c>
    </row>
    <row r="1448" spans="1:24" ht="18.95" customHeight="1">
      <c r="D1448" s="897"/>
      <c r="E1448" s="897"/>
      <c r="F1448" s="897"/>
      <c r="G1448" s="897"/>
      <c r="H1448" s="898"/>
      <c r="I1448" s="897"/>
      <c r="J1448" s="897"/>
      <c r="K1448" s="897"/>
      <c r="L1448" s="897"/>
      <c r="M1448" s="899"/>
      <c r="N1448" s="899"/>
      <c r="O1448" s="464" t="s">
        <v>49</v>
      </c>
      <c r="P1448" s="896"/>
      <c r="Q1448" s="896"/>
      <c r="R1448" s="465" t="s">
        <v>121</v>
      </c>
    </row>
    <row r="1449" spans="1:24" ht="18.95" customHeight="1">
      <c r="D1449" s="897"/>
      <c r="E1449" s="897"/>
      <c r="F1449" s="897"/>
      <c r="G1449" s="897"/>
      <c r="H1449" s="898"/>
      <c r="I1449" s="897"/>
      <c r="J1449" s="897"/>
      <c r="K1449" s="897"/>
      <c r="L1449" s="897"/>
      <c r="M1449" s="899"/>
      <c r="N1449" s="899"/>
      <c r="O1449" s="464" t="s">
        <v>49</v>
      </c>
      <c r="P1449" s="896"/>
      <c r="Q1449" s="896"/>
      <c r="R1449" s="465" t="s">
        <v>121</v>
      </c>
    </row>
    <row r="1450" spans="1:24" ht="18.95" customHeight="1">
      <c r="D1450" s="897"/>
      <c r="E1450" s="897"/>
      <c r="F1450" s="897"/>
      <c r="G1450" s="897"/>
      <c r="H1450" s="898"/>
      <c r="I1450" s="897"/>
      <c r="J1450" s="897"/>
      <c r="K1450" s="897"/>
      <c r="L1450" s="897"/>
      <c r="M1450" s="899"/>
      <c r="N1450" s="899"/>
      <c r="O1450" s="464" t="s">
        <v>49</v>
      </c>
      <c r="P1450" s="896"/>
      <c r="Q1450" s="896"/>
      <c r="R1450" s="465" t="s">
        <v>121</v>
      </c>
    </row>
    <row r="1451" spans="1:24" ht="16.5" customHeight="1">
      <c r="E1451" s="147" t="s">
        <v>976</v>
      </c>
    </row>
    <row r="1452" spans="1:24" ht="12" customHeight="1">
      <c r="E1452" s="147"/>
    </row>
    <row r="1453" spans="1:24" ht="11.1" customHeight="1">
      <c r="E1453" s="147"/>
    </row>
    <row r="1454" spans="1:24" ht="17.45" customHeight="1">
      <c r="P1454" s="792" t="s">
        <v>772</v>
      </c>
      <c r="Q1454" s="792"/>
      <c r="R1454" s="792"/>
      <c r="S1454" s="820">
        <f>$Q$11</f>
        <v>0</v>
      </c>
      <c r="T1454" s="820"/>
      <c r="U1454" s="820"/>
      <c r="V1454" s="820"/>
      <c r="W1454" s="820"/>
      <c r="X1454" s="820"/>
    </row>
    <row r="1455" spans="1:24" ht="16.5" customHeight="1">
      <c r="A1455" s="670" t="s">
        <v>510</v>
      </c>
    </row>
    <row r="1456" spans="1:24" ht="12" customHeight="1">
      <c r="E1456" s="147"/>
    </row>
    <row r="1457" spans="2:24" ht="16.5" customHeight="1">
      <c r="B1457" s="427" t="s">
        <v>977</v>
      </c>
    </row>
    <row r="1458" spans="2:24" ht="9.6" customHeight="1">
      <c r="E1458" s="147"/>
    </row>
    <row r="1459" spans="2:24" ht="29.45" customHeight="1">
      <c r="D1459" s="774" t="s">
        <v>1437</v>
      </c>
      <c r="E1459" s="774"/>
      <c r="F1459" s="774"/>
      <c r="G1459" s="774"/>
      <c r="H1459" s="774"/>
      <c r="I1459" s="963"/>
      <c r="J1459" s="964"/>
      <c r="K1459" s="964"/>
      <c r="L1459" s="964"/>
      <c r="M1459" s="964"/>
      <c r="N1459" s="964"/>
      <c r="O1459" s="964"/>
      <c r="P1459" s="964"/>
      <c r="Q1459" s="964"/>
      <c r="R1459" s="964"/>
      <c r="S1459" s="964"/>
      <c r="T1459" s="965"/>
    </row>
    <row r="1460" spans="2:24" ht="16.5" customHeight="1">
      <c r="E1460" s="147" t="s">
        <v>455</v>
      </c>
    </row>
    <row r="1461" spans="2:24" ht="9.6" customHeight="1" thickBot="1">
      <c r="E1461" s="147"/>
    </row>
    <row r="1462" spans="2:24" ht="16.5" customHeight="1">
      <c r="B1462" s="760"/>
      <c r="C1462" s="761" t="s">
        <v>979</v>
      </c>
      <c r="D1462" s="761"/>
      <c r="E1462" s="762"/>
      <c r="F1462" s="761"/>
      <c r="G1462" s="761"/>
      <c r="H1462" s="761"/>
      <c r="I1462" s="761"/>
      <c r="J1462" s="761"/>
      <c r="K1462" s="761"/>
      <c r="L1462" s="761"/>
      <c r="M1462" s="761"/>
      <c r="N1462" s="761"/>
      <c r="O1462" s="761"/>
      <c r="P1462" s="761"/>
      <c r="Q1462" s="761"/>
      <c r="R1462" s="761"/>
      <c r="S1462" s="761"/>
      <c r="T1462" s="761"/>
      <c r="U1462" s="761"/>
      <c r="V1462" s="761"/>
      <c r="W1462" s="761"/>
      <c r="X1462" s="763"/>
    </row>
    <row r="1463" spans="2:24" ht="16.5" customHeight="1">
      <c r="B1463" s="764" t="s">
        <v>980</v>
      </c>
      <c r="X1463" s="765"/>
    </row>
    <row r="1464" spans="2:24" ht="20.45" customHeight="1">
      <c r="B1464" s="766"/>
      <c r="D1464" s="774" t="s">
        <v>981</v>
      </c>
      <c r="E1464" s="774"/>
      <c r="F1464" s="774"/>
      <c r="G1464" s="818"/>
      <c r="H1464" s="818"/>
      <c r="I1464" s="818"/>
      <c r="J1464" s="818"/>
      <c r="K1464" s="818"/>
      <c r="X1464" s="765"/>
    </row>
    <row r="1465" spans="2:24" ht="5.45" customHeight="1">
      <c r="B1465" s="766"/>
      <c r="J1465" s="464"/>
      <c r="X1465" s="765"/>
    </row>
    <row r="1466" spans="2:24" ht="20.45" customHeight="1">
      <c r="B1466" s="766"/>
      <c r="D1466" s="774" t="s">
        <v>983</v>
      </c>
      <c r="E1466" s="774"/>
      <c r="F1466" s="774"/>
      <c r="G1466" s="703"/>
      <c r="H1466" s="584"/>
      <c r="I1466" s="767" t="s">
        <v>20</v>
      </c>
      <c r="J1466" s="584"/>
      <c r="K1466" s="768" t="s">
        <v>21</v>
      </c>
      <c r="L1466" s="584"/>
      <c r="M1466" s="768" t="s">
        <v>1522</v>
      </c>
      <c r="X1466" s="765"/>
    </row>
    <row r="1467" spans="2:24" ht="6.95" customHeight="1">
      <c r="B1467" s="766"/>
      <c r="X1467" s="765"/>
    </row>
    <row r="1468" spans="2:24" ht="19.5" customHeight="1">
      <c r="B1468" s="766"/>
      <c r="D1468" s="774" t="s">
        <v>984</v>
      </c>
      <c r="E1468" s="774"/>
      <c r="F1468" s="774"/>
      <c r="G1468" s="883"/>
      <c r="H1468" s="975"/>
      <c r="I1468" s="976"/>
      <c r="J1468" s="977"/>
      <c r="K1468" s="978"/>
      <c r="X1468" s="765"/>
    </row>
    <row r="1469" spans="2:24" ht="19.5" customHeight="1">
      <c r="B1469" s="766"/>
      <c r="D1469" s="774" t="s">
        <v>985</v>
      </c>
      <c r="E1469" s="774"/>
      <c r="F1469" s="774"/>
      <c r="G1469" s="774"/>
      <c r="H1469" s="703"/>
      <c r="I1469" s="584"/>
      <c r="J1469" s="490" t="s">
        <v>20</v>
      </c>
      <c r="K1469" s="584"/>
      <c r="L1469" s="768" t="s">
        <v>21</v>
      </c>
      <c r="M1469" s="584"/>
      <c r="N1469" s="768" t="s">
        <v>1522</v>
      </c>
      <c r="X1469" s="765"/>
    </row>
    <row r="1470" spans="2:24" ht="5.45" customHeight="1">
      <c r="B1470" s="766"/>
      <c r="X1470" s="765"/>
    </row>
    <row r="1471" spans="2:24" ht="18.95" customHeight="1">
      <c r="B1471" s="766"/>
      <c r="D1471" s="64" t="s">
        <v>986</v>
      </c>
      <c r="X1471" s="765"/>
    </row>
    <row r="1472" spans="2:24" ht="54.95" customHeight="1">
      <c r="B1472" s="766"/>
      <c r="D1472" s="956"/>
      <c r="E1472" s="957"/>
      <c r="F1472" s="957"/>
      <c r="G1472" s="957"/>
      <c r="H1472" s="957"/>
      <c r="I1472" s="957"/>
      <c r="J1472" s="957"/>
      <c r="K1472" s="957"/>
      <c r="L1472" s="957"/>
      <c r="M1472" s="957"/>
      <c r="N1472" s="957"/>
      <c r="O1472" s="957"/>
      <c r="P1472" s="957"/>
      <c r="Q1472" s="957"/>
      <c r="R1472" s="957"/>
      <c r="S1472" s="957"/>
      <c r="T1472" s="957"/>
      <c r="U1472" s="958"/>
      <c r="X1472" s="765"/>
    </row>
    <row r="1473" spans="2:24" ht="16.5" customHeight="1">
      <c r="B1473" s="766"/>
      <c r="E1473" s="147"/>
      <c r="X1473" s="765"/>
    </row>
    <row r="1474" spans="2:24" ht="16.5" customHeight="1">
      <c r="B1474" s="764" t="s">
        <v>987</v>
      </c>
      <c r="X1474" s="765"/>
    </row>
    <row r="1475" spans="2:24" ht="16.5" customHeight="1">
      <c r="B1475" s="766"/>
      <c r="D1475" s="64" t="s">
        <v>1931</v>
      </c>
      <c r="E1475" s="147"/>
      <c r="X1475" s="765"/>
    </row>
    <row r="1476" spans="2:24" ht="16.5" customHeight="1">
      <c r="B1476" s="766"/>
      <c r="D1476" s="64" t="s">
        <v>988</v>
      </c>
      <c r="E1476" s="147"/>
      <c r="X1476" s="765"/>
    </row>
    <row r="1477" spans="2:24" ht="6.95" customHeight="1">
      <c r="B1477" s="766"/>
      <c r="X1477" s="765"/>
    </row>
    <row r="1478" spans="2:24" ht="16.5" customHeight="1">
      <c r="B1478" s="766"/>
      <c r="D1478" s="64" t="s">
        <v>989</v>
      </c>
      <c r="E1478" s="147"/>
      <c r="X1478" s="765"/>
    </row>
    <row r="1479" spans="2:24" ht="18.95" customHeight="1">
      <c r="B1479" s="766"/>
      <c r="D1479" s="774" t="s">
        <v>1441</v>
      </c>
      <c r="E1479" s="774"/>
      <c r="F1479" s="774"/>
      <c r="G1479" s="818"/>
      <c r="H1479" s="818"/>
      <c r="I1479" s="818"/>
      <c r="J1479" s="818"/>
      <c r="K1479" s="914"/>
      <c r="L1479" s="914"/>
      <c r="X1479" s="765"/>
    </row>
    <row r="1480" spans="2:24" ht="5.45" customHeight="1">
      <c r="B1480" s="766"/>
      <c r="X1480" s="765"/>
    </row>
    <row r="1481" spans="2:24" ht="18.95" customHeight="1">
      <c r="B1481" s="766"/>
      <c r="D1481" s="774" t="s">
        <v>1440</v>
      </c>
      <c r="E1481" s="774"/>
      <c r="F1481" s="774"/>
      <c r="G1481" s="703"/>
      <c r="H1481" s="584"/>
      <c r="I1481" s="767" t="s">
        <v>20</v>
      </c>
      <c r="J1481" s="584"/>
      <c r="K1481" s="768" t="s">
        <v>21</v>
      </c>
      <c r="L1481" s="584"/>
      <c r="M1481" s="768" t="s">
        <v>1522</v>
      </c>
      <c r="X1481" s="765"/>
    </row>
    <row r="1482" spans="2:24" ht="5.0999999999999996" customHeight="1">
      <c r="B1482" s="766"/>
      <c r="X1482" s="765"/>
    </row>
    <row r="1483" spans="2:24" ht="18.95" customHeight="1">
      <c r="B1483" s="766"/>
      <c r="D1483" s="774" t="s">
        <v>1439</v>
      </c>
      <c r="E1483" s="774"/>
      <c r="F1483" s="774"/>
      <c r="G1483" s="774"/>
      <c r="H1483" s="960"/>
      <c r="I1483" s="961"/>
      <c r="J1483" s="907"/>
      <c r="K1483" s="908"/>
      <c r="N1483" s="653"/>
      <c r="X1483" s="765"/>
    </row>
    <row r="1484" spans="2:24" ht="18.95" customHeight="1">
      <c r="B1484" s="766"/>
      <c r="D1484" s="774" t="s">
        <v>1438</v>
      </c>
      <c r="E1484" s="774"/>
      <c r="F1484" s="774"/>
      <c r="G1484" s="774"/>
      <c r="H1484" s="703"/>
      <c r="I1484" s="584"/>
      <c r="J1484" s="490" t="s">
        <v>20</v>
      </c>
      <c r="K1484" s="584"/>
      <c r="L1484" s="768" t="s">
        <v>21</v>
      </c>
      <c r="M1484" s="584"/>
      <c r="N1484" s="768" t="s">
        <v>1522</v>
      </c>
      <c r="X1484" s="765"/>
    </row>
    <row r="1485" spans="2:24" ht="5.0999999999999996" customHeight="1">
      <c r="B1485" s="766"/>
      <c r="X1485" s="765"/>
    </row>
    <row r="1486" spans="2:24" ht="15.6" customHeight="1">
      <c r="B1486" s="766"/>
      <c r="D1486" s="64" t="s">
        <v>1498</v>
      </c>
      <c r="X1486" s="765"/>
    </row>
    <row r="1487" spans="2:24" ht="54.95" customHeight="1">
      <c r="B1487" s="766"/>
      <c r="D1487" s="956"/>
      <c r="E1487" s="957"/>
      <c r="F1487" s="957"/>
      <c r="G1487" s="957"/>
      <c r="H1487" s="957"/>
      <c r="I1487" s="957"/>
      <c r="J1487" s="957"/>
      <c r="K1487" s="957"/>
      <c r="L1487" s="957"/>
      <c r="M1487" s="957"/>
      <c r="N1487" s="957"/>
      <c r="O1487" s="957"/>
      <c r="P1487" s="957"/>
      <c r="Q1487" s="957"/>
      <c r="R1487" s="957"/>
      <c r="S1487" s="957"/>
      <c r="T1487" s="957"/>
      <c r="U1487" s="958"/>
      <c r="X1487" s="765"/>
    </row>
    <row r="1488" spans="2:24" ht="9.6" customHeight="1">
      <c r="B1488" s="766"/>
      <c r="E1488" s="147"/>
      <c r="X1488" s="765"/>
    </row>
    <row r="1489" spans="2:24" ht="16.5" customHeight="1">
      <c r="B1489" s="764" t="s">
        <v>1932</v>
      </c>
      <c r="X1489" s="765"/>
    </row>
    <row r="1490" spans="2:24" ht="15" customHeight="1">
      <c r="B1490" s="766"/>
      <c r="D1490" s="803" t="s">
        <v>1501</v>
      </c>
      <c r="E1490" s="803"/>
      <c r="F1490" s="803"/>
      <c r="G1490" s="803"/>
      <c r="H1490" s="803"/>
      <c r="I1490" s="959"/>
      <c r="J1490" s="959"/>
      <c r="K1490" s="959"/>
      <c r="L1490" s="959"/>
      <c r="M1490" s="959"/>
      <c r="N1490" s="959"/>
      <c r="X1490" s="765"/>
    </row>
    <row r="1491" spans="2:24" ht="15.6" customHeight="1">
      <c r="B1491" s="766"/>
      <c r="D1491" s="64" t="s">
        <v>1500</v>
      </c>
      <c r="X1491" s="765"/>
    </row>
    <row r="1492" spans="2:24" ht="54.95" customHeight="1">
      <c r="B1492" s="766"/>
      <c r="D1492" s="956"/>
      <c r="E1492" s="957"/>
      <c r="F1492" s="957"/>
      <c r="G1492" s="957"/>
      <c r="H1492" s="957"/>
      <c r="I1492" s="957"/>
      <c r="J1492" s="957"/>
      <c r="K1492" s="957"/>
      <c r="L1492" s="957"/>
      <c r="M1492" s="957"/>
      <c r="N1492" s="957"/>
      <c r="O1492" s="957"/>
      <c r="P1492" s="957"/>
      <c r="Q1492" s="957"/>
      <c r="R1492" s="957"/>
      <c r="S1492" s="957"/>
      <c r="T1492" s="957"/>
      <c r="U1492" s="958"/>
      <c r="X1492" s="765"/>
    </row>
    <row r="1493" spans="2:24" ht="9.6" customHeight="1" thickBot="1">
      <c r="B1493" s="769"/>
      <c r="C1493" s="770"/>
      <c r="D1493" s="770"/>
      <c r="E1493" s="771"/>
      <c r="F1493" s="770"/>
      <c r="G1493" s="770"/>
      <c r="H1493" s="770"/>
      <c r="I1493" s="770"/>
      <c r="J1493" s="770"/>
      <c r="K1493" s="770"/>
      <c r="L1493" s="770"/>
      <c r="M1493" s="770"/>
      <c r="N1493" s="770"/>
      <c r="O1493" s="770"/>
      <c r="P1493" s="770"/>
      <c r="Q1493" s="770"/>
      <c r="R1493" s="770"/>
      <c r="S1493" s="770"/>
      <c r="T1493" s="770"/>
      <c r="U1493" s="770"/>
      <c r="V1493" s="770"/>
      <c r="W1493" s="770"/>
      <c r="X1493" s="772"/>
    </row>
    <row r="1494" spans="2:24" ht="15" customHeight="1">
      <c r="E1494" s="147"/>
    </row>
    <row r="1495" spans="2:24" ht="16.5" customHeight="1"/>
    <row r="1496" spans="2:24" ht="16.5" customHeight="1"/>
    <row r="1497" spans="2:24" ht="8.1" customHeight="1"/>
    <row r="1498" spans="2:24" ht="16.5" customHeight="1"/>
    <row r="1499" spans="2:24" ht="16.5" customHeight="1"/>
    <row r="1500" spans="2:24" ht="16.5" customHeight="1"/>
    <row r="1501" spans="2:24" ht="16.5" customHeight="1"/>
    <row r="1502" spans="2:24" ht="19.5" customHeight="1"/>
    <row r="1503" spans="2:24" ht="19.5" customHeight="1"/>
    <row r="1504" spans="2:24" ht="19.5" customHeight="1"/>
    <row r="1505" s="64" customFormat="1" ht="16.5" customHeight="1"/>
    <row r="1506" s="64" customFormat="1" ht="9.6" customHeight="1"/>
    <row r="1507" s="64" customFormat="1" ht="16.5" customHeight="1"/>
    <row r="1508" s="64" customFormat="1" ht="20.45" customHeight="1"/>
    <row r="1509" s="64" customFormat="1" ht="20.45" customHeight="1"/>
    <row r="1510" s="64" customFormat="1" ht="20.45" customHeight="1"/>
    <row r="1511" s="64" customFormat="1" ht="6.95" customHeight="1"/>
    <row r="1512" s="64" customFormat="1" ht="19.5" customHeight="1"/>
    <row r="1513" s="64" customFormat="1" ht="19.5" customHeight="1"/>
    <row r="1514" s="64" customFormat="1" ht="19.5" customHeight="1"/>
    <row r="1515" s="64" customFormat="1" ht="5.45" customHeight="1"/>
    <row r="1516" s="64" customFormat="1" ht="18.95" customHeight="1"/>
    <row r="1517" s="64" customFormat="1" ht="42" customHeight="1"/>
    <row r="1518" s="64" customFormat="1" ht="12.95" customHeight="1"/>
    <row r="1522" s="64" customFormat="1" ht="18.95" customHeight="1"/>
    <row r="1523" s="64" customFormat="1" ht="18.95" customHeight="1"/>
    <row r="1524" s="64" customFormat="1" ht="18.95" customHeight="1"/>
    <row r="1529" s="64" customFormat="1" ht="18.95" customHeight="1"/>
    <row r="1530" s="64" customFormat="1" ht="18.95" customHeight="1"/>
    <row r="1531" s="64" customFormat="1" ht="18.95" customHeight="1"/>
    <row r="1532" s="64" customFormat="1" ht="18.95" customHeight="1"/>
    <row r="1533" s="64" customFormat="1" ht="9" customHeight="1"/>
    <row r="1534" s="64" customFormat="1" ht="19.5" customHeight="1"/>
    <row r="1535" s="64" customFormat="1" ht="30.6" customHeight="1"/>
    <row r="1536" s="64" customFormat="1" ht="9.6" customHeight="1"/>
    <row r="1537" spans="1:1" ht="16.5" customHeight="1">
      <c r="A1537" s="670"/>
    </row>
    <row r="1538" spans="1:1" ht="16.5" customHeight="1"/>
    <row r="1539" spans="1:1" ht="16.5" customHeight="1"/>
    <row r="1540" spans="1:1" ht="16.5" customHeight="1"/>
    <row r="1541" spans="1:1" ht="16.5" customHeight="1"/>
    <row r="1542" spans="1:1" ht="16.5" customHeight="1"/>
    <row r="1543" spans="1:1" ht="16.5" customHeight="1"/>
    <row r="1544" spans="1:1" ht="8.1" customHeight="1"/>
    <row r="1545" spans="1:1" ht="16.5" customHeight="1"/>
    <row r="1546" spans="1:1" ht="16.5" customHeight="1"/>
    <row r="1547" spans="1:1" ht="16.5" customHeight="1"/>
    <row r="1548" spans="1:1" ht="16.5" customHeight="1"/>
    <row r="1549" spans="1:1" ht="19.5" customHeight="1"/>
    <row r="1550" spans="1:1" ht="19.5" customHeight="1"/>
    <row r="1551" spans="1:1" ht="19.5" customHeight="1"/>
    <row r="1552" spans="1:1" ht="16.5" customHeight="1"/>
    <row r="1553" s="64" customFormat="1" ht="9.6" customHeight="1"/>
    <row r="1554" s="64" customFormat="1" ht="16.5" customHeight="1"/>
    <row r="1555" s="64" customFormat="1" ht="20.45" customHeight="1"/>
    <row r="1556" s="64" customFormat="1" ht="20.45" customHeight="1"/>
    <row r="1557" s="64" customFormat="1" ht="20.45" customHeight="1"/>
    <row r="1558" s="64" customFormat="1" ht="6.95" customHeight="1"/>
    <row r="1559" s="64" customFormat="1" ht="19.5" customHeight="1"/>
    <row r="1560" s="64" customFormat="1" ht="19.5" customHeight="1"/>
    <row r="1561" s="64" customFormat="1" ht="19.5" customHeight="1"/>
    <row r="1562" s="64" customFormat="1" ht="5.45" customHeight="1"/>
    <row r="1563" s="64" customFormat="1" ht="18.95" customHeight="1"/>
    <row r="1564" s="64" customFormat="1" ht="42" customHeight="1"/>
    <row r="1565" s="64" customFormat="1" ht="12.95" customHeight="1"/>
    <row r="1569" spans="1:1" ht="18.95" customHeight="1"/>
    <row r="1570" spans="1:1" ht="18.95" customHeight="1"/>
    <row r="1571" spans="1:1" ht="18.95" customHeight="1"/>
    <row r="1576" spans="1:1" ht="18.95" customHeight="1"/>
    <row r="1577" spans="1:1" ht="18.95" customHeight="1"/>
    <row r="1578" spans="1:1" ht="18.95" customHeight="1"/>
    <row r="1579" spans="1:1" ht="18.95" customHeight="1"/>
    <row r="1580" spans="1:1" ht="9" customHeight="1"/>
    <row r="1581" spans="1:1" ht="19.5" customHeight="1"/>
    <row r="1582" spans="1:1" ht="30.6" customHeight="1"/>
    <row r="1583" spans="1:1" ht="9.6" customHeight="1"/>
    <row r="1584" spans="1:1" ht="16.5" customHeight="1">
      <c r="A1584" s="670"/>
    </row>
    <row r="1585" s="64" customFormat="1" ht="16.5" customHeight="1"/>
    <row r="1586" s="64" customFormat="1" ht="16.5" customHeight="1"/>
    <row r="1587" s="64" customFormat="1" ht="16.5" customHeight="1"/>
    <row r="1588" s="64" customFormat="1" ht="16.5" customHeight="1"/>
    <row r="1589" s="64" customFormat="1" ht="16.5" customHeight="1"/>
    <row r="1590" s="64" customFormat="1" ht="16.5" customHeight="1"/>
    <row r="1591" s="64" customFormat="1" ht="8.1" customHeight="1"/>
    <row r="1592" s="64" customFormat="1" ht="16.5" customHeight="1"/>
    <row r="1593" s="64" customFormat="1" ht="16.5" customHeight="1"/>
    <row r="1594" s="64" customFormat="1" ht="16.5" customHeight="1"/>
    <row r="1595" s="64" customFormat="1" ht="16.5" customHeight="1"/>
    <row r="1596" s="64" customFormat="1" ht="19.5" customHeight="1"/>
    <row r="1597" s="64" customFormat="1" ht="19.5" customHeight="1"/>
    <row r="1598" s="64" customFormat="1" ht="19.5" customHeight="1"/>
    <row r="1599" s="64" customFormat="1" ht="16.5" customHeight="1"/>
    <row r="1600" s="64" customFormat="1" ht="9.6" customHeight="1"/>
    <row r="1601" s="64" customFormat="1" ht="16.5" customHeight="1"/>
    <row r="1602" s="64" customFormat="1" ht="20.45" customHeight="1"/>
    <row r="1603" s="64" customFormat="1" ht="20.45" customHeight="1"/>
    <row r="1604" s="64" customFormat="1" ht="20.45" customHeight="1"/>
    <row r="1605" s="64" customFormat="1" ht="6.95" customHeight="1"/>
    <row r="1606" s="64" customFormat="1" ht="19.5" customHeight="1"/>
    <row r="1607" s="64" customFormat="1" ht="19.5" customHeight="1"/>
    <row r="1608" s="64" customFormat="1" ht="19.5" customHeight="1"/>
    <row r="1609" s="64" customFormat="1" ht="5.45" customHeight="1"/>
    <row r="1610" s="64" customFormat="1" ht="18.95" customHeight="1"/>
    <row r="1611" s="64" customFormat="1" ht="42" customHeight="1"/>
    <row r="1612" s="64" customFormat="1" ht="12.95" customHeight="1"/>
    <row r="1616" s="64" customFormat="1" ht="18.95" customHeight="1"/>
    <row r="1617" s="64" customFormat="1" ht="18.95" customHeight="1"/>
    <row r="1618" s="64" customFormat="1" ht="18.95" customHeight="1"/>
    <row r="1623" s="64" customFormat="1" ht="18.95" customHeight="1"/>
    <row r="1624" s="64" customFormat="1" ht="18.95" customHeight="1"/>
    <row r="1625" s="64" customFormat="1" ht="18.95" customHeight="1"/>
    <row r="1626" s="64" customFormat="1" ht="18.95" customHeight="1"/>
    <row r="1627" s="64" customFormat="1" ht="9" customHeight="1"/>
    <row r="1628" s="64" customFormat="1" ht="19.5" customHeight="1"/>
    <row r="1629" s="64" customFormat="1" ht="30.6" customHeight="1"/>
  </sheetData>
  <sheetProtection algorithmName="SHA-512" hashValue="CA3PnH90o6DRyYYC59+S0jlOuqr97dUT6D/zw+CxAMYTGb8qqbzkR6Vzk96TLpGp6fp/w+pNktJoGrclKb6Njw==" saltValue="ZFOlSpShe6hGT3SfitGg9Q==" spinCount="100000" sheet="1" objects="1" scenarios="1"/>
  <mergeCells count="2452">
    <mergeCell ref="M1294:O1294"/>
    <mergeCell ref="P1294:R1294"/>
    <mergeCell ref="G1264:L1264"/>
    <mergeCell ref="M1264:R1264"/>
    <mergeCell ref="G1265:I1265"/>
    <mergeCell ref="J1265:L1265"/>
    <mergeCell ref="M1265:O1265"/>
    <mergeCell ref="P1265:R1265"/>
    <mergeCell ref="G1273:I1273"/>
    <mergeCell ref="J1273:L1273"/>
    <mergeCell ref="M1273:Q1273"/>
    <mergeCell ref="I1379:S1379"/>
    <mergeCell ref="J1389:M1389"/>
    <mergeCell ref="P1373:R1373"/>
    <mergeCell ref="S1373:X1373"/>
    <mergeCell ref="I1307:P1307"/>
    <mergeCell ref="I1312:P1312"/>
    <mergeCell ref="E1304:J1304"/>
    <mergeCell ref="R1304:S1304"/>
    <mergeCell ref="D1307:H1307"/>
    <mergeCell ref="E1308:J1308"/>
    <mergeCell ref="E1313:J1313"/>
    <mergeCell ref="V1321:W1321"/>
    <mergeCell ref="D1380:M1380"/>
    <mergeCell ref="D1385:G1385"/>
    <mergeCell ref="H1385:K1385"/>
    <mergeCell ref="D1321:H1321"/>
    <mergeCell ref="I1321:T1321"/>
    <mergeCell ref="K1304:P1304"/>
    <mergeCell ref="K1308:P1308"/>
    <mergeCell ref="G1287:I1287"/>
    <mergeCell ref="J1287:L1287"/>
    <mergeCell ref="O1144:P1144"/>
    <mergeCell ref="Q1141:R1141"/>
    <mergeCell ref="K1112:M1112"/>
    <mergeCell ref="O1112:Q1112"/>
    <mergeCell ref="D1113:J1113"/>
    <mergeCell ref="D1106:J1106"/>
    <mergeCell ref="K1108:M1108"/>
    <mergeCell ref="K1115:M1115"/>
    <mergeCell ref="O1115:Q1115"/>
    <mergeCell ref="Q1144:R1144"/>
    <mergeCell ref="D1125:F1125"/>
    <mergeCell ref="G1125:H1125"/>
    <mergeCell ref="Q1148:R1148"/>
    <mergeCell ref="M1147:N1147"/>
    <mergeCell ref="O1109:Q1109"/>
    <mergeCell ref="D1101:J1101"/>
    <mergeCell ref="D1102:J1102"/>
    <mergeCell ref="K1102:M1102"/>
    <mergeCell ref="O1102:Q1102"/>
    <mergeCell ref="D1103:J1103"/>
    <mergeCell ref="K1103:M1103"/>
    <mergeCell ref="O1103:Q1103"/>
    <mergeCell ref="D1108:J1108"/>
    <mergeCell ref="O1108:Q1108"/>
    <mergeCell ref="D1109:J1109"/>
    <mergeCell ref="K1109:M1109"/>
    <mergeCell ref="K1107:M1107"/>
    <mergeCell ref="O1107:Q1107"/>
    <mergeCell ref="D1104:J1104"/>
    <mergeCell ref="K1104:M1104"/>
    <mergeCell ref="O1104:Q1104"/>
    <mergeCell ref="D1105:J1105"/>
    <mergeCell ref="S1081:X1081"/>
    <mergeCell ref="D1070:F1076"/>
    <mergeCell ref="G1070:I1076"/>
    <mergeCell ref="J1070:J1076"/>
    <mergeCell ref="K1070:R1070"/>
    <mergeCell ref="D1093:J1093"/>
    <mergeCell ref="K1093:M1093"/>
    <mergeCell ref="O1093:Q1093"/>
    <mergeCell ref="D1094:J1094"/>
    <mergeCell ref="D1092:J1092"/>
    <mergeCell ref="K1092:M1092"/>
    <mergeCell ref="O1092:Q1092"/>
    <mergeCell ref="D1095:J1095"/>
    <mergeCell ref="K1095:M1095"/>
    <mergeCell ref="O1095:Q1095"/>
    <mergeCell ref="D1089:J1089"/>
    <mergeCell ref="K1089:M1089"/>
    <mergeCell ref="O1089:Q1089"/>
    <mergeCell ref="O1088:Q1088"/>
    <mergeCell ref="K1072:R1072"/>
    <mergeCell ref="K1088:M1088"/>
    <mergeCell ref="K1076:R1076"/>
    <mergeCell ref="D1086:J1086"/>
    <mergeCell ref="K1086:M1086"/>
    <mergeCell ref="O1086:Q1086"/>
    <mergeCell ref="D1087:J1087"/>
    <mergeCell ref="K1087:M1087"/>
    <mergeCell ref="W1074:X1074"/>
    <mergeCell ref="P1081:R1081"/>
    <mergeCell ref="Q1142:R1142"/>
    <mergeCell ref="S1142:T1142"/>
    <mergeCell ref="S1144:T1144"/>
    <mergeCell ref="K1106:M1106"/>
    <mergeCell ref="O1106:Q1106"/>
    <mergeCell ref="R1100:S1100"/>
    <mergeCell ref="K1075:R1075"/>
    <mergeCell ref="S1075:U1075"/>
    <mergeCell ref="W1075:X1075"/>
    <mergeCell ref="S1073:U1073"/>
    <mergeCell ref="D1110:J1110"/>
    <mergeCell ref="K1110:M1110"/>
    <mergeCell ref="O1110:Q1110"/>
    <mergeCell ref="D1111:J1111"/>
    <mergeCell ref="K1111:M1111"/>
    <mergeCell ref="O1111:Q1111"/>
    <mergeCell ref="D1123:F1123"/>
    <mergeCell ref="G1123:H1123"/>
    <mergeCell ref="I1123:L1123"/>
    <mergeCell ref="M1123:P1123"/>
    <mergeCell ref="Q1123:T1123"/>
    <mergeCell ref="D1124:F1124"/>
    <mergeCell ref="D1112:J1112"/>
    <mergeCell ref="D1107:J1107"/>
    <mergeCell ref="O1113:Q1113"/>
    <mergeCell ref="D1119:J1119"/>
    <mergeCell ref="K1119:M1119"/>
    <mergeCell ref="O1119:Q1119"/>
    <mergeCell ref="S1130:X1130"/>
    <mergeCell ref="K1105:M1105"/>
    <mergeCell ref="O1105:Q1105"/>
    <mergeCell ref="R1085:S1085"/>
    <mergeCell ref="D1063:F1069"/>
    <mergeCell ref="G1063:I1069"/>
    <mergeCell ref="J1063:J1069"/>
    <mergeCell ref="S1064:U1064"/>
    <mergeCell ref="W1064:X1064"/>
    <mergeCell ref="K1069:R1069"/>
    <mergeCell ref="S1072:U1072"/>
    <mergeCell ref="K1101:M1101"/>
    <mergeCell ref="O1101:Q1101"/>
    <mergeCell ref="D1090:J1090"/>
    <mergeCell ref="K1090:M1090"/>
    <mergeCell ref="O1090:Q1090"/>
    <mergeCell ref="D1091:J1091"/>
    <mergeCell ref="K1091:M1091"/>
    <mergeCell ref="O1091:Q1091"/>
    <mergeCell ref="O1087:Q1087"/>
    <mergeCell ref="O1094:Q1094"/>
    <mergeCell ref="K1094:M1094"/>
    <mergeCell ref="K1068:R1068"/>
    <mergeCell ref="S1068:U1068"/>
    <mergeCell ref="D1100:J1100"/>
    <mergeCell ref="K1100:N1100"/>
    <mergeCell ref="O1100:Q1100"/>
    <mergeCell ref="S1076:U1076"/>
    <mergeCell ref="W1076:X1076"/>
    <mergeCell ref="D1085:J1085"/>
    <mergeCell ref="K1085:N1085"/>
    <mergeCell ref="O1085:Q1085"/>
    <mergeCell ref="W1073:X1073"/>
    <mergeCell ref="K1074:R1074"/>
    <mergeCell ref="S1074:U1074"/>
    <mergeCell ref="K1073:R1073"/>
    <mergeCell ref="K1064:R1064"/>
    <mergeCell ref="W1072:X1072"/>
    <mergeCell ref="K1066:R1066"/>
    <mergeCell ref="S1061:U1061"/>
    <mergeCell ref="W1061:X1061"/>
    <mergeCell ref="W1068:X1068"/>
    <mergeCell ref="W1054:X1054"/>
    <mergeCell ref="K1061:R1061"/>
    <mergeCell ref="K1058:R1058"/>
    <mergeCell ref="S1058:U1058"/>
    <mergeCell ref="W1058:X1058"/>
    <mergeCell ref="K1065:R1065"/>
    <mergeCell ref="S1065:U1065"/>
    <mergeCell ref="W1065:X1065"/>
    <mergeCell ref="S1066:U1066"/>
    <mergeCell ref="W1066:X1066"/>
    <mergeCell ref="S1062:U1062"/>
    <mergeCell ref="W1062:X1062"/>
    <mergeCell ref="S1070:U1070"/>
    <mergeCell ref="W1070:X1070"/>
    <mergeCell ref="K1071:R1071"/>
    <mergeCell ref="S1071:U1071"/>
    <mergeCell ref="W1055:X1055"/>
    <mergeCell ref="W1059:X1059"/>
    <mergeCell ref="W1063:X1063"/>
    <mergeCell ref="K1054:R1054"/>
    <mergeCell ref="S1054:U1054"/>
    <mergeCell ref="K1059:R1059"/>
    <mergeCell ref="S1059:U1059"/>
    <mergeCell ref="W1056:X1056"/>
    <mergeCell ref="W1071:X1071"/>
    <mergeCell ref="K1055:R1055"/>
    <mergeCell ref="F986:L986"/>
    <mergeCell ref="M986:P986"/>
    <mergeCell ref="D993:F993"/>
    <mergeCell ref="K997:M997"/>
    <mergeCell ref="O997:Q997"/>
    <mergeCell ref="G998:I998"/>
    <mergeCell ref="K998:M998"/>
    <mergeCell ref="G1005:I1005"/>
    <mergeCell ref="E1003:F1003"/>
    <mergeCell ref="G1003:I1003"/>
    <mergeCell ref="E1004:F1004"/>
    <mergeCell ref="G1004:I1004"/>
    <mergeCell ref="E1005:F1005"/>
    <mergeCell ref="O998:Q998"/>
    <mergeCell ref="K1001:M1001"/>
    <mergeCell ref="G993:I993"/>
    <mergeCell ref="O995:R995"/>
    <mergeCell ref="G1002:I1002"/>
    <mergeCell ref="K1002:M1002"/>
    <mergeCell ref="O1002:Q1002"/>
    <mergeCell ref="K1004:M1004"/>
    <mergeCell ref="O1003:Q1003"/>
    <mergeCell ref="O1000:Q1000"/>
    <mergeCell ref="D996:F996"/>
    <mergeCell ref="G996:I996"/>
    <mergeCell ref="K996:M996"/>
    <mergeCell ref="O996:Q996"/>
    <mergeCell ref="D998:D1001"/>
    <mergeCell ref="E999:F999"/>
    <mergeCell ref="E1000:F1000"/>
    <mergeCell ref="E1001:F1001"/>
    <mergeCell ref="G995:J995"/>
    <mergeCell ref="H979:K979"/>
    <mergeCell ref="O979:R979"/>
    <mergeCell ref="H980:K980"/>
    <mergeCell ref="P654:R654"/>
    <mergeCell ref="P830:S830"/>
    <mergeCell ref="L807:M807"/>
    <mergeCell ref="K810:K811"/>
    <mergeCell ref="D807:H807"/>
    <mergeCell ref="K824:K825"/>
    <mergeCell ref="K910:M911"/>
    <mergeCell ref="N914:P914"/>
    <mergeCell ref="R914:T914"/>
    <mergeCell ref="I933:J933"/>
    <mergeCell ref="K933:M933"/>
    <mergeCell ref="D945:G945"/>
    <mergeCell ref="H945:K945"/>
    <mergeCell ref="L945:M945"/>
    <mergeCell ref="N945:Q945"/>
    <mergeCell ref="D979:G980"/>
    <mergeCell ref="L979:N980"/>
    <mergeCell ref="D901:F901"/>
    <mergeCell ref="G912:J913"/>
    <mergeCell ref="K912:M913"/>
    <mergeCell ref="N912:P912"/>
    <mergeCell ref="R912:T912"/>
    <mergeCell ref="R913:T913"/>
    <mergeCell ref="G899:J899"/>
    <mergeCell ref="K899:S899"/>
    <mergeCell ref="N908:Q908"/>
    <mergeCell ref="R908:T908"/>
    <mergeCell ref="R946:S946"/>
    <mergeCell ref="D947:G947"/>
    <mergeCell ref="H947:K947"/>
    <mergeCell ref="O980:R980"/>
    <mergeCell ref="H981:K981"/>
    <mergeCell ref="O981:Q981"/>
    <mergeCell ref="T844:W844"/>
    <mergeCell ref="L845:O845"/>
    <mergeCell ref="P845:S845"/>
    <mergeCell ref="K867:M867"/>
    <mergeCell ref="N867:V867"/>
    <mergeCell ref="D894:F894"/>
    <mergeCell ref="G894:I894"/>
    <mergeCell ref="K894:M894"/>
    <mergeCell ref="N931:Q931"/>
    <mergeCell ref="H940:K940"/>
    <mergeCell ref="D912:F913"/>
    <mergeCell ref="I930:J930"/>
    <mergeCell ref="K930:M930"/>
    <mergeCell ref="N930:Q930"/>
    <mergeCell ref="D933:H933"/>
    <mergeCell ref="D874:J874"/>
    <mergeCell ref="K874:M874"/>
    <mergeCell ref="N874:V874"/>
    <mergeCell ref="D892:F892"/>
    <mergeCell ref="G892:J892"/>
    <mergeCell ref="D900:F900"/>
    <mergeCell ref="G900:J900"/>
    <mergeCell ref="K900:S900"/>
    <mergeCell ref="D898:F898"/>
    <mergeCell ref="G898:J898"/>
    <mergeCell ref="K898:S898"/>
    <mergeCell ref="N879:V879"/>
    <mergeCell ref="D877:J877"/>
    <mergeCell ref="D786:R786"/>
    <mergeCell ref="S786:T786"/>
    <mergeCell ref="I746:K746"/>
    <mergeCell ref="I747:K747"/>
    <mergeCell ref="I806:J806"/>
    <mergeCell ref="J777:R777"/>
    <mergeCell ref="D778:I778"/>
    <mergeCell ref="D615:G615"/>
    <mergeCell ref="I615:J615"/>
    <mergeCell ref="K615:M615"/>
    <mergeCell ref="D630:F630"/>
    <mergeCell ref="N616:P616"/>
    <mergeCell ref="S792:T792"/>
    <mergeCell ref="D787:R787"/>
    <mergeCell ref="S787:T787"/>
    <mergeCell ref="D788:R788"/>
    <mergeCell ref="S788:T788"/>
    <mergeCell ref="D789:R789"/>
    <mergeCell ref="S789:T789"/>
    <mergeCell ref="I803:K803"/>
    <mergeCell ref="D793:R793"/>
    <mergeCell ref="S793:T793"/>
    <mergeCell ref="D617:G617"/>
    <mergeCell ref="P623:R623"/>
    <mergeCell ref="Q615:S615"/>
    <mergeCell ref="E752:H752"/>
    <mergeCell ref="D753:D754"/>
    <mergeCell ref="S791:T791"/>
    <mergeCell ref="D785:R785"/>
    <mergeCell ref="S785:T785"/>
    <mergeCell ref="D790:R790"/>
    <mergeCell ref="P628:Q628"/>
    <mergeCell ref="Q616:S616"/>
    <mergeCell ref="J627:K627"/>
    <mergeCell ref="D603:G603"/>
    <mergeCell ref="I603:J603"/>
    <mergeCell ref="K603:M603"/>
    <mergeCell ref="N603:P603"/>
    <mergeCell ref="Q603:S603"/>
    <mergeCell ref="D604:G604"/>
    <mergeCell ref="I604:J604"/>
    <mergeCell ref="K604:M604"/>
    <mergeCell ref="N604:P604"/>
    <mergeCell ref="Q604:S604"/>
    <mergeCell ref="D602:G602"/>
    <mergeCell ref="I602:J602"/>
    <mergeCell ref="K602:M602"/>
    <mergeCell ref="Q618:S618"/>
    <mergeCell ref="N615:P615"/>
    <mergeCell ref="M626:O626"/>
    <mergeCell ref="P626:R626"/>
    <mergeCell ref="D627:F627"/>
    <mergeCell ref="I611:J611"/>
    <mergeCell ref="Q608:S608"/>
    <mergeCell ref="D614:G614"/>
    <mergeCell ref="I614:J614"/>
    <mergeCell ref="K614:M614"/>
    <mergeCell ref="N614:P614"/>
    <mergeCell ref="Q614:S614"/>
    <mergeCell ref="N611:P611"/>
    <mergeCell ref="Q611:S611"/>
    <mergeCell ref="D612:G612"/>
    <mergeCell ref="K606:M606"/>
    <mergeCell ref="N606:P606"/>
    <mergeCell ref="N584:P584"/>
    <mergeCell ref="Q584:S584"/>
    <mergeCell ref="K582:M582"/>
    <mergeCell ref="P575:R575"/>
    <mergeCell ref="N572:T572"/>
    <mergeCell ref="K598:M598"/>
    <mergeCell ref="N598:P598"/>
    <mergeCell ref="Q598:S598"/>
    <mergeCell ref="D599:G599"/>
    <mergeCell ref="I599:J599"/>
    <mergeCell ref="K599:M599"/>
    <mergeCell ref="N599:P599"/>
    <mergeCell ref="N570:T570"/>
    <mergeCell ref="I571:K571"/>
    <mergeCell ref="L571:M571"/>
    <mergeCell ref="D584:G584"/>
    <mergeCell ref="I584:J584"/>
    <mergeCell ref="D582:G582"/>
    <mergeCell ref="N590:P590"/>
    <mergeCell ref="Q590:S590"/>
    <mergeCell ref="D591:G591"/>
    <mergeCell ref="I591:J591"/>
    <mergeCell ref="N597:P597"/>
    <mergeCell ref="Q597:S597"/>
    <mergeCell ref="D544:F544"/>
    <mergeCell ref="G544:I544"/>
    <mergeCell ref="D546:F546"/>
    <mergeCell ref="U558:X558"/>
    <mergeCell ref="I587:J587"/>
    <mergeCell ref="K587:M587"/>
    <mergeCell ref="N587:P587"/>
    <mergeCell ref="Q587:S587"/>
    <mergeCell ref="D570:H570"/>
    <mergeCell ref="I570:K570"/>
    <mergeCell ref="U570:X570"/>
    <mergeCell ref="D571:H571"/>
    <mergeCell ref="L566:M566"/>
    <mergeCell ref="D572:H572"/>
    <mergeCell ref="I572:K572"/>
    <mergeCell ref="N580:P580"/>
    <mergeCell ref="Q580:S580"/>
    <mergeCell ref="K579:S579"/>
    <mergeCell ref="D587:G587"/>
    <mergeCell ref="D569:H569"/>
    <mergeCell ref="I569:K569"/>
    <mergeCell ref="L569:M569"/>
    <mergeCell ref="N569:T569"/>
    <mergeCell ref="L572:M572"/>
    <mergeCell ref="D581:G581"/>
    <mergeCell ref="I560:K560"/>
    <mergeCell ref="I581:J581"/>
    <mergeCell ref="K581:M581"/>
    <mergeCell ref="N581:P581"/>
    <mergeCell ref="Q581:S581"/>
    <mergeCell ref="U569:X569"/>
    <mergeCell ref="K584:M584"/>
    <mergeCell ref="U512:V512"/>
    <mergeCell ref="S510:T510"/>
    <mergeCell ref="U510:V510"/>
    <mergeCell ref="O510:P510"/>
    <mergeCell ref="L521:M521"/>
    <mergeCell ref="N521:O521"/>
    <mergeCell ref="D565:H565"/>
    <mergeCell ref="I565:K565"/>
    <mergeCell ref="L565:M565"/>
    <mergeCell ref="N583:P583"/>
    <mergeCell ref="U568:X568"/>
    <mergeCell ref="U572:X572"/>
    <mergeCell ref="D531:G531"/>
    <mergeCell ref="H531:I531"/>
    <mergeCell ref="J531:K531"/>
    <mergeCell ref="I562:K562"/>
    <mergeCell ref="L562:M562"/>
    <mergeCell ref="D561:H561"/>
    <mergeCell ref="U559:X559"/>
    <mergeCell ref="J544:L544"/>
    <mergeCell ref="M544:Q544"/>
    <mergeCell ref="R546:X546"/>
    <mergeCell ref="U556:X556"/>
    <mergeCell ref="U560:X560"/>
    <mergeCell ref="U571:X571"/>
    <mergeCell ref="L570:M570"/>
    <mergeCell ref="N566:T566"/>
    <mergeCell ref="U566:X566"/>
    <mergeCell ref="I564:K564"/>
    <mergeCell ref="L564:M564"/>
    <mergeCell ref="I566:K566"/>
    <mergeCell ref="T549:X549"/>
    <mergeCell ref="N564:T564"/>
    <mergeCell ref="D568:H568"/>
    <mergeCell ref="I568:K568"/>
    <mergeCell ref="L568:M568"/>
    <mergeCell ref="D557:H557"/>
    <mergeCell ref="D558:H558"/>
    <mergeCell ref="I558:K558"/>
    <mergeCell ref="L558:M558"/>
    <mergeCell ref="N558:T558"/>
    <mergeCell ref="N568:T568"/>
    <mergeCell ref="J545:L545"/>
    <mergeCell ref="D556:H556"/>
    <mergeCell ref="I556:K556"/>
    <mergeCell ref="D540:H540"/>
    <mergeCell ref="I540:W540"/>
    <mergeCell ref="D554:K554"/>
    <mergeCell ref="N556:T556"/>
    <mergeCell ref="U565:X565"/>
    <mergeCell ref="D564:H564"/>
    <mergeCell ref="D560:H560"/>
    <mergeCell ref="G547:I547"/>
    <mergeCell ref="J547:L547"/>
    <mergeCell ref="U567:X567"/>
    <mergeCell ref="R547:X547"/>
    <mergeCell ref="I557:K557"/>
    <mergeCell ref="R544:X544"/>
    <mergeCell ref="I561:K561"/>
    <mergeCell ref="L561:M561"/>
    <mergeCell ref="N561:T561"/>
    <mergeCell ref="U561:X561"/>
    <mergeCell ref="M545:Q545"/>
    <mergeCell ref="N557:T557"/>
    <mergeCell ref="D362:F364"/>
    <mergeCell ref="P461:R461"/>
    <mergeCell ref="P462:R462"/>
    <mergeCell ref="P463:R463"/>
    <mergeCell ref="U564:X564"/>
    <mergeCell ref="U563:X563"/>
    <mergeCell ref="D562:H562"/>
    <mergeCell ref="K510:L510"/>
    <mergeCell ref="D528:G528"/>
    <mergeCell ref="H528:I528"/>
    <mergeCell ref="J528:K528"/>
    <mergeCell ref="D539:H539"/>
    <mergeCell ref="I539:O539"/>
    <mergeCell ref="S524:X524"/>
    <mergeCell ref="L529:M529"/>
    <mergeCell ref="N529:O529"/>
    <mergeCell ref="D521:G521"/>
    <mergeCell ref="I526:P526"/>
    <mergeCell ref="S508:V508"/>
    <mergeCell ref="L434:M434"/>
    <mergeCell ref="U506:V506"/>
    <mergeCell ref="O508:Q508"/>
    <mergeCell ref="S509:T509"/>
    <mergeCell ref="O505:P505"/>
    <mergeCell ref="D492:L492"/>
    <mergeCell ref="M492:P492"/>
    <mergeCell ref="D493:L493"/>
    <mergeCell ref="D479:L479"/>
    <mergeCell ref="M479:P479"/>
    <mergeCell ref="S505:T505"/>
    <mergeCell ref="G503:H503"/>
    <mergeCell ref="D510:F510"/>
    <mergeCell ref="S654:X654"/>
    <mergeCell ref="K954:K955"/>
    <mergeCell ref="T833:W833"/>
    <mergeCell ref="T830:W830"/>
    <mergeCell ref="P807:Q807"/>
    <mergeCell ref="P804:Q804"/>
    <mergeCell ref="I804:J804"/>
    <mergeCell ref="P805:S806"/>
    <mergeCell ref="T805:W806"/>
    <mergeCell ref="E751:H751"/>
    <mergeCell ref="N434:O434"/>
    <mergeCell ref="P434:V434"/>
    <mergeCell ref="D646:H646"/>
    <mergeCell ref="I616:J616"/>
    <mergeCell ref="K616:M616"/>
    <mergeCell ref="D651:L651"/>
    <mergeCell ref="M629:N629"/>
    <mergeCell ref="H435:K435"/>
    <mergeCell ref="N933:Q933"/>
    <mergeCell ref="D928:H928"/>
    <mergeCell ref="I928:J928"/>
    <mergeCell ref="K928:M928"/>
    <mergeCell ref="N928:Q928"/>
    <mergeCell ref="D504:F504"/>
    <mergeCell ref="D505:F505"/>
    <mergeCell ref="S511:T511"/>
    <mergeCell ref="U511:V511"/>
    <mergeCell ref="D512:F512"/>
    <mergeCell ref="G512:H512"/>
    <mergeCell ref="S504:T504"/>
    <mergeCell ref="U505:V505"/>
    <mergeCell ref="U562:X562"/>
    <mergeCell ref="D985:E985"/>
    <mergeCell ref="F985:L985"/>
    <mergeCell ref="M985:P985"/>
    <mergeCell ref="D986:E986"/>
    <mergeCell ref="L939:M939"/>
    <mergeCell ref="N939:Q939"/>
    <mergeCell ref="R939:S939"/>
    <mergeCell ref="G1001:I1001"/>
    <mergeCell ref="K999:M999"/>
    <mergeCell ref="K868:M868"/>
    <mergeCell ref="N868:V868"/>
    <mergeCell ref="K848:K849"/>
    <mergeCell ref="G1000:I1000"/>
    <mergeCell ref="R915:T915"/>
    <mergeCell ref="O893:R893"/>
    <mergeCell ref="P884:X884"/>
    <mergeCell ref="S864:X864"/>
    <mergeCell ref="L947:M947"/>
    <mergeCell ref="N947:Q947"/>
    <mergeCell ref="R947:S947"/>
    <mergeCell ref="D981:G981"/>
    <mergeCell ref="L981:N981"/>
    <mergeCell ref="P989:R989"/>
    <mergeCell ref="S989:X989"/>
    <mergeCell ref="P904:R904"/>
    <mergeCell ref="R945:S945"/>
    <mergeCell ref="I973:M973"/>
    <mergeCell ref="I974:M974"/>
    <mergeCell ref="D946:G946"/>
    <mergeCell ref="H946:K946"/>
    <mergeCell ref="L946:M946"/>
    <mergeCell ref="N946:Q946"/>
    <mergeCell ref="K877:M877"/>
    <mergeCell ref="N877:V877"/>
    <mergeCell ref="D878:J878"/>
    <mergeCell ref="K878:M878"/>
    <mergeCell ref="K892:N892"/>
    <mergeCell ref="O892:R892"/>
    <mergeCell ref="D879:J879"/>
    <mergeCell ref="K879:M879"/>
    <mergeCell ref="S904:X904"/>
    <mergeCell ref="N878:V878"/>
    <mergeCell ref="G901:J901"/>
    <mergeCell ref="K901:S901"/>
    <mergeCell ref="D906:J906"/>
    <mergeCell ref="D908:F909"/>
    <mergeCell ref="G908:J909"/>
    <mergeCell ref="K908:M909"/>
    <mergeCell ref="K906:O906"/>
    <mergeCell ref="D899:F899"/>
    <mergeCell ref="D893:F893"/>
    <mergeCell ref="G893:I893"/>
    <mergeCell ref="K893:N893"/>
    <mergeCell ref="O894:Q894"/>
    <mergeCell ref="D932:H932"/>
    <mergeCell ref="I932:J932"/>
    <mergeCell ref="K932:M932"/>
    <mergeCell ref="N932:Q932"/>
    <mergeCell ref="D931:H931"/>
    <mergeCell ref="I931:J931"/>
    <mergeCell ref="K931:M931"/>
    <mergeCell ref="K929:M929"/>
    <mergeCell ref="N929:Q929"/>
    <mergeCell ref="D919:H919"/>
    <mergeCell ref="F922:K922"/>
    <mergeCell ref="L922:Q922"/>
    <mergeCell ref="D923:E923"/>
    <mergeCell ref="D924:E924"/>
    <mergeCell ref="N909:Q909"/>
    <mergeCell ref="R909:T909"/>
    <mergeCell ref="D929:H929"/>
    <mergeCell ref="I929:J929"/>
    <mergeCell ref="R910:T910"/>
    <mergeCell ref="R911:T911"/>
    <mergeCell ref="D930:H930"/>
    <mergeCell ref="D914:F915"/>
    <mergeCell ref="G914:J915"/>
    <mergeCell ref="K914:M915"/>
    <mergeCell ref="I920:M920"/>
    <mergeCell ref="D910:F911"/>
    <mergeCell ref="N910:P910"/>
    <mergeCell ref="J658:Q658"/>
    <mergeCell ref="D782:R782"/>
    <mergeCell ref="S782:T782"/>
    <mergeCell ref="D783:R783"/>
    <mergeCell ref="S783:T783"/>
    <mergeCell ref="J776:R776"/>
    <mergeCell ref="D751:D752"/>
    <mergeCell ref="J778:R778"/>
    <mergeCell ref="L804:M804"/>
    <mergeCell ref="D801:H801"/>
    <mergeCell ref="I801:J801"/>
    <mergeCell ref="L803:O803"/>
    <mergeCell ref="D771:H771"/>
    <mergeCell ref="I758:K758"/>
    <mergeCell ref="I770:K770"/>
    <mergeCell ref="P798:R798"/>
    <mergeCell ref="G910:J911"/>
    <mergeCell ref="D795:R795"/>
    <mergeCell ref="L805:O806"/>
    <mergeCell ref="S795:T795"/>
    <mergeCell ref="I751:K751"/>
    <mergeCell ref="I752:K752"/>
    <mergeCell ref="I753:K753"/>
    <mergeCell ref="I754:K754"/>
    <mergeCell ref="E753:H753"/>
    <mergeCell ref="L846:O846"/>
    <mergeCell ref="P846:S846"/>
    <mergeCell ref="L836:O836"/>
    <mergeCell ref="P836:S836"/>
    <mergeCell ref="T829:W829"/>
    <mergeCell ref="T809:W809"/>
    <mergeCell ref="L810:O810"/>
    <mergeCell ref="I114:I115"/>
    <mergeCell ref="I116:I117"/>
    <mergeCell ref="I118:I119"/>
    <mergeCell ref="I122:I123"/>
    <mergeCell ref="I120:I121"/>
    <mergeCell ref="D137:F137"/>
    <mergeCell ref="D138:F138"/>
    <mergeCell ref="D139:F139"/>
    <mergeCell ref="D144:F144"/>
    <mergeCell ref="T224:V224"/>
    <mergeCell ref="P344:R344"/>
    <mergeCell ref="S344:X344"/>
    <mergeCell ref="P132:R132"/>
    <mergeCell ref="S132:X132"/>
    <mergeCell ref="K268:M268"/>
    <mergeCell ref="N268:P268"/>
    <mergeCell ref="N220:P220"/>
    <mergeCell ref="W274:Y274"/>
    <mergeCell ref="K275:M275"/>
    <mergeCell ref="N275:P275"/>
    <mergeCell ref="Q275:S275"/>
    <mergeCell ref="T275:V275"/>
    <mergeCell ref="T222:V222"/>
    <mergeCell ref="K220:M220"/>
    <mergeCell ref="E183:X183"/>
    <mergeCell ref="E184:X184"/>
    <mergeCell ref="D204:F204"/>
    <mergeCell ref="G204:J204"/>
    <mergeCell ref="E226:J226"/>
    <mergeCell ref="W276:Y276"/>
    <mergeCell ref="E277:J277"/>
    <mergeCell ref="K277:M277"/>
    <mergeCell ref="I201:R201"/>
    <mergeCell ref="W222:Y222"/>
    <mergeCell ref="E223:J223"/>
    <mergeCell ref="K223:M223"/>
    <mergeCell ref="E282:J282"/>
    <mergeCell ref="N535:W535"/>
    <mergeCell ref="D530:G530"/>
    <mergeCell ref="H530:I530"/>
    <mergeCell ref="N530:O530"/>
    <mergeCell ref="M506:N506"/>
    <mergeCell ref="O506:P506"/>
    <mergeCell ref="Q506:R506"/>
    <mergeCell ref="G506:H506"/>
    <mergeCell ref="P524:R524"/>
    <mergeCell ref="P291:R291"/>
    <mergeCell ref="S291:X291"/>
    <mergeCell ref="R337:T337"/>
    <mergeCell ref="R338:T338"/>
    <mergeCell ref="R334:T334"/>
    <mergeCell ref="R335:T335"/>
    <mergeCell ref="D467:X467"/>
    <mergeCell ref="G509:H509"/>
    <mergeCell ref="L528:M528"/>
    <mergeCell ref="D389:F389"/>
    <mergeCell ref="G389:H389"/>
    <mergeCell ref="E281:J281"/>
    <mergeCell ref="K281:M281"/>
    <mergeCell ref="D518:G518"/>
    <mergeCell ref="J363:K363"/>
    <mergeCell ref="O363:P363"/>
    <mergeCell ref="I418:S418"/>
    <mergeCell ref="L433:M433"/>
    <mergeCell ref="K221:M221"/>
    <mergeCell ref="J389:L389"/>
    <mergeCell ref="T259:V259"/>
    <mergeCell ref="W259:Y259"/>
    <mergeCell ref="Q363:W363"/>
    <mergeCell ref="J364:P364"/>
    <mergeCell ref="Q356:W356"/>
    <mergeCell ref="I404:L404"/>
    <mergeCell ref="K508:M508"/>
    <mergeCell ref="S502:U502"/>
    <mergeCell ref="S503:T503"/>
    <mergeCell ref="U503:V503"/>
    <mergeCell ref="G504:H504"/>
    <mergeCell ref="I504:J504"/>
    <mergeCell ref="U509:V509"/>
    <mergeCell ref="I420:J420"/>
    <mergeCell ref="D205:F205"/>
    <mergeCell ref="G205:J205"/>
    <mergeCell ref="Q360:W360"/>
    <mergeCell ref="G361:I361"/>
    <mergeCell ref="U504:V504"/>
    <mergeCell ref="G505:H505"/>
    <mergeCell ref="I505:J505"/>
    <mergeCell ref="M505:N505"/>
    <mergeCell ref="Q505:R505"/>
    <mergeCell ref="O412:U414"/>
    <mergeCell ref="H437:K437"/>
    <mergeCell ref="L437:M437"/>
    <mergeCell ref="N437:O437"/>
    <mergeCell ref="P437:V437"/>
    <mergeCell ref="S474:X474"/>
    <mergeCell ref="P455:R455"/>
    <mergeCell ref="D276:D281"/>
    <mergeCell ref="M547:Q547"/>
    <mergeCell ref="D498:L498"/>
    <mergeCell ref="M498:P498"/>
    <mergeCell ref="M482:P482"/>
    <mergeCell ref="D483:L483"/>
    <mergeCell ref="T280:V280"/>
    <mergeCell ref="D465:O465"/>
    <mergeCell ref="P465:R465"/>
    <mergeCell ref="O410:U411"/>
    <mergeCell ref="G430:L430"/>
    <mergeCell ref="H441:M441"/>
    <mergeCell ref="P435:V435"/>
    <mergeCell ref="J546:L546"/>
    <mergeCell ref="M546:Q546"/>
    <mergeCell ref="G545:I545"/>
    <mergeCell ref="S455:X455"/>
    <mergeCell ref="L435:M435"/>
    <mergeCell ref="N435:O435"/>
    <mergeCell ref="L436:M436"/>
    <mergeCell ref="H518:I518"/>
    <mergeCell ref="J518:K518"/>
    <mergeCell ref="L518:M518"/>
    <mergeCell ref="M404:X404"/>
    <mergeCell ref="S399:X399"/>
    <mergeCell ref="P399:R399"/>
    <mergeCell ref="G382:I382"/>
    <mergeCell ref="J382:L382"/>
    <mergeCell ref="P425:R425"/>
    <mergeCell ref="D424:O424"/>
    <mergeCell ref="P424:R424"/>
    <mergeCell ref="D425:O425"/>
    <mergeCell ref="N562:T562"/>
    <mergeCell ref="D547:F547"/>
    <mergeCell ref="N565:T565"/>
    <mergeCell ref="L556:M556"/>
    <mergeCell ref="D545:F545"/>
    <mergeCell ref="I579:J580"/>
    <mergeCell ref="K580:M580"/>
    <mergeCell ref="I586:J586"/>
    <mergeCell ref="S575:X575"/>
    <mergeCell ref="D567:H567"/>
    <mergeCell ref="I567:K567"/>
    <mergeCell ref="L567:M567"/>
    <mergeCell ref="N567:T567"/>
    <mergeCell ref="D566:H566"/>
    <mergeCell ref="K551:X551"/>
    <mergeCell ref="N571:T571"/>
    <mergeCell ref="D563:H563"/>
    <mergeCell ref="I563:K563"/>
    <mergeCell ref="L563:M563"/>
    <mergeCell ref="N563:T563"/>
    <mergeCell ref="N582:P582"/>
    <mergeCell ref="Q583:S583"/>
    <mergeCell ref="K586:M586"/>
    <mergeCell ref="N586:P586"/>
    <mergeCell ref="Q586:S586"/>
    <mergeCell ref="L554:T554"/>
    <mergeCell ref="D585:G585"/>
    <mergeCell ref="I585:J585"/>
    <mergeCell ref="K585:M585"/>
    <mergeCell ref="N585:P585"/>
    <mergeCell ref="Q585:S585"/>
    <mergeCell ref="D586:G586"/>
    <mergeCell ref="L445:O445"/>
    <mergeCell ref="P530:Q530"/>
    <mergeCell ref="J530:K530"/>
    <mergeCell ref="L530:M530"/>
    <mergeCell ref="P464:R464"/>
    <mergeCell ref="I516:P516"/>
    <mergeCell ref="M483:P483"/>
    <mergeCell ref="D484:L484"/>
    <mergeCell ref="K503:L503"/>
    <mergeCell ref="K504:L504"/>
    <mergeCell ref="D487:L487"/>
    <mergeCell ref="M487:P487"/>
    <mergeCell ref="K505:L505"/>
    <mergeCell ref="D480:L480"/>
    <mergeCell ref="M480:P480"/>
    <mergeCell ref="D481:L481"/>
    <mergeCell ref="M481:P481"/>
    <mergeCell ref="D508:F509"/>
    <mergeCell ref="G508:I508"/>
    <mergeCell ref="I512:J512"/>
    <mergeCell ref="K512:L512"/>
    <mergeCell ref="M512:N512"/>
    <mergeCell ref="O512:P512"/>
    <mergeCell ref="Q512:R512"/>
    <mergeCell ref="I509:J509"/>
    <mergeCell ref="O509:P509"/>
    <mergeCell ref="H529:I529"/>
    <mergeCell ref="J529:K529"/>
    <mergeCell ref="P529:Q529"/>
    <mergeCell ref="H521:I521"/>
    <mergeCell ref="J521:K521"/>
    <mergeCell ref="Q510:R510"/>
    <mergeCell ref="L444:O444"/>
    <mergeCell ref="H434:K434"/>
    <mergeCell ref="M495:P495"/>
    <mergeCell ref="D496:L496"/>
    <mergeCell ref="M496:P496"/>
    <mergeCell ref="D449:K449"/>
    <mergeCell ref="P460:R460"/>
    <mergeCell ref="M491:P491"/>
    <mergeCell ref="L449:O449"/>
    <mergeCell ref="M504:N504"/>
    <mergeCell ref="O504:P504"/>
    <mergeCell ref="Q504:R504"/>
    <mergeCell ref="M497:P497"/>
    <mergeCell ref="G370:I370"/>
    <mergeCell ref="D482:L482"/>
    <mergeCell ref="D445:K445"/>
    <mergeCell ref="M493:P493"/>
    <mergeCell ref="D494:L494"/>
    <mergeCell ref="M494:P494"/>
    <mergeCell ref="D495:L495"/>
    <mergeCell ref="D478:L478"/>
    <mergeCell ref="M478:P478"/>
    <mergeCell ref="N433:O433"/>
    <mergeCell ref="N432:O432"/>
    <mergeCell ref="N436:O436"/>
    <mergeCell ref="D412:I412"/>
    <mergeCell ref="E384:Y384"/>
    <mergeCell ref="P436:V436"/>
    <mergeCell ref="L432:M432"/>
    <mergeCell ref="M484:P484"/>
    <mergeCell ref="D485:L485"/>
    <mergeCell ref="M486:P486"/>
    <mergeCell ref="W269:Y269"/>
    <mergeCell ref="E224:J224"/>
    <mergeCell ref="K225:M225"/>
    <mergeCell ref="Q280:S280"/>
    <mergeCell ref="D371:F373"/>
    <mergeCell ref="P433:V433"/>
    <mergeCell ref="L443:O443"/>
    <mergeCell ref="D432:G432"/>
    <mergeCell ref="H432:K432"/>
    <mergeCell ref="H436:K436"/>
    <mergeCell ref="T283:V283"/>
    <mergeCell ref="E284:J284"/>
    <mergeCell ref="T285:V285"/>
    <mergeCell ref="J358:P358"/>
    <mergeCell ref="P432:V432"/>
    <mergeCell ref="H433:K433"/>
    <mergeCell ref="D444:K444"/>
    <mergeCell ref="D443:K443"/>
    <mergeCell ref="O360:P360"/>
    <mergeCell ref="O366:P366"/>
    <mergeCell ref="T281:V281"/>
    <mergeCell ref="W281:Y281"/>
    <mergeCell ref="E280:J280"/>
    <mergeCell ref="Q278:S278"/>
    <mergeCell ref="T278:V278"/>
    <mergeCell ref="E278:J278"/>
    <mergeCell ref="E279:J279"/>
    <mergeCell ref="N278:P278"/>
    <mergeCell ref="D221:D226"/>
    <mergeCell ref="E221:J221"/>
    <mergeCell ref="W275:Y275"/>
    <mergeCell ref="K226:M226"/>
    <mergeCell ref="Q223:S223"/>
    <mergeCell ref="T223:V223"/>
    <mergeCell ref="R388:U388"/>
    <mergeCell ref="N388:Q388"/>
    <mergeCell ref="R390:T390"/>
    <mergeCell ref="R389:T389"/>
    <mergeCell ref="N260:P260"/>
    <mergeCell ref="G368:I369"/>
    <mergeCell ref="J369:K369"/>
    <mergeCell ref="N261:P261"/>
    <mergeCell ref="K274:M274"/>
    <mergeCell ref="K279:M279"/>
    <mergeCell ref="J319:Q319"/>
    <mergeCell ref="Q266:S266"/>
    <mergeCell ref="Q238:S238"/>
    <mergeCell ref="K276:M276"/>
    <mergeCell ref="N276:P276"/>
    <mergeCell ref="Q276:S276"/>
    <mergeCell ref="T276:V276"/>
    <mergeCell ref="E276:J276"/>
    <mergeCell ref="Q268:S268"/>
    <mergeCell ref="N269:P269"/>
    <mergeCell ref="Q269:S269"/>
    <mergeCell ref="T269:V269"/>
    <mergeCell ref="N226:P226"/>
    <mergeCell ref="Q226:S226"/>
    <mergeCell ref="K283:M283"/>
    <mergeCell ref="N283:P283"/>
    <mergeCell ref="Q283:S283"/>
    <mergeCell ref="I354:L354"/>
    <mergeCell ref="D368:F370"/>
    <mergeCell ref="E289:Y289"/>
    <mergeCell ref="J356:P356"/>
    <mergeCell ref="O347:P347"/>
    <mergeCell ref="Q347:S347"/>
    <mergeCell ref="D359:F361"/>
    <mergeCell ref="G359:I360"/>
    <mergeCell ref="J360:K360"/>
    <mergeCell ref="E285:J285"/>
    <mergeCell ref="K285:M285"/>
    <mergeCell ref="T284:V284"/>
    <mergeCell ref="R339:T339"/>
    <mergeCell ref="J367:P367"/>
    <mergeCell ref="J361:P361"/>
    <mergeCell ref="X368:Y370"/>
    <mergeCell ref="Q358:W358"/>
    <mergeCell ref="G358:I358"/>
    <mergeCell ref="D348:F348"/>
    <mergeCell ref="L312:N312"/>
    <mergeCell ref="O312:Q312"/>
    <mergeCell ref="O369:P369"/>
    <mergeCell ref="Q369:W369"/>
    <mergeCell ref="N284:P284"/>
    <mergeCell ref="J370:P370"/>
    <mergeCell ref="X365:Y367"/>
    <mergeCell ref="O348:P348"/>
    <mergeCell ref="Q348:S348"/>
    <mergeCell ref="I299:O299"/>
    <mergeCell ref="I303:O303"/>
    <mergeCell ref="I312:K312"/>
    <mergeCell ref="I339:K339"/>
    <mergeCell ref="R336:T336"/>
    <mergeCell ref="D356:F358"/>
    <mergeCell ref="G356:I357"/>
    <mergeCell ref="Q241:S241"/>
    <mergeCell ref="W237:Y237"/>
    <mergeCell ref="X371:Y373"/>
    <mergeCell ref="J372:K372"/>
    <mergeCell ref="G373:I373"/>
    <mergeCell ref="J412:M412"/>
    <mergeCell ref="D413:I413"/>
    <mergeCell ref="J413:M413"/>
    <mergeCell ref="D414:I414"/>
    <mergeCell ref="J414:M414"/>
    <mergeCell ref="J357:P357"/>
    <mergeCell ref="Q357:W357"/>
    <mergeCell ref="G362:I363"/>
    <mergeCell ref="G364:I364"/>
    <mergeCell ref="X362:Y364"/>
    <mergeCell ref="D347:F347"/>
    <mergeCell ref="G347:L347"/>
    <mergeCell ref="M347:N347"/>
    <mergeCell ref="X356:Y358"/>
    <mergeCell ref="Q366:W366"/>
    <mergeCell ref="M401:R401"/>
    <mergeCell ref="J373:P373"/>
    <mergeCell ref="D365:F367"/>
    <mergeCell ref="G365:I366"/>
    <mergeCell ref="J366:K366"/>
    <mergeCell ref="G371:I372"/>
    <mergeCell ref="N389:Q389"/>
    <mergeCell ref="O372:P372"/>
    <mergeCell ref="Q372:W372"/>
    <mergeCell ref="K408:L408"/>
    <mergeCell ref="M402:X402"/>
    <mergeCell ref="D402:H404"/>
    <mergeCell ref="N262:P262"/>
    <mergeCell ref="Q262:S262"/>
    <mergeCell ref="W223:Y223"/>
    <mergeCell ref="E229:J229"/>
    <mergeCell ref="K229:M229"/>
    <mergeCell ref="N229:P229"/>
    <mergeCell ref="Q229:S229"/>
    <mergeCell ref="K224:M224"/>
    <mergeCell ref="N224:P224"/>
    <mergeCell ref="Q224:S224"/>
    <mergeCell ref="K245:M245"/>
    <mergeCell ref="N245:P245"/>
    <mergeCell ref="Q245:S245"/>
    <mergeCell ref="N259:P259"/>
    <mergeCell ref="Q259:S259"/>
    <mergeCell ref="K257:M257"/>
    <mergeCell ref="N257:P257"/>
    <mergeCell ref="Q257:S257"/>
    <mergeCell ref="N227:P227"/>
    <mergeCell ref="Q227:S227"/>
    <mergeCell ref="T236:V236"/>
    <mergeCell ref="N225:P225"/>
    <mergeCell ref="Q225:S225"/>
    <mergeCell ref="E240:J240"/>
    <mergeCell ref="K240:M240"/>
    <mergeCell ref="N240:P240"/>
    <mergeCell ref="E230:J230"/>
    <mergeCell ref="E241:J241"/>
    <mergeCell ref="W224:Y224"/>
    <mergeCell ref="W245:Y245"/>
    <mergeCell ref="N238:P238"/>
    <mergeCell ref="N241:P241"/>
    <mergeCell ref="K258:M258"/>
    <mergeCell ref="D282:D285"/>
    <mergeCell ref="D242:D245"/>
    <mergeCell ref="E242:J242"/>
    <mergeCell ref="Q221:S221"/>
    <mergeCell ref="W273:Y273"/>
    <mergeCell ref="D299:H299"/>
    <mergeCell ref="N258:P258"/>
    <mergeCell ref="Q258:S258"/>
    <mergeCell ref="D260:D265"/>
    <mergeCell ref="E260:J260"/>
    <mergeCell ref="E262:J262"/>
    <mergeCell ref="K262:M262"/>
    <mergeCell ref="E263:J263"/>
    <mergeCell ref="K263:M263"/>
    <mergeCell ref="N263:P263"/>
    <mergeCell ref="Q263:S263"/>
    <mergeCell ref="E264:J264"/>
    <mergeCell ref="K273:M273"/>
    <mergeCell ref="N273:P273"/>
    <mergeCell ref="Q273:S273"/>
    <mergeCell ref="D236:D241"/>
    <mergeCell ref="E236:J236"/>
    <mergeCell ref="E268:J268"/>
    <mergeCell ref="K261:M261"/>
    <mergeCell ref="N281:P281"/>
    <mergeCell ref="Q281:S281"/>
    <mergeCell ref="K284:M284"/>
    <mergeCell ref="P251:R251"/>
    <mergeCell ref="Q284:S284"/>
    <mergeCell ref="N285:P285"/>
    <mergeCell ref="N222:P222"/>
    <mergeCell ref="T243:V243"/>
    <mergeCell ref="T244:V244"/>
    <mergeCell ref="W244:Y244"/>
    <mergeCell ref="T245:V245"/>
    <mergeCell ref="T226:V226"/>
    <mergeCell ref="S251:X251"/>
    <mergeCell ref="E222:J222"/>
    <mergeCell ref="K222:M222"/>
    <mergeCell ref="E269:J269"/>
    <mergeCell ref="E225:J225"/>
    <mergeCell ref="K278:M278"/>
    <mergeCell ref="D304:H304"/>
    <mergeCell ref="Q236:S236"/>
    <mergeCell ref="E237:J237"/>
    <mergeCell ref="K237:M237"/>
    <mergeCell ref="E243:J243"/>
    <mergeCell ref="K243:M243"/>
    <mergeCell ref="N243:P243"/>
    <mergeCell ref="Q243:S243"/>
    <mergeCell ref="E244:J244"/>
    <mergeCell ref="K244:M244"/>
    <mergeCell ref="N244:P244"/>
    <mergeCell ref="Q244:S244"/>
    <mergeCell ref="E245:J245"/>
    <mergeCell ref="E239:J239"/>
    <mergeCell ref="K239:M239"/>
    <mergeCell ref="N239:P239"/>
    <mergeCell ref="Q239:S239"/>
    <mergeCell ref="E238:J238"/>
    <mergeCell ref="Q260:S260"/>
    <mergeCell ref="Q261:S261"/>
    <mergeCell ref="K230:M230"/>
    <mergeCell ref="C6:W6"/>
    <mergeCell ref="M9:P9"/>
    <mergeCell ref="Q9:X9"/>
    <mergeCell ref="M10:P10"/>
    <mergeCell ref="T229:V229"/>
    <mergeCell ref="W229:Y229"/>
    <mergeCell ref="T219:V219"/>
    <mergeCell ref="T261:V261"/>
    <mergeCell ref="W219:Y219"/>
    <mergeCell ref="T225:V225"/>
    <mergeCell ref="W225:Y225"/>
    <mergeCell ref="T238:V238"/>
    <mergeCell ref="W238:Y238"/>
    <mergeCell ref="T239:V239"/>
    <mergeCell ref="W239:Y239"/>
    <mergeCell ref="K242:M242"/>
    <mergeCell ref="N242:P242"/>
    <mergeCell ref="E228:J228"/>
    <mergeCell ref="K228:M228"/>
    <mergeCell ref="N228:P228"/>
    <mergeCell ref="Q228:S228"/>
    <mergeCell ref="W226:Y226"/>
    <mergeCell ref="T257:V257"/>
    <mergeCell ref="W257:Y257"/>
    <mergeCell ref="T230:V230"/>
    <mergeCell ref="W230:Y230"/>
    <mergeCell ref="N237:P237"/>
    <mergeCell ref="Q237:S237"/>
    <mergeCell ref="T237:V237"/>
    <mergeCell ref="D227:D230"/>
    <mergeCell ref="E227:J227"/>
    <mergeCell ref="K241:M241"/>
    <mergeCell ref="R2:T2"/>
    <mergeCell ref="U2:W2"/>
    <mergeCell ref="R3:T3"/>
    <mergeCell ref="U3:W3"/>
    <mergeCell ref="R4:T4"/>
    <mergeCell ref="U4:W4"/>
    <mergeCell ref="M16:P17"/>
    <mergeCell ref="R16:S16"/>
    <mergeCell ref="U16:X16"/>
    <mergeCell ref="R17:S17"/>
    <mergeCell ref="U17:X17"/>
    <mergeCell ref="N13:P13"/>
    <mergeCell ref="Q13:X13"/>
    <mergeCell ref="N14:P14"/>
    <mergeCell ref="Q14:X14"/>
    <mergeCell ref="M15:P15"/>
    <mergeCell ref="K227:M227"/>
    <mergeCell ref="R15:S15"/>
    <mergeCell ref="U15:X15"/>
    <mergeCell ref="Q10:X10"/>
    <mergeCell ref="M11:M14"/>
    <mergeCell ref="N11:P11"/>
    <mergeCell ref="Q11:X11"/>
    <mergeCell ref="N12:P12"/>
    <mergeCell ref="Q12:X12"/>
    <mergeCell ref="M21:P22"/>
    <mergeCell ref="Q21:X21"/>
    <mergeCell ref="Q22:X22"/>
    <mergeCell ref="M18:P18"/>
    <mergeCell ref="M19:P19"/>
    <mergeCell ref="Q18:R18"/>
    <mergeCell ref="Q19:R19"/>
    <mergeCell ref="Q235:S235"/>
    <mergeCell ref="Q240:S240"/>
    <mergeCell ref="K204:L204"/>
    <mergeCell ref="M204:N204"/>
    <mergeCell ref="O204:T204"/>
    <mergeCell ref="G120:H121"/>
    <mergeCell ref="Q220:S220"/>
    <mergeCell ref="D98:H98"/>
    <mergeCell ref="T113:V113"/>
    <mergeCell ref="C73:I73"/>
    <mergeCell ref="D99:H99"/>
    <mergeCell ref="K219:M219"/>
    <mergeCell ref="N219:P219"/>
    <mergeCell ref="Q219:S219"/>
    <mergeCell ref="N180:O180"/>
    <mergeCell ref="P79:R79"/>
    <mergeCell ref="S79:X79"/>
    <mergeCell ref="U163:V164"/>
    <mergeCell ref="R160:T160"/>
    <mergeCell ref="W113:X113"/>
    <mergeCell ref="I167:I168"/>
    <mergeCell ref="N182:O182"/>
    <mergeCell ref="N176:O176"/>
    <mergeCell ref="U167:V168"/>
    <mergeCell ref="K114:K121"/>
    <mergeCell ref="D114:D119"/>
    <mergeCell ref="W236:Y236"/>
    <mergeCell ref="N230:P230"/>
    <mergeCell ref="Q230:S230"/>
    <mergeCell ref="Q222:S222"/>
    <mergeCell ref="N221:P221"/>
    <mergeCell ref="N223:P223"/>
    <mergeCell ref="T260:V260"/>
    <mergeCell ref="W260:Y260"/>
    <mergeCell ref="K259:M259"/>
    <mergeCell ref="W221:Y221"/>
    <mergeCell ref="E267:J267"/>
    <mergeCell ref="K267:M267"/>
    <mergeCell ref="N267:P267"/>
    <mergeCell ref="T267:V267"/>
    <mergeCell ref="W267:Y267"/>
    <mergeCell ref="T221:V221"/>
    <mergeCell ref="T220:V220"/>
    <mergeCell ref="W220:Y220"/>
    <mergeCell ref="T227:V227"/>
    <mergeCell ref="W227:Y227"/>
    <mergeCell ref="T228:V228"/>
    <mergeCell ref="W228:Y228"/>
    <mergeCell ref="T258:V258"/>
    <mergeCell ref="W258:Y258"/>
    <mergeCell ref="T234:V234"/>
    <mergeCell ref="W234:Y234"/>
    <mergeCell ref="T235:V235"/>
    <mergeCell ref="W235:Y235"/>
    <mergeCell ref="K260:M260"/>
    <mergeCell ref="W262:Y262"/>
    <mergeCell ref="W263:Y263"/>
    <mergeCell ref="W242:Y242"/>
    <mergeCell ref="K236:M236"/>
    <mergeCell ref="K234:M234"/>
    <mergeCell ref="N234:P234"/>
    <mergeCell ref="Q234:S234"/>
    <mergeCell ref="K235:M235"/>
    <mergeCell ref="N235:P235"/>
    <mergeCell ref="P47:R47"/>
    <mergeCell ref="S47:X47"/>
    <mergeCell ref="O109:X109"/>
    <mergeCell ref="J76:X76"/>
    <mergeCell ref="J63:X63"/>
    <mergeCell ref="L114:L121"/>
    <mergeCell ref="D156:R156"/>
    <mergeCell ref="C62:I62"/>
    <mergeCell ref="J62:X62"/>
    <mergeCell ref="C63:I63"/>
    <mergeCell ref="C72:I72"/>
    <mergeCell ref="J61:X61"/>
    <mergeCell ref="E110:F110"/>
    <mergeCell ref="K113:L113"/>
    <mergeCell ref="M113:S113"/>
    <mergeCell ref="I165:I166"/>
    <mergeCell ref="G113:H113"/>
    <mergeCell ref="I113:J113"/>
    <mergeCell ref="I160:J160"/>
    <mergeCell ref="K160:Q160"/>
    <mergeCell ref="D145:F145"/>
    <mergeCell ref="D120:F121"/>
    <mergeCell ref="W120:X121"/>
    <mergeCell ref="D122:F123"/>
    <mergeCell ref="G122:G123"/>
    <mergeCell ref="W122:X123"/>
    <mergeCell ref="U165:V166"/>
    <mergeCell ref="U160:V160"/>
    <mergeCell ref="D161:D168"/>
    <mergeCell ref="I161:I162"/>
    <mergeCell ref="U161:V162"/>
    <mergeCell ref="E153:U153"/>
    <mergeCell ref="G114:G115"/>
    <mergeCell ref="D151:I151"/>
    <mergeCell ref="D150:I150"/>
    <mergeCell ref="N177:O177"/>
    <mergeCell ref="N178:O178"/>
    <mergeCell ref="E283:J283"/>
    <mergeCell ref="D41:E41"/>
    <mergeCell ref="D84:G84"/>
    <mergeCell ref="D85:G85"/>
    <mergeCell ref="C53:I53"/>
    <mergeCell ref="J53:X53"/>
    <mergeCell ref="C54:I54"/>
    <mergeCell ref="J54:X54"/>
    <mergeCell ref="C64:I64"/>
    <mergeCell ref="J64:X64"/>
    <mergeCell ref="C65:I65"/>
    <mergeCell ref="C70:I70"/>
    <mergeCell ref="J70:X70"/>
    <mergeCell ref="C71:I71"/>
    <mergeCell ref="J71:X71"/>
    <mergeCell ref="J73:X73"/>
    <mergeCell ref="C74:I74"/>
    <mergeCell ref="J74:X74"/>
    <mergeCell ref="C57:I57"/>
    <mergeCell ref="J57:X57"/>
    <mergeCell ref="C58:I58"/>
    <mergeCell ref="J58:X58"/>
    <mergeCell ref="C59:I59"/>
    <mergeCell ref="J59:X59"/>
    <mergeCell ref="C76:I76"/>
    <mergeCell ref="C55:I55"/>
    <mergeCell ref="J55:X55"/>
    <mergeCell ref="C56:I56"/>
    <mergeCell ref="J56:X56"/>
    <mergeCell ref="C60:I60"/>
    <mergeCell ref="J60:X60"/>
    <mergeCell ref="C61:I61"/>
    <mergeCell ref="G367:I367"/>
    <mergeCell ref="Q264:S264"/>
    <mergeCell ref="T264:V264"/>
    <mergeCell ref="W264:Y264"/>
    <mergeCell ref="Q267:S267"/>
    <mergeCell ref="T268:V268"/>
    <mergeCell ref="N274:P274"/>
    <mergeCell ref="Q274:S274"/>
    <mergeCell ref="T274:V274"/>
    <mergeCell ref="Q279:S279"/>
    <mergeCell ref="T279:V279"/>
    <mergeCell ref="W279:Y279"/>
    <mergeCell ref="W282:Y282"/>
    <mergeCell ref="W283:Y283"/>
    <mergeCell ref="W285:Y285"/>
    <mergeCell ref="X359:Y361"/>
    <mergeCell ref="W284:Y284"/>
    <mergeCell ref="Q265:S265"/>
    <mergeCell ref="T265:V265"/>
    <mergeCell ref="W280:Y280"/>
    <mergeCell ref="T266:V266"/>
    <mergeCell ref="W265:Y265"/>
    <mergeCell ref="N277:P277"/>
    <mergeCell ref="Q277:S277"/>
    <mergeCell ref="T277:V277"/>
    <mergeCell ref="W277:Y277"/>
    <mergeCell ref="M348:N348"/>
    <mergeCell ref="K282:M282"/>
    <mergeCell ref="N282:P282"/>
    <mergeCell ref="Q282:S282"/>
    <mergeCell ref="T282:V282"/>
    <mergeCell ref="D266:D269"/>
    <mergeCell ref="E266:J266"/>
    <mergeCell ref="E261:J261"/>
    <mergeCell ref="K264:M264"/>
    <mergeCell ref="N264:P264"/>
    <mergeCell ref="P474:R474"/>
    <mergeCell ref="K266:M266"/>
    <mergeCell ref="N266:P266"/>
    <mergeCell ref="K269:M269"/>
    <mergeCell ref="T263:V263"/>
    <mergeCell ref="J395:L395"/>
    <mergeCell ref="M395:N395"/>
    <mergeCell ref="O395:P395"/>
    <mergeCell ref="G388:I388"/>
    <mergeCell ref="J388:M388"/>
    <mergeCell ref="G381:I381"/>
    <mergeCell ref="J381:L381"/>
    <mergeCell ref="D381:F381"/>
    <mergeCell ref="D382:F382"/>
    <mergeCell ref="T262:V262"/>
    <mergeCell ref="T273:V273"/>
    <mergeCell ref="N279:P279"/>
    <mergeCell ref="M333:T333"/>
    <mergeCell ref="I334:K334"/>
    <mergeCell ref="I335:K335"/>
    <mergeCell ref="I336:K336"/>
    <mergeCell ref="I337:K337"/>
    <mergeCell ref="I338:K338"/>
    <mergeCell ref="W278:Y278"/>
    <mergeCell ref="Q285:S285"/>
    <mergeCell ref="E306:Y306"/>
    <mergeCell ref="N528:O528"/>
    <mergeCell ref="H520:I520"/>
    <mergeCell ref="J520:K520"/>
    <mergeCell ref="L520:M520"/>
    <mergeCell ref="N520:O520"/>
    <mergeCell ref="D502:F503"/>
    <mergeCell ref="P528:Q528"/>
    <mergeCell ref="D529:G529"/>
    <mergeCell ref="P518:Q518"/>
    <mergeCell ref="H519:I519"/>
    <mergeCell ref="J519:K519"/>
    <mergeCell ref="L519:M519"/>
    <mergeCell ref="N519:O519"/>
    <mergeCell ref="P519:Q519"/>
    <mergeCell ref="D506:F506"/>
    <mergeCell ref="Q509:R509"/>
    <mergeCell ref="M503:N503"/>
    <mergeCell ref="O503:P503"/>
    <mergeCell ref="Q503:R503"/>
    <mergeCell ref="O511:P511"/>
    <mergeCell ref="K509:L509"/>
    <mergeCell ref="G511:H511"/>
    <mergeCell ref="I511:J511"/>
    <mergeCell ref="Q511:R511"/>
    <mergeCell ref="P521:Q521"/>
    <mergeCell ref="D519:G519"/>
    <mergeCell ref="D520:G520"/>
    <mergeCell ref="M485:P485"/>
    <mergeCell ref="D486:L486"/>
    <mergeCell ref="D511:F511"/>
    <mergeCell ref="G502:I502"/>
    <mergeCell ref="K502:M502"/>
    <mergeCell ref="O502:Q502"/>
    <mergeCell ref="D535:E535"/>
    <mergeCell ref="D491:L491"/>
    <mergeCell ref="D497:L497"/>
    <mergeCell ref="G510:H510"/>
    <mergeCell ref="I510:J510"/>
    <mergeCell ref="I503:J503"/>
    <mergeCell ref="L560:M560"/>
    <mergeCell ref="N560:T560"/>
    <mergeCell ref="I559:K559"/>
    <mergeCell ref="L559:M559"/>
    <mergeCell ref="N559:T559"/>
    <mergeCell ref="P520:Q520"/>
    <mergeCell ref="L531:M531"/>
    <mergeCell ref="N531:O531"/>
    <mergeCell ref="P531:Q531"/>
    <mergeCell ref="K511:L511"/>
    <mergeCell ref="M511:N511"/>
    <mergeCell ref="N518:O518"/>
    <mergeCell ref="I506:J506"/>
    <mergeCell ref="K506:L506"/>
    <mergeCell ref="M509:N509"/>
    <mergeCell ref="S506:T506"/>
    <mergeCell ref="S512:T512"/>
    <mergeCell ref="M510:N510"/>
    <mergeCell ref="L557:M557"/>
    <mergeCell ref="G546:I546"/>
    <mergeCell ref="D559:H559"/>
    <mergeCell ref="N600:P600"/>
    <mergeCell ref="Q607:S607"/>
    <mergeCell ref="Q602:S602"/>
    <mergeCell ref="D598:G598"/>
    <mergeCell ref="Q600:S600"/>
    <mergeCell ref="N594:P594"/>
    <mergeCell ref="Q594:S594"/>
    <mergeCell ref="Q601:S601"/>
    <mergeCell ref="N588:P588"/>
    <mergeCell ref="Q588:S588"/>
    <mergeCell ref="D589:G589"/>
    <mergeCell ref="I589:J589"/>
    <mergeCell ref="D600:G600"/>
    <mergeCell ref="D601:G601"/>
    <mergeCell ref="I601:J601"/>
    <mergeCell ref="K601:M601"/>
    <mergeCell ref="N601:P601"/>
    <mergeCell ref="Q606:S606"/>
    <mergeCell ref="I612:J612"/>
    <mergeCell ref="Q612:S612"/>
    <mergeCell ref="D590:G590"/>
    <mergeCell ref="I590:J590"/>
    <mergeCell ref="K590:M590"/>
    <mergeCell ref="D583:G583"/>
    <mergeCell ref="I583:J583"/>
    <mergeCell ref="K583:M583"/>
    <mergeCell ref="D609:G609"/>
    <mergeCell ref="I609:J609"/>
    <mergeCell ref="D593:G593"/>
    <mergeCell ref="I593:J593"/>
    <mergeCell ref="K593:M593"/>
    <mergeCell ref="N593:P593"/>
    <mergeCell ref="Q593:S593"/>
    <mergeCell ref="K591:M591"/>
    <mergeCell ref="N591:P591"/>
    <mergeCell ref="Q591:S591"/>
    <mergeCell ref="D592:G592"/>
    <mergeCell ref="I592:J592"/>
    <mergeCell ref="K592:M592"/>
    <mergeCell ref="N592:P592"/>
    <mergeCell ref="Q592:S592"/>
    <mergeCell ref="K589:M589"/>
    <mergeCell ref="N589:P589"/>
    <mergeCell ref="Q589:S589"/>
    <mergeCell ref="D595:G595"/>
    <mergeCell ref="I595:J595"/>
    <mergeCell ref="D606:G606"/>
    <mergeCell ref="I606:J606"/>
    <mergeCell ref="N607:P607"/>
    <mergeCell ref="K608:M608"/>
    <mergeCell ref="N609:P609"/>
    <mergeCell ref="Q609:S609"/>
    <mergeCell ref="K595:M595"/>
    <mergeCell ref="N595:P595"/>
    <mergeCell ref="D594:G594"/>
    <mergeCell ref="I594:J594"/>
    <mergeCell ref="K594:M594"/>
    <mergeCell ref="D596:G596"/>
    <mergeCell ref="I596:J596"/>
    <mergeCell ref="K596:M596"/>
    <mergeCell ref="N596:P596"/>
    <mergeCell ref="Q596:S596"/>
    <mergeCell ref="D597:G597"/>
    <mergeCell ref="I597:J597"/>
    <mergeCell ref="K597:M597"/>
    <mergeCell ref="Q595:S595"/>
    <mergeCell ref="N602:P602"/>
    <mergeCell ref="D605:G605"/>
    <mergeCell ref="I605:J605"/>
    <mergeCell ref="K609:M609"/>
    <mergeCell ref="D608:G608"/>
    <mergeCell ref="I608:J608"/>
    <mergeCell ref="K605:M605"/>
    <mergeCell ref="N605:P605"/>
    <mergeCell ref="Q605:S605"/>
    <mergeCell ref="K607:M607"/>
    <mergeCell ref="N608:P608"/>
    <mergeCell ref="I598:J598"/>
    <mergeCell ref="D607:G607"/>
    <mergeCell ref="I607:J607"/>
    <mergeCell ref="I600:J600"/>
    <mergeCell ref="K600:M600"/>
    <mergeCell ref="I644:M644"/>
    <mergeCell ref="D645:H645"/>
    <mergeCell ref="M650:T650"/>
    <mergeCell ref="J657:Q657"/>
    <mergeCell ref="M651:T651"/>
    <mergeCell ref="J633:L633"/>
    <mergeCell ref="M627:N627"/>
    <mergeCell ref="J632:K632"/>
    <mergeCell ref="M628:N628"/>
    <mergeCell ref="G629:H629"/>
    <mergeCell ref="D650:L650"/>
    <mergeCell ref="Q613:S613"/>
    <mergeCell ref="K612:M612"/>
    <mergeCell ref="N612:P612"/>
    <mergeCell ref="Q610:S610"/>
    <mergeCell ref="D610:G610"/>
    <mergeCell ref="N610:P610"/>
    <mergeCell ref="D631:F631"/>
    <mergeCell ref="G633:I633"/>
    <mergeCell ref="G631:H631"/>
    <mergeCell ref="G630:I630"/>
    <mergeCell ref="D628:F628"/>
    <mergeCell ref="M631:R633"/>
    <mergeCell ref="D632:F632"/>
    <mergeCell ref="D633:F633"/>
    <mergeCell ref="D635:X635"/>
    <mergeCell ref="M630:O630"/>
    <mergeCell ref="I617:J617"/>
    <mergeCell ref="K617:M617"/>
    <mergeCell ref="S623:X623"/>
    <mergeCell ref="D629:F629"/>
    <mergeCell ref="I610:J610"/>
    <mergeCell ref="S798:X798"/>
    <mergeCell ref="T804:U804"/>
    <mergeCell ref="D791:R791"/>
    <mergeCell ref="D803:H803"/>
    <mergeCell ref="D794:R794"/>
    <mergeCell ref="T840:W840"/>
    <mergeCell ref="L841:O841"/>
    <mergeCell ref="L839:O839"/>
    <mergeCell ref="T843:W843"/>
    <mergeCell ref="T846:W846"/>
    <mergeCell ref="K844:K845"/>
    <mergeCell ref="L844:O844"/>
    <mergeCell ref="P844:S844"/>
    <mergeCell ref="K840:K841"/>
    <mergeCell ref="L840:O840"/>
    <mergeCell ref="K842:K843"/>
    <mergeCell ref="L842:O842"/>
    <mergeCell ref="P842:S842"/>
    <mergeCell ref="S794:T794"/>
    <mergeCell ref="K846:K847"/>
    <mergeCell ref="T819:W819"/>
    <mergeCell ref="P820:S820"/>
    <mergeCell ref="T820:W820"/>
    <mergeCell ref="T821:W821"/>
    <mergeCell ref="T817:W817"/>
    <mergeCell ref="P835:S835"/>
    <mergeCell ref="T835:W835"/>
    <mergeCell ref="T812:W812"/>
    <mergeCell ref="T813:W813"/>
    <mergeCell ref="K826:K827"/>
    <mergeCell ref="L812:O812"/>
    <mergeCell ref="P812:S812"/>
    <mergeCell ref="N872:V872"/>
    <mergeCell ref="D869:J869"/>
    <mergeCell ref="P864:R864"/>
    <mergeCell ref="T845:W845"/>
    <mergeCell ref="P841:S841"/>
    <mergeCell ref="T841:W841"/>
    <mergeCell ref="K838:K839"/>
    <mergeCell ref="L838:O838"/>
    <mergeCell ref="P838:S838"/>
    <mergeCell ref="T838:W838"/>
    <mergeCell ref="P839:S839"/>
    <mergeCell ref="T839:W839"/>
    <mergeCell ref="T810:W810"/>
    <mergeCell ref="L811:O811"/>
    <mergeCell ref="P811:S811"/>
    <mergeCell ref="T811:W811"/>
    <mergeCell ref="P810:S810"/>
    <mergeCell ref="P849:S849"/>
    <mergeCell ref="L823:O823"/>
    <mergeCell ref="P823:S823"/>
    <mergeCell ref="L834:O834"/>
    <mergeCell ref="P834:S834"/>
    <mergeCell ref="K818:K819"/>
    <mergeCell ref="L837:O837"/>
    <mergeCell ref="P837:S837"/>
    <mergeCell ref="T837:W837"/>
    <mergeCell ref="T842:W842"/>
    <mergeCell ref="L843:O843"/>
    <mergeCell ref="P843:S843"/>
    <mergeCell ref="D872:J872"/>
    <mergeCell ref="L833:O833"/>
    <mergeCell ref="P833:S833"/>
    <mergeCell ref="D873:J873"/>
    <mergeCell ref="K873:M873"/>
    <mergeCell ref="N873:V873"/>
    <mergeCell ref="L826:O826"/>
    <mergeCell ref="T828:W828"/>
    <mergeCell ref="L824:O824"/>
    <mergeCell ref="I808:J849"/>
    <mergeCell ref="K808:K809"/>
    <mergeCell ref="P826:S826"/>
    <mergeCell ref="L819:O819"/>
    <mergeCell ref="K836:K837"/>
    <mergeCell ref="T836:W836"/>
    <mergeCell ref="P840:S840"/>
    <mergeCell ref="L830:O830"/>
    <mergeCell ref="P809:S809"/>
    <mergeCell ref="T834:W834"/>
    <mergeCell ref="K872:M872"/>
    <mergeCell ref="D855:N855"/>
    <mergeCell ref="O855:Q855"/>
    <mergeCell ref="D867:J867"/>
    <mergeCell ref="D808:H849"/>
    <mergeCell ref="L809:O809"/>
    <mergeCell ref="D868:J868"/>
    <mergeCell ref="P814:S814"/>
    <mergeCell ref="L821:O821"/>
    <mergeCell ref="P821:S821"/>
    <mergeCell ref="L827:O827"/>
    <mergeCell ref="K822:K823"/>
    <mergeCell ref="K820:K821"/>
    <mergeCell ref="T814:W814"/>
    <mergeCell ref="L815:O815"/>
    <mergeCell ref="P815:S815"/>
    <mergeCell ref="T815:W815"/>
    <mergeCell ref="L816:O816"/>
    <mergeCell ref="P816:S816"/>
    <mergeCell ref="P832:S832"/>
    <mergeCell ref="T832:W832"/>
    <mergeCell ref="P824:S824"/>
    <mergeCell ref="T826:W826"/>
    <mergeCell ref="P825:S825"/>
    <mergeCell ref="P818:S818"/>
    <mergeCell ref="L829:O829"/>
    <mergeCell ref="K830:K831"/>
    <mergeCell ref="L847:O847"/>
    <mergeCell ref="P847:S847"/>
    <mergeCell ref="T847:W847"/>
    <mergeCell ref="P848:S848"/>
    <mergeCell ref="T848:W848"/>
    <mergeCell ref="L849:O849"/>
    <mergeCell ref="K869:M869"/>
    <mergeCell ref="N869:V869"/>
    <mergeCell ref="L848:O848"/>
    <mergeCell ref="T849:W849"/>
    <mergeCell ref="T816:W816"/>
    <mergeCell ref="L817:O817"/>
    <mergeCell ref="P817:S817"/>
    <mergeCell ref="L832:O832"/>
    <mergeCell ref="L940:M940"/>
    <mergeCell ref="N940:Q940"/>
    <mergeCell ref="R940:S940"/>
    <mergeCell ref="H941:K941"/>
    <mergeCell ref="D944:G944"/>
    <mergeCell ref="H944:K944"/>
    <mergeCell ref="L944:M944"/>
    <mergeCell ref="N944:Q944"/>
    <mergeCell ref="R944:S944"/>
    <mergeCell ref="D943:G943"/>
    <mergeCell ref="H943:K943"/>
    <mergeCell ref="L943:M943"/>
    <mergeCell ref="N943:Q943"/>
    <mergeCell ref="R943:S943"/>
    <mergeCell ref="D942:G942"/>
    <mergeCell ref="H942:K942"/>
    <mergeCell ref="L942:M942"/>
    <mergeCell ref="N942:Q942"/>
    <mergeCell ref="R942:S942"/>
    <mergeCell ref="R941:S941"/>
    <mergeCell ref="N941:Q941"/>
    <mergeCell ref="L941:M941"/>
    <mergeCell ref="D939:G939"/>
    <mergeCell ref="H939:K939"/>
    <mergeCell ref="D953:E955"/>
    <mergeCell ref="D951:E951"/>
    <mergeCell ref="D952:E952"/>
    <mergeCell ref="F953:H953"/>
    <mergeCell ref="I953:K953"/>
    <mergeCell ref="L953:N953"/>
    <mergeCell ref="F951:N951"/>
    <mergeCell ref="F952:N952"/>
    <mergeCell ref="P957:R957"/>
    <mergeCell ref="S957:X957"/>
    <mergeCell ref="N975:Q975"/>
    <mergeCell ref="I962:L962"/>
    <mergeCell ref="D961:H962"/>
    <mergeCell ref="I961:L961"/>
    <mergeCell ref="M961:P961"/>
    <mergeCell ref="I968:L968"/>
    <mergeCell ref="M968:P968"/>
    <mergeCell ref="N973:R974"/>
    <mergeCell ref="I975:M975"/>
    <mergeCell ref="D966:H966"/>
    <mergeCell ref="D967:H967"/>
    <mergeCell ref="D968:H968"/>
    <mergeCell ref="M962:P962"/>
    <mergeCell ref="I966:L967"/>
    <mergeCell ref="M966:P967"/>
    <mergeCell ref="D941:G941"/>
    <mergeCell ref="D940:G940"/>
    <mergeCell ref="K995:N995"/>
    <mergeCell ref="K1000:M1000"/>
    <mergeCell ref="O999:Q999"/>
    <mergeCell ref="G999:I999"/>
    <mergeCell ref="G997:I997"/>
    <mergeCell ref="Q1011:S1011"/>
    <mergeCell ref="D1009:F1010"/>
    <mergeCell ref="G1009:H1010"/>
    <mergeCell ref="I1009:J1010"/>
    <mergeCell ref="K1009:L1009"/>
    <mergeCell ref="M1009:S1009"/>
    <mergeCell ref="K1010:M1010"/>
    <mergeCell ref="N1010:P1010"/>
    <mergeCell ref="Q1010:S1010"/>
    <mergeCell ref="D1011:F1011"/>
    <mergeCell ref="G1011:H1011"/>
    <mergeCell ref="E1002:F1002"/>
    <mergeCell ref="D1002:D1005"/>
    <mergeCell ref="E998:F998"/>
    <mergeCell ref="K1003:M1003"/>
    <mergeCell ref="K1005:M1005"/>
    <mergeCell ref="O1004:Q1004"/>
    <mergeCell ref="I1011:J1011"/>
    <mergeCell ref="K1011:M1011"/>
    <mergeCell ref="N1011:P1011"/>
    <mergeCell ref="O1001:Q1001"/>
    <mergeCell ref="O1005:Q1005"/>
    <mergeCell ref="I954:J955"/>
    <mergeCell ref="L954:M955"/>
    <mergeCell ref="N954:N955"/>
    <mergeCell ref="M1022:T1022"/>
    <mergeCell ref="D1017:F1017"/>
    <mergeCell ref="G1017:H1017"/>
    <mergeCell ref="I1017:J1017"/>
    <mergeCell ref="K1017:M1017"/>
    <mergeCell ref="N1017:P1017"/>
    <mergeCell ref="Q1017:S1017"/>
    <mergeCell ref="D1015:F1016"/>
    <mergeCell ref="G1015:H1016"/>
    <mergeCell ref="I1015:J1016"/>
    <mergeCell ref="K1015:L1015"/>
    <mergeCell ref="M1015:S1015"/>
    <mergeCell ref="K1016:M1016"/>
    <mergeCell ref="N1016:P1016"/>
    <mergeCell ref="Q1016:S1016"/>
    <mergeCell ref="D1022:F1022"/>
    <mergeCell ref="G1022:J1022"/>
    <mergeCell ref="K1022:L1022"/>
    <mergeCell ref="D1025:F1025"/>
    <mergeCell ref="G1025:J1025"/>
    <mergeCell ref="K1025:L1025"/>
    <mergeCell ref="M1025:T1025"/>
    <mergeCell ref="D1034:F1034"/>
    <mergeCell ref="K1034:R1034"/>
    <mergeCell ref="D1035:F1035"/>
    <mergeCell ref="G1035:I1035"/>
    <mergeCell ref="K1035:R1035"/>
    <mergeCell ref="D1041:F1041"/>
    <mergeCell ref="G1041:I1041"/>
    <mergeCell ref="K1041:R1041"/>
    <mergeCell ref="N1046:P1046"/>
    <mergeCell ref="D1023:F1023"/>
    <mergeCell ref="G1023:J1023"/>
    <mergeCell ref="K1023:L1023"/>
    <mergeCell ref="M1023:T1023"/>
    <mergeCell ref="D1024:F1024"/>
    <mergeCell ref="G1024:J1024"/>
    <mergeCell ref="K1024:L1024"/>
    <mergeCell ref="M1024:T1024"/>
    <mergeCell ref="W1051:X1051"/>
    <mergeCell ref="D1039:F1039"/>
    <mergeCell ref="G1039:I1039"/>
    <mergeCell ref="K1039:R1039"/>
    <mergeCell ref="D1040:F1040"/>
    <mergeCell ref="G1040:I1040"/>
    <mergeCell ref="K1040:R1040"/>
    <mergeCell ref="D1037:F1037"/>
    <mergeCell ref="G1037:I1037"/>
    <mergeCell ref="K1037:R1037"/>
    <mergeCell ref="D1038:F1038"/>
    <mergeCell ref="G1038:I1038"/>
    <mergeCell ref="K1038:R1038"/>
    <mergeCell ref="Q1046:R1046"/>
    <mergeCell ref="S1052:U1052"/>
    <mergeCell ref="D1036:F1036"/>
    <mergeCell ref="G1036:I1036"/>
    <mergeCell ref="K1036:R1036"/>
    <mergeCell ref="K1052:R1052"/>
    <mergeCell ref="W1052:X1052"/>
    <mergeCell ref="D1048:F1048"/>
    <mergeCell ref="G1048:J1048"/>
    <mergeCell ref="K1048:R1048"/>
    <mergeCell ref="W1050:X1050"/>
    <mergeCell ref="S1048:V1048"/>
    <mergeCell ref="W1048:X1048"/>
    <mergeCell ref="S1055:U1055"/>
    <mergeCell ref="K1060:R1060"/>
    <mergeCell ref="S1060:U1060"/>
    <mergeCell ref="W1060:X1060"/>
    <mergeCell ref="K1067:R1067"/>
    <mergeCell ref="S1067:U1067"/>
    <mergeCell ref="W1067:X1067"/>
    <mergeCell ref="K1063:R1063"/>
    <mergeCell ref="S1063:U1063"/>
    <mergeCell ref="K1053:R1053"/>
    <mergeCell ref="S1053:U1053"/>
    <mergeCell ref="W1053:X1053"/>
    <mergeCell ref="K1051:R1051"/>
    <mergeCell ref="S1051:U1051"/>
    <mergeCell ref="T1136:X1136"/>
    <mergeCell ref="D1118:J1118"/>
    <mergeCell ref="K1118:M1118"/>
    <mergeCell ref="O1118:Q1118"/>
    <mergeCell ref="D1116:J1116"/>
    <mergeCell ref="K1116:M1116"/>
    <mergeCell ref="O1116:Q1116"/>
    <mergeCell ref="D1117:J1117"/>
    <mergeCell ref="K1117:M1117"/>
    <mergeCell ref="O1117:Q1117"/>
    <mergeCell ref="D1049:F1055"/>
    <mergeCell ref="G1049:I1055"/>
    <mergeCell ref="J1049:J1055"/>
    <mergeCell ref="K1049:R1049"/>
    <mergeCell ref="S1049:U1049"/>
    <mergeCell ref="W1049:X1049"/>
    <mergeCell ref="K1050:R1050"/>
    <mergeCell ref="S1050:U1050"/>
    <mergeCell ref="S1069:U1069"/>
    <mergeCell ref="W1069:X1069"/>
    <mergeCell ref="K1057:R1057"/>
    <mergeCell ref="S1057:U1057"/>
    <mergeCell ref="W1057:X1057"/>
    <mergeCell ref="K1062:R1062"/>
    <mergeCell ref="D1088:J1088"/>
    <mergeCell ref="D1056:F1062"/>
    <mergeCell ref="G1056:I1062"/>
    <mergeCell ref="J1056:J1062"/>
    <mergeCell ref="K1056:R1056"/>
    <mergeCell ref="S1056:U1056"/>
    <mergeCell ref="F1161:H1161"/>
    <mergeCell ref="J1161:K1161"/>
    <mergeCell ref="D1159:E1159"/>
    <mergeCell ref="F1159:I1159"/>
    <mergeCell ref="J1159:K1159"/>
    <mergeCell ref="L1159:M1159"/>
    <mergeCell ref="D1160:E1160"/>
    <mergeCell ref="F1160:H1160"/>
    <mergeCell ref="J1160:K1160"/>
    <mergeCell ref="Q1124:S1124"/>
    <mergeCell ref="D1140:F1141"/>
    <mergeCell ref="G1140:L1141"/>
    <mergeCell ref="M1140:R1140"/>
    <mergeCell ref="M1141:N1141"/>
    <mergeCell ref="O1141:P1141"/>
    <mergeCell ref="D1134:J1134"/>
    <mergeCell ref="D1148:F1148"/>
    <mergeCell ref="M1148:N1148"/>
    <mergeCell ref="K1134:N1134"/>
    <mergeCell ref="S1140:T1141"/>
    <mergeCell ref="F1155:K1155"/>
    <mergeCell ref="L1155:P1155"/>
    <mergeCell ref="Q1155:R1155"/>
    <mergeCell ref="S1150:X1150"/>
    <mergeCell ref="M1124:O1124"/>
    <mergeCell ref="O1147:P1147"/>
    <mergeCell ref="Q1147:R1147"/>
    <mergeCell ref="I1124:K1124"/>
    <mergeCell ref="P1152:R1152"/>
    <mergeCell ref="J1176:L1176"/>
    <mergeCell ref="M1176:O1176"/>
    <mergeCell ref="D1174:I1174"/>
    <mergeCell ref="J1174:L1174"/>
    <mergeCell ref="M1174:O1174"/>
    <mergeCell ref="D1175:I1175"/>
    <mergeCell ref="J1175:L1175"/>
    <mergeCell ref="M1175:O1175"/>
    <mergeCell ref="S1152:X1152"/>
    <mergeCell ref="G1124:H1124"/>
    <mergeCell ref="D1145:F1145"/>
    <mergeCell ref="M1145:N1145"/>
    <mergeCell ref="O1145:P1145"/>
    <mergeCell ref="Q1145:R1145"/>
    <mergeCell ref="D1157:E1157"/>
    <mergeCell ref="L1157:P1157"/>
    <mergeCell ref="Q1157:R1157"/>
    <mergeCell ref="D1167:I1167"/>
    <mergeCell ref="J1167:L1167"/>
    <mergeCell ref="M1167:O1167"/>
    <mergeCell ref="D1142:F1142"/>
    <mergeCell ref="M1142:N1142"/>
    <mergeCell ref="O1142:P1142"/>
    <mergeCell ref="I1125:K1125"/>
    <mergeCell ref="M1125:O1125"/>
    <mergeCell ref="Q1125:S1125"/>
    <mergeCell ref="P1130:R1130"/>
    <mergeCell ref="S1155:T1155"/>
    <mergeCell ref="D1156:E1156"/>
    <mergeCell ref="L1156:P1156"/>
    <mergeCell ref="Q1156:R1156"/>
    <mergeCell ref="D1161:E1161"/>
    <mergeCell ref="M1213:O1213"/>
    <mergeCell ref="H1224:K1224"/>
    <mergeCell ref="D1227:E1227"/>
    <mergeCell ref="P1240:R1240"/>
    <mergeCell ref="M1200:O1200"/>
    <mergeCell ref="D1205:I1205"/>
    <mergeCell ref="J1205:L1205"/>
    <mergeCell ref="M1205:O1205"/>
    <mergeCell ref="D1206:I1206"/>
    <mergeCell ref="J1206:L1206"/>
    <mergeCell ref="M1206:O1206"/>
    <mergeCell ref="D1203:I1203"/>
    <mergeCell ref="J1203:L1203"/>
    <mergeCell ref="M1203:O1203"/>
    <mergeCell ref="D1204:I1204"/>
    <mergeCell ref="D1210:I1210"/>
    <mergeCell ref="J1210:L1210"/>
    <mergeCell ref="H1183:K1183"/>
    <mergeCell ref="D1176:I1176"/>
    <mergeCell ref="J1207:L1207"/>
    <mergeCell ref="S1145:T1145"/>
    <mergeCell ref="M1144:N1144"/>
    <mergeCell ref="D1155:E1155"/>
    <mergeCell ref="M1287:O1287"/>
    <mergeCell ref="P1287:R1287"/>
    <mergeCell ref="G1251:L1251"/>
    <mergeCell ref="M1251:R1251"/>
    <mergeCell ref="G1252:I1252"/>
    <mergeCell ref="J1252:L1252"/>
    <mergeCell ref="M1252:O1252"/>
    <mergeCell ref="K1303:P1303"/>
    <mergeCell ref="I1269:T1269"/>
    <mergeCell ref="M1258:R1258"/>
    <mergeCell ref="S1258:W1259"/>
    <mergeCell ref="T1238:X1238"/>
    <mergeCell ref="J1263:P1263"/>
    <mergeCell ref="D1274:F1274"/>
    <mergeCell ref="D1275:F1275"/>
    <mergeCell ref="D1273:F1273"/>
    <mergeCell ref="D1296:H1296"/>
    <mergeCell ref="I1296:T1296"/>
    <mergeCell ref="D1269:H1269"/>
    <mergeCell ref="P1284:R1284"/>
    <mergeCell ref="D1260:F1260"/>
    <mergeCell ref="D1266:F1266"/>
    <mergeCell ref="D1267:F1267"/>
    <mergeCell ref="D1254:F1254"/>
    <mergeCell ref="D1255:F1255"/>
    <mergeCell ref="J1257:P1257"/>
    <mergeCell ref="E1257:I1257"/>
    <mergeCell ref="T1246:X1246"/>
    <mergeCell ref="G1294:I1294"/>
    <mergeCell ref="J1294:L1294"/>
    <mergeCell ref="G1259:I1259"/>
    <mergeCell ref="J1259:L1259"/>
    <mergeCell ref="D1320:H1320"/>
    <mergeCell ref="K816:K817"/>
    <mergeCell ref="K814:K815"/>
    <mergeCell ref="R1303:S1303"/>
    <mergeCell ref="J1198:L1198"/>
    <mergeCell ref="K834:K835"/>
    <mergeCell ref="K832:K833"/>
    <mergeCell ref="H1340:K1341"/>
    <mergeCell ref="H1339:K1339"/>
    <mergeCell ref="H1342:K1343"/>
    <mergeCell ref="H1344:K1345"/>
    <mergeCell ref="D1328:H1328"/>
    <mergeCell ref="I1328:L1328"/>
    <mergeCell ref="M1328:P1328"/>
    <mergeCell ref="M1286:R1286"/>
    <mergeCell ref="D1302:H1302"/>
    <mergeCell ref="E1303:J1303"/>
    <mergeCell ref="D1295:F1295"/>
    <mergeCell ref="D1288:F1288"/>
    <mergeCell ref="D1289:H1289"/>
    <mergeCell ref="I1289:T1289"/>
    <mergeCell ref="I1277:T1277"/>
    <mergeCell ref="G1293:L1293"/>
    <mergeCell ref="M1293:R1293"/>
    <mergeCell ref="S1293:W1294"/>
    <mergeCell ref="G1286:L1286"/>
    <mergeCell ref="L1341:O1341"/>
    <mergeCell ref="K1313:P1313"/>
    <mergeCell ref="I1320:R1320"/>
    <mergeCell ref="Q1334:R1334"/>
    <mergeCell ref="Q1328:R1328"/>
    <mergeCell ref="J1211:L1211"/>
    <mergeCell ref="M1259:O1259"/>
    <mergeCell ref="S1190:T1190"/>
    <mergeCell ref="D1182:G1182"/>
    <mergeCell ref="H1182:K1182"/>
    <mergeCell ref="D1194:E1194"/>
    <mergeCell ref="F1194:I1194"/>
    <mergeCell ref="J1194:K1194"/>
    <mergeCell ref="L1194:M1194"/>
    <mergeCell ref="P1187:R1187"/>
    <mergeCell ref="S1187:X1187"/>
    <mergeCell ref="S1185:X1185"/>
    <mergeCell ref="D1191:E1191"/>
    <mergeCell ref="J1209:L1209"/>
    <mergeCell ref="M1209:O1209"/>
    <mergeCell ref="M1210:O1210"/>
    <mergeCell ref="P1252:R1252"/>
    <mergeCell ref="G1258:L1258"/>
    <mergeCell ref="M1211:O1211"/>
    <mergeCell ref="D1212:I1212"/>
    <mergeCell ref="J1212:L1212"/>
    <mergeCell ref="M1212:O1212"/>
    <mergeCell ref="D1211:I1211"/>
    <mergeCell ref="H1233:N1233"/>
    <mergeCell ref="H1234:N1234"/>
    <mergeCell ref="J1199:L1199"/>
    <mergeCell ref="M1199:O1199"/>
    <mergeCell ref="D1200:I1200"/>
    <mergeCell ref="J1200:L1200"/>
    <mergeCell ref="D1213:I1213"/>
    <mergeCell ref="J1213:L1213"/>
    <mergeCell ref="D1207:I1207"/>
    <mergeCell ref="D1183:G1183"/>
    <mergeCell ref="D1395:K1395"/>
    <mergeCell ref="L1395:O1395"/>
    <mergeCell ref="D1355:G1357"/>
    <mergeCell ref="H1355:L1357"/>
    <mergeCell ref="W1355:X1357"/>
    <mergeCell ref="D1358:G1360"/>
    <mergeCell ref="H1358:L1360"/>
    <mergeCell ref="W1358:X1360"/>
    <mergeCell ref="Q1329:R1331"/>
    <mergeCell ref="L1345:O1345"/>
    <mergeCell ref="D1339:G1339"/>
    <mergeCell ref="L1339:O1339"/>
    <mergeCell ref="P1339:Q1339"/>
    <mergeCell ref="D1340:G1341"/>
    <mergeCell ref="D1332:H1332"/>
    <mergeCell ref="Q1332:R1332"/>
    <mergeCell ref="D1322:H1322"/>
    <mergeCell ref="I1334:L1334"/>
    <mergeCell ref="D1329:G1331"/>
    <mergeCell ref="M1334:P1334"/>
    <mergeCell ref="P1325:R1325"/>
    <mergeCell ref="S1325:X1325"/>
    <mergeCell ref="Q1335:R1335"/>
    <mergeCell ref="L1340:O1340"/>
    <mergeCell ref="P1340:Q1341"/>
    <mergeCell ref="D1333:H1333"/>
    <mergeCell ref="Q1333:R1333"/>
    <mergeCell ref="D1334:H1335"/>
    <mergeCell ref="C66:I66"/>
    <mergeCell ref="J66:X66"/>
    <mergeCell ref="C67:I67"/>
    <mergeCell ref="J67:X67"/>
    <mergeCell ref="C68:I68"/>
    <mergeCell ref="L814:O814"/>
    <mergeCell ref="J68:X68"/>
    <mergeCell ref="P829:S829"/>
    <mergeCell ref="L831:O831"/>
    <mergeCell ref="P831:S831"/>
    <mergeCell ref="T831:W831"/>
    <mergeCell ref="T825:W825"/>
    <mergeCell ref="L813:O813"/>
    <mergeCell ref="K812:K813"/>
    <mergeCell ref="T818:W818"/>
    <mergeCell ref="T823:W823"/>
    <mergeCell ref="T822:W822"/>
    <mergeCell ref="T824:W824"/>
    <mergeCell ref="P819:S819"/>
    <mergeCell ref="L822:O822"/>
    <mergeCell ref="P822:S822"/>
    <mergeCell ref="L825:O825"/>
    <mergeCell ref="I807:J807"/>
    <mergeCell ref="J630:L630"/>
    <mergeCell ref="D640:I640"/>
    <mergeCell ref="J640:X640"/>
    <mergeCell ref="D804:H806"/>
    <mergeCell ref="K828:K829"/>
    <mergeCell ref="D784:R784"/>
    <mergeCell ref="S784:T784"/>
    <mergeCell ref="S790:T790"/>
    <mergeCell ref="E754:H754"/>
    <mergeCell ref="J65:X65"/>
    <mergeCell ref="J151:N151"/>
    <mergeCell ref="E194:J194"/>
    <mergeCell ref="E199:G199"/>
    <mergeCell ref="L828:O828"/>
    <mergeCell ref="P828:S828"/>
    <mergeCell ref="T807:U807"/>
    <mergeCell ref="L808:O808"/>
    <mergeCell ref="P808:S808"/>
    <mergeCell ref="T808:W808"/>
    <mergeCell ref="J660:Q660"/>
    <mergeCell ref="J662:V662"/>
    <mergeCell ref="P688:R688"/>
    <mergeCell ref="S688:X688"/>
    <mergeCell ref="I748:T748"/>
    <mergeCell ref="N617:P617"/>
    <mergeCell ref="Q617:S617"/>
    <mergeCell ref="D618:G618"/>
    <mergeCell ref="I618:J618"/>
    <mergeCell ref="K618:M618"/>
    <mergeCell ref="N618:P618"/>
    <mergeCell ref="U557:X557"/>
    <mergeCell ref="D613:G613"/>
    <mergeCell ref="I613:J613"/>
    <mergeCell ref="R545:X545"/>
    <mergeCell ref="J661:Q661"/>
    <mergeCell ref="N668:W668"/>
    <mergeCell ref="E458:O458"/>
    <mergeCell ref="G627:H627"/>
    <mergeCell ref="D792:R792"/>
    <mergeCell ref="D644:H644"/>
    <mergeCell ref="J629:K629"/>
    <mergeCell ref="D158:R158"/>
    <mergeCell ref="P188:R188"/>
    <mergeCell ref="S188:X188"/>
    <mergeCell ref="P212:R212"/>
    <mergeCell ref="S212:X212"/>
    <mergeCell ref="E169:Y169"/>
    <mergeCell ref="D94:G94"/>
    <mergeCell ref="W114:X115"/>
    <mergeCell ref="D135:F135"/>
    <mergeCell ref="K122:L123"/>
    <mergeCell ref="G135:M135"/>
    <mergeCell ref="G628:H628"/>
    <mergeCell ref="D616:G616"/>
    <mergeCell ref="P627:Q627"/>
    <mergeCell ref="D626:F626"/>
    <mergeCell ref="G626:I626"/>
    <mergeCell ref="J626:L626"/>
    <mergeCell ref="D579:G580"/>
    <mergeCell ref="H579:H580"/>
    <mergeCell ref="D611:G611"/>
    <mergeCell ref="Q582:S582"/>
    <mergeCell ref="K611:M611"/>
    <mergeCell ref="I582:J582"/>
    <mergeCell ref="T241:V241"/>
    <mergeCell ref="W241:Y241"/>
    <mergeCell ref="Q242:S242"/>
    <mergeCell ref="T242:V242"/>
    <mergeCell ref="K610:M610"/>
    <mergeCell ref="Q599:S599"/>
    <mergeCell ref="D588:G588"/>
    <mergeCell ref="I588:J588"/>
    <mergeCell ref="K588:M588"/>
    <mergeCell ref="W243:Y243"/>
    <mergeCell ref="K613:M613"/>
    <mergeCell ref="N613:P613"/>
    <mergeCell ref="J1208:L1208"/>
    <mergeCell ref="M1208:O1208"/>
    <mergeCell ref="J1201:L1201"/>
    <mergeCell ref="M1201:O1201"/>
    <mergeCell ref="D1202:I1202"/>
    <mergeCell ref="J1202:L1202"/>
    <mergeCell ref="M1202:O1202"/>
    <mergeCell ref="S743:X743"/>
    <mergeCell ref="D690:N690"/>
    <mergeCell ref="O690:Q690"/>
    <mergeCell ref="R690:X690"/>
    <mergeCell ref="D691:N696"/>
    <mergeCell ref="O691:Q696"/>
    <mergeCell ref="R691:X696"/>
    <mergeCell ref="D697:N703"/>
    <mergeCell ref="O697:Q703"/>
    <mergeCell ref="D704:N710"/>
    <mergeCell ref="O704:Q710"/>
    <mergeCell ref="R704:X710"/>
    <mergeCell ref="D711:N716"/>
    <mergeCell ref="O711:Q716"/>
    <mergeCell ref="D717:N723"/>
    <mergeCell ref="O1148:P1148"/>
    <mergeCell ref="D1114:J1114"/>
    <mergeCell ref="K1114:M1114"/>
    <mergeCell ref="O1114:Q1114"/>
    <mergeCell ref="D1115:J1115"/>
    <mergeCell ref="K1113:M1113"/>
    <mergeCell ref="D333:K333"/>
    <mergeCell ref="J72:X72"/>
    <mergeCell ref="G118:G119"/>
    <mergeCell ref="D142:F142"/>
    <mergeCell ref="E459:O459"/>
    <mergeCell ref="P458:R458"/>
    <mergeCell ref="P459:R459"/>
    <mergeCell ref="L450:O450"/>
    <mergeCell ref="D451:K451"/>
    <mergeCell ref="L451:O451"/>
    <mergeCell ref="H396:I396"/>
    <mergeCell ref="J396:L396"/>
    <mergeCell ref="M396:N396"/>
    <mergeCell ref="O396:P396"/>
    <mergeCell ref="D390:F390"/>
    <mergeCell ref="G390:H390"/>
    <mergeCell ref="J390:M390"/>
    <mergeCell ref="N390:P390"/>
    <mergeCell ref="D395:G395"/>
    <mergeCell ref="H395:I395"/>
    <mergeCell ref="N181:O181"/>
    <mergeCell ref="J322:Q322"/>
    <mergeCell ref="N326:Y326"/>
    <mergeCell ref="N236:P236"/>
    <mergeCell ref="K238:M238"/>
    <mergeCell ref="D89:G89"/>
    <mergeCell ref="D90:G90"/>
    <mergeCell ref="K280:M280"/>
    <mergeCell ref="N280:P280"/>
    <mergeCell ref="E265:J265"/>
    <mergeCell ref="K265:M265"/>
    <mergeCell ref="N265:P265"/>
    <mergeCell ref="T240:V240"/>
    <mergeCell ref="C69:I69"/>
    <mergeCell ref="J69:X69"/>
    <mergeCell ref="J150:N150"/>
    <mergeCell ref="G116:G117"/>
    <mergeCell ref="W116:X117"/>
    <mergeCell ref="W118:X119"/>
    <mergeCell ref="G142:M142"/>
    <mergeCell ref="C75:I75"/>
    <mergeCell ref="J75:X75"/>
    <mergeCell ref="D450:K450"/>
    <mergeCell ref="M403:R403"/>
    <mergeCell ref="D387:F388"/>
    <mergeCell ref="G387:I387"/>
    <mergeCell ref="J387:U387"/>
    <mergeCell ref="P803:S803"/>
    <mergeCell ref="T803:W803"/>
    <mergeCell ref="N667:R667"/>
    <mergeCell ref="I771:T771"/>
    <mergeCell ref="D748:H748"/>
    <mergeCell ref="W240:Y240"/>
    <mergeCell ref="R312:T312"/>
    <mergeCell ref="U312:W312"/>
    <mergeCell ref="I313:K313"/>
    <mergeCell ref="L313:N313"/>
    <mergeCell ref="O313:Q313"/>
    <mergeCell ref="R313:T313"/>
    <mergeCell ref="U313:W313"/>
    <mergeCell ref="W261:Y261"/>
    <mergeCell ref="W268:Y268"/>
    <mergeCell ref="W266:Y266"/>
    <mergeCell ref="D93:G93"/>
    <mergeCell ref="D157:R157"/>
    <mergeCell ref="D1492:U1492"/>
    <mergeCell ref="D1416:F1417"/>
    <mergeCell ref="G1416:J1417"/>
    <mergeCell ref="K1416:S1416"/>
    <mergeCell ref="K1417:M1417"/>
    <mergeCell ref="N1417:P1417"/>
    <mergeCell ref="Q1417:S1417"/>
    <mergeCell ref="D1418:E1420"/>
    <mergeCell ref="K1418:M1418"/>
    <mergeCell ref="N1418:P1418"/>
    <mergeCell ref="Q1418:S1418"/>
    <mergeCell ref="K1419:M1419"/>
    <mergeCell ref="N1419:P1419"/>
    <mergeCell ref="Q1419:S1419"/>
    <mergeCell ref="K1420:M1420"/>
    <mergeCell ref="N1420:P1420"/>
    <mergeCell ref="Q1420:S1420"/>
    <mergeCell ref="D1421:E1423"/>
    <mergeCell ref="D1439:G1439"/>
    <mergeCell ref="H1439:L1439"/>
    <mergeCell ref="D1440:G1440"/>
    <mergeCell ref="H1440:L1440"/>
    <mergeCell ref="D1443:G1443"/>
    <mergeCell ref="D1468:G1468"/>
    <mergeCell ref="H1468:K1468"/>
    <mergeCell ref="D1469:G1469"/>
    <mergeCell ref="Q1421:S1421"/>
    <mergeCell ref="D1479:F1479"/>
    <mergeCell ref="G1479:L1479"/>
    <mergeCell ref="D1481:F1481"/>
    <mergeCell ref="N1423:P1423"/>
    <mergeCell ref="D1484:G1484"/>
    <mergeCell ref="D1487:U1487"/>
    <mergeCell ref="D1490:H1490"/>
    <mergeCell ref="I1490:N1490"/>
    <mergeCell ref="D1466:F1466"/>
    <mergeCell ref="D1472:U1472"/>
    <mergeCell ref="D1483:G1483"/>
    <mergeCell ref="H1483:K1483"/>
    <mergeCell ref="D1445:H1445"/>
    <mergeCell ref="I1445:L1445"/>
    <mergeCell ref="M1445:O1445"/>
    <mergeCell ref="P1445:R1445"/>
    <mergeCell ref="D1446:H1446"/>
    <mergeCell ref="I1446:L1446"/>
    <mergeCell ref="P1454:R1454"/>
    <mergeCell ref="S1454:X1454"/>
    <mergeCell ref="D1464:F1464"/>
    <mergeCell ref="G1464:K1464"/>
    <mergeCell ref="D1449:H1449"/>
    <mergeCell ref="I1449:L1449"/>
    <mergeCell ref="M1449:N1449"/>
    <mergeCell ref="P1449:Q1449"/>
    <mergeCell ref="D1448:H1448"/>
    <mergeCell ref="I1448:L1448"/>
    <mergeCell ref="M1448:N1448"/>
    <mergeCell ref="P1448:Q1448"/>
    <mergeCell ref="D1447:H1447"/>
    <mergeCell ref="I1447:L1447"/>
    <mergeCell ref="M1447:N1447"/>
    <mergeCell ref="P1447:Q1447"/>
    <mergeCell ref="D1459:H1459"/>
    <mergeCell ref="I1459:T1459"/>
    <mergeCell ref="M1446:N1446"/>
    <mergeCell ref="K1421:M1421"/>
    <mergeCell ref="N1421:P1421"/>
    <mergeCell ref="E1435:M1435"/>
    <mergeCell ref="M1433:R1433"/>
    <mergeCell ref="P1428:R1428"/>
    <mergeCell ref="S1428:X1428"/>
    <mergeCell ref="Q1423:S1423"/>
    <mergeCell ref="K1423:M1423"/>
    <mergeCell ref="N1422:P1422"/>
    <mergeCell ref="D1404:E1404"/>
    <mergeCell ref="H1431:R1431"/>
    <mergeCell ref="J1411:N1411"/>
    <mergeCell ref="O1411:Q1411"/>
    <mergeCell ref="D1412:I1412"/>
    <mergeCell ref="J1412:X1412"/>
    <mergeCell ref="F1405:I1405"/>
    <mergeCell ref="J1410:N1410"/>
    <mergeCell ref="F1404:I1404"/>
    <mergeCell ref="D1405:E1405"/>
    <mergeCell ref="Q1422:S1422"/>
    <mergeCell ref="R1410:X1410"/>
    <mergeCell ref="P1432:V1432"/>
    <mergeCell ref="P1446:Q1446"/>
    <mergeCell ref="H1443:K1443"/>
    <mergeCell ref="D1431:G1431"/>
    <mergeCell ref="E1432:O1432"/>
    <mergeCell ref="D1450:H1450"/>
    <mergeCell ref="I1450:L1450"/>
    <mergeCell ref="M1450:N1450"/>
    <mergeCell ref="P1450:Q1450"/>
    <mergeCell ref="E1433:L1433"/>
    <mergeCell ref="T1433:U1433"/>
    <mergeCell ref="D1389:I1389"/>
    <mergeCell ref="T1347:X1347"/>
    <mergeCell ref="W1352:X1354"/>
    <mergeCell ref="H1370:M1370"/>
    <mergeCell ref="M1376:X1376"/>
    <mergeCell ref="D1379:H1379"/>
    <mergeCell ref="D1370:G1370"/>
    <mergeCell ref="J1404:P1404"/>
    <mergeCell ref="O1409:Q1409"/>
    <mergeCell ref="O1410:Q1410"/>
    <mergeCell ref="K1422:M1422"/>
    <mergeCell ref="D1361:G1363"/>
    <mergeCell ref="M1351:Q1351"/>
    <mergeCell ref="R1351:V1351"/>
    <mergeCell ref="W1361:X1363"/>
    <mergeCell ref="H1352:L1354"/>
    <mergeCell ref="H1361:L1363"/>
    <mergeCell ref="D1376:L1376"/>
    <mergeCell ref="R1411:X1411"/>
    <mergeCell ref="D1351:G1351"/>
    <mergeCell ref="W1351:X1351"/>
    <mergeCell ref="D1352:G1354"/>
    <mergeCell ref="R1313:S1313"/>
    <mergeCell ref="E1263:I1263"/>
    <mergeCell ref="H1351:L1351"/>
    <mergeCell ref="D1209:I1209"/>
    <mergeCell ref="D1342:G1343"/>
    <mergeCell ref="L1342:O1342"/>
    <mergeCell ref="P1342:Q1343"/>
    <mergeCell ref="L1343:O1343"/>
    <mergeCell ref="D1344:G1345"/>
    <mergeCell ref="L1344:O1344"/>
    <mergeCell ref="P1344:Q1345"/>
    <mergeCell ref="D1409:I1409"/>
    <mergeCell ref="J1409:N1409"/>
    <mergeCell ref="R1409:X1409"/>
    <mergeCell ref="S1384:X1384"/>
    <mergeCell ref="D728:N733"/>
    <mergeCell ref="O728:Q733"/>
    <mergeCell ref="R728:X733"/>
    <mergeCell ref="D734:N739"/>
    <mergeCell ref="D1312:H1312"/>
    <mergeCell ref="P1030:R1030"/>
    <mergeCell ref="S1030:X1030"/>
    <mergeCell ref="D1251:F1252"/>
    <mergeCell ref="F1228:H1228"/>
    <mergeCell ref="J1228:T1228"/>
    <mergeCell ref="D1233:G1233"/>
    <mergeCell ref="D1234:G1234"/>
    <mergeCell ref="F1227:I1227"/>
    <mergeCell ref="J1227:T1227"/>
    <mergeCell ref="S1240:X1240"/>
    <mergeCell ref="D1276:F1276"/>
    <mergeCell ref="D1277:H1277"/>
    <mergeCell ref="R1308:S1308"/>
    <mergeCell ref="P813:S813"/>
    <mergeCell ref="D1199:I1199"/>
    <mergeCell ref="P1259:R1259"/>
    <mergeCell ref="D1171:I1171"/>
    <mergeCell ref="D1190:E1190"/>
    <mergeCell ref="F1190:K1190"/>
    <mergeCell ref="O717:Q723"/>
    <mergeCell ref="D727:N727"/>
    <mergeCell ref="O727:Q727"/>
    <mergeCell ref="R727:X727"/>
    <mergeCell ref="I1302:P1302"/>
    <mergeCell ref="L835:O835"/>
    <mergeCell ref="D1235:G1235"/>
    <mergeCell ref="P827:S827"/>
    <mergeCell ref="T827:W827"/>
    <mergeCell ref="D1261:F1261"/>
    <mergeCell ref="H1235:N1235"/>
    <mergeCell ref="D1286:F1287"/>
    <mergeCell ref="S1284:X1284"/>
    <mergeCell ref="D1293:F1294"/>
    <mergeCell ref="D1253:F1253"/>
    <mergeCell ref="M1207:O1207"/>
    <mergeCell ref="L1190:P1190"/>
    <mergeCell ref="L1191:P1191"/>
    <mergeCell ref="Q1190:R1190"/>
    <mergeCell ref="Q1191:R1191"/>
    <mergeCell ref="D1195:E1195"/>
    <mergeCell ref="F1195:H1195"/>
    <mergeCell ref="J1195:K1195"/>
    <mergeCell ref="D1198:I1198"/>
    <mergeCell ref="J1204:L1204"/>
    <mergeCell ref="D1208:I1208"/>
    <mergeCell ref="D973:H974"/>
    <mergeCell ref="D975:H975"/>
    <mergeCell ref="L820:O820"/>
    <mergeCell ref="O734:Q739"/>
    <mergeCell ref="P743:R743"/>
    <mergeCell ref="P629:Q629"/>
    <mergeCell ref="P630:R630"/>
    <mergeCell ref="G632:H632"/>
    <mergeCell ref="J631:K631"/>
    <mergeCell ref="J628:K628"/>
    <mergeCell ref="M1204:O1204"/>
    <mergeCell ref="D1201:I1201"/>
    <mergeCell ref="M1198:O1198"/>
    <mergeCell ref="L818:O818"/>
    <mergeCell ref="D1169:I1169"/>
    <mergeCell ref="J1169:L1169"/>
    <mergeCell ref="M1169:O1169"/>
    <mergeCell ref="D1170:I1170"/>
    <mergeCell ref="J1170:L1170"/>
    <mergeCell ref="M1170:O1170"/>
    <mergeCell ref="J1171:L1171"/>
    <mergeCell ref="M1171:O1171"/>
    <mergeCell ref="D1172:I1172"/>
    <mergeCell ref="J1172:L1172"/>
    <mergeCell ref="M1172:O1172"/>
    <mergeCell ref="D1173:I1173"/>
    <mergeCell ref="J1173:L1173"/>
    <mergeCell ref="M1173:O1173"/>
    <mergeCell ref="D1168:I1168"/>
    <mergeCell ref="J1168:L1168"/>
    <mergeCell ref="M1168:O1168"/>
  </mergeCells>
  <phoneticPr fontId="1"/>
  <dataValidations count="100">
    <dataValidation type="list" allowBlank="1" showInputMessage="1" showErrorMessage="1" sqref="G899:J900" xr:uid="{BA9A4C25-B8BC-484F-8210-55783AA678B4}">
      <formula1>"1全て登記済み,2一部（全て）未登記"</formula1>
    </dataValidation>
    <dataValidation type="list" allowBlank="1" showInputMessage="1" showErrorMessage="1" sqref="H1443:K1443" xr:uid="{1AC07EC0-A2AB-4723-9CBC-31D3AE73C9C0}">
      <formula1>"1加入（下表に入力）,2未加入"</formula1>
    </dataValidation>
    <dataValidation type="list" allowBlank="1" showInputMessage="1" showErrorMessage="1" sqref="L1340:O1340 L1342:O1342 L1344:O1344" xr:uid="{8CF5C1FC-C518-4A3F-A2B9-2EBFB88F2ADF}">
      <formula1>"1毎日,2その他（下欄に入力）"</formula1>
    </dataValidation>
    <dataValidation type="list" allowBlank="1" showInputMessage="1" showErrorMessage="1" sqref="J1199:L1213 K1418:S1423 J1168:L1176" xr:uid="{0FF02E03-E215-449B-B546-374321D0CA81}">
      <formula1>"1実施,2未実施"</formula1>
    </dataValidation>
    <dataValidation type="list" allowBlank="1" showInputMessage="1" showErrorMessage="1" sqref="H1234:N1235" xr:uid="{9DB24B6E-F269-487F-BF5A-D6B0959E0308}">
      <formula1>"1確認（健康診断書の写しを保管）,2確認（その他）,3未確認,4該当なし"</formula1>
    </dataValidation>
    <dataValidation type="list" allowBlank="1" showInputMessage="1" showErrorMessage="1" sqref="H1182:K1182" xr:uid="{192E6AEC-12CC-4C98-AF09-BAB279588E32}">
      <formula1>"1通知している,2通知していない"</formula1>
    </dataValidation>
    <dataValidation type="list" allowBlank="1" showInputMessage="1" showErrorMessage="1" sqref="O1101:Q1119" xr:uid="{A797AED1-D0A5-458B-BB61-CF754D0E9D06}">
      <formula1>"1支払済み,2未払"</formula1>
    </dataValidation>
    <dataValidation type="list" allowBlank="1" showInputMessage="1" showErrorMessage="1" sqref="M1015:S1015 M1009:S1009" xr:uid="{B4E9414F-0B42-408E-897D-4F6B7C7A4B2A}">
      <formula1>"1該当あり⇒下欄に入力,2該当なし"</formula1>
    </dataValidation>
    <dataValidation type="list" allowBlank="1" showInputMessage="1" showErrorMessage="1" sqref="I1011:J1011 I752:K752 I1017:J1017 I754:K754" xr:uid="{E3CB2D24-8E61-4645-9CC2-D5F198B9C065}">
      <formula1>"1一致,2不一致"</formula1>
    </dataValidation>
    <dataValidation type="list" allowBlank="1" showInputMessage="1" showErrorMessage="1" sqref="K878:M879 K868:M869 K873:M874 H1385:K1385 L1395:O1395 J1389:M1389" xr:uid="{D476C75D-7480-4367-9620-C5B0E5A246AA}">
      <formula1>"1実施している,2実施していない"</formula1>
    </dataValidation>
    <dataValidation type="list" allowBlank="1" showInputMessage="1" showErrorMessage="1" sqref="O855" xr:uid="{8F3AAD90-C9E9-467E-A099-A78FA8060D63}">
      <formula1>"1加入している,2加入していない,3該当なし"</formula1>
    </dataValidation>
    <dataValidation type="list" allowBlank="1" showInputMessage="1" showErrorMessage="1" sqref="J776:R776" xr:uid="{25A18952-7375-4E10-8C92-5C2D2E94EE51}">
      <formula1>"1交付している⇒下のマスに入力,2交付していない,3該当する職員がいない"</formula1>
    </dataValidation>
    <dataValidation type="list" allowBlank="1" showInputMessage="1" showErrorMessage="1" sqref="J322:Q322" xr:uid="{10803D18-5403-43F6-8086-FDFFCBAAFB1E}">
      <formula1>"1大臣所轄法人等であるため,2大臣所轄法人等ではないが、任意に設置したため"</formula1>
    </dataValidation>
    <dataValidation type="list" allowBlank="1" showInputMessage="1" showErrorMessage="1" sqref="Q1017:S1017 Q1011:S1011 I751:K751 I753:K753" xr:uid="{67641FA1-4DF5-4AB5-80F7-34031CCC010F}">
      <formula1>"1整合,2不整合"</formula1>
    </dataValidation>
    <dataValidation type="list" allowBlank="1" showInputMessage="1" showErrorMessage="1" sqref="H1440:L1440" xr:uid="{ECC1C649-21B0-48E6-8BB8-7BD997C06FEC}">
      <formula1>"1常備されている,2常備されていない"</formula1>
    </dataValidation>
    <dataValidation type="list" allowBlank="1" showInputMessage="1" showErrorMessage="1" sqref="H1183:K1183 H1224:K1224" xr:uid="{A42A260D-CFE4-4576-83BE-A2FB7B4AD320}">
      <formula1>"1講じている,2講じていない"</formula1>
    </dataValidation>
    <dataValidation type="list" allowBlank="1" showInputMessage="1" showErrorMessage="1" sqref="J1405 J359 Q359 J362 Q361:Q362 H1484 J659 N915 T1260 N1274:N1275 T1295 G1466 H1469 G1481 Q373 J371 J368 J365 Q364:Q365 Q367:Q368 N911 N913 Q370:Q371 D433:D437 H93:H94" xr:uid="{91D13078-DA2D-4E51-A1D9-6D3A3A5F23A0}">
      <formula1>"令和,平成,昭和"</formula1>
    </dataValidation>
    <dataValidation type="list" allowBlank="1" showInputMessage="1" showErrorMessage="1" sqref="G901:J901" xr:uid="{EC1D0CEE-BCBC-42A7-A197-2B718CEF99F4}">
      <formula1>"1全て登記済み,2一部（全て）未登記,3該当なし"</formula1>
    </dataValidation>
    <dataValidation type="list" allowBlank="1" showInputMessage="1" showErrorMessage="1" sqref="J319:L319" xr:uid="{28688B8C-3AD4-4DB6-8765-53C19746B97C}">
      <formula1>"1設置している⇒下記に理由を入力,2設置していない"</formula1>
    </dataValidation>
    <dataValidation type="list" allowBlank="1" showInputMessage="1" showErrorMessage="1" sqref="J396:L396" xr:uid="{5ECAA5D1-037C-4E6E-8CF8-5C09DD9A14C8}">
      <formula1>"1適（漏れなし）,2否（漏れ有）,3該当なし"</formula1>
    </dataValidation>
    <dataValidation type="list" allowBlank="1" showInputMessage="1" showErrorMessage="1" sqref="W114:X123" xr:uid="{DD62789A-37F0-478F-B421-7011E2458EAE}">
      <formula1>"1有,2無"</formula1>
    </dataValidation>
    <dataValidation type="list" allowBlank="1" showInputMessage="1" showErrorMessage="1" sqref="G135:M135 G142:M142" xr:uid="{DFC1258B-ED44-4B14-A140-CD72BF943AE0}">
      <formula1>"1設置している⇒下表に入力,2設置していない"</formula1>
    </dataValidation>
    <dataValidation type="list" allowBlank="1" showInputMessage="1" showErrorMessage="1" sqref="J150:K150" xr:uid="{F3FCB1CD-6EB6-45D2-BF03-FD84852A95AC}">
      <formula1>"1提出した⇒下のマスに入力,2提出していない"</formula1>
    </dataValidation>
    <dataValidation type="list" allowBlank="1" showInputMessage="1" showErrorMessage="1" sqref="O396:P396" xr:uid="{D96BF39E-36E6-4A29-B99F-0545303B0C9A}">
      <formula1>"1適,2否"</formula1>
    </dataValidation>
    <dataValidation type="list" allowBlank="1" showInputMessage="1" showErrorMessage="1" sqref="I1302:P1302" xr:uid="{6C2D2453-85AC-4CEE-A06D-D797C689EB47}">
      <formula1>"1上水道（直結給水）,2上水道（貯水槽経由）⇒別紙４を作成,3井戸水等⇒別紙５を作成"</formula1>
    </dataValidation>
    <dataValidation type="list" allowBlank="1" showInputMessage="1" showErrorMessage="1" sqref="I1307:P1307" xr:uid="{C79F85C8-63F9-40CB-A9DA-AC7369059387}">
      <formula1>"1利用している⇒別紙６を作成,2利用していない"</formula1>
    </dataValidation>
    <dataValidation type="list" allowBlank="1" showInputMessage="1" showErrorMessage="1" sqref="I1312:P1312" xr:uid="{2DB716D3-85AE-467E-A186-33D16FBD56D2}">
      <formula1>"1放流式水洗便所,2浄化槽式水洗便所⇒別紙７を作成,3くみ取り式便所"</formula1>
    </dataValidation>
    <dataValidation type="list" allowBlank="1" showInputMessage="1" showErrorMessage="1" sqref="N667:O667" xr:uid="{CF4EAC37-B358-483C-BC19-4702608A55D1}">
      <formula1>"1作成有⇒下に入力,2作成なし"</formula1>
    </dataValidation>
    <dataValidation type="list" allowBlank="1" showInputMessage="1" showErrorMessage="1" sqref="K906:O906" xr:uid="{363993B0-1D0D-459C-B92E-1EC7B880DA57}">
      <formula1>"1設定有⇒下の明細に入力,2設定なし"</formula1>
    </dataValidation>
    <dataValidation type="list" allowBlank="1" showInputMessage="1" showErrorMessage="1" sqref="I920:J920" xr:uid="{5E6305DA-1A11-43C1-8377-43FB0F4580C0}">
      <formula1>"1有⇒下の明細に入力,2変更なし"</formula1>
    </dataValidation>
    <dataValidation type="list" allowBlank="1" showInputMessage="1" showErrorMessage="1" sqref="I1320:R1320" xr:uid="{EDAAD9D8-FF9F-4D49-82E0-5037D35C6734}">
      <formula1>"1設置していない,2常設（通年利用）⇒下記①に入力,3常設（下記期間利用）⇒下記①②に入力"</formula1>
    </dataValidation>
    <dataValidation type="list" allowBlank="1" showInputMessage="1" showErrorMessage="1" sqref="H1340:K1345" xr:uid="{9BFB4AA2-3298-4001-B017-5CDB2C8083BE}">
      <formula1>"1実施（右欄に入力）,2未実施"</formula1>
    </dataValidation>
    <dataValidation type="list" allowBlank="1" showInputMessage="1" showErrorMessage="1" sqref="J657:Q657" xr:uid="{54C14BFD-1357-42A8-AC85-E73DF84899AB}">
      <formula1>"1作成有⇒下の届出有無と周知方法に入力,2作成なし"</formula1>
    </dataValidation>
    <dataValidation type="list" allowBlank="1" showInputMessage="1" showErrorMessage="1" sqref="M401:R401" xr:uid="{41B4E924-AC20-4404-95F8-6B14F8DDFEC5}">
      <formula1>"1有⇒下の２マスに入力,2なし"</formula1>
    </dataValidation>
    <dataValidation type="list" allowBlank="1" showInputMessage="1" showErrorMessage="1" sqref="J151:N151" xr:uid="{11ECF3C7-6FA1-4F92-8DA1-428F5583D676}">
      <formula1>"1過半数の同意有,2過半数の同意なし"</formula1>
    </dataValidation>
    <dataValidation type="list" allowBlank="1" showInputMessage="1" showErrorMessage="1" sqref="U161:V168 H396:I396 M396:N396 W1352:X1363 F951:N952 S783:T795 Q1156:R1157 J1160:K1161 M348:S348 D981:G981 L981:N981 D986:E986 K1023:L1025 G1124:H1125 M1142:T1142 M1145:T1145 M1148:R1148 Q1191:R1191 J1195:K1195 M479:P486 M492:P497 W1049:X1076 L433:L437 N433:N437 L940:M947 R940:S947 I929:J933" xr:uid="{FEF36578-3BBA-4F2D-8C77-B921C5A6B79D}">
      <formula1>"1有,2なし"</formula1>
    </dataValidation>
    <dataValidation type="list" allowBlank="1" showInputMessage="1" showErrorMessage="1" sqref="K282:Y284 K227:Y229 K266:Y268 K242:Y244 N940:Q947 K929:M933" xr:uid="{7E0FE9EF-CB01-4564-AB73-E573CF82D98D}">
      <formula1>"1記載有,2記載なし"</formula1>
    </dataValidation>
    <dataValidation type="list" allowBlank="1" showInputMessage="1" showErrorMessage="1" sqref="K230:Y230 K245:Y245 K269:Y269 K285:Y285" xr:uid="{A4A7A188-1EAA-4F12-85B6-C8F4ADD6CBAD}">
      <formula1>"1記載有,2記載なし,3非該当（利害関係人含まれない）"</formula1>
    </dataValidation>
    <dataValidation type="list" allowBlank="1" showInputMessage="1" showErrorMessage="1" sqref="I354:L354 G430:L430 H441:M441" xr:uid="{CC77748D-8215-482A-8C40-77D79117C055}">
      <formula1>"1有⇒下表に入力,2なし"</formula1>
    </dataValidation>
    <dataValidation type="list" allowBlank="1" showInputMessage="1" showErrorMessage="1" sqref="X359 X362 X371 X368 X365" xr:uid="{D3DEC6E1-0E51-463C-A99F-3CEAB92DF31D}">
      <formula1>"1注記有,2注記なし"</formula1>
    </dataValidation>
    <dataValidation type="list" allowBlank="1" showInputMessage="1" showErrorMessage="1" sqref="G382:I382 I746:K747 I770:K770 G1011:H1011 G1017:H1017" xr:uid="{F088A072-E789-4667-B468-15891A4C1F68}">
      <formula1>"1作成有,2作成なし"</formula1>
    </dataValidation>
    <dataValidation type="list" allowBlank="1" showInputMessage="1" showErrorMessage="1" sqref="J382:L382" xr:uid="{2730E395-DD30-4571-AE50-B8ABDDAEE803}">
      <formula1>"1報酬有,2報酬なし"</formula1>
    </dataValidation>
    <dataValidation type="list" allowBlank="1" showInputMessage="1" showErrorMessage="1" sqref="P424" xr:uid="{8C676EDD-83B6-4792-83F2-687669EF2626}">
      <formula1>"1規程有,2規程なし"</formula1>
    </dataValidation>
    <dataValidation type="list" allowBlank="1" showInputMessage="1" showErrorMessage="1" sqref="P425" xr:uid="{873A24B9-F63E-4CE0-B238-DCAB3D5E811E}">
      <formula1>"1承認有,2承認なし"</formula1>
    </dataValidation>
    <dataValidation type="list" allowBlank="1" showInputMessage="1" showErrorMessage="1" sqref="G545:I547" xr:uid="{039B32A2-4A98-41D7-A88B-9434BB6ADCFD}">
      <formula1>"1実施有,2実施なし"</formula1>
    </dataValidation>
    <dataValidation type="list" allowBlank="1" showInputMessage="1" showErrorMessage="1" sqref="J545:L547" xr:uid="{6F22AFA2-F4C6-440B-8C50-C236DDDE65E4}">
      <formula1>"1公表有,2公表なし"</formula1>
    </dataValidation>
    <dataValidation type="list" allowBlank="1" showInputMessage="1" showErrorMessage="1" sqref="I758:K758" xr:uid="{8F0A91C8-1BD7-45A2-8274-81EB8743B23D}">
      <formula1>"1規定している,2規定していない"</formula1>
    </dataValidation>
    <dataValidation type="list" allowBlank="1" showInputMessage="1" showErrorMessage="1" sqref="D975:H975" xr:uid="{DBA153C4-4DC5-46F0-B3F4-346BB1DBED2B}">
      <formula1>"1現金出納簿有,2現金出納簿なし,3仕訳伝票で代替"</formula1>
    </dataValidation>
    <dataValidation type="list" allowBlank="1" showInputMessage="1" showErrorMessage="1" sqref="K1017:P1017 K1011:P1011" xr:uid="{56A6FD1C-FE8C-4BCA-A1C1-1F9B0EC3DAAF}">
      <formula1>"1記入有,2記入なし"</formula1>
    </dataValidation>
    <dataValidation type="list" allowBlank="1" showInputMessage="1" showErrorMessage="1" sqref="G1023:J1025" xr:uid="{B3287451-F72E-4A97-A1CE-50441E815CF2}">
      <formula1>"1有⇒右の２マスに入力,2受入なし"</formula1>
    </dataValidation>
    <dataValidation type="list" allowBlank="1" showInputMessage="1" showErrorMessage="1" sqref="M1199:O1213 M1168:O1176" xr:uid="{A6F2452F-1F61-4D81-96A4-EEC0976EEE2C}">
      <formula1>"1記録有,2記録なし"</formula1>
    </dataValidation>
    <dataValidation type="list" allowBlank="1" showInputMessage="1" showErrorMessage="1" sqref="O1410:Q1411" xr:uid="{1E606D49-DD73-4862-A2B6-7585B4A2E922}">
      <formula1>"1有⇒右と下欄に入力,2なし"</formula1>
    </dataValidation>
    <dataValidation type="list" allowBlank="1" showInputMessage="1" showErrorMessage="1" sqref="J777:R777" xr:uid="{EC97C68C-D3E6-4B6D-9307-9B9F9B704406}">
      <formula1>"1雇用契約書,2雇用通知書（辞令を含む）,3労働条件通知書等労働条件のわかるもの,4賃金規程,5その他⇒下のマスに入力"</formula1>
    </dataValidation>
    <dataValidation type="list" allowBlank="1" showInputMessage="1" showErrorMessage="1" sqref="Q1329:R1333 Q1335:R1335 P1340:Q1345" xr:uid="{AB687275-74FD-4CFE-842E-DC6302CA3C7B}">
      <formula1>"1記録なし,2点検表,3日誌"</formula1>
    </dataValidation>
    <dataValidation type="list" allowBlank="1" showInputMessage="1" showErrorMessage="1" sqref="Q18:R19" xr:uid="{52E5E746-7C2B-4C97-B7EB-7C4A305ECD8F}">
      <formula1>"昭和,平成,令和"</formula1>
    </dataValidation>
    <dataValidation type="list" allowBlank="1" showInputMessage="1" showErrorMessage="1" sqref="M487:P487 M498:P498" xr:uid="{FAECC9DA-4B27-4372-9944-BDC10A01E789}">
      <formula1>"1有,2なし,3該当なし"</formula1>
    </dataValidation>
    <dataValidation type="list" allowBlank="1" showInputMessage="1" showErrorMessage="1" sqref="I516:P516" xr:uid="{059C7A2F-7E3D-4ADE-961B-608D4B8794D6}">
      <formula1>"1_全て４０人以下,2_４１人以上の学級がある⇒下表に入力"</formula1>
    </dataValidation>
    <dataValidation type="list" allowBlank="1" showInputMessage="1" showErrorMessage="1" sqref="I526:P526" xr:uid="{CCECC23F-C4A9-4023-884D-3DC7C0D5ABCB}">
      <formula1>"1_全て２０人以下,2_２１人以上の学級がある⇒下表に入力"</formula1>
    </dataValidation>
    <dataValidation type="list" allowBlank="1" showInputMessage="1" showErrorMessage="1" sqref="I539:O539" xr:uid="{5647AC1C-210C-4D55-949E-B812BB77CF49}">
      <formula1>"1整合している,2整合していない⇒下のマスに入力"</formula1>
    </dataValidation>
    <dataValidation type="list" allowBlank="1" showInputMessage="1" showErrorMessage="1" sqref="M545:Q547" xr:uid="{726CAA08-0487-4CD2-8062-6664F7D4800C}">
      <formula1>"1書面配布,2掲示,3インターネット,4その他"</formula1>
    </dataValidation>
    <dataValidation type="list" allowBlank="1" showInputMessage="1" showErrorMessage="1" sqref="L554:T554" xr:uid="{37DA5B34-03FC-450D-A565-D4D0A23B3CC4}">
      <formula1>"1資格などの養成施設の指定なし,2資格などの養成施設の指定あり⇒下表に入力"</formula1>
    </dataValidation>
    <dataValidation type="list" allowBlank="1" showInputMessage="1" showErrorMessage="1" sqref="U557:X572" xr:uid="{4B73571F-069A-4138-9009-0236555B209A}">
      <formula1>"1適性である,2適正でない"</formula1>
    </dataValidation>
    <dataValidation type="list" allowBlank="1" showInputMessage="1" showErrorMessage="1" sqref="I299:O299" xr:uid="{60F81850-67E0-4996-9958-9BC32A5052D6}">
      <formula1>"1評議員会,2評議員会以外"</formula1>
    </dataValidation>
    <dataValidation type="list" allowBlank="1" showInputMessage="1" showErrorMessage="1" sqref="I644:M644" xr:uid="{57B872DD-81FD-4E1C-AA61-09F86A162898}">
      <formula1>"1常勤,2非常勤⇒下に入力"</formula1>
    </dataValidation>
    <dataValidation type="list" allowBlank="1" showInputMessage="1" showErrorMessage="1" sqref="M650:T650" xr:uid="{32A8FAD3-8355-400E-B251-753E7D302618}">
      <formula1>"1全教員が有している,2有していない者がいる⇒下に氏名を入力"</formula1>
    </dataValidation>
    <dataValidation type="list" allowBlank="1" showInputMessage="1" showErrorMessage="1" sqref="K1134:N1134" xr:uid="{FAFE169B-5DD1-4251-B40C-BF04BE3C3D3C}">
      <formula1>"1置いている,2置いていない"</formula1>
    </dataValidation>
    <dataValidation type="list" allowBlank="1" showInputMessage="1" showErrorMessage="1" sqref="I1321:T1321" xr:uid="{8FA936D7-0094-4FA1-AE4F-F61C066B6957}">
      <formula1>"1飲料水に供していない井戸水等を利用⇒「別紙５（イ）」を作成,2飲料水に供していない井戸水等を利用していない"</formula1>
    </dataValidation>
    <dataValidation type="list" allowBlank="1" showInputMessage="1" showErrorMessage="1" sqref="I1334:P1334" xr:uid="{C4E6B129-9F22-40B2-AFFB-1CD4D4EDFBF7}">
      <formula1>"1実施している（下欄に入力）,2黒板なし,3実施していない"</formula1>
    </dataValidation>
    <dataValidation type="list" allowBlank="1" showInputMessage="1" showErrorMessage="1" sqref="I1379:S1379" xr:uid="{A6A82DDB-55E5-4D62-A673-6E67256EBECE}">
      <formula1>"1管轄の警察署に届出済み,2選任しているが管轄の警察署には届け出ていない,3選任していない,4選任対象外（使用する自動車は乗車定員10人以下）⇒下のマスに入力"</formula1>
    </dataValidation>
    <dataValidation type="list" allowBlank="1" showInputMessage="1" showErrorMessage="1" sqref="D1440:G1440" xr:uid="{C7DDB6A2-DB0C-43E5-B534-A21C9C71D16E}">
      <formula1>"1保健室あり,2未設置"</formula1>
    </dataValidation>
    <dataValidation type="list" allowBlank="1" showInputMessage="1" showErrorMessage="1" sqref="I1490:N1490" xr:uid="{B4FB6D33-48D6-407C-A325-FC8B24117A58}">
      <formula1>"1策定済,2未策定⇒下欄に理由を入力"</formula1>
    </dataValidation>
    <dataValidation type="list" allowBlank="1" showInputMessage="1" showErrorMessage="1" sqref="G1479:L1479" xr:uid="{BDEFB1C4-E3AF-43AF-B3DB-B0998D792AFE}">
      <formula1>"1実施済⇒⑥に入力,2未実施⇒⑦と「ウ」に入力"</formula1>
    </dataValidation>
    <dataValidation type="list" allowBlank="1" showInputMessage="1" showErrorMessage="1" sqref="H1468:K1468" xr:uid="{DAE7CF30-C5B3-4130-80AE-325DDD3954E8}">
      <formula1>"1有⇒④に入力,2なし⇒下欄に理由を入力"</formula1>
    </dataValidation>
    <dataValidation type="list" allowBlank="1" showInputMessage="1" showErrorMessage="1" sqref="G1464:K1464" xr:uid="{9A1469E9-BD51-4DB4-88EC-5011D7931012}">
      <formula1>"1実施済⇒②に入力,2未実施⇒③に入力"</formula1>
    </dataValidation>
    <dataValidation type="list" allowBlank="1" showInputMessage="1" showErrorMessage="1" sqref="I1459:T1459" xr:uid="{2DC9C501-231C-4AC3-8E83-7B34A7D13E50}">
      <formula1>"1昭和５６年６月１日以降に建築確認を受けた校舎のみである,2昭和５６年５月３１日以前に建築確認を受けた校舎がある　　　⇒下記「調査項目」（赤点線枠内）に入力"</formula1>
    </dataValidation>
    <dataValidation type="list" allowBlank="1" showInputMessage="1" showErrorMessage="1" sqref="U3:W3" xr:uid="{4BC986FE-25E0-4F84-8E9A-702F953FBDFF}">
      <formula1>"実　地,書　面"</formula1>
    </dataValidation>
    <dataValidation type="list" allowBlank="1" showInputMessage="1" showErrorMessage="1" sqref="H1431:R1431" xr:uid="{7EEDA4D1-8021-4B27-9C11-7592BD6F6ABA}">
      <formula1>"1実施していない,2給食会社等の給食を利用⇒下欄に入力,3給食設備を有し自校給食を行っている⇒「別紙８」に入力"</formula1>
    </dataValidation>
    <dataValidation type="list" allowBlank="1" showInputMessage="1" showErrorMessage="1" sqref="M403:N403" xr:uid="{6D8DC73E-031C-4802-BCFC-D7442D431DC0}">
      <formula1>"1ある⇒下のマスに入力してください,2ない,3検討中"</formula1>
    </dataValidation>
    <dataValidation type="list" allowBlank="1" showInputMessage="1" showErrorMessage="1" sqref="J1257:P1257" xr:uid="{907AE2C4-AE5F-49F5-9339-6D59EC83993A}">
      <formula1>"1有⇒下記２種の検査が必要・下表に入力,2なし⇒下表の入力不要"</formula1>
    </dataValidation>
    <dataValidation type="list" allowBlank="1" showInputMessage="1" showErrorMessage="1" sqref="J1263:P1263" xr:uid="{12979011-D466-4156-969B-0809D7255958}">
      <formula1>"1有⇒検査2種必要・下表に入力,2なし⇒下表の入力不要"</formula1>
    </dataValidation>
    <dataValidation type="list" allowBlank="1" showInputMessage="1" showErrorMessage="1" sqref="G205:J205" xr:uid="{FAE79211-3662-4817-B8CF-4108726085C5}">
      <formula1>"1 設置義務がある,2 設置義務がない"</formula1>
    </dataValidation>
    <dataValidation type="list" allowBlank="1" showInputMessage="1" showErrorMessage="1" sqref="I303:O303" xr:uid="{6C3EE77C-632B-4042-99F6-B4E9D6048CB4}">
      <formula1>"1聴取した⇒下に日付を入力,2聴取しなかった"</formula1>
    </dataValidation>
    <dataValidation type="list" allowBlank="1" showInputMessage="1" showErrorMessage="1" sqref="I418:S418" xr:uid="{BF98E5AB-8E65-4516-93B5-28D0A38BBCB2}">
      <formula1>"1保有している（元本保証有）⇒別紙３作成,2保有している（元本保証なし）⇒別紙３作成＆（８）入力,3保有していない"</formula1>
    </dataValidation>
    <dataValidation type="list" allowBlank="1" showInputMessage="1" showErrorMessage="1" sqref="J658:Q658" xr:uid="{D4A2A35A-7E78-4EE7-B6AC-07228EBEFAED}">
      <formula1>"1届出有⇒下の届出日に入力,2届出なし,3届出義務なし"</formula1>
    </dataValidation>
    <dataValidation type="list" allowBlank="1" showInputMessage="1" showErrorMessage="1" sqref="J660:Q660" xr:uid="{E2771DF9-30A9-4BFD-A2A0-A2A977B4F4F0}">
      <formula1>"1交付,2掲示・備え付け⇒下に備付場所を入力,3その他⇒下に詳細を入力"</formula1>
    </dataValidation>
    <dataValidation type="list" allowBlank="1" showInputMessage="1" showErrorMessage="1" sqref="H1370:M1370" xr:uid="{B4F52C00-DC55-430C-8A5D-72B2581F43E9}">
      <formula1>"1実施（点検表で記録）,2実施（日誌で記録）,3実施（点検表と日誌で記録）,4実施（記録なし）,5未実施"</formula1>
    </dataValidation>
    <dataValidation type="list" allowBlank="1" showInputMessage="1" showErrorMessage="1" sqref="M1376:X1376" xr:uid="{04A810F9-E9FD-4731-861A-40A57ECCC15A}">
      <formula1>"1使用していない,2運行全般について包括的に外部業者に委託している⇒「オ」に入力,3自ら使用している⇒「イ、ウ、エ、オ」に入力"</formula1>
    </dataValidation>
    <dataValidation type="list" allowBlank="1" showInputMessage="1" showErrorMessage="1" sqref="H1483:K1483" xr:uid="{AEA76200-C8D2-4A51-BC62-8AFB0367466F}">
      <formula1>"1有⇒⑧に入力,2なし⇒下欄に理由を入力"</formula1>
    </dataValidation>
    <dataValidation type="list" allowBlank="1" showInputMessage="1" showErrorMessage="1" sqref="K221:Y225 K236:Y240" xr:uid="{D7E2B318-3FBD-4400-A354-F223CD0A9AF0}">
      <formula1>"1予算・事業計画,2決算・事業報告,3理事長等による職務報告,4寄附行為の変更,5多額の借財,6重要な資産の処分及び譲受け,7学則の変更,8報酬等の支給基準の策定等,9評議員会日時・議題の設定,10役員等の選任（該当がある場合）"</formula1>
    </dataValidation>
    <dataValidation type="list" allowBlank="1" showInputMessage="1" showErrorMessage="1" sqref="K260:Y264 K276:Y280" xr:uid="{FA0B95F1-4A8A-468B-92A4-54BC3B37A918}">
      <formula1>"1予算・事業計画,2決算・事業報告,3寄附行為の変更,4多額の借財,5重要な資産の処分及び譲受け,6学則の変更,7監事等の選任,8評議員の選任（該当がある場合）,9報酬等の支給基準の策定等"</formula1>
    </dataValidation>
    <dataValidation type="list" allowBlank="1" showInputMessage="1" showErrorMessage="1" sqref="I313:W313" xr:uid="{739AEAFA-BF3C-46F7-A0C5-51C1205DFAFF}">
      <formula1>"1校長理事とその他の理事,2校長理事のみ,3その他の理事のみ"</formula1>
    </dataValidation>
    <dataValidation type="list" allowBlank="1" showInputMessage="1" showErrorMessage="1" sqref="K273:Y273 K257:Y257" xr:uid="{6BED652F-2728-4850-A635-AF6080826267}">
      <formula1>"1定時評議員会である,2定時評議員会ではない"</formula1>
    </dataValidation>
    <dataValidation type="list" allowBlank="1" showInputMessage="1" showErrorMessage="1" sqref="O1086:Q1095" xr:uid="{CAE3277A-5AAD-442B-98C3-9E26B24D2BC2}">
      <formula1>"1収納済み,2未収"</formula1>
    </dataValidation>
    <dataValidation type="list" allowBlank="1" showInputMessage="1" showErrorMessage="1" sqref="I201:R201" xr:uid="{4B8497A6-BE9E-4B6B-B649-711074B70DF8}">
      <formula1>"1私立学校法及び寄附行為の定めと合っている,2私立学校法及び寄附行為の定めと合っていない"</formula1>
    </dataValidation>
    <dataValidation imeMode="off" allowBlank="1" showInputMessage="1" showErrorMessage="1" sqref="S18:S19 U18:U19 W18:W19 J49 L49 N49 L84:L85 I90 K90 M90 I93:I94 K93:K94 M93:M94 J98:J99 L98:L99 N98:N99 J106:J108 J110 G114:G117 G122:G123 I114:I123 K114:K121 H137:H139 J138:J139 L138:L139 H144:H145 L145 J145 S156:S158 I161:I168 N176:O176 N180:O180 K205 M205 K219:Y220 K234:Y235 K258:Y259 K274:Y275 I296 J304 L304 N304 I312:W312 J326 L326 M1484 G348 I348 K348 G389:H390 J389:L389 N390:P390 R389:T390 J412:M414 E433:G437 L444:O445 L449:O451 P458:R458 P460:R464 G504:V506 G510:R512 H520:O521 H530:O531 F535 H535 J535 K581:S618 G627:H628 J627:K628 M627:N628 P627:Q628 G631:H631 J631:K631 I645:I646 K659 M659 O659 I801:J801 P801 U801 I804:J804 I806:J807 L804:M804 L1195 P804:Q804 L807:M807 T804:U804 P807:Q807 N910:P910 O911:T911 N912:P912 O913:T913 N914:P914 O915:T915 J919 L919 N919 G954:G955 I954:J955 L954:M955 N975:Q975 O981:Q981 G996:I1005 K996:M1005 O996:Q1005 G1035:I1041 N1046:P1046 G1049:I1076 S1049:U1076 K1086:M1095 R1086:R1095 K1101:M1119 R1101:R1119 I1124:K1125 M1124:O1125 Q1124:S1125 S1156:S1157 F1160:H1161 K1484 S1191 F1195:H1195 L1160:L1161 D1228 F1228:H1228 I1322 K1322 M1322 O1322 I1329:I1333 K1329:K1333 M1329:M1333 O1329:O1333 I1335 K1335 M1335 O1335 N1352:N1363 P1352:P1363 S1352:S1363 U1352:U1363 K1405 M1405 O1405 G1418:G1423 I1418:I1423 M1446:N1450 P1446:Q1450 H1466 J1466 L1466 M1469 I1469 K1469 H1481 J1481 L1481 I1484 T807:U807" xr:uid="{CFC19AE9-98E0-483C-8194-014BA7574707}"/>
    <dataValidation type="whole" imeMode="off" operator="greaterThanOrEqual" allowBlank="1" showInputMessage="1" showErrorMessage="1" sqref="M114:O114 Q114:S114 N115 M116:O116 Q116:S116 N117 M120:O120 Q120:S120 N121 M122:O122 Q122:S122 N123 U117:U121 K161:M161 O161:Q161 L162 K163:M163 O163:Q163 L164 K167:M167 O167:Q167 L168 S163:S167 O205:Q205 K217:Y218 K232:Y233 K255:Y256 K271:Y272 I310:W311 H1410:H1411 K359 M359 O359 R359 T359 V359 K362 M362 O362 R361:R362 T361:T362 V361:V362 K365 M365 O365 R364:R365 T364:T365 V364:V365 K368 M368 O368 R367:R368 T367:T368 V367:V368 K371 M371 O371 R370:R371 T370:T371 V370:V371 R373 T373 V373 F923:F924 H923:H924 J923:J924 L923:L924 N923:N924 P923:P924 G1142 I1142 K1142 G1145 I1145 K1145 G1148 I1148 K1148 F1156:F1157 H1156:H1157 J1156:J1157 F1191 H1191 J1191 G1253:R1255 G1260:R1261 U1260:W1260 G1266:R1267 G1274:L1276 O1274:Q1275 G1288:R1288 G1295:R1295 U1295:W1295 D1410:D1411 F1410:F1411 F335:H339 O335:Q339" xr:uid="{2FEAE08B-44A1-4DF1-83A0-57CC3501E21C}">
      <formula1>0</formula1>
    </dataValidation>
    <dataValidation type="list" allowBlank="1" showInputMessage="1" showErrorMessage="1" sqref="I335:K339 R335:T339" xr:uid="{30F8A9CC-2843-4873-9DAC-A2DF695A4E4D}">
      <formula1>"1記載有,2記載無"</formula1>
    </dataValidation>
    <dataValidation type="list" allowBlank="1" showInputMessage="1" showErrorMessage="1" sqref="O734:Q739 O697:Q703" xr:uid="{F9AE542D-0A3F-4CBB-913C-B60004495DD5}">
      <formula1>"1実施有,2実施なし,3該当する労働者がいない"</formula1>
    </dataValidation>
    <dataValidation type="list" allowBlank="1" showInputMessage="1" showErrorMessage="1" sqref="O728:Q733 O691:Q696 O704:Q710" xr:uid="{F1315642-6CE3-49C8-9AEB-A446BF2CC470}">
      <formula1>"1実施有⇒右に入力,2実施なし"</formula1>
    </dataValidation>
    <dataValidation type="list" allowBlank="1" showInputMessage="1" showErrorMessage="1" sqref="O711:Q723" xr:uid="{B9366B64-B337-429A-A189-7129304E2D86}">
      <formula1>"1実施有,2実施なし,3令和7年10月以降に該当する労働者がいない"</formula1>
    </dataValidation>
  </dataValidations>
  <hyperlinks>
    <hyperlink ref="R1303:S1303" location="別紙4・5・6・7!B3" display="別紙４" xr:uid="{58751912-A148-4E0E-9EEC-E59136D48169}"/>
    <hyperlink ref="R1304:S1304" location="別紙4・5・6・7!B27" display="別紙５" xr:uid="{C100FBC8-8012-45FD-A6A1-8D9BFEBAC4FA}"/>
    <hyperlink ref="R1308:S1308" location="別紙4・5・6・7!B73" display="別紙６" xr:uid="{F55E949D-C999-4296-83DB-F80F1C40C24C}"/>
    <hyperlink ref="T1433:U1433" location="別紙8!B3" display="別紙８" xr:uid="{047598A2-FDB3-4F7D-8E9C-EAD1831C3F53}"/>
    <hyperlink ref="E194:J194" location="別紙１!B1" display="別紙１「役員・評議員名簿」" xr:uid="{340A396A-AB01-49A9-81CD-E53DFE00AF4E}"/>
    <hyperlink ref="E199:G199" location="別紙１参考!B1" display="別紙１参考" xr:uid="{ED2C8DCD-B3F7-4C93-A0F5-975575621A47}"/>
    <hyperlink ref="K408:L408" location="別紙2!A3" display="別紙２" xr:uid="{E76D569B-7C89-4965-8DCF-D446EEE55AE9}"/>
    <hyperlink ref="I420:J420" location="別紙3!A1" display="別紙３" xr:uid="{BFC410E2-5C3D-4C3F-A8BB-F44B264CAA26}"/>
    <hyperlink ref="R1313:S1313" location="別紙4・5・6・7!B100" display="別紙７" xr:uid="{220AFBC1-EE4A-4007-ADE8-E529DAAF0143}"/>
    <hyperlink ref="V1321:W1321" location="別紙4・5・6・7!B27" display="別紙５（イ）" xr:uid="{551EF645-1E7B-4548-9401-B194EE6500BB}"/>
    <hyperlink ref="O109:V109" r:id="rId1" display="私立学校法の改正に関する説明資料" xr:uid="{2C504431-DDF0-4642-8BDB-BA353FC11C37}"/>
    <hyperlink ref="T549:V549" location="参考!C38" display="学校教育法等" xr:uid="{11A5E3EF-CBF7-4F79-85B2-48FCD7C615FF}"/>
    <hyperlink ref="K551:X551" r:id="rId2" display="文部科学省「専修学校における学校評価ガイドライン（平成25年3月）" xr:uid="{42F96183-799F-4ABE-B66E-32111CD0F510}"/>
    <hyperlink ref="P884:R884" r:id="rId3" display="厚生労働省HP" xr:uid="{8951271D-C38D-454A-94E5-9AD7FBE5ABD1}"/>
    <hyperlink ref="T1136:X1136" location="参考!C52" display="学校保健安全法第３２条" xr:uid="{BABEEBD6-51F8-44D3-B9DB-7D6A2F41DDDF}"/>
    <hyperlink ref="T549:X549" location="参考!C3" display="学校教育法等【抜粋】" xr:uid="{C805BA3F-AC7E-4F6E-A562-D4B83DB29385}"/>
    <hyperlink ref="S1150:W1150" location="参考!C75" display="学校保健安全法等" xr:uid="{4F20C254-9A6D-46DD-9E02-3D680E66B272}"/>
    <hyperlink ref="S1150:X1150" location="参考!C40" display="学校保健安全法等【抜粋】" xr:uid="{7301F43D-22B2-4BCC-B17B-8A7F02A55BB1}"/>
    <hyperlink ref="S1185:W1185" location="参考!C116" display="学校保健安全法等" xr:uid="{04D4BC73-0785-4C2B-8156-F6E41E335787}"/>
    <hyperlink ref="S1185:X1185" location="参考!C78" display="学校保健安全法等【抜粋】" xr:uid="{2DC4ECC7-2035-46FF-8AC3-9A424784756C}"/>
    <hyperlink ref="T1238:X1238" location="参考!C154" display="学校保健安全法等【抜粋】" xr:uid="{7262DA2F-31AA-4B03-94AB-D397C805C1D6}"/>
    <hyperlink ref="T1246:X1246" location="参考!C214" display="学校保健安全法等【抜粋】" xr:uid="{76832A14-45B2-4B9D-87CD-57EE4AA31EC7}"/>
    <hyperlink ref="S1384:U1384" location="参考!C62" display="学校教育法等" xr:uid="{209729D6-8A65-40B3-9E2C-2AEEF7A07771}"/>
    <hyperlink ref="S1384:W1384" location="参考!C270" display="学校教育法等【抜粋】" xr:uid="{3CC25F46-643C-4277-B8C7-6498E935AA0B}"/>
    <hyperlink ref="S1384:X1384" location="参考!C312" display="学校保健安全法施行規則等【抜粋】" xr:uid="{7AAE783A-22CD-456C-85C5-98831E10F483}"/>
    <hyperlink ref="E1435:I1435" r:id="rId4" display="学校環境衛生管理マニュアル" xr:uid="{8C6ED309-CE11-4D86-AF6B-009FD6087884}"/>
    <hyperlink ref="T1347:X1347" location="参考!C250" display="学校保健安全法等【抜粋】" xr:uid="{68B60D85-CC21-40AF-8799-73F3493DFF1B}"/>
  </hyperlinks>
  <printOptions horizontalCentered="1"/>
  <pageMargins left="0.11811023622047245" right="0.11811023622047245" top="0.35433070866141736" bottom="0.35433070866141736" header="0.31496062992125984" footer="0.31496062992125984"/>
  <pageSetup paperSize="9" scale="92" fitToHeight="0" orientation="portrait" r:id="rId5"/>
  <headerFooter>
    <oddFooter>&amp;P ページ</oddFooter>
  </headerFooter>
  <rowBreaks count="35" manualBreakCount="35">
    <brk id="25" max="24" man="1"/>
    <brk id="44" max="24" man="1"/>
    <brk id="77" max="24" man="1"/>
    <brk id="130" max="24" man="1"/>
    <brk id="186" max="24" man="1"/>
    <brk id="210" max="24" man="1"/>
    <brk id="249" max="24" man="1"/>
    <brk id="289" max="24" man="1"/>
    <brk id="342" max="24" man="1"/>
    <brk id="397" max="24" man="1"/>
    <brk id="453" max="24" man="1"/>
    <brk id="472" max="24" man="1"/>
    <brk id="523" max="24" man="1"/>
    <brk id="573" max="24" man="1"/>
    <brk id="621" max="24" man="1"/>
    <brk id="653" max="24" man="1"/>
    <brk id="687" max="24" man="1"/>
    <brk id="742" max="24" man="1"/>
    <brk id="797" max="24" man="1"/>
    <brk id="862" max="24" man="1"/>
    <brk id="902" max="24" man="1"/>
    <brk id="955" max="24" man="1"/>
    <brk id="988" max="24" man="1"/>
    <brk id="1029" max="24" man="1"/>
    <brk id="1080" max="24" man="1"/>
    <brk id="1128" max="24" man="1"/>
    <brk id="1150" max="24" man="1"/>
    <brk id="1186" max="24" man="1"/>
    <brk id="1238" max="24" man="1"/>
    <brk id="1282" max="24" man="1"/>
    <brk id="1323" max="24" man="1"/>
    <brk id="1371" max="24" man="1"/>
    <brk id="1427" max="24" man="1"/>
    <brk id="1452" max="24" man="1"/>
    <brk id="1535" max="2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A995F-CE8F-415C-9141-C003DD864E2E}">
  <sheetPr codeName="Sheet10"/>
  <dimension ref="B1:E344"/>
  <sheetViews>
    <sheetView showGridLines="0" view="pageBreakPreview" zoomScaleNormal="93" zoomScaleSheetLayoutView="100" workbookViewId="0">
      <selection activeCell="D338" sqref="D338"/>
    </sheetView>
  </sheetViews>
  <sheetFormatPr defaultRowHeight="13.5"/>
  <cols>
    <col min="1" max="1" width="2.5" customWidth="1"/>
    <col min="2" max="2" width="1.75" customWidth="1"/>
    <col min="3" max="3" width="12.25" customWidth="1"/>
    <col min="4" max="4" width="116.875" customWidth="1"/>
    <col min="5" max="5" width="1.75" customWidth="1"/>
    <col min="6" max="6" width="1.625" customWidth="1"/>
  </cols>
  <sheetData>
    <row r="1" spans="2:5" ht="11.1" customHeight="1" thickBot="1"/>
    <row r="2" spans="2:5" ht="5.45" customHeight="1">
      <c r="B2" s="121"/>
      <c r="C2" s="122"/>
      <c r="D2" s="122"/>
      <c r="E2" s="123"/>
    </row>
    <row r="3" spans="2:5" ht="14.25">
      <c r="B3" s="124"/>
      <c r="C3" s="12" t="s">
        <v>1348</v>
      </c>
      <c r="E3" s="125"/>
    </row>
    <row r="4" spans="2:5" ht="6.6" customHeight="1">
      <c r="B4" s="124"/>
      <c r="C4" s="12"/>
      <c r="E4" s="125"/>
    </row>
    <row r="5" spans="2:5" ht="14.25">
      <c r="B5" s="124"/>
      <c r="C5" s="12" t="s">
        <v>534</v>
      </c>
      <c r="E5" s="125"/>
    </row>
    <row r="6" spans="2:5" ht="32.1" customHeight="1">
      <c r="B6" s="124"/>
      <c r="C6" s="120" t="s">
        <v>535</v>
      </c>
      <c r="D6" s="95" t="s">
        <v>1028</v>
      </c>
      <c r="E6" s="125"/>
    </row>
    <row r="7" spans="2:5" ht="32.1" customHeight="1">
      <c r="B7" s="124"/>
      <c r="C7" s="120" t="s">
        <v>1109</v>
      </c>
      <c r="D7" s="95" t="s">
        <v>1174</v>
      </c>
      <c r="E7" s="125"/>
    </row>
    <row r="8" spans="2:5" ht="26.1" hidden="1" customHeight="1">
      <c r="B8" s="124"/>
      <c r="C8" s="120" t="s">
        <v>1029</v>
      </c>
      <c r="D8" s="237" t="s">
        <v>1217</v>
      </c>
      <c r="E8" s="125"/>
    </row>
    <row r="9" spans="2:5" ht="32.1" hidden="1" customHeight="1">
      <c r="B9" s="124"/>
      <c r="C9" s="120" t="s">
        <v>1030</v>
      </c>
      <c r="D9" s="237" t="s">
        <v>1218</v>
      </c>
      <c r="E9" s="125"/>
    </row>
    <row r="10" spans="2:5" ht="45.95" hidden="1" customHeight="1">
      <c r="B10" s="124"/>
      <c r="C10" s="120" t="s">
        <v>1175</v>
      </c>
      <c r="D10" s="95" t="s">
        <v>1176</v>
      </c>
      <c r="E10" s="125"/>
    </row>
    <row r="11" spans="2:5" ht="53.1" hidden="1" customHeight="1">
      <c r="B11" s="124"/>
      <c r="C11" s="120" t="s">
        <v>1177</v>
      </c>
      <c r="D11" s="95" t="s">
        <v>1178</v>
      </c>
      <c r="E11" s="125"/>
    </row>
    <row r="12" spans="2:5" ht="32.1" customHeight="1">
      <c r="B12" s="124"/>
      <c r="C12" s="120" t="s">
        <v>1179</v>
      </c>
      <c r="D12" s="95" t="s">
        <v>1180</v>
      </c>
      <c r="E12" s="125"/>
    </row>
    <row r="13" spans="2:5" ht="15.95" customHeight="1">
      <c r="B13" s="124"/>
      <c r="C13" s="118"/>
      <c r="D13" s="3"/>
      <c r="E13" s="125"/>
    </row>
    <row r="14" spans="2:5" ht="14.25">
      <c r="B14" s="124"/>
      <c r="C14" s="12" t="s">
        <v>532</v>
      </c>
      <c r="E14" s="125"/>
    </row>
    <row r="15" spans="2:5" ht="18.95" customHeight="1">
      <c r="B15" s="124"/>
      <c r="C15" s="40" t="s">
        <v>511</v>
      </c>
      <c r="D15" s="137" t="s">
        <v>1031</v>
      </c>
      <c r="E15" s="125"/>
    </row>
    <row r="16" spans="2:5" ht="18.95" customHeight="1">
      <c r="B16" s="124"/>
      <c r="C16" s="96">
        <v>2</v>
      </c>
      <c r="D16" s="138" t="s">
        <v>512</v>
      </c>
      <c r="E16" s="125"/>
    </row>
    <row r="17" spans="2:5" ht="33" customHeight="1">
      <c r="B17" s="124"/>
      <c r="C17" s="114" t="s">
        <v>513</v>
      </c>
      <c r="D17" s="95" t="s">
        <v>1032</v>
      </c>
      <c r="E17" s="125"/>
    </row>
    <row r="18" spans="2:5" ht="33.950000000000003" customHeight="1">
      <c r="B18" s="124"/>
      <c r="C18" s="114" t="s">
        <v>514</v>
      </c>
      <c r="D18" s="95" t="s">
        <v>515</v>
      </c>
      <c r="E18" s="125"/>
    </row>
    <row r="19" spans="2:5" ht="18.95" hidden="1" customHeight="1">
      <c r="B19" s="124"/>
      <c r="C19" s="92" t="s">
        <v>1033</v>
      </c>
      <c r="D19" s="237" t="s">
        <v>1219</v>
      </c>
      <c r="E19" s="125"/>
    </row>
    <row r="20" spans="2:5" ht="33.6" hidden="1" customHeight="1">
      <c r="B20" s="124"/>
      <c r="C20" s="114" t="s">
        <v>1034</v>
      </c>
      <c r="D20" s="237" t="s">
        <v>1220</v>
      </c>
      <c r="E20" s="125"/>
    </row>
    <row r="21" spans="2:5" ht="45.6" hidden="1" customHeight="1">
      <c r="B21" s="124"/>
      <c r="C21" s="120" t="s">
        <v>1181</v>
      </c>
      <c r="D21" s="95" t="s">
        <v>1182</v>
      </c>
      <c r="E21" s="125"/>
    </row>
    <row r="22" spans="2:5" ht="35.1" hidden="1" customHeight="1">
      <c r="B22" s="124"/>
      <c r="C22" s="120" t="s">
        <v>1183</v>
      </c>
      <c r="D22" s="95" t="s">
        <v>1184</v>
      </c>
      <c r="E22" s="125"/>
    </row>
    <row r="23" spans="2:5" ht="43.5" customHeight="1">
      <c r="B23" s="124"/>
      <c r="C23" s="120" t="s">
        <v>1185</v>
      </c>
      <c r="D23" s="95" t="s">
        <v>1186</v>
      </c>
      <c r="E23" s="125"/>
    </row>
    <row r="24" spans="2:5" ht="16.5" customHeight="1">
      <c r="B24" s="124"/>
      <c r="C24" s="113"/>
      <c r="D24" s="3"/>
      <c r="E24" s="125"/>
    </row>
    <row r="25" spans="2:5" ht="16.5" customHeight="1">
      <c r="B25" s="124"/>
      <c r="C25" s="12" t="s">
        <v>1187</v>
      </c>
      <c r="D25" s="3"/>
      <c r="E25" s="125"/>
    </row>
    <row r="26" spans="2:5" ht="16.5" customHeight="1">
      <c r="B26" s="124"/>
      <c r="C26" s="113" t="s">
        <v>533</v>
      </c>
      <c r="D26" s="130" t="s">
        <v>1199</v>
      </c>
      <c r="E26" s="125"/>
    </row>
    <row r="27" spans="2:5" ht="19.5" customHeight="1">
      <c r="B27" s="124"/>
      <c r="C27" s="117" t="s">
        <v>1188</v>
      </c>
      <c r="D27" s="67" t="s">
        <v>1189</v>
      </c>
      <c r="E27" s="125"/>
    </row>
    <row r="28" spans="2:5" ht="19.5" customHeight="1">
      <c r="B28" s="124"/>
      <c r="C28" s="116"/>
      <c r="D28" s="103" t="s">
        <v>1190</v>
      </c>
      <c r="E28" s="125"/>
    </row>
    <row r="29" spans="2:5" ht="18" customHeight="1">
      <c r="B29" s="124"/>
      <c r="C29" s="117" t="s">
        <v>1191</v>
      </c>
      <c r="D29" s="44" t="s">
        <v>1192</v>
      </c>
      <c r="E29" s="125"/>
    </row>
    <row r="30" spans="2:5" ht="26.45" customHeight="1">
      <c r="B30" s="124"/>
      <c r="C30" s="258"/>
      <c r="D30" s="248" t="s">
        <v>1193</v>
      </c>
      <c r="E30" s="125"/>
    </row>
    <row r="31" spans="2:5" ht="18" customHeight="1">
      <c r="B31" s="124"/>
      <c r="C31" s="116"/>
      <c r="D31" s="259" t="s">
        <v>1194</v>
      </c>
      <c r="E31" s="125"/>
    </row>
    <row r="32" spans="2:5" ht="18.600000000000001" customHeight="1">
      <c r="B32" s="124"/>
      <c r="C32" s="2499" t="s">
        <v>1195</v>
      </c>
      <c r="D32" s="1760"/>
      <c r="E32" s="125"/>
    </row>
    <row r="33" spans="2:5" ht="30" customHeight="1">
      <c r="B33" s="124"/>
      <c r="C33" s="115"/>
      <c r="D33" s="254" t="s">
        <v>1196</v>
      </c>
      <c r="E33" s="125"/>
    </row>
    <row r="34" spans="2:5" ht="57.95" customHeight="1">
      <c r="B34" s="124"/>
      <c r="C34" s="115"/>
      <c r="D34" s="248" t="s">
        <v>1197</v>
      </c>
      <c r="E34" s="125"/>
    </row>
    <row r="35" spans="2:5" ht="46.5" customHeight="1">
      <c r="B35" s="124"/>
      <c r="C35" s="116"/>
      <c r="D35" s="259" t="s">
        <v>1198</v>
      </c>
      <c r="E35" s="125"/>
    </row>
    <row r="36" spans="2:5" ht="23.1" customHeight="1">
      <c r="B36" s="124"/>
      <c r="C36" s="225" t="s">
        <v>1131</v>
      </c>
      <c r="D36" s="237" t="s">
        <v>1200</v>
      </c>
      <c r="E36" s="125"/>
    </row>
    <row r="37" spans="2:5" ht="5.0999999999999996" customHeight="1" thickBot="1">
      <c r="B37" s="126"/>
      <c r="C37" s="127"/>
      <c r="D37" s="128"/>
      <c r="E37" s="129"/>
    </row>
    <row r="38" spans="2:5" ht="14.25" thickBot="1"/>
    <row r="39" spans="2:5" ht="4.5" customHeight="1">
      <c r="B39" s="121"/>
      <c r="C39" s="122"/>
      <c r="D39" s="122"/>
      <c r="E39" s="123"/>
    </row>
    <row r="40" spans="2:5" ht="14.25">
      <c r="B40" s="124"/>
      <c r="C40" s="12" t="s">
        <v>1040</v>
      </c>
      <c r="E40" s="125"/>
    </row>
    <row r="41" spans="2:5" ht="6.6" customHeight="1">
      <c r="B41" s="124"/>
      <c r="C41" s="12"/>
      <c r="E41" s="125"/>
    </row>
    <row r="42" spans="2:5" ht="14.25">
      <c r="B42" s="124"/>
      <c r="C42" s="12" t="s">
        <v>1041</v>
      </c>
      <c r="E42" s="125"/>
    </row>
    <row r="43" spans="2:5">
      <c r="B43" s="124"/>
      <c r="C43" t="s">
        <v>537</v>
      </c>
      <c r="E43" s="125"/>
    </row>
    <row r="44" spans="2:5" ht="17.100000000000001" customHeight="1">
      <c r="B44" s="124"/>
      <c r="C44" s="101" t="s">
        <v>538</v>
      </c>
      <c r="D44" s="67"/>
      <c r="E44" s="125"/>
    </row>
    <row r="45" spans="2:5" ht="32.1" customHeight="1">
      <c r="B45" s="124"/>
      <c r="C45" s="116" t="s">
        <v>539</v>
      </c>
      <c r="D45" s="95" t="s">
        <v>540</v>
      </c>
      <c r="E45" s="125"/>
    </row>
    <row r="46" spans="2:5">
      <c r="B46" s="124"/>
      <c r="C46" s="7" t="s">
        <v>541</v>
      </c>
      <c r="D46" s="8"/>
      <c r="E46" s="125"/>
    </row>
    <row r="47" spans="2:5" ht="42" customHeight="1">
      <c r="B47" s="124"/>
      <c r="C47" s="116" t="s">
        <v>542</v>
      </c>
      <c r="D47" s="95" t="s">
        <v>543</v>
      </c>
      <c r="E47" s="125"/>
    </row>
    <row r="48" spans="2:5" ht="16.5" customHeight="1">
      <c r="B48" s="124"/>
      <c r="C48" s="131" t="s">
        <v>1042</v>
      </c>
      <c r="D48" s="102"/>
      <c r="E48" s="125"/>
    </row>
    <row r="49" spans="2:5" ht="32.450000000000003" customHeight="1">
      <c r="B49" s="124"/>
      <c r="C49" s="115" t="s">
        <v>1043</v>
      </c>
      <c r="D49" s="133" t="s">
        <v>1044</v>
      </c>
      <c r="E49" s="125"/>
    </row>
    <row r="50" spans="2:5" ht="30.6" customHeight="1">
      <c r="B50" s="124"/>
      <c r="C50" s="115">
        <v>2</v>
      </c>
      <c r="D50" s="134" t="s">
        <v>1045</v>
      </c>
      <c r="E50" s="125"/>
    </row>
    <row r="51" spans="2:5" ht="15.95" customHeight="1">
      <c r="B51" s="124"/>
      <c r="C51" s="116"/>
      <c r="D51" s="135" t="s">
        <v>531</v>
      </c>
      <c r="E51" s="125"/>
    </row>
    <row r="52" spans="2:5" ht="15.95" customHeight="1">
      <c r="B52" s="124"/>
      <c r="C52" s="131" t="s">
        <v>1221</v>
      </c>
      <c r="D52" s="102"/>
      <c r="E52" s="125"/>
    </row>
    <row r="53" spans="2:5" ht="20.100000000000001" customHeight="1">
      <c r="B53" s="124"/>
      <c r="C53" s="115" t="s">
        <v>1222</v>
      </c>
      <c r="D53" s="268" t="s">
        <v>1223</v>
      </c>
      <c r="E53" s="125"/>
    </row>
    <row r="54" spans="2:5" ht="17.45" customHeight="1">
      <c r="B54" s="124"/>
      <c r="C54" s="115">
        <v>2</v>
      </c>
      <c r="D54" s="134" t="s">
        <v>1224</v>
      </c>
      <c r="E54" s="125"/>
    </row>
    <row r="55" spans="2:5" ht="29.1" customHeight="1">
      <c r="B55" s="124"/>
      <c r="C55" s="116">
        <v>3</v>
      </c>
      <c r="D55" s="135" t="s">
        <v>1225</v>
      </c>
      <c r="E55" s="125"/>
    </row>
    <row r="56" spans="2:5" ht="6.95" customHeight="1">
      <c r="B56" s="124"/>
      <c r="E56" s="125"/>
    </row>
    <row r="57" spans="2:5" ht="14.25">
      <c r="B57" s="124"/>
      <c r="C57" s="12" t="s">
        <v>1035</v>
      </c>
      <c r="E57" s="125"/>
    </row>
    <row r="58" spans="2:5">
      <c r="B58" s="124"/>
      <c r="C58" t="s">
        <v>1036</v>
      </c>
      <c r="E58" s="125"/>
    </row>
    <row r="59" spans="2:5">
      <c r="B59" s="124"/>
      <c r="C59" s="101" t="s">
        <v>1046</v>
      </c>
      <c r="D59" s="67"/>
      <c r="E59" s="125"/>
    </row>
    <row r="60" spans="2:5" ht="15.95" customHeight="1">
      <c r="B60" s="124"/>
      <c r="C60" s="7" t="s">
        <v>1047</v>
      </c>
      <c r="D60" s="137" t="s">
        <v>1048</v>
      </c>
      <c r="E60" s="125"/>
    </row>
    <row r="61" spans="2:5" ht="15.95" customHeight="1">
      <c r="B61" s="124"/>
      <c r="C61" s="266" t="s">
        <v>1049</v>
      </c>
      <c r="D61" s="265" t="s">
        <v>1240</v>
      </c>
      <c r="E61" s="125"/>
    </row>
    <row r="62" spans="2:5" ht="15.95" customHeight="1">
      <c r="B62" s="124"/>
      <c r="C62" s="266" t="s">
        <v>1050</v>
      </c>
      <c r="D62" s="263" t="s">
        <v>1051</v>
      </c>
      <c r="E62" s="125"/>
    </row>
    <row r="63" spans="2:5" ht="15.95" customHeight="1">
      <c r="B63" s="124"/>
      <c r="C63" s="266" t="s">
        <v>1066</v>
      </c>
      <c r="D63" s="263" t="s">
        <v>1232</v>
      </c>
      <c r="E63" s="125"/>
    </row>
    <row r="64" spans="2:5" ht="15.95" customHeight="1">
      <c r="B64" s="124"/>
      <c r="C64" s="266" t="s">
        <v>1068</v>
      </c>
      <c r="D64" s="263" t="s">
        <v>1233</v>
      </c>
      <c r="E64" s="125"/>
    </row>
    <row r="65" spans="2:5" ht="15.95" customHeight="1">
      <c r="B65" s="124"/>
      <c r="C65" s="266" t="s">
        <v>1070</v>
      </c>
      <c r="D65" s="263" t="s">
        <v>1234</v>
      </c>
      <c r="E65" s="125"/>
    </row>
    <row r="66" spans="2:5" ht="15.95" customHeight="1">
      <c r="B66" s="124"/>
      <c r="C66" s="266" t="s">
        <v>1072</v>
      </c>
      <c r="D66" s="263" t="s">
        <v>1235</v>
      </c>
      <c r="E66" s="125"/>
    </row>
    <row r="67" spans="2:5" ht="15.95" customHeight="1">
      <c r="B67" s="124"/>
      <c r="C67" s="266" t="s">
        <v>1074</v>
      </c>
      <c r="D67" s="263" t="s">
        <v>1236</v>
      </c>
      <c r="E67" s="125"/>
    </row>
    <row r="68" spans="2:5" ht="15.95" customHeight="1">
      <c r="B68" s="124"/>
      <c r="C68" s="266" t="s">
        <v>1076</v>
      </c>
      <c r="D68" s="263" t="s">
        <v>1237</v>
      </c>
      <c r="E68" s="125"/>
    </row>
    <row r="69" spans="2:5" ht="15.95" customHeight="1">
      <c r="B69" s="124"/>
      <c r="C69" s="266" t="s">
        <v>1078</v>
      </c>
      <c r="D69" s="263" t="s">
        <v>1238</v>
      </c>
      <c r="E69" s="125"/>
    </row>
    <row r="70" spans="2:5" ht="15.95" customHeight="1">
      <c r="B70" s="124"/>
      <c r="C70" s="266" t="s">
        <v>1242</v>
      </c>
      <c r="D70" s="263" t="s">
        <v>1239</v>
      </c>
      <c r="E70" s="125"/>
    </row>
    <row r="71" spans="2:5" ht="15.95" customHeight="1">
      <c r="B71" s="124"/>
      <c r="C71" s="267">
        <v>2</v>
      </c>
      <c r="D71" s="264" t="s">
        <v>1241</v>
      </c>
      <c r="E71" s="125"/>
    </row>
    <row r="72" spans="2:5">
      <c r="B72" s="124"/>
      <c r="C72" s="101" t="s">
        <v>1227</v>
      </c>
      <c r="D72" s="67"/>
      <c r="E72" s="125"/>
    </row>
    <row r="73" spans="2:5" ht="92.1" hidden="1" customHeight="1">
      <c r="B73" s="124"/>
      <c r="C73" s="115" t="s">
        <v>1280</v>
      </c>
      <c r="D73" s="133" t="s">
        <v>1229</v>
      </c>
      <c r="E73" s="125"/>
    </row>
    <row r="74" spans="2:5" ht="18.95" customHeight="1">
      <c r="B74" s="124"/>
      <c r="C74" s="267" t="s">
        <v>1281</v>
      </c>
      <c r="D74" s="262" t="s">
        <v>1243</v>
      </c>
      <c r="E74" s="125"/>
    </row>
    <row r="75" spans="2:5" ht="5.45" customHeight="1" thickBot="1">
      <c r="B75" s="126"/>
      <c r="C75" s="109"/>
      <c r="D75" s="109"/>
      <c r="E75" s="129"/>
    </row>
    <row r="76" spans="2:5" ht="8.4499999999999993" customHeight="1" thickBot="1">
      <c r="C76" s="113"/>
      <c r="D76" s="3"/>
    </row>
    <row r="77" spans="2:5" ht="5.45" customHeight="1">
      <c r="B77" s="121"/>
      <c r="C77" s="122"/>
      <c r="D77" s="122"/>
      <c r="E77" s="123"/>
    </row>
    <row r="78" spans="2:5" ht="14.25">
      <c r="B78" s="124"/>
      <c r="C78" s="12" t="s">
        <v>1052</v>
      </c>
      <c r="E78" s="125"/>
    </row>
    <row r="79" spans="2:5" ht="6.6" customHeight="1">
      <c r="B79" s="124"/>
      <c r="C79" s="12"/>
      <c r="E79" s="125"/>
    </row>
    <row r="80" spans="2:5" ht="14.25">
      <c r="B80" s="124"/>
      <c r="C80" s="12" t="s">
        <v>1041</v>
      </c>
      <c r="E80" s="125"/>
    </row>
    <row r="81" spans="2:5">
      <c r="B81" s="124"/>
      <c r="C81" t="s">
        <v>537</v>
      </c>
      <c r="E81" s="125"/>
    </row>
    <row r="82" spans="2:5" ht="15.95" customHeight="1">
      <c r="B82" s="124"/>
      <c r="C82" s="131" t="s">
        <v>1053</v>
      </c>
      <c r="D82" s="102"/>
      <c r="E82" s="125"/>
    </row>
    <row r="83" spans="2:5" ht="15.95" customHeight="1">
      <c r="B83" s="124"/>
      <c r="C83" s="115" t="s">
        <v>1054</v>
      </c>
      <c r="D83" s="100" t="s">
        <v>1055</v>
      </c>
      <c r="E83" s="125"/>
    </row>
    <row r="84" spans="2:5" ht="15.95" customHeight="1">
      <c r="B84" s="124"/>
      <c r="C84" s="115">
        <v>2</v>
      </c>
      <c r="D84" s="132" t="s">
        <v>1056</v>
      </c>
      <c r="E84" s="125"/>
    </row>
    <row r="85" spans="2:5" ht="30.6" customHeight="1">
      <c r="B85" s="124"/>
      <c r="C85" s="114" t="s">
        <v>1057</v>
      </c>
      <c r="D85" s="95" t="s">
        <v>1058</v>
      </c>
      <c r="E85" s="125"/>
    </row>
    <row r="86" spans="2:5" ht="15.6" customHeight="1">
      <c r="B86" s="124"/>
      <c r="C86" s="131" t="s">
        <v>1088</v>
      </c>
      <c r="D86" s="102"/>
      <c r="E86" s="125"/>
    </row>
    <row r="87" spans="2:5" ht="15.6" customHeight="1">
      <c r="B87" s="124"/>
      <c r="C87" s="115" t="s">
        <v>1089</v>
      </c>
      <c r="D87" s="95" t="s">
        <v>1090</v>
      </c>
      <c r="E87" s="125"/>
    </row>
    <row r="88" spans="2:5" ht="42.95" customHeight="1">
      <c r="B88" s="124"/>
      <c r="C88" s="116">
        <v>2</v>
      </c>
      <c r="D88" s="95" t="s">
        <v>1297</v>
      </c>
      <c r="E88" s="125"/>
    </row>
    <row r="89" spans="2:5" ht="15.95" customHeight="1">
      <c r="B89" s="124"/>
      <c r="C89" s="131" t="s">
        <v>1221</v>
      </c>
      <c r="D89" s="102"/>
      <c r="E89" s="125"/>
    </row>
    <row r="90" spans="2:5" ht="17.45" customHeight="1">
      <c r="B90" s="124"/>
      <c r="C90" s="115" t="s">
        <v>1222</v>
      </c>
      <c r="D90" s="133" t="s">
        <v>1223</v>
      </c>
      <c r="E90" s="125"/>
    </row>
    <row r="91" spans="2:5" ht="17.45" customHeight="1">
      <c r="B91" s="124"/>
      <c r="C91" s="115">
        <v>2</v>
      </c>
      <c r="D91" s="134" t="s">
        <v>1224</v>
      </c>
      <c r="E91" s="125"/>
    </row>
    <row r="92" spans="2:5" ht="30.6" customHeight="1">
      <c r="B92" s="124"/>
      <c r="C92" s="116">
        <v>3</v>
      </c>
      <c r="D92" s="234" t="s">
        <v>1230</v>
      </c>
      <c r="E92" s="125"/>
    </row>
    <row r="93" spans="2:5" ht="6.95" customHeight="1">
      <c r="B93" s="124"/>
      <c r="E93" s="125"/>
    </row>
    <row r="94" spans="2:5" ht="14.25">
      <c r="B94" s="124"/>
      <c r="C94" s="12" t="s">
        <v>1035</v>
      </c>
      <c r="E94" s="125"/>
    </row>
    <row r="95" spans="2:5">
      <c r="B95" s="124"/>
      <c r="C95" t="s">
        <v>1036</v>
      </c>
      <c r="E95" s="125"/>
    </row>
    <row r="96" spans="2:5">
      <c r="B96" s="124"/>
      <c r="C96" s="101" t="s">
        <v>1059</v>
      </c>
      <c r="D96" s="67"/>
      <c r="E96" s="125"/>
    </row>
    <row r="97" spans="2:5" ht="32.450000000000003" customHeight="1">
      <c r="B97" s="124"/>
      <c r="C97" s="116" t="s">
        <v>1060</v>
      </c>
      <c r="D97" s="237" t="s">
        <v>1061</v>
      </c>
      <c r="E97" s="125"/>
    </row>
    <row r="98" spans="2:5" ht="16.5" customHeight="1">
      <c r="B98" s="124"/>
      <c r="C98" s="131" t="s">
        <v>1094</v>
      </c>
      <c r="D98" s="270"/>
      <c r="E98" s="125"/>
    </row>
    <row r="99" spans="2:5" ht="16.5" customHeight="1">
      <c r="B99" s="124"/>
      <c r="C99" s="115" t="s">
        <v>1298</v>
      </c>
      <c r="D99" s="238" t="s">
        <v>1299</v>
      </c>
      <c r="E99" s="125"/>
    </row>
    <row r="100" spans="2:5" ht="16.5" customHeight="1">
      <c r="B100" s="124"/>
      <c r="C100" s="266" t="s">
        <v>1300</v>
      </c>
      <c r="D100" s="272" t="s">
        <v>1301</v>
      </c>
      <c r="E100" s="125"/>
    </row>
    <row r="101" spans="2:5" ht="16.5" customHeight="1">
      <c r="B101" s="124"/>
      <c r="C101" s="266" t="s">
        <v>1302</v>
      </c>
      <c r="D101" s="272" t="s">
        <v>1303</v>
      </c>
      <c r="E101" s="125"/>
    </row>
    <row r="102" spans="2:5" ht="16.5" customHeight="1">
      <c r="B102" s="124"/>
      <c r="C102" s="266" t="s">
        <v>1304</v>
      </c>
      <c r="D102" s="272" t="s">
        <v>1305</v>
      </c>
      <c r="E102" s="125"/>
    </row>
    <row r="103" spans="2:5" ht="16.5" customHeight="1">
      <c r="B103" s="124"/>
      <c r="C103" s="266" t="s">
        <v>1306</v>
      </c>
      <c r="D103" s="272" t="s">
        <v>1307</v>
      </c>
      <c r="E103" s="125"/>
    </row>
    <row r="104" spans="2:5" ht="16.5" customHeight="1">
      <c r="B104" s="124"/>
      <c r="C104" s="266" t="s">
        <v>1308</v>
      </c>
      <c r="D104" s="272" t="s">
        <v>1309</v>
      </c>
      <c r="E104" s="125"/>
    </row>
    <row r="105" spans="2:5" ht="16.5" customHeight="1">
      <c r="B105" s="124"/>
      <c r="C105" s="266" t="s">
        <v>1310</v>
      </c>
      <c r="D105" s="272" t="s">
        <v>1311</v>
      </c>
      <c r="E105" s="125"/>
    </row>
    <row r="106" spans="2:5" ht="16.5" customHeight="1">
      <c r="B106" s="124"/>
      <c r="C106" s="266" t="s">
        <v>1312</v>
      </c>
      <c r="D106" s="272" t="s">
        <v>1313</v>
      </c>
      <c r="E106" s="125"/>
    </row>
    <row r="107" spans="2:5" ht="16.5" customHeight="1">
      <c r="B107" s="124"/>
      <c r="C107" s="266" t="s">
        <v>1314</v>
      </c>
      <c r="D107" s="272" t="s">
        <v>1315</v>
      </c>
      <c r="E107" s="125"/>
    </row>
    <row r="108" spans="2:5" ht="16.5" customHeight="1">
      <c r="B108" s="124"/>
      <c r="C108" s="266" t="s">
        <v>1316</v>
      </c>
      <c r="D108" s="272" t="s">
        <v>1317</v>
      </c>
      <c r="E108" s="125"/>
    </row>
    <row r="109" spans="2:5" ht="16.5" customHeight="1">
      <c r="B109" s="124"/>
      <c r="C109" s="266" t="s">
        <v>1318</v>
      </c>
      <c r="D109" s="272" t="s">
        <v>1319</v>
      </c>
      <c r="E109" s="125"/>
    </row>
    <row r="110" spans="2:5" ht="16.5" customHeight="1">
      <c r="B110" s="124"/>
      <c r="C110" s="266" t="s">
        <v>1320</v>
      </c>
      <c r="D110" s="283" t="s">
        <v>1321</v>
      </c>
      <c r="E110" s="125"/>
    </row>
    <row r="111" spans="2:5" ht="16.5" customHeight="1">
      <c r="B111" s="124"/>
      <c r="C111" s="115">
        <v>2</v>
      </c>
      <c r="D111" s="237" t="s">
        <v>1322</v>
      </c>
      <c r="E111" s="125"/>
    </row>
    <row r="112" spans="2:5" ht="16.5" customHeight="1">
      <c r="B112" s="124"/>
      <c r="C112" s="115">
        <v>3</v>
      </c>
      <c r="D112" s="284" t="s">
        <v>1323</v>
      </c>
      <c r="E112" s="125"/>
    </row>
    <row r="113" spans="2:5" ht="41.1" customHeight="1">
      <c r="B113" s="124"/>
      <c r="C113" s="285">
        <v>4</v>
      </c>
      <c r="D113" s="234" t="s">
        <v>1336</v>
      </c>
      <c r="E113" s="125"/>
    </row>
    <row r="114" spans="2:5" ht="17.45" customHeight="1">
      <c r="B114" s="124"/>
      <c r="C114" s="131" t="s">
        <v>1324</v>
      </c>
      <c r="D114" s="270"/>
      <c r="E114" s="125"/>
    </row>
    <row r="115" spans="2:5" ht="44.1" customHeight="1">
      <c r="B115" s="124"/>
      <c r="C115" s="115" t="s">
        <v>1325</v>
      </c>
      <c r="D115" s="238" t="s">
        <v>1326</v>
      </c>
      <c r="E115" s="125"/>
    </row>
    <row r="116" spans="2:5" ht="56.45" customHeight="1">
      <c r="B116" s="124"/>
      <c r="C116" s="266">
        <v>6</v>
      </c>
      <c r="D116" s="272" t="s">
        <v>1333</v>
      </c>
      <c r="E116" s="125"/>
    </row>
    <row r="117" spans="2:5" ht="42.95" customHeight="1">
      <c r="B117" s="124"/>
      <c r="C117" s="285">
        <v>8</v>
      </c>
      <c r="D117" s="234" t="s">
        <v>1334</v>
      </c>
      <c r="E117" s="125"/>
    </row>
    <row r="118" spans="2:5" ht="15.6" customHeight="1">
      <c r="B118" s="124"/>
      <c r="C118" s="286" t="s">
        <v>1327</v>
      </c>
      <c r="D118" s="270"/>
      <c r="E118" s="125"/>
    </row>
    <row r="119" spans="2:5" ht="15.6" customHeight="1">
      <c r="B119" s="124"/>
      <c r="C119" s="115" t="s">
        <v>1328</v>
      </c>
      <c r="D119" s="237" t="s">
        <v>1329</v>
      </c>
      <c r="E119" s="125"/>
    </row>
    <row r="120" spans="2:5" ht="27" customHeight="1">
      <c r="B120" s="124"/>
      <c r="C120" s="266">
        <v>2</v>
      </c>
      <c r="D120" s="237" t="s">
        <v>1330</v>
      </c>
      <c r="E120" s="125"/>
    </row>
    <row r="121" spans="2:5" ht="27.6" customHeight="1">
      <c r="B121" s="124"/>
      <c r="C121" s="266">
        <v>3</v>
      </c>
      <c r="D121" s="237" t="s">
        <v>1331</v>
      </c>
      <c r="E121" s="125"/>
    </row>
    <row r="122" spans="2:5" ht="30.6" customHeight="1">
      <c r="B122" s="124"/>
      <c r="C122" s="285">
        <v>4</v>
      </c>
      <c r="D122" s="237" t="s">
        <v>1332</v>
      </c>
      <c r="E122" s="125"/>
    </row>
    <row r="123" spans="2:5">
      <c r="B123" s="124"/>
      <c r="C123" s="7" t="s">
        <v>1062</v>
      </c>
      <c r="D123" s="8"/>
      <c r="E123" s="125"/>
    </row>
    <row r="124" spans="2:5" ht="48" customHeight="1">
      <c r="B124" s="124"/>
      <c r="C124" s="115" t="s">
        <v>1063</v>
      </c>
      <c r="D124" s="238" t="s">
        <v>1244</v>
      </c>
      <c r="E124" s="125"/>
    </row>
    <row r="125" spans="2:5" ht="15.95" customHeight="1">
      <c r="B125" s="124"/>
      <c r="C125" s="236" t="s">
        <v>1049</v>
      </c>
      <c r="D125" s="235" t="s">
        <v>1064</v>
      </c>
      <c r="E125" s="125"/>
    </row>
    <row r="126" spans="2:5" ht="15.95" customHeight="1">
      <c r="B126" s="124"/>
      <c r="C126" s="236" t="s">
        <v>1050</v>
      </c>
      <c r="D126" s="235" t="s">
        <v>1065</v>
      </c>
      <c r="E126" s="125"/>
    </row>
    <row r="127" spans="2:5" ht="15.95" customHeight="1">
      <c r="B127" s="124"/>
      <c r="C127" s="236" t="s">
        <v>1066</v>
      </c>
      <c r="D127" s="235" t="s">
        <v>1067</v>
      </c>
      <c r="E127" s="125"/>
    </row>
    <row r="128" spans="2:5" ht="15.95" customHeight="1">
      <c r="B128" s="124"/>
      <c r="C128" s="236" t="s">
        <v>1068</v>
      </c>
      <c r="D128" s="235" t="s">
        <v>1069</v>
      </c>
      <c r="E128" s="125"/>
    </row>
    <row r="129" spans="2:5" ht="15.95" customHeight="1">
      <c r="B129" s="124"/>
      <c r="C129" s="236" t="s">
        <v>1070</v>
      </c>
      <c r="D129" s="235" t="s">
        <v>1071</v>
      </c>
      <c r="E129" s="125"/>
    </row>
    <row r="130" spans="2:5" ht="15.95" customHeight="1">
      <c r="B130" s="124"/>
      <c r="C130" s="236" t="s">
        <v>1072</v>
      </c>
      <c r="D130" s="235" t="s">
        <v>1073</v>
      </c>
      <c r="E130" s="125"/>
    </row>
    <row r="131" spans="2:5" ht="15.95" customHeight="1">
      <c r="B131" s="124"/>
      <c r="C131" s="236" t="s">
        <v>1074</v>
      </c>
      <c r="D131" s="235" t="s">
        <v>1075</v>
      </c>
      <c r="E131" s="125"/>
    </row>
    <row r="132" spans="2:5" ht="15.95" customHeight="1">
      <c r="B132" s="124"/>
      <c r="C132" s="236" t="s">
        <v>1076</v>
      </c>
      <c r="D132" s="235" t="s">
        <v>1077</v>
      </c>
      <c r="E132" s="125"/>
    </row>
    <row r="133" spans="2:5" ht="15.95" customHeight="1">
      <c r="B133" s="124"/>
      <c r="C133" s="287" t="s">
        <v>1078</v>
      </c>
      <c r="D133" s="239" t="s">
        <v>1079</v>
      </c>
      <c r="E133" s="125"/>
    </row>
    <row r="134" spans="2:5" ht="32.1" customHeight="1">
      <c r="B134" s="124"/>
      <c r="C134" s="241">
        <v>2</v>
      </c>
      <c r="D134" s="95" t="s">
        <v>1080</v>
      </c>
      <c r="E134" s="125"/>
    </row>
    <row r="135" spans="2:5">
      <c r="B135" s="124"/>
      <c r="C135" s="101" t="s">
        <v>1046</v>
      </c>
      <c r="D135" s="67"/>
      <c r="E135" s="125"/>
    </row>
    <row r="136" spans="2:5" ht="15.95" customHeight="1">
      <c r="B136" s="124"/>
      <c r="C136" s="7" t="s">
        <v>1047</v>
      </c>
      <c r="D136" s="137" t="s">
        <v>1048</v>
      </c>
      <c r="E136" s="125"/>
    </row>
    <row r="137" spans="2:5" ht="15.95" customHeight="1">
      <c r="B137" s="124"/>
      <c r="C137" s="266" t="s">
        <v>1049</v>
      </c>
      <c r="D137" s="263" t="s">
        <v>1240</v>
      </c>
      <c r="E137" s="125"/>
    </row>
    <row r="138" spans="2:5" ht="15.95" customHeight="1">
      <c r="B138" s="124"/>
      <c r="C138" s="266" t="s">
        <v>1050</v>
      </c>
      <c r="D138" s="263" t="s">
        <v>1051</v>
      </c>
      <c r="E138" s="125"/>
    </row>
    <row r="139" spans="2:5" ht="15.95" customHeight="1">
      <c r="B139" s="124"/>
      <c r="C139" s="266" t="s">
        <v>1066</v>
      </c>
      <c r="D139" s="263" t="s">
        <v>1232</v>
      </c>
      <c r="E139" s="125"/>
    </row>
    <row r="140" spans="2:5" ht="15.95" customHeight="1">
      <c r="B140" s="124"/>
      <c r="C140" s="266" t="s">
        <v>1068</v>
      </c>
      <c r="D140" s="263" t="s">
        <v>1233</v>
      </c>
      <c r="E140" s="125"/>
    </row>
    <row r="141" spans="2:5" ht="18.600000000000001" customHeight="1">
      <c r="B141" s="124"/>
      <c r="C141" s="266" t="s">
        <v>1070</v>
      </c>
      <c r="D141" s="265" t="s">
        <v>1234</v>
      </c>
      <c r="E141" s="125"/>
    </row>
    <row r="142" spans="2:5" ht="18.600000000000001" customHeight="1">
      <c r="B142" s="124"/>
      <c r="C142" s="266" t="s">
        <v>1072</v>
      </c>
      <c r="D142" s="265" t="s">
        <v>1235</v>
      </c>
      <c r="E142" s="125"/>
    </row>
    <row r="143" spans="2:5" ht="15.95" customHeight="1">
      <c r="B143" s="124"/>
      <c r="C143" s="266" t="s">
        <v>1074</v>
      </c>
      <c r="D143" s="263" t="s">
        <v>1236</v>
      </c>
      <c r="E143" s="125"/>
    </row>
    <row r="144" spans="2:5" ht="15.95" customHeight="1">
      <c r="B144" s="124"/>
      <c r="C144" s="266" t="s">
        <v>1076</v>
      </c>
      <c r="D144" s="263" t="s">
        <v>1237</v>
      </c>
      <c r="E144" s="125"/>
    </row>
    <row r="145" spans="2:5" ht="15.95" customHeight="1">
      <c r="B145" s="124"/>
      <c r="C145" s="266" t="s">
        <v>1078</v>
      </c>
      <c r="D145" s="263" t="s">
        <v>1238</v>
      </c>
      <c r="E145" s="125"/>
    </row>
    <row r="146" spans="2:5" ht="15.95" customHeight="1">
      <c r="B146" s="124"/>
      <c r="C146" s="266" t="s">
        <v>1242</v>
      </c>
      <c r="D146" s="263" t="s">
        <v>1239</v>
      </c>
      <c r="E146" s="125"/>
    </row>
    <row r="147" spans="2:5" ht="15.95" customHeight="1">
      <c r="B147" s="124"/>
      <c r="C147" s="267">
        <v>2</v>
      </c>
      <c r="D147" s="264" t="s">
        <v>1241</v>
      </c>
      <c r="E147" s="125"/>
    </row>
    <row r="148" spans="2:5">
      <c r="B148" s="124"/>
      <c r="C148" s="101" t="s">
        <v>1227</v>
      </c>
      <c r="D148" s="67"/>
      <c r="E148" s="125"/>
    </row>
    <row r="149" spans="2:5" ht="97.5" customHeight="1">
      <c r="B149" s="124"/>
      <c r="C149" s="115" t="s">
        <v>1228</v>
      </c>
      <c r="D149" s="133" t="s">
        <v>1335</v>
      </c>
      <c r="E149" s="125"/>
    </row>
    <row r="150" spans="2:5" ht="18.95" customHeight="1">
      <c r="B150" s="124"/>
      <c r="C150" s="267">
        <v>2</v>
      </c>
      <c r="D150" s="262" t="s">
        <v>1243</v>
      </c>
      <c r="E150" s="125"/>
    </row>
    <row r="151" spans="2:5" ht="6.95" customHeight="1" thickBot="1">
      <c r="B151" s="126"/>
      <c r="C151" s="127"/>
      <c r="D151" s="128"/>
      <c r="E151" s="129"/>
    </row>
    <row r="152" spans="2:5" ht="8.1" customHeight="1" thickBot="1">
      <c r="C152" s="113"/>
      <c r="D152" s="3"/>
    </row>
    <row r="153" spans="2:5" ht="5.45" customHeight="1">
      <c r="B153" s="121"/>
      <c r="C153" s="122"/>
      <c r="D153" s="122"/>
      <c r="E153" s="123"/>
    </row>
    <row r="154" spans="2:5" ht="14.25">
      <c r="B154" s="124"/>
      <c r="C154" s="12" t="s">
        <v>1081</v>
      </c>
      <c r="E154" s="125"/>
    </row>
    <row r="155" spans="2:5" ht="6.6" customHeight="1">
      <c r="B155" s="124"/>
      <c r="C155" s="12"/>
      <c r="E155" s="125"/>
    </row>
    <row r="156" spans="2:5" ht="14.25">
      <c r="B156" s="124"/>
      <c r="C156" s="12" t="s">
        <v>1041</v>
      </c>
      <c r="E156" s="125"/>
    </row>
    <row r="157" spans="2:5">
      <c r="B157" s="124"/>
      <c r="C157" t="s">
        <v>537</v>
      </c>
      <c r="E157" s="125"/>
    </row>
    <row r="158" spans="2:5" ht="15.95" customHeight="1">
      <c r="B158" s="124"/>
      <c r="C158" s="131" t="s">
        <v>1082</v>
      </c>
      <c r="D158" s="102"/>
      <c r="E158" s="125"/>
    </row>
    <row r="159" spans="2:5" ht="15.95" customHeight="1">
      <c r="B159" s="124"/>
      <c r="C159" s="115" t="s">
        <v>1083</v>
      </c>
      <c r="D159" s="100" t="s">
        <v>1084</v>
      </c>
      <c r="E159" s="125"/>
    </row>
    <row r="160" spans="2:5" ht="15.95" customHeight="1">
      <c r="B160" s="124"/>
      <c r="C160" s="115">
        <v>2</v>
      </c>
      <c r="D160" s="132" t="s">
        <v>1085</v>
      </c>
      <c r="E160" s="125"/>
    </row>
    <row r="161" spans="2:5" ht="17.45" customHeight="1">
      <c r="B161" s="124"/>
      <c r="C161" s="114" t="s">
        <v>1086</v>
      </c>
      <c r="D161" s="95" t="s">
        <v>1087</v>
      </c>
      <c r="E161" s="125"/>
    </row>
    <row r="162" spans="2:5" ht="17.100000000000001" customHeight="1">
      <c r="B162" s="124"/>
      <c r="C162" s="131" t="s">
        <v>1088</v>
      </c>
      <c r="D162" s="102"/>
      <c r="E162" s="125"/>
    </row>
    <row r="163" spans="2:5" ht="17.100000000000001" customHeight="1">
      <c r="B163" s="124"/>
      <c r="C163" s="115" t="s">
        <v>1089</v>
      </c>
      <c r="D163" s="133" t="s">
        <v>1090</v>
      </c>
      <c r="E163" s="125"/>
    </row>
    <row r="164" spans="2:5" ht="44.45" customHeight="1">
      <c r="B164" s="124"/>
      <c r="C164" s="115">
        <v>2</v>
      </c>
      <c r="D164" s="134" t="s">
        <v>1091</v>
      </c>
      <c r="E164" s="125"/>
    </row>
    <row r="165" spans="2:5" ht="17.100000000000001" customHeight="1">
      <c r="B165" s="124"/>
      <c r="C165" s="116"/>
      <c r="D165" s="135" t="s">
        <v>531</v>
      </c>
      <c r="E165" s="125"/>
    </row>
    <row r="166" spans="2:5" ht="17.100000000000001" customHeight="1">
      <c r="B166" s="124"/>
      <c r="C166" s="131" t="s">
        <v>1221</v>
      </c>
      <c r="D166" s="102"/>
      <c r="E166" s="125"/>
    </row>
    <row r="167" spans="2:5" ht="17.100000000000001" customHeight="1">
      <c r="B167" s="124"/>
      <c r="C167" s="115" t="s">
        <v>1222</v>
      </c>
      <c r="D167" s="133" t="s">
        <v>1223</v>
      </c>
      <c r="E167" s="125"/>
    </row>
    <row r="168" spans="2:5" ht="17.100000000000001" customHeight="1">
      <c r="B168" s="124"/>
      <c r="C168" s="115">
        <v>2</v>
      </c>
      <c r="D168" s="134" t="s">
        <v>1224</v>
      </c>
      <c r="E168" s="125"/>
    </row>
    <row r="169" spans="2:5" ht="30.6" customHeight="1">
      <c r="B169" s="124"/>
      <c r="C169" s="116">
        <v>3</v>
      </c>
      <c r="D169" s="135" t="s">
        <v>1231</v>
      </c>
      <c r="E169" s="125"/>
    </row>
    <row r="170" spans="2:5" ht="8.1" customHeight="1">
      <c r="B170" s="124"/>
      <c r="C170" s="113"/>
      <c r="D170" s="3"/>
      <c r="E170" s="125"/>
    </row>
    <row r="171" spans="2:5" ht="14.25">
      <c r="B171" s="124"/>
      <c r="C171" s="12" t="s">
        <v>1035</v>
      </c>
      <c r="E171" s="125"/>
    </row>
    <row r="172" spans="2:5">
      <c r="B172" s="124"/>
      <c r="C172" t="s">
        <v>1036</v>
      </c>
      <c r="E172" s="125"/>
    </row>
    <row r="173" spans="2:5">
      <c r="B173" s="124"/>
      <c r="C173" s="101" t="s">
        <v>1059</v>
      </c>
      <c r="D173" s="67"/>
      <c r="E173" s="125"/>
    </row>
    <row r="174" spans="2:5" ht="33" customHeight="1">
      <c r="B174" s="124"/>
      <c r="C174" s="116" t="s">
        <v>1092</v>
      </c>
      <c r="D174" s="237" t="s">
        <v>1093</v>
      </c>
      <c r="E174" s="125"/>
    </row>
    <row r="175" spans="2:5">
      <c r="B175" s="124"/>
      <c r="C175" s="40" t="s">
        <v>1094</v>
      </c>
      <c r="D175" s="8"/>
      <c r="E175" s="125"/>
    </row>
    <row r="176" spans="2:5" ht="16.5" customHeight="1">
      <c r="B176" s="124"/>
      <c r="C176" s="119" t="s">
        <v>1095</v>
      </c>
      <c r="D176" s="240" t="s">
        <v>1337</v>
      </c>
      <c r="E176" s="125"/>
    </row>
    <row r="177" spans="2:5" ht="15" customHeight="1">
      <c r="B177" s="124"/>
      <c r="C177" s="288" t="s">
        <v>1300</v>
      </c>
      <c r="D177" s="289" t="s">
        <v>1338</v>
      </c>
      <c r="E177" s="125"/>
    </row>
    <row r="178" spans="2:5" ht="15" customHeight="1">
      <c r="B178" s="124"/>
      <c r="C178" s="288" t="s">
        <v>1302</v>
      </c>
      <c r="D178" s="289" t="s">
        <v>1307</v>
      </c>
      <c r="E178" s="125"/>
    </row>
    <row r="179" spans="2:5" ht="15" customHeight="1">
      <c r="B179" s="124"/>
      <c r="C179" s="288" t="s">
        <v>1304</v>
      </c>
      <c r="D179" s="289" t="s">
        <v>1315</v>
      </c>
      <c r="E179" s="125"/>
    </row>
    <row r="180" spans="2:5" ht="15" customHeight="1">
      <c r="B180" s="124"/>
      <c r="C180" s="288" t="s">
        <v>1306</v>
      </c>
      <c r="D180" s="289" t="s">
        <v>1339</v>
      </c>
      <c r="E180" s="125"/>
    </row>
    <row r="181" spans="2:5" ht="15" customHeight="1">
      <c r="B181" s="124"/>
      <c r="C181" s="288" t="s">
        <v>1308</v>
      </c>
      <c r="D181" s="289" t="s">
        <v>1319</v>
      </c>
      <c r="E181" s="125"/>
    </row>
    <row r="182" spans="2:5" ht="15" customHeight="1">
      <c r="B182" s="124"/>
      <c r="C182" s="288" t="s">
        <v>1310</v>
      </c>
      <c r="D182" s="289" t="s">
        <v>1340</v>
      </c>
      <c r="E182" s="125"/>
    </row>
    <row r="183" spans="2:5" ht="15" customHeight="1">
      <c r="B183" s="124"/>
      <c r="C183" s="288" t="s">
        <v>1312</v>
      </c>
      <c r="D183" s="289" t="s">
        <v>1341</v>
      </c>
      <c r="E183" s="125"/>
    </row>
    <row r="184" spans="2:5" ht="15" customHeight="1">
      <c r="B184" s="124"/>
      <c r="C184" s="288" t="s">
        <v>1314</v>
      </c>
      <c r="D184" s="289" t="s">
        <v>1342</v>
      </c>
      <c r="E184" s="125"/>
    </row>
    <row r="185" spans="2:5" ht="15" customHeight="1">
      <c r="B185" s="124"/>
      <c r="C185" s="288" t="s">
        <v>1316</v>
      </c>
      <c r="D185" s="289" t="s">
        <v>1343</v>
      </c>
      <c r="E185" s="125"/>
    </row>
    <row r="186" spans="2:5" ht="15" customHeight="1">
      <c r="B186" s="124"/>
      <c r="C186" s="288" t="s">
        <v>1318</v>
      </c>
      <c r="D186" s="289" t="s">
        <v>1344</v>
      </c>
      <c r="E186" s="125"/>
    </row>
    <row r="187" spans="2:5" ht="15" customHeight="1">
      <c r="B187" s="124"/>
      <c r="C187" s="288" t="s">
        <v>1320</v>
      </c>
      <c r="D187" s="289" t="s">
        <v>1345</v>
      </c>
      <c r="E187" s="125"/>
    </row>
    <row r="188" spans="2:5" ht="15" customHeight="1">
      <c r="B188" s="124"/>
      <c r="C188" s="288" t="s">
        <v>1346</v>
      </c>
      <c r="D188" s="271" t="s">
        <v>1321</v>
      </c>
      <c r="E188" s="125"/>
    </row>
    <row r="189" spans="2:5" ht="17.100000000000001" customHeight="1">
      <c r="B189" s="124"/>
      <c r="C189" s="119">
        <v>2</v>
      </c>
      <c r="D189" s="95" t="s">
        <v>1096</v>
      </c>
      <c r="E189" s="125"/>
    </row>
    <row r="190" spans="2:5" ht="123.6" customHeight="1">
      <c r="B190" s="124"/>
      <c r="C190" s="241">
        <v>3</v>
      </c>
      <c r="D190" s="579" t="s">
        <v>1767</v>
      </c>
      <c r="E190" s="125"/>
    </row>
    <row r="191" spans="2:5" ht="17.100000000000001" customHeight="1">
      <c r="B191" s="124"/>
      <c r="C191" s="131" t="s">
        <v>1062</v>
      </c>
      <c r="D191" s="282"/>
      <c r="E191" s="125"/>
    </row>
    <row r="192" spans="2:5" ht="42" customHeight="1">
      <c r="B192" s="124"/>
      <c r="C192" s="115" t="s">
        <v>1097</v>
      </c>
      <c r="D192" s="133" t="s">
        <v>1098</v>
      </c>
      <c r="E192" s="125"/>
    </row>
    <row r="193" spans="2:5" ht="17.100000000000001" customHeight="1">
      <c r="B193" s="124"/>
      <c r="C193" s="115">
        <v>2</v>
      </c>
      <c r="D193" s="242" t="s">
        <v>1099</v>
      </c>
      <c r="E193" s="125"/>
    </row>
    <row r="194" spans="2:5" ht="17.100000000000001" customHeight="1">
      <c r="B194" s="124"/>
      <c r="C194" s="115"/>
      <c r="D194" s="136" t="s">
        <v>1100</v>
      </c>
      <c r="E194" s="125"/>
    </row>
    <row r="195" spans="2:5" ht="32.1" customHeight="1">
      <c r="B195" s="124"/>
      <c r="C195" s="115"/>
      <c r="D195" s="136" t="s">
        <v>1101</v>
      </c>
      <c r="E195" s="125"/>
    </row>
    <row r="196" spans="2:5" ht="17.100000000000001" customHeight="1">
      <c r="B196" s="124"/>
      <c r="C196" s="115"/>
      <c r="D196" s="136" t="s">
        <v>1102</v>
      </c>
      <c r="E196" s="125"/>
    </row>
    <row r="197" spans="2:5" ht="17.100000000000001" customHeight="1">
      <c r="B197" s="124"/>
      <c r="C197" s="115"/>
      <c r="D197" s="136" t="s">
        <v>1103</v>
      </c>
      <c r="E197" s="125"/>
    </row>
    <row r="198" spans="2:5" ht="17.100000000000001" customHeight="1">
      <c r="B198" s="124"/>
      <c r="C198" s="115"/>
      <c r="D198" s="136" t="s">
        <v>1104</v>
      </c>
      <c r="E198" s="125"/>
    </row>
    <row r="199" spans="2:5" ht="17.100000000000001" customHeight="1">
      <c r="B199" s="124"/>
      <c r="C199" s="115"/>
      <c r="D199" s="136" t="s">
        <v>1105</v>
      </c>
      <c r="E199" s="125"/>
    </row>
    <row r="200" spans="2:5" ht="17.100000000000001" customHeight="1">
      <c r="B200" s="124"/>
      <c r="C200" s="115"/>
      <c r="D200" s="136" t="s">
        <v>1106</v>
      </c>
      <c r="E200" s="125"/>
    </row>
    <row r="201" spans="2:5" ht="17.100000000000001" customHeight="1">
      <c r="B201" s="124"/>
      <c r="C201" s="119"/>
      <c r="D201" s="136"/>
      <c r="E201" s="125"/>
    </row>
    <row r="202" spans="2:5" ht="17.100000000000001" customHeight="1">
      <c r="B202" s="124"/>
      <c r="C202" s="119"/>
      <c r="D202" s="136"/>
      <c r="E202" s="125"/>
    </row>
    <row r="203" spans="2:5" ht="17.100000000000001" customHeight="1">
      <c r="B203" s="124"/>
      <c r="C203" s="241"/>
      <c r="D203" s="132"/>
      <c r="E203" s="125"/>
    </row>
    <row r="204" spans="2:5">
      <c r="B204" s="124"/>
      <c r="C204" s="101" t="s">
        <v>1227</v>
      </c>
      <c r="D204" s="67"/>
      <c r="E204" s="125"/>
    </row>
    <row r="205" spans="2:5" ht="97.5" customHeight="1">
      <c r="B205" s="124"/>
      <c r="C205" s="116" t="s">
        <v>1228</v>
      </c>
      <c r="D205" s="237" t="s">
        <v>1245</v>
      </c>
      <c r="E205" s="125"/>
    </row>
    <row r="206" spans="2:5" ht="9.6" customHeight="1">
      <c r="B206" s="124"/>
      <c r="C206" s="113"/>
      <c r="D206" s="3"/>
      <c r="E206" s="125"/>
    </row>
    <row r="207" spans="2:5" ht="17.100000000000001" customHeight="1">
      <c r="B207" s="124"/>
      <c r="C207" s="376" t="s">
        <v>1347</v>
      </c>
      <c r="D207" s="3"/>
      <c r="E207" s="125"/>
    </row>
    <row r="208" spans="2:5" ht="17.100000000000001" customHeight="1">
      <c r="B208" s="124"/>
      <c r="C208" s="244" t="s">
        <v>1107</v>
      </c>
      <c r="D208" s="3"/>
      <c r="E208" s="125"/>
    </row>
    <row r="209" spans="2:5" ht="17.100000000000001" customHeight="1">
      <c r="B209" s="124"/>
      <c r="C209" s="131" t="s">
        <v>1108</v>
      </c>
      <c r="D209" s="102"/>
      <c r="E209" s="125"/>
    </row>
    <row r="210" spans="2:5" ht="216.6" customHeight="1">
      <c r="B210" s="124"/>
      <c r="C210" s="116" t="s">
        <v>1109</v>
      </c>
      <c r="D210" s="237" t="s">
        <v>1768</v>
      </c>
      <c r="E210" s="125"/>
    </row>
    <row r="211" spans="2:5" ht="6.95" customHeight="1" thickBot="1">
      <c r="B211" s="126"/>
      <c r="C211" s="127"/>
      <c r="D211" s="128"/>
      <c r="E211" s="129"/>
    </row>
    <row r="212" spans="2:5" ht="8.1" customHeight="1" thickBot="1">
      <c r="C212" s="113"/>
      <c r="D212" s="3"/>
    </row>
    <row r="213" spans="2:5" ht="5.45" customHeight="1">
      <c r="B213" s="121"/>
      <c r="C213" s="122"/>
      <c r="D213" s="122"/>
      <c r="E213" s="123"/>
    </row>
    <row r="214" spans="2:5" ht="14.25">
      <c r="B214" s="124"/>
      <c r="C214" s="12" t="s">
        <v>1110</v>
      </c>
      <c r="E214" s="125"/>
    </row>
    <row r="215" spans="2:5" ht="6.6" customHeight="1">
      <c r="B215" s="124"/>
      <c r="C215" s="12"/>
      <c r="E215" s="125"/>
    </row>
    <row r="216" spans="2:5" ht="14.25">
      <c r="B216" s="124"/>
      <c r="C216" s="12" t="s">
        <v>1041</v>
      </c>
      <c r="E216" s="125"/>
    </row>
    <row r="217" spans="2:5">
      <c r="B217" s="124"/>
      <c r="C217" t="s">
        <v>537</v>
      </c>
      <c r="E217" s="125"/>
    </row>
    <row r="218" spans="2:5" ht="17.100000000000001" customHeight="1">
      <c r="B218" s="124"/>
      <c r="C218" s="101" t="s">
        <v>538</v>
      </c>
      <c r="D218" s="67"/>
      <c r="E218" s="125"/>
    </row>
    <row r="219" spans="2:5" ht="32.1" customHeight="1">
      <c r="B219" s="124"/>
      <c r="C219" s="116" t="s">
        <v>539</v>
      </c>
      <c r="D219" s="95" t="s">
        <v>1253</v>
      </c>
      <c r="E219" s="125"/>
    </row>
    <row r="220" spans="2:5" ht="15.95" customHeight="1">
      <c r="B220" s="124"/>
      <c r="C220" s="131" t="s">
        <v>1111</v>
      </c>
      <c r="D220" s="102"/>
      <c r="E220" s="125"/>
    </row>
    <row r="221" spans="2:5" ht="71.099999999999994" customHeight="1">
      <c r="B221" s="124"/>
      <c r="C221" s="115" t="s">
        <v>1112</v>
      </c>
      <c r="D221" s="238" t="s">
        <v>1113</v>
      </c>
      <c r="E221" s="125"/>
    </row>
    <row r="222" spans="2:5" ht="17.100000000000001" customHeight="1">
      <c r="B222" s="124"/>
      <c r="C222" s="115">
        <v>2</v>
      </c>
      <c r="D222" s="134" t="s">
        <v>1114</v>
      </c>
      <c r="E222" s="125"/>
    </row>
    <row r="223" spans="2:5" ht="29.1" customHeight="1">
      <c r="B223" s="124"/>
      <c r="C223" s="116">
        <v>3</v>
      </c>
      <c r="D223" s="135" t="s">
        <v>1115</v>
      </c>
      <c r="E223" s="125"/>
    </row>
    <row r="224" spans="2:5" ht="17.100000000000001" customHeight="1">
      <c r="B224" s="124"/>
      <c r="C224" s="131" t="s">
        <v>1221</v>
      </c>
      <c r="D224" s="102"/>
      <c r="E224" s="125"/>
    </row>
    <row r="225" spans="2:5" ht="17.100000000000001" customHeight="1">
      <c r="B225" s="124"/>
      <c r="C225" s="115" t="s">
        <v>1222</v>
      </c>
      <c r="D225" s="133" t="s">
        <v>1223</v>
      </c>
      <c r="E225" s="125"/>
    </row>
    <row r="226" spans="2:5" ht="17.100000000000001" customHeight="1">
      <c r="B226" s="124"/>
      <c r="C226" s="115">
        <v>2</v>
      </c>
      <c r="D226" s="134" t="s">
        <v>1224</v>
      </c>
      <c r="E226" s="125"/>
    </row>
    <row r="227" spans="2:5" ht="30.6" customHeight="1">
      <c r="B227" s="124"/>
      <c r="C227" s="116">
        <v>3</v>
      </c>
      <c r="D227" s="234" t="s">
        <v>1246</v>
      </c>
      <c r="E227" s="125"/>
    </row>
    <row r="228" spans="2:5" ht="8.4499999999999993" customHeight="1">
      <c r="B228" s="124"/>
      <c r="C228" s="113"/>
      <c r="D228" s="3"/>
      <c r="E228" s="125"/>
    </row>
    <row r="229" spans="2:5" ht="14.25">
      <c r="B229" s="124"/>
      <c r="C229" s="12" t="s">
        <v>1035</v>
      </c>
      <c r="E229" s="125"/>
    </row>
    <row r="230" spans="2:5">
      <c r="B230" s="124"/>
      <c r="C230" t="s">
        <v>1036</v>
      </c>
      <c r="E230" s="125"/>
    </row>
    <row r="231" spans="2:5">
      <c r="B231" s="124"/>
      <c r="C231" s="101" t="s">
        <v>1116</v>
      </c>
      <c r="D231" s="67"/>
      <c r="E231" s="125"/>
    </row>
    <row r="232" spans="2:5" ht="29.1" customHeight="1">
      <c r="B232" s="124"/>
      <c r="C232" s="116" t="s">
        <v>1117</v>
      </c>
      <c r="D232" s="95" t="s">
        <v>1118</v>
      </c>
      <c r="E232" s="125"/>
    </row>
    <row r="233" spans="2:5" ht="17.100000000000001" customHeight="1">
      <c r="B233" s="124"/>
      <c r="C233" s="101" t="s">
        <v>1136</v>
      </c>
      <c r="D233" s="67"/>
      <c r="E233" s="125"/>
    </row>
    <row r="234" spans="2:5" ht="21" customHeight="1">
      <c r="B234" s="124"/>
      <c r="C234" s="116" t="s">
        <v>1137</v>
      </c>
      <c r="D234" s="95" t="s">
        <v>1138</v>
      </c>
      <c r="E234" s="125"/>
    </row>
    <row r="235" spans="2:5">
      <c r="B235" s="124"/>
      <c r="C235" s="101" t="s">
        <v>1227</v>
      </c>
      <c r="D235" s="67"/>
      <c r="E235" s="125"/>
    </row>
    <row r="236" spans="2:5" ht="44.1" customHeight="1">
      <c r="B236" s="124"/>
      <c r="C236" s="116" t="s">
        <v>1228</v>
      </c>
      <c r="D236" s="237" t="s">
        <v>1248</v>
      </c>
      <c r="E236" s="125"/>
    </row>
    <row r="237" spans="2:5" ht="9.9499999999999993" customHeight="1">
      <c r="B237" s="124"/>
      <c r="C237" s="113"/>
      <c r="D237" s="3"/>
      <c r="E237" s="125"/>
    </row>
    <row r="238" spans="2:5" ht="14.25">
      <c r="B238" s="124"/>
      <c r="C238" s="12" t="s">
        <v>1119</v>
      </c>
      <c r="E238" s="125"/>
    </row>
    <row r="239" spans="2:5" ht="39.6" customHeight="1">
      <c r="B239" s="124"/>
      <c r="C239" s="245" t="s">
        <v>1120</v>
      </c>
      <c r="D239" s="246" t="s">
        <v>1121</v>
      </c>
      <c r="E239" s="125"/>
    </row>
    <row r="240" spans="2:5" ht="45" customHeight="1">
      <c r="B240" s="124"/>
      <c r="C240" s="247" t="s">
        <v>1122</v>
      </c>
      <c r="D240" s="248" t="s">
        <v>1123</v>
      </c>
      <c r="E240" s="125"/>
    </row>
    <row r="241" spans="2:5" ht="207" customHeight="1">
      <c r="B241" s="124"/>
      <c r="C241" s="249" t="s">
        <v>1124</v>
      </c>
      <c r="D241" s="250" t="s">
        <v>1765</v>
      </c>
      <c r="E241" s="125"/>
    </row>
    <row r="242" spans="2:5" ht="122.1" customHeight="1">
      <c r="B242" s="124"/>
      <c r="C242" s="251" t="s">
        <v>1125</v>
      </c>
      <c r="D242" s="252" t="s">
        <v>1126</v>
      </c>
      <c r="E242" s="125"/>
    </row>
    <row r="243" spans="2:5" ht="33.950000000000003" customHeight="1">
      <c r="B243" s="124"/>
      <c r="C243" s="251" t="s">
        <v>1127</v>
      </c>
      <c r="D243" s="250" t="s">
        <v>1128</v>
      </c>
      <c r="E243" s="125"/>
    </row>
    <row r="244" spans="2:5" ht="155.1" customHeight="1">
      <c r="B244" s="124"/>
      <c r="C244" s="253" t="s">
        <v>1129</v>
      </c>
      <c r="D244" s="254" t="s">
        <v>1130</v>
      </c>
      <c r="E244" s="125"/>
    </row>
    <row r="245" spans="2:5" ht="23.1" customHeight="1">
      <c r="B245" s="124"/>
      <c r="C245" s="225" t="s">
        <v>1131</v>
      </c>
      <c r="D245" s="237" t="s">
        <v>1132</v>
      </c>
      <c r="E245" s="125"/>
    </row>
    <row r="246" spans="2:5" ht="5.45" customHeight="1" thickBot="1">
      <c r="B246" s="126"/>
      <c r="C246" s="127"/>
      <c r="D246" s="128"/>
      <c r="E246" s="129"/>
    </row>
    <row r="247" spans="2:5" ht="6" customHeight="1"/>
    <row r="248" spans="2:5" ht="6" customHeight="1" thickBot="1"/>
    <row r="249" spans="2:5" ht="5.45" customHeight="1">
      <c r="B249" s="121"/>
      <c r="C249" s="122"/>
      <c r="D249" s="122"/>
      <c r="E249" s="123"/>
    </row>
    <row r="250" spans="2:5" ht="12.95" customHeight="1">
      <c r="B250" s="124"/>
      <c r="C250" s="13" t="s">
        <v>1133</v>
      </c>
      <c r="D250" s="3"/>
      <c r="E250" s="125"/>
    </row>
    <row r="251" spans="2:5" ht="6.6" customHeight="1">
      <c r="B251" s="124"/>
      <c r="C251" s="12"/>
      <c r="E251" s="125"/>
    </row>
    <row r="252" spans="2:5" ht="14.25">
      <c r="B252" s="124"/>
      <c r="C252" s="12" t="s">
        <v>1041</v>
      </c>
      <c r="E252" s="125"/>
    </row>
    <row r="253" spans="2:5">
      <c r="B253" s="124"/>
      <c r="C253" t="s">
        <v>537</v>
      </c>
      <c r="E253" s="125"/>
    </row>
    <row r="254" spans="2:5" ht="17.100000000000001" customHeight="1">
      <c r="B254" s="124"/>
      <c r="C254" s="101" t="s">
        <v>538</v>
      </c>
      <c r="D254" s="67"/>
      <c r="E254" s="125"/>
    </row>
    <row r="255" spans="2:5" ht="32.1" customHeight="1">
      <c r="B255" s="124"/>
      <c r="C255" s="116" t="s">
        <v>539</v>
      </c>
      <c r="D255" s="95" t="s">
        <v>540</v>
      </c>
      <c r="E255" s="125"/>
    </row>
    <row r="256" spans="2:5" ht="16.5" customHeight="1">
      <c r="B256" s="124"/>
      <c r="C256" s="115" t="s">
        <v>1111</v>
      </c>
      <c r="D256" s="255"/>
      <c r="E256" s="125"/>
    </row>
    <row r="257" spans="2:5" ht="69" customHeight="1">
      <c r="B257" s="124"/>
      <c r="C257" s="115" t="s">
        <v>1112</v>
      </c>
      <c r="D257" s="133" t="s">
        <v>1134</v>
      </c>
      <c r="E257" s="125"/>
    </row>
    <row r="258" spans="2:5" ht="18.95" customHeight="1">
      <c r="B258" s="124"/>
      <c r="C258" s="115">
        <v>2</v>
      </c>
      <c r="D258" s="134" t="s">
        <v>1114</v>
      </c>
      <c r="E258" s="125"/>
    </row>
    <row r="259" spans="2:5" ht="35.1" customHeight="1">
      <c r="B259" s="124"/>
      <c r="C259" s="116">
        <v>3</v>
      </c>
      <c r="D259" s="135" t="s">
        <v>1115</v>
      </c>
      <c r="E259" s="125"/>
    </row>
    <row r="260" spans="2:5" ht="17.100000000000001" customHeight="1">
      <c r="B260" s="124"/>
      <c r="C260" s="7" t="s">
        <v>541</v>
      </c>
      <c r="D260" s="8"/>
      <c r="E260" s="125"/>
    </row>
    <row r="261" spans="2:5" ht="42" customHeight="1">
      <c r="B261" s="124"/>
      <c r="C261" s="116" t="s">
        <v>542</v>
      </c>
      <c r="D261" s="95" t="s">
        <v>543</v>
      </c>
      <c r="E261" s="125"/>
    </row>
    <row r="262" spans="2:5" ht="17.100000000000001" customHeight="1">
      <c r="B262" s="124"/>
      <c r="C262" s="131" t="s">
        <v>1221</v>
      </c>
      <c r="D262" s="102"/>
      <c r="E262" s="125"/>
    </row>
    <row r="263" spans="2:5" ht="17.100000000000001" customHeight="1">
      <c r="B263" s="124"/>
      <c r="C263" s="115" t="s">
        <v>1222</v>
      </c>
      <c r="D263" s="133" t="s">
        <v>1223</v>
      </c>
      <c r="E263" s="125"/>
    </row>
    <row r="264" spans="2:5" ht="17.100000000000001" customHeight="1">
      <c r="B264" s="124"/>
      <c r="C264" s="115">
        <v>2</v>
      </c>
      <c r="D264" s="134" t="s">
        <v>1224</v>
      </c>
      <c r="E264" s="125"/>
    </row>
    <row r="265" spans="2:5" ht="30.6" customHeight="1">
      <c r="B265" s="124"/>
      <c r="C265" s="116">
        <v>3</v>
      </c>
      <c r="D265" s="234" t="s">
        <v>1247</v>
      </c>
      <c r="E265" s="125"/>
    </row>
    <row r="266" spans="2:5">
      <c r="B266" s="124"/>
      <c r="E266" s="125"/>
    </row>
    <row r="267" spans="2:5" ht="14.25">
      <c r="B267" s="124"/>
      <c r="C267" s="12" t="s">
        <v>1035</v>
      </c>
      <c r="E267" s="125"/>
    </row>
    <row r="268" spans="2:5">
      <c r="B268" s="124"/>
      <c r="C268" t="s">
        <v>1036</v>
      </c>
      <c r="E268" s="125"/>
    </row>
    <row r="269" spans="2:5" ht="17.100000000000001" customHeight="1">
      <c r="B269" s="124"/>
      <c r="C269" s="101" t="s">
        <v>1116</v>
      </c>
      <c r="D269" s="67"/>
      <c r="E269" s="125"/>
    </row>
    <row r="270" spans="2:5" ht="34.5" customHeight="1">
      <c r="B270" s="124"/>
      <c r="C270" s="116" t="s">
        <v>1117</v>
      </c>
      <c r="D270" s="95" t="s">
        <v>1135</v>
      </c>
      <c r="E270" s="125"/>
    </row>
    <row r="271" spans="2:5" ht="17.100000000000001" customHeight="1">
      <c r="B271" s="124"/>
      <c r="C271" s="101" t="s">
        <v>1136</v>
      </c>
      <c r="D271" s="67"/>
      <c r="E271" s="125"/>
    </row>
    <row r="272" spans="2:5" ht="21" customHeight="1">
      <c r="B272" s="124"/>
      <c r="C272" s="116" t="s">
        <v>1137</v>
      </c>
      <c r="D272" s="95" t="s">
        <v>1138</v>
      </c>
      <c r="E272" s="125"/>
    </row>
    <row r="273" spans="2:5">
      <c r="B273" s="124"/>
      <c r="C273" s="101" t="s">
        <v>1139</v>
      </c>
      <c r="D273" s="67"/>
      <c r="E273" s="125"/>
    </row>
    <row r="274" spans="2:5" ht="36" customHeight="1">
      <c r="B274" s="124"/>
      <c r="C274" s="115" t="s">
        <v>1140</v>
      </c>
      <c r="D274" s="133" t="s">
        <v>1141</v>
      </c>
      <c r="E274" s="125"/>
    </row>
    <row r="275" spans="2:5" ht="17.100000000000001" customHeight="1">
      <c r="B275" s="124"/>
      <c r="C275" s="9">
        <v>2</v>
      </c>
      <c r="D275" s="138" t="s">
        <v>1142</v>
      </c>
      <c r="E275" s="125"/>
    </row>
    <row r="276" spans="2:5" ht="17.100000000000001" customHeight="1">
      <c r="B276" s="124"/>
      <c r="C276" s="101" t="s">
        <v>1143</v>
      </c>
      <c r="D276" s="67"/>
      <c r="E276" s="125"/>
    </row>
    <row r="277" spans="2:5" ht="20.100000000000001" customHeight="1">
      <c r="B277" s="124"/>
      <c r="C277" s="9" t="s">
        <v>1144</v>
      </c>
      <c r="D277" s="92" t="s">
        <v>1145</v>
      </c>
      <c r="E277" s="125"/>
    </row>
    <row r="278" spans="2:5">
      <c r="B278" s="124"/>
      <c r="C278" s="101" t="s">
        <v>1227</v>
      </c>
      <c r="D278" s="67"/>
      <c r="E278" s="125"/>
    </row>
    <row r="279" spans="2:5" ht="44.1" customHeight="1">
      <c r="B279" s="124"/>
      <c r="C279" s="116" t="s">
        <v>1228</v>
      </c>
      <c r="D279" s="237" t="s">
        <v>1249</v>
      </c>
      <c r="E279" s="125"/>
    </row>
    <row r="280" spans="2:5" ht="9.9499999999999993" customHeight="1">
      <c r="B280" s="124"/>
      <c r="E280" s="125"/>
    </row>
    <row r="281" spans="2:5" ht="14.25">
      <c r="B281" s="124"/>
      <c r="C281" s="12" t="s">
        <v>1119</v>
      </c>
      <c r="E281" s="125"/>
    </row>
    <row r="282" spans="2:5" ht="17.100000000000001" customHeight="1">
      <c r="B282" s="124"/>
      <c r="C282" s="101" t="s">
        <v>1146</v>
      </c>
      <c r="D282" s="67"/>
      <c r="E282" s="125"/>
    </row>
    <row r="283" spans="2:5" ht="31.5" customHeight="1">
      <c r="B283" s="124"/>
      <c r="C283" s="96"/>
      <c r="D283" s="95" t="s">
        <v>1147</v>
      </c>
      <c r="E283" s="125"/>
    </row>
    <row r="284" spans="2:5" ht="17.100000000000001" customHeight="1">
      <c r="B284" s="124"/>
      <c r="C284" s="7" t="s">
        <v>1148</v>
      </c>
      <c r="D284" s="8"/>
      <c r="E284" s="125"/>
    </row>
    <row r="285" spans="2:5" ht="71.099999999999994" customHeight="1">
      <c r="B285" s="124"/>
      <c r="C285" s="96"/>
      <c r="D285" s="95" t="s">
        <v>1149</v>
      </c>
      <c r="E285" s="125"/>
    </row>
    <row r="286" spans="2:5" ht="17.100000000000001" customHeight="1">
      <c r="B286" s="124"/>
      <c r="C286" s="7" t="s">
        <v>1150</v>
      </c>
      <c r="D286" s="8"/>
      <c r="E286" s="125"/>
    </row>
    <row r="287" spans="2:5" ht="17.100000000000001" customHeight="1">
      <c r="B287" s="124"/>
      <c r="C287" s="256" t="s">
        <v>1151</v>
      </c>
      <c r="D287" s="8" t="s">
        <v>1152</v>
      </c>
      <c r="E287" s="125"/>
    </row>
    <row r="288" spans="2:5" ht="17.100000000000001" customHeight="1">
      <c r="B288" s="124"/>
      <c r="C288" s="256"/>
      <c r="D288" s="137" t="s">
        <v>1153</v>
      </c>
      <c r="E288" s="125"/>
    </row>
    <row r="289" spans="2:5" ht="17.100000000000001" customHeight="1">
      <c r="B289" s="124"/>
      <c r="C289" s="7"/>
      <c r="D289" s="235" t="s">
        <v>1154</v>
      </c>
      <c r="E289" s="125"/>
    </row>
    <row r="290" spans="2:5" ht="17.100000000000001" customHeight="1">
      <c r="B290" s="124"/>
      <c r="C290" s="7"/>
      <c r="D290" s="138" t="s">
        <v>1155</v>
      </c>
      <c r="E290" s="125"/>
    </row>
    <row r="291" spans="2:5" ht="17.100000000000001" customHeight="1">
      <c r="B291" s="124"/>
      <c r="C291" s="256" t="s">
        <v>1156</v>
      </c>
      <c r="D291" s="8" t="s">
        <v>1157</v>
      </c>
      <c r="E291" s="125"/>
    </row>
    <row r="292" spans="2:5" ht="17.100000000000001" customHeight="1">
      <c r="B292" s="124"/>
      <c r="C292" s="7"/>
      <c r="D292" s="257" t="s">
        <v>1158</v>
      </c>
      <c r="E292" s="125"/>
    </row>
    <row r="293" spans="2:5" ht="17.100000000000001" customHeight="1">
      <c r="B293" s="124"/>
      <c r="C293" s="7"/>
      <c r="D293" s="235" t="s">
        <v>1159</v>
      </c>
      <c r="E293" s="125"/>
    </row>
    <row r="294" spans="2:5" ht="17.100000000000001" customHeight="1">
      <c r="B294" s="124"/>
      <c r="C294" s="7"/>
      <c r="D294" s="235" t="s">
        <v>1160</v>
      </c>
      <c r="E294" s="125"/>
    </row>
    <row r="295" spans="2:5" ht="17.100000000000001" customHeight="1">
      <c r="B295" s="124"/>
      <c r="C295" s="7"/>
      <c r="D295" s="138" t="s">
        <v>1771</v>
      </c>
      <c r="E295" s="125"/>
    </row>
    <row r="296" spans="2:5" ht="17.100000000000001" customHeight="1">
      <c r="B296" s="124"/>
      <c r="C296" s="236" t="s">
        <v>1161</v>
      </c>
      <c r="D296" s="8" t="s">
        <v>1162</v>
      </c>
      <c r="E296" s="125"/>
    </row>
    <row r="297" spans="2:5" ht="17.100000000000001" customHeight="1">
      <c r="B297" s="124"/>
      <c r="C297" s="7"/>
      <c r="D297" s="137" t="s">
        <v>1163</v>
      </c>
      <c r="E297" s="125"/>
    </row>
    <row r="298" spans="2:5" ht="44.45" customHeight="1">
      <c r="B298" s="124"/>
      <c r="C298" s="7"/>
      <c r="D298" s="134" t="s">
        <v>1164</v>
      </c>
      <c r="E298" s="125"/>
    </row>
    <row r="299" spans="2:5" ht="17.100000000000001" customHeight="1">
      <c r="B299" s="124"/>
      <c r="C299" s="7"/>
      <c r="D299" s="235" t="s">
        <v>1165</v>
      </c>
      <c r="E299" s="125"/>
    </row>
    <row r="300" spans="2:5" ht="17.100000000000001" customHeight="1">
      <c r="B300" s="124"/>
      <c r="C300" s="7"/>
      <c r="D300" s="138" t="s">
        <v>531</v>
      </c>
      <c r="E300" s="125"/>
    </row>
    <row r="301" spans="2:5" ht="17.100000000000001" customHeight="1">
      <c r="B301" s="124"/>
      <c r="C301" s="236" t="s">
        <v>1166</v>
      </c>
      <c r="D301" s="8" t="s">
        <v>1167</v>
      </c>
      <c r="E301" s="125"/>
    </row>
    <row r="302" spans="2:5" ht="30" customHeight="1">
      <c r="B302" s="124"/>
      <c r="C302" s="7"/>
      <c r="D302" s="133" t="s">
        <v>1168</v>
      </c>
      <c r="E302" s="125"/>
    </row>
    <row r="303" spans="2:5" ht="17.100000000000001" customHeight="1">
      <c r="B303" s="124"/>
      <c r="C303" s="7"/>
      <c r="D303" s="235" t="s">
        <v>1169</v>
      </c>
      <c r="E303" s="125"/>
    </row>
    <row r="304" spans="2:5" ht="17.100000000000001" customHeight="1">
      <c r="B304" s="124"/>
      <c r="C304" s="7"/>
      <c r="D304" s="235" t="s">
        <v>1170</v>
      </c>
      <c r="E304" s="125"/>
    </row>
    <row r="305" spans="2:5" ht="17.100000000000001" customHeight="1">
      <c r="B305" s="124"/>
      <c r="C305" s="7"/>
      <c r="D305" s="235" t="s">
        <v>1171</v>
      </c>
      <c r="E305" s="125"/>
    </row>
    <row r="306" spans="2:5" ht="29.1" customHeight="1">
      <c r="B306" s="124"/>
      <c r="C306" s="9"/>
      <c r="D306" s="135" t="s">
        <v>1172</v>
      </c>
      <c r="E306" s="125"/>
    </row>
    <row r="307" spans="2:5" ht="23.1" customHeight="1">
      <c r="B307" s="124"/>
      <c r="C307" s="225" t="s">
        <v>1131</v>
      </c>
      <c r="D307" s="237" t="s">
        <v>1132</v>
      </c>
      <c r="E307" s="125"/>
    </row>
    <row r="308" spans="2:5" ht="23.1" customHeight="1">
      <c r="B308" s="124"/>
      <c r="C308" s="225" t="s">
        <v>1131</v>
      </c>
      <c r="D308" s="237" t="s">
        <v>1173</v>
      </c>
      <c r="E308" s="125"/>
    </row>
    <row r="309" spans="2:5" ht="6" customHeight="1" thickBot="1">
      <c r="B309" s="126"/>
      <c r="C309" s="109"/>
      <c r="D309" s="109"/>
      <c r="E309" s="129"/>
    </row>
    <row r="310" spans="2:5" ht="6" customHeight="1" thickBot="1"/>
    <row r="311" spans="2:5" ht="6" customHeight="1">
      <c r="B311" s="121"/>
      <c r="C311" s="122"/>
      <c r="D311" s="122"/>
      <c r="E311" s="123"/>
    </row>
    <row r="312" spans="2:5" ht="14.25">
      <c r="B312" s="124"/>
      <c r="C312" s="12" t="s">
        <v>1411</v>
      </c>
      <c r="E312" s="125"/>
    </row>
    <row r="313" spans="2:5" ht="6.6" customHeight="1">
      <c r="B313" s="124"/>
      <c r="C313" s="12"/>
      <c r="E313" s="125"/>
    </row>
    <row r="314" spans="2:5" ht="14.25">
      <c r="B314" s="124"/>
      <c r="C314" s="12" t="s">
        <v>1035</v>
      </c>
      <c r="E314" s="125"/>
    </row>
    <row r="315" spans="2:5">
      <c r="B315" s="124"/>
      <c r="C315" t="s">
        <v>1036</v>
      </c>
      <c r="E315" s="125"/>
    </row>
    <row r="316" spans="2:5" ht="16.5" customHeight="1">
      <c r="B316" s="124"/>
      <c r="C316" s="101" t="s">
        <v>1037</v>
      </c>
      <c r="D316" s="67"/>
      <c r="E316" s="125"/>
    </row>
    <row r="317" spans="2:5" ht="16.5" customHeight="1">
      <c r="B317" s="124"/>
      <c r="C317" s="7" t="s">
        <v>1038</v>
      </c>
      <c r="D317" s="8"/>
      <c r="E317" s="125"/>
    </row>
    <row r="318" spans="2:5" ht="45.95" customHeight="1">
      <c r="B318" s="124"/>
      <c r="C318" s="9"/>
      <c r="D318" s="95" t="s">
        <v>1039</v>
      </c>
      <c r="E318" s="125"/>
    </row>
    <row r="319" spans="2:5" ht="16.5" customHeight="1">
      <c r="B319" s="124"/>
      <c r="C319" s="101" t="s">
        <v>1227</v>
      </c>
      <c r="D319" s="102"/>
      <c r="E319" s="125"/>
    </row>
    <row r="320" spans="2:5" ht="47.45" customHeight="1">
      <c r="B320" s="124"/>
      <c r="C320" s="116" t="s">
        <v>1228</v>
      </c>
      <c r="D320" s="237" t="s">
        <v>1250</v>
      </c>
      <c r="E320" s="125"/>
    </row>
    <row r="321" spans="2:5" ht="13.5" customHeight="1">
      <c r="B321" s="124"/>
      <c r="C321" s="113"/>
      <c r="D321" s="269"/>
      <c r="E321" s="125"/>
    </row>
    <row r="322" spans="2:5" ht="15.6" customHeight="1">
      <c r="B322" s="124"/>
      <c r="C322" s="376" t="s">
        <v>1254</v>
      </c>
      <c r="D322" s="269"/>
      <c r="E322" s="125"/>
    </row>
    <row r="323" spans="2:5" ht="12.6" customHeight="1">
      <c r="B323" s="124"/>
      <c r="C323" s="113" t="s">
        <v>1255</v>
      </c>
      <c r="D323" s="269"/>
      <c r="E323" s="125"/>
    </row>
    <row r="324" spans="2:5" ht="18" customHeight="1">
      <c r="B324" s="124"/>
      <c r="C324" s="131" t="s">
        <v>1257</v>
      </c>
      <c r="D324" s="270"/>
      <c r="E324" s="125"/>
    </row>
    <row r="325" spans="2:5" ht="18" customHeight="1">
      <c r="B325" s="124"/>
      <c r="C325" s="115" t="s">
        <v>1256</v>
      </c>
      <c r="D325" s="271"/>
      <c r="E325" s="125"/>
    </row>
    <row r="326" spans="2:5" ht="30" customHeight="1">
      <c r="B326" s="124"/>
      <c r="C326" s="115"/>
      <c r="D326" s="238" t="s">
        <v>1258</v>
      </c>
      <c r="E326" s="125"/>
    </row>
    <row r="327" spans="2:5" ht="16.5" customHeight="1">
      <c r="B327" s="124"/>
      <c r="C327" s="115">
        <v>2</v>
      </c>
      <c r="D327" s="272" t="s">
        <v>1259</v>
      </c>
      <c r="E327" s="125"/>
    </row>
    <row r="328" spans="2:5" ht="42.6" customHeight="1">
      <c r="B328" s="124"/>
      <c r="C328" s="116">
        <v>3</v>
      </c>
      <c r="D328" s="234" t="s">
        <v>1260</v>
      </c>
      <c r="E328" s="125"/>
    </row>
    <row r="329" spans="2:5" ht="7.5" customHeight="1">
      <c r="B329" s="124"/>
      <c r="E329" s="125"/>
    </row>
    <row r="330" spans="2:5" ht="15.95" customHeight="1">
      <c r="B330" s="124"/>
      <c r="C330" s="12" t="s">
        <v>1422</v>
      </c>
      <c r="E330" s="125"/>
    </row>
    <row r="331" spans="2:5" ht="15.95" customHeight="1">
      <c r="B331" s="124"/>
      <c r="C331" t="s">
        <v>1423</v>
      </c>
      <c r="E331" s="125"/>
    </row>
    <row r="332" spans="2:5" ht="15.95" customHeight="1">
      <c r="B332" s="124"/>
      <c r="C332" s="101" t="s">
        <v>1424</v>
      </c>
      <c r="D332" s="67"/>
      <c r="E332" s="125"/>
    </row>
    <row r="333" spans="2:5" ht="15.95" customHeight="1">
      <c r="B333" s="124"/>
      <c r="C333" s="7" t="s">
        <v>1425</v>
      </c>
      <c r="D333" s="8"/>
      <c r="E333" s="125"/>
    </row>
    <row r="334" spans="2:5" ht="39.6" customHeight="1">
      <c r="B334" s="124"/>
      <c r="C334" s="116">
        <v>2</v>
      </c>
      <c r="D334" s="95" t="s">
        <v>1426</v>
      </c>
      <c r="E334" s="125"/>
    </row>
    <row r="335" spans="2:5" ht="6" customHeight="1">
      <c r="B335" s="124"/>
      <c r="E335" s="125"/>
    </row>
    <row r="336" spans="2:5" ht="15.95" customHeight="1">
      <c r="B336" s="124"/>
      <c r="C336" s="12" t="s">
        <v>1399</v>
      </c>
      <c r="E336" s="125"/>
    </row>
    <row r="337" spans="2:5" ht="15.95" customHeight="1">
      <c r="B337" s="124"/>
      <c r="C337" t="s">
        <v>1400</v>
      </c>
      <c r="E337" s="125"/>
    </row>
    <row r="338" spans="2:5" ht="15.95" customHeight="1">
      <c r="B338" s="124"/>
      <c r="C338" s="101" t="s">
        <v>1401</v>
      </c>
      <c r="D338" s="67"/>
      <c r="E338" s="125"/>
    </row>
    <row r="339" spans="2:5" ht="15.95" customHeight="1">
      <c r="B339" s="124"/>
      <c r="C339" s="7" t="s">
        <v>1402</v>
      </c>
      <c r="D339" s="40" t="s">
        <v>1403</v>
      </c>
      <c r="E339" s="125"/>
    </row>
    <row r="340" spans="2:5" ht="15.95" customHeight="1">
      <c r="B340" s="124"/>
      <c r="C340" s="7"/>
      <c r="D340" s="86" t="s">
        <v>1404</v>
      </c>
      <c r="E340" s="125"/>
    </row>
    <row r="341" spans="2:5" ht="44.45" customHeight="1">
      <c r="B341" s="124"/>
      <c r="C341" s="266" t="s">
        <v>1405</v>
      </c>
      <c r="D341" s="580" t="s">
        <v>1406</v>
      </c>
      <c r="E341" s="125"/>
    </row>
    <row r="342" spans="2:5" ht="18" customHeight="1">
      <c r="B342" s="124"/>
      <c r="C342" s="236" t="s">
        <v>1407</v>
      </c>
      <c r="D342" s="86" t="s">
        <v>1408</v>
      </c>
      <c r="E342" s="125"/>
    </row>
    <row r="343" spans="2:5" ht="15.95" customHeight="1">
      <c r="B343" s="124"/>
      <c r="C343" s="9"/>
      <c r="D343" s="96" t="s">
        <v>1409</v>
      </c>
      <c r="E343" s="125"/>
    </row>
    <row r="344" spans="2:5" ht="9" customHeight="1" thickBot="1">
      <c r="B344" s="126"/>
      <c r="C344" s="109"/>
      <c r="D344" s="109"/>
      <c r="E344" s="129"/>
    </row>
  </sheetData>
  <sheetProtection algorithmName="SHA-512" hashValue="zbTXKryAewVie7ZJlcqvpXXPR0bdUuo3ChuwtCm0A1UXBAx2dquaGy8clyBAthXjSApDjhauUewqSJuNDD4cTQ==" saltValue="j9qFJeidczBZ/yeffS42yQ==" spinCount="100000" sheet="1" objects="1" scenarios="1"/>
  <mergeCells count="1">
    <mergeCell ref="C32:D32"/>
  </mergeCells>
  <phoneticPr fontId="1"/>
  <hyperlinks>
    <hyperlink ref="C245" r:id="rId1" display="右記リンク" xr:uid="{116DBABC-2115-4B3D-B1A0-5A266F67ADC0}"/>
    <hyperlink ref="C308" r:id="rId2" xr:uid="{861187BA-2B03-478E-913B-63677067540E}"/>
    <hyperlink ref="C307" r:id="rId3" display="右記リンク" xr:uid="{01D3399D-11B7-44BF-8770-BEDFABADC3B3}"/>
    <hyperlink ref="C36" r:id="rId4" xr:uid="{D78B71B0-2BF3-49C8-A1FB-3B8FD816ECEB}"/>
  </hyperlinks>
  <printOptions horizontalCentered="1"/>
  <pageMargins left="0.11811023622047245" right="0.11811023622047245" top="0.35433070866141736" bottom="0.35433070866141736" header="0.31496062992125984" footer="0.31496062992125984"/>
  <pageSetup paperSize="9" scale="75" orientation="portrait" r:id="rId5"/>
  <ignoredErrors>
    <ignoredError sqref="C287 C291" numberStoredAsText="1"/>
  </ignoredError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717EE-45DA-4B2E-969B-5B09D9DF1371}">
  <sheetPr codeName="Sheet2"/>
  <dimension ref="A1:Y1"/>
  <sheetViews>
    <sheetView view="pageBreakPreview" zoomScale="70" zoomScaleNormal="100" zoomScaleSheetLayoutView="70" workbookViewId="0">
      <selection sqref="A1:Y1"/>
    </sheetView>
  </sheetViews>
  <sheetFormatPr defaultColWidth="4.625" defaultRowHeight="13.5"/>
  <cols>
    <col min="1" max="16384" width="4.625" style="388"/>
  </cols>
  <sheetData>
    <row r="1" spans="1:25">
      <c r="A1" s="1617" t="s">
        <v>1707</v>
      </c>
      <c r="B1" s="1617"/>
      <c r="C1" s="1617"/>
      <c r="D1" s="1617"/>
      <c r="E1" s="1617"/>
      <c r="F1" s="1617"/>
      <c r="G1" s="1617"/>
      <c r="H1" s="1617"/>
      <c r="I1" s="1617"/>
      <c r="J1" s="1617"/>
      <c r="K1" s="1617"/>
      <c r="L1" s="1617"/>
      <c r="M1" s="1617"/>
      <c r="N1" s="1617"/>
      <c r="O1" s="1617"/>
      <c r="P1" s="1617"/>
      <c r="Q1" s="1617"/>
      <c r="R1" s="1617"/>
      <c r="S1" s="1617"/>
      <c r="T1" s="1617"/>
      <c r="U1" s="1617"/>
      <c r="V1" s="1617"/>
      <c r="W1" s="1617"/>
      <c r="X1" s="1617"/>
      <c r="Y1" s="1617"/>
    </row>
  </sheetData>
  <mergeCells count="1">
    <mergeCell ref="A1:Y1"/>
  </mergeCells>
  <phoneticPr fontId="1"/>
  <pageMargins left="0.70866141732283472" right="0.70866141732283472" top="0.74803149606299213" bottom="0.74803149606299213" header="0.31496062992125984" footer="0.31496062992125984"/>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C2B48-7211-42CD-B7DB-14C86D2A3F51}">
  <sheetPr codeName="Sheet11">
    <pageSetUpPr fitToPage="1"/>
  </sheetPr>
  <dimension ref="A1:Z1617"/>
  <sheetViews>
    <sheetView showGridLines="0" view="pageBreakPreview" topLeftCell="A13" zoomScale="70" zoomScaleNormal="100" zoomScaleSheetLayoutView="70" workbookViewId="0">
      <selection activeCell="V1241" sqref="V1241"/>
    </sheetView>
  </sheetViews>
  <sheetFormatPr defaultColWidth="8.75" defaultRowHeight="13.5"/>
  <cols>
    <col min="1" max="1" width="2.875" style="420" customWidth="1"/>
    <col min="2" max="2" width="3.625" customWidth="1"/>
    <col min="3" max="3" width="4.125" customWidth="1"/>
    <col min="4" max="25" width="4.625" customWidth="1"/>
    <col min="26" max="26" width="165.5" style="578" customWidth="1"/>
  </cols>
  <sheetData>
    <row r="1" spans="1:26" ht="44.45" customHeight="1">
      <c r="A1" s="2326" t="s">
        <v>1612</v>
      </c>
      <c r="B1" s="2326"/>
      <c r="C1" s="2326"/>
      <c r="D1" s="2326"/>
      <c r="E1" s="2326"/>
      <c r="F1" s="2326"/>
      <c r="G1" s="2326"/>
      <c r="H1" s="2326"/>
      <c r="I1" s="2326"/>
      <c r="J1" s="2326"/>
      <c r="K1" s="2326"/>
      <c r="L1" s="2326"/>
      <c r="M1" s="2326"/>
      <c r="N1" s="2326"/>
      <c r="O1" s="2326"/>
      <c r="P1" s="2326"/>
      <c r="Q1" s="2326"/>
      <c r="R1" s="2326"/>
      <c r="S1" s="2326"/>
      <c r="T1" s="2326"/>
      <c r="U1" s="2326"/>
      <c r="V1" s="2326"/>
      <c r="W1" s="2326"/>
      <c r="X1" s="2326"/>
      <c r="Y1" s="2327"/>
      <c r="Z1" s="416" t="s">
        <v>1613</v>
      </c>
    </row>
    <row r="2" spans="1:26" ht="12.95" customHeight="1">
      <c r="A2" s="417"/>
      <c r="B2" s="418"/>
      <c r="C2" s="418"/>
      <c r="D2" s="418"/>
      <c r="E2" s="418"/>
      <c r="F2" s="418"/>
      <c r="G2" s="418"/>
      <c r="H2" s="418"/>
      <c r="I2" s="418"/>
      <c r="J2" s="418"/>
      <c r="K2" s="418"/>
      <c r="L2" s="418"/>
      <c r="M2" s="418"/>
      <c r="N2" s="418"/>
      <c r="O2" s="418"/>
      <c r="P2" s="418"/>
      <c r="Q2" s="418"/>
      <c r="R2" s="418"/>
      <c r="S2" s="418"/>
      <c r="T2" s="418"/>
      <c r="U2" s="418"/>
      <c r="V2" s="418"/>
      <c r="W2" s="418"/>
      <c r="X2" s="418"/>
      <c r="Y2" s="418"/>
      <c r="Z2" s="419"/>
    </row>
    <row r="3" spans="1:26" ht="22.5" customHeight="1">
      <c r="R3" s="1623" t="s">
        <v>990</v>
      </c>
      <c r="S3" s="1623"/>
      <c r="T3" s="1630"/>
      <c r="U3" s="2324"/>
      <c r="V3" s="2324"/>
      <c r="W3" s="2324"/>
      <c r="Z3" s="421"/>
    </row>
    <row r="4" spans="1:26" ht="22.5" customHeight="1">
      <c r="R4" s="1623" t="s">
        <v>461</v>
      </c>
      <c r="S4" s="1623"/>
      <c r="T4" s="1623"/>
      <c r="U4" s="2325"/>
      <c r="V4" s="2325"/>
      <c r="W4" s="2325"/>
      <c r="Z4" s="421"/>
    </row>
    <row r="5" spans="1:26" ht="22.5" customHeight="1">
      <c r="R5" s="1623" t="s">
        <v>456</v>
      </c>
      <c r="S5" s="1623"/>
      <c r="T5" s="1623"/>
      <c r="U5" s="1618"/>
      <c r="V5" s="1618"/>
      <c r="W5" s="1618"/>
      <c r="Z5" s="421"/>
    </row>
    <row r="6" spans="1:26" ht="59.1" customHeight="1">
      <c r="Z6" s="421"/>
    </row>
    <row r="7" spans="1:26" ht="28.5">
      <c r="C7" s="1369" t="s">
        <v>1790</v>
      </c>
      <c r="D7" s="1370"/>
      <c r="E7" s="1370"/>
      <c r="F7" s="1370"/>
      <c r="G7" s="1370"/>
      <c r="H7" s="1370"/>
      <c r="I7" s="1370"/>
      <c r="J7" s="1370"/>
      <c r="K7" s="1370"/>
      <c r="L7" s="1370"/>
      <c r="M7" s="1370"/>
      <c r="N7" s="1370"/>
      <c r="O7" s="1370"/>
      <c r="P7" s="1370"/>
      <c r="Q7" s="1370"/>
      <c r="R7" s="1370"/>
      <c r="S7" s="1370"/>
      <c r="T7" s="1370"/>
      <c r="U7" s="1370"/>
      <c r="V7" s="1370"/>
      <c r="W7" s="1370"/>
      <c r="Z7" s="421"/>
    </row>
    <row r="8" spans="1:26">
      <c r="Z8" s="421"/>
    </row>
    <row r="9" spans="1:26" ht="126.95" customHeight="1">
      <c r="Z9" s="421"/>
    </row>
    <row r="10" spans="1:26" ht="29.1" customHeight="1">
      <c r="M10" s="2322" t="s">
        <v>32</v>
      </c>
      <c r="N10" s="2322"/>
      <c r="O10" s="2322"/>
      <c r="P10" s="2338"/>
      <c r="Q10" s="2339" t="s">
        <v>725</v>
      </c>
      <c r="R10" s="2340"/>
      <c r="S10" s="2340"/>
      <c r="T10" s="2340"/>
      <c r="U10" s="2340"/>
      <c r="V10" s="2340"/>
      <c r="W10" s="2340"/>
      <c r="X10" s="2341"/>
      <c r="Z10" s="421"/>
    </row>
    <row r="11" spans="1:26" ht="29.1" customHeight="1">
      <c r="M11" s="2322" t="s">
        <v>457</v>
      </c>
      <c r="N11" s="2322"/>
      <c r="O11" s="2322"/>
      <c r="P11" s="2338"/>
      <c r="Q11" s="2339" t="s">
        <v>1614</v>
      </c>
      <c r="R11" s="2340"/>
      <c r="S11" s="2340"/>
      <c r="T11" s="2340"/>
      <c r="U11" s="2340"/>
      <c r="V11" s="2340"/>
      <c r="W11" s="2340"/>
      <c r="X11" s="2341"/>
      <c r="Z11" s="421"/>
    </row>
    <row r="12" spans="1:26" ht="29.1" customHeight="1">
      <c r="M12" s="2345" t="s">
        <v>752</v>
      </c>
      <c r="N12" s="2322" t="s">
        <v>458</v>
      </c>
      <c r="O12" s="2322"/>
      <c r="P12" s="2338"/>
      <c r="Q12" s="2339" t="s">
        <v>773</v>
      </c>
      <c r="R12" s="2340"/>
      <c r="S12" s="2340"/>
      <c r="T12" s="2340"/>
      <c r="U12" s="2340"/>
      <c r="V12" s="2340"/>
      <c r="W12" s="2340"/>
      <c r="X12" s="2341"/>
      <c r="Z12" s="421"/>
    </row>
    <row r="13" spans="1:26" ht="29.1" customHeight="1">
      <c r="M13" s="2345"/>
      <c r="N13" s="2322" t="s">
        <v>459</v>
      </c>
      <c r="O13" s="2322"/>
      <c r="P13" s="2338"/>
      <c r="Q13" s="2339" t="s">
        <v>1615</v>
      </c>
      <c r="R13" s="2340"/>
      <c r="S13" s="2340"/>
      <c r="T13" s="2340"/>
      <c r="U13" s="2340"/>
      <c r="V13" s="2340"/>
      <c r="W13" s="2340"/>
      <c r="X13" s="2341"/>
      <c r="Z13" s="421"/>
    </row>
    <row r="14" spans="1:26" ht="29.1" customHeight="1">
      <c r="M14" s="2345"/>
      <c r="N14" s="2322" t="s">
        <v>460</v>
      </c>
      <c r="O14" s="2322"/>
      <c r="P14" s="2338"/>
      <c r="Q14" s="2339" t="s">
        <v>1616</v>
      </c>
      <c r="R14" s="2340"/>
      <c r="S14" s="2340"/>
      <c r="T14" s="2340"/>
      <c r="U14" s="2340"/>
      <c r="V14" s="2340"/>
      <c r="W14" s="2340"/>
      <c r="X14" s="2341"/>
      <c r="Z14" s="421"/>
    </row>
    <row r="15" spans="1:26" ht="29.1" customHeight="1">
      <c r="M15" s="2345"/>
      <c r="N15" s="2322" t="s">
        <v>753</v>
      </c>
      <c r="O15" s="2322"/>
      <c r="P15" s="2338"/>
      <c r="Q15" s="2339" t="s">
        <v>1614</v>
      </c>
      <c r="R15" s="2340"/>
      <c r="S15" s="2340"/>
      <c r="T15" s="2340"/>
      <c r="U15" s="2340"/>
      <c r="V15" s="2340"/>
      <c r="W15" s="2340"/>
      <c r="X15" s="2341"/>
      <c r="Z15" s="421"/>
    </row>
    <row r="16" spans="1:26" ht="32.1" customHeight="1">
      <c r="M16" s="2321" t="s">
        <v>462</v>
      </c>
      <c r="N16" s="2322"/>
      <c r="O16" s="2322"/>
      <c r="P16" s="2322"/>
      <c r="Q16" s="162" t="s">
        <v>463</v>
      </c>
      <c r="R16" s="2339" t="s">
        <v>558</v>
      </c>
      <c r="S16" s="2341"/>
      <c r="T16" s="163" t="s">
        <v>333</v>
      </c>
      <c r="U16" s="2342" t="s">
        <v>1614</v>
      </c>
      <c r="V16" s="2343"/>
      <c r="W16" s="2343"/>
      <c r="X16" s="2344"/>
      <c r="Z16" s="421"/>
    </row>
    <row r="17" spans="2:26" ht="27.6" customHeight="1">
      <c r="M17" s="2321" t="s">
        <v>1508</v>
      </c>
      <c r="N17" s="2321"/>
      <c r="O17" s="2321"/>
      <c r="P17" s="2321"/>
      <c r="Q17" s="165" t="s">
        <v>463</v>
      </c>
      <c r="R17" s="2328" t="s">
        <v>558</v>
      </c>
      <c r="S17" s="2329"/>
      <c r="T17" s="166" t="s">
        <v>333</v>
      </c>
      <c r="U17" s="2330" t="s">
        <v>1614</v>
      </c>
      <c r="V17" s="2331"/>
      <c r="W17" s="2331"/>
      <c r="X17" s="2332"/>
      <c r="Z17" s="421"/>
    </row>
    <row r="18" spans="2:26" ht="27.6" customHeight="1">
      <c r="M18" s="2322"/>
      <c r="N18" s="2322"/>
      <c r="O18" s="2322"/>
      <c r="P18" s="2322"/>
      <c r="Q18" s="185" t="s">
        <v>463</v>
      </c>
      <c r="R18" s="2333"/>
      <c r="S18" s="2334"/>
      <c r="T18" s="186" t="s">
        <v>333</v>
      </c>
      <c r="U18" s="2335"/>
      <c r="V18" s="2336"/>
      <c r="W18" s="2336"/>
      <c r="X18" s="2337"/>
      <c r="Z18" s="421"/>
    </row>
    <row r="19" spans="2:26" ht="31.5" customHeight="1">
      <c r="M19" s="2318" t="s">
        <v>754</v>
      </c>
      <c r="N19" s="2319"/>
      <c r="O19" s="2319"/>
      <c r="P19" s="2319"/>
      <c r="Q19" s="2320" t="s">
        <v>1617</v>
      </c>
      <c r="R19" s="1791"/>
      <c r="S19" s="422">
        <v>15</v>
      </c>
      <c r="T19" s="166" t="s">
        <v>20</v>
      </c>
      <c r="U19" s="422">
        <v>3</v>
      </c>
      <c r="V19" s="166" t="s">
        <v>21</v>
      </c>
      <c r="W19" s="422">
        <v>31</v>
      </c>
      <c r="X19" s="187" t="s">
        <v>22</v>
      </c>
      <c r="Z19" s="421" t="s">
        <v>1524</v>
      </c>
    </row>
    <row r="20" spans="2:26" ht="31.5" customHeight="1">
      <c r="M20" s="2318" t="s">
        <v>755</v>
      </c>
      <c r="N20" s="2319"/>
      <c r="O20" s="2319"/>
      <c r="P20" s="2319"/>
      <c r="Q20" s="2320" t="s">
        <v>571</v>
      </c>
      <c r="R20" s="1791"/>
      <c r="S20" s="422">
        <v>15</v>
      </c>
      <c r="T20" s="166" t="s">
        <v>20</v>
      </c>
      <c r="U20" s="422">
        <v>3</v>
      </c>
      <c r="V20" s="166" t="s">
        <v>21</v>
      </c>
      <c r="W20" s="422">
        <v>31</v>
      </c>
      <c r="X20" s="187" t="s">
        <v>22</v>
      </c>
      <c r="Z20" s="421" t="s">
        <v>1524</v>
      </c>
    </row>
    <row r="21" spans="2:26" ht="27.6" customHeight="1">
      <c r="M21" s="164"/>
      <c r="N21" s="164"/>
      <c r="O21" s="164"/>
      <c r="P21" s="164"/>
      <c r="Q21" s="167"/>
      <c r="R21" s="164"/>
      <c r="S21" s="164"/>
      <c r="T21" s="164"/>
      <c r="U21" s="164"/>
      <c r="V21" s="164"/>
      <c r="W21" s="164"/>
      <c r="X21" s="164"/>
      <c r="Z21" s="421"/>
    </row>
    <row r="22" spans="2:26" ht="27.6" customHeight="1">
      <c r="M22" s="2321" t="s">
        <v>476</v>
      </c>
      <c r="N22" s="2321"/>
      <c r="O22" s="2321"/>
      <c r="P22" s="2321"/>
      <c r="Q22" s="2319"/>
      <c r="R22" s="2322"/>
      <c r="S22" s="2322"/>
      <c r="T22" s="2322"/>
      <c r="U22" s="2322"/>
      <c r="V22" s="2322"/>
      <c r="W22" s="2322"/>
      <c r="X22" s="2322"/>
      <c r="Z22" s="421"/>
    </row>
    <row r="23" spans="2:26" ht="27.6" customHeight="1">
      <c r="M23" s="2322"/>
      <c r="N23" s="2322"/>
      <c r="O23" s="2322"/>
      <c r="P23" s="2322"/>
      <c r="Q23" s="2319"/>
      <c r="R23" s="2322"/>
      <c r="S23" s="2322"/>
      <c r="T23" s="2322"/>
      <c r="U23" s="2322"/>
      <c r="V23" s="2322"/>
      <c r="W23" s="2322"/>
      <c r="X23" s="2322"/>
      <c r="Z23" s="421"/>
    </row>
    <row r="24" spans="2:26">
      <c r="Z24" s="421"/>
    </row>
    <row r="25" spans="2:26" ht="17.45" customHeight="1">
      <c r="M25" t="s">
        <v>1684</v>
      </c>
      <c r="Z25" s="421"/>
    </row>
    <row r="26" spans="2:26">
      <c r="Z26" s="421"/>
    </row>
    <row r="27" spans="2:26">
      <c r="Z27" s="421"/>
    </row>
    <row r="28" spans="2:26" ht="14.25">
      <c r="B28" s="12" t="s">
        <v>464</v>
      </c>
      <c r="Z28" s="421"/>
    </row>
    <row r="29" spans="2:26" ht="14.25">
      <c r="B29" s="12"/>
      <c r="C29" s="390" t="s">
        <v>1729</v>
      </c>
      <c r="Z29" s="421"/>
    </row>
    <row r="30" spans="2:26" ht="14.25">
      <c r="B30" s="12"/>
      <c r="Z30" s="421"/>
    </row>
    <row r="31" spans="2:26" ht="17.100000000000001" customHeight="1">
      <c r="C31" s="64" t="s">
        <v>1730</v>
      </c>
      <c r="Z31" s="421"/>
    </row>
    <row r="32" spans="2:26" ht="17.100000000000001" customHeight="1">
      <c r="C32" s="64" t="s">
        <v>1731</v>
      </c>
      <c r="Z32" s="421"/>
    </row>
    <row r="33" spans="1:26" ht="23.45" customHeight="1">
      <c r="Z33" s="421"/>
    </row>
    <row r="34" spans="1:26" ht="21.95" customHeight="1">
      <c r="D34" s="75"/>
      <c r="E34" s="75"/>
      <c r="F34" t="s">
        <v>465</v>
      </c>
      <c r="J34" s="64" t="s">
        <v>1732</v>
      </c>
      <c r="Z34" s="421"/>
    </row>
    <row r="35" spans="1:26" ht="7.5" customHeight="1">
      <c r="J35" s="64"/>
      <c r="Z35" s="421"/>
    </row>
    <row r="36" spans="1:26" ht="21.95" customHeight="1">
      <c r="D36" s="82"/>
      <c r="E36" s="82"/>
      <c r="F36" t="s">
        <v>606</v>
      </c>
      <c r="J36" s="64" t="s">
        <v>1733</v>
      </c>
      <c r="Z36" s="421"/>
    </row>
    <row r="37" spans="1:26" ht="7.5" customHeight="1">
      <c r="J37" s="64"/>
      <c r="Z37" s="421"/>
    </row>
    <row r="38" spans="1:26" ht="21.95" customHeight="1">
      <c r="D38" s="39"/>
      <c r="E38" s="20"/>
      <c r="F38" t="s">
        <v>466</v>
      </c>
      <c r="J38" s="64" t="s">
        <v>1734</v>
      </c>
      <c r="Z38" s="421"/>
    </row>
    <row r="39" spans="1:26" ht="7.5" customHeight="1">
      <c r="J39" s="64"/>
      <c r="Z39" s="421"/>
    </row>
    <row r="40" spans="1:26" ht="21.95" customHeight="1">
      <c r="D40" s="160"/>
      <c r="E40" s="161"/>
      <c r="F40" t="s">
        <v>467</v>
      </c>
      <c r="J40" s="64" t="s">
        <v>1735</v>
      </c>
      <c r="Z40" s="421"/>
    </row>
    <row r="41" spans="1:26" ht="6.95" customHeight="1">
      <c r="Z41" s="421"/>
    </row>
    <row r="42" spans="1:26" ht="21.95" customHeight="1">
      <c r="D42" s="1317" t="s">
        <v>530</v>
      </c>
      <c r="E42" s="2323"/>
      <c r="F42" t="s">
        <v>607</v>
      </c>
      <c r="J42" t="s">
        <v>1736</v>
      </c>
      <c r="K42" t="s">
        <v>1737</v>
      </c>
      <c r="Z42" s="421"/>
    </row>
    <row r="43" spans="1:26" ht="21.95" customHeight="1">
      <c r="E43" s="274"/>
      <c r="K43" s="2" t="s">
        <v>1277</v>
      </c>
      <c r="Z43" s="421"/>
    </row>
    <row r="44" spans="1:26" ht="21.95" customHeight="1">
      <c r="E44" s="274"/>
      <c r="K44" s="5" t="s">
        <v>1278</v>
      </c>
      <c r="Z44" s="421"/>
    </row>
    <row r="45" spans="1:26">
      <c r="Z45" s="421"/>
    </row>
    <row r="46" spans="1:26">
      <c r="Z46" s="421"/>
    </row>
    <row r="47" spans="1:26" ht="17.25">
      <c r="A47" s="423" t="s">
        <v>701</v>
      </c>
      <c r="Z47" s="421"/>
    </row>
    <row r="48" spans="1:26" ht="15.95" customHeight="1">
      <c r="P48" s="1618" t="s">
        <v>32</v>
      </c>
      <c r="Q48" s="1618"/>
      <c r="R48" s="1618"/>
      <c r="S48" s="1619" t="str">
        <f>$Q$10</f>
        <v>学校法人○△学園</v>
      </c>
      <c r="T48" s="1619"/>
      <c r="U48" s="1619"/>
      <c r="V48" s="1619"/>
      <c r="W48" s="1619"/>
      <c r="X48" s="1619"/>
      <c r="Z48" s="421"/>
    </row>
    <row r="49" spans="3:26">
      <c r="Z49" s="421"/>
    </row>
    <row r="50" spans="3:26">
      <c r="C50" t="s">
        <v>702</v>
      </c>
      <c r="I50" t="s">
        <v>19</v>
      </c>
      <c r="J50" s="631" t="s">
        <v>1791</v>
      </c>
      <c r="K50" t="s">
        <v>20</v>
      </c>
      <c r="L50" s="424">
        <v>8</v>
      </c>
      <c r="M50" t="s">
        <v>21</v>
      </c>
      <c r="N50" s="424">
        <v>1</v>
      </c>
      <c r="O50" t="s">
        <v>22</v>
      </c>
      <c r="Z50" s="421"/>
    </row>
    <row r="51" spans="3:26" ht="4.5" customHeight="1">
      <c r="Z51" s="421"/>
    </row>
    <row r="52" spans="3:26">
      <c r="C52" t="s">
        <v>703</v>
      </c>
      <c r="Z52" s="421"/>
    </row>
    <row r="53" spans="3:26" ht="5.45" customHeight="1">
      <c r="Z53" s="421"/>
    </row>
    <row r="54" spans="3:26">
      <c r="C54" s="1647" t="s">
        <v>704</v>
      </c>
      <c r="D54" s="1647"/>
      <c r="E54" s="1647"/>
      <c r="F54" s="1647"/>
      <c r="G54" s="1647"/>
      <c r="H54" s="1647"/>
      <c r="I54" s="1647"/>
      <c r="J54" s="1647" t="s">
        <v>705</v>
      </c>
      <c r="K54" s="1647"/>
      <c r="L54" s="1647"/>
      <c r="M54" s="1647"/>
      <c r="N54" s="1647"/>
      <c r="O54" s="1647"/>
      <c r="P54" s="1647"/>
      <c r="Q54" s="1647"/>
      <c r="R54" s="1647"/>
      <c r="S54" s="1647"/>
      <c r="T54" s="1647"/>
      <c r="U54" s="1647"/>
      <c r="V54" s="1647"/>
      <c r="W54" s="1647"/>
      <c r="X54" s="1647"/>
      <c r="Z54" s="421"/>
    </row>
    <row r="55" spans="3:26" ht="69.95" customHeight="1">
      <c r="C55" s="2317"/>
      <c r="D55" s="2317"/>
      <c r="E55" s="2317"/>
      <c r="F55" s="2317"/>
      <c r="G55" s="2317"/>
      <c r="H55" s="2317"/>
      <c r="I55" s="2317"/>
      <c r="J55" s="2317"/>
      <c r="K55" s="2317"/>
      <c r="L55" s="2317"/>
      <c r="M55" s="2317"/>
      <c r="N55" s="2317"/>
      <c r="O55" s="2317"/>
      <c r="P55" s="2317"/>
      <c r="Q55" s="2317"/>
      <c r="R55" s="2317"/>
      <c r="S55" s="2317"/>
      <c r="T55" s="2317"/>
      <c r="U55" s="2317"/>
      <c r="V55" s="2317"/>
      <c r="W55" s="2317"/>
      <c r="X55" s="2317"/>
      <c r="Z55" s="421"/>
    </row>
    <row r="56" spans="3:26" ht="69.95" customHeight="1">
      <c r="C56" s="2317"/>
      <c r="D56" s="2317"/>
      <c r="E56" s="2317"/>
      <c r="F56" s="2317"/>
      <c r="G56" s="2317"/>
      <c r="H56" s="2317"/>
      <c r="I56" s="2317"/>
      <c r="J56" s="2317"/>
      <c r="K56" s="2317"/>
      <c r="L56" s="2317"/>
      <c r="M56" s="2317"/>
      <c r="N56" s="2317"/>
      <c r="O56" s="2317"/>
      <c r="P56" s="2317"/>
      <c r="Q56" s="2317"/>
      <c r="R56" s="2317"/>
      <c r="S56" s="2317"/>
      <c r="T56" s="2317"/>
      <c r="U56" s="2317"/>
      <c r="V56" s="2317"/>
      <c r="W56" s="2317"/>
      <c r="X56" s="2317"/>
      <c r="Z56" s="421"/>
    </row>
    <row r="57" spans="3:26" ht="69.95" customHeight="1">
      <c r="C57" s="2317"/>
      <c r="D57" s="2317"/>
      <c r="E57" s="2317"/>
      <c r="F57" s="2317"/>
      <c r="G57" s="2317"/>
      <c r="H57" s="2317"/>
      <c r="I57" s="2317"/>
      <c r="J57" s="2317"/>
      <c r="K57" s="2317"/>
      <c r="L57" s="2317"/>
      <c r="M57" s="2317"/>
      <c r="N57" s="2317"/>
      <c r="O57" s="2317"/>
      <c r="P57" s="2317"/>
      <c r="Q57" s="2317"/>
      <c r="R57" s="2317"/>
      <c r="S57" s="2317"/>
      <c r="T57" s="2317"/>
      <c r="U57" s="2317"/>
      <c r="V57" s="2317"/>
      <c r="W57" s="2317"/>
      <c r="X57" s="2317"/>
      <c r="Z57" s="421"/>
    </row>
    <row r="58" spans="3:26" ht="69.95" customHeight="1">
      <c r="C58" s="2317"/>
      <c r="D58" s="2317"/>
      <c r="E58" s="2317"/>
      <c r="F58" s="2317"/>
      <c r="G58" s="2317"/>
      <c r="H58" s="2317"/>
      <c r="I58" s="2317"/>
      <c r="J58" s="2317"/>
      <c r="K58" s="2317"/>
      <c r="L58" s="2317"/>
      <c r="M58" s="2317"/>
      <c r="N58" s="2317"/>
      <c r="O58" s="2317"/>
      <c r="P58" s="2317"/>
      <c r="Q58" s="2317"/>
      <c r="R58" s="2317"/>
      <c r="S58" s="2317"/>
      <c r="T58" s="2317"/>
      <c r="U58" s="2317"/>
      <c r="V58" s="2317"/>
      <c r="W58" s="2317"/>
      <c r="X58" s="2317"/>
      <c r="Z58" s="421"/>
    </row>
    <row r="59" spans="3:26" ht="69.95" customHeight="1">
      <c r="C59" s="2317"/>
      <c r="D59" s="2317"/>
      <c r="E59" s="2317"/>
      <c r="F59" s="2317"/>
      <c r="G59" s="2317"/>
      <c r="H59" s="2317"/>
      <c r="I59" s="2317"/>
      <c r="J59" s="2317"/>
      <c r="K59" s="2317"/>
      <c r="L59" s="2317"/>
      <c r="M59" s="2317"/>
      <c r="N59" s="2317"/>
      <c r="O59" s="2317"/>
      <c r="P59" s="2317"/>
      <c r="Q59" s="2317"/>
      <c r="R59" s="2317"/>
      <c r="S59" s="2317"/>
      <c r="T59" s="2317"/>
      <c r="U59" s="2317"/>
      <c r="V59" s="2317"/>
      <c r="W59" s="2317"/>
      <c r="X59" s="2317"/>
      <c r="Z59" s="421"/>
    </row>
    <row r="60" spans="3:26" ht="69.95" customHeight="1">
      <c r="C60" s="2317"/>
      <c r="D60" s="2317"/>
      <c r="E60" s="2317"/>
      <c r="F60" s="2317"/>
      <c r="G60" s="2317"/>
      <c r="H60" s="2317"/>
      <c r="I60" s="2317"/>
      <c r="J60" s="2317"/>
      <c r="K60" s="2317"/>
      <c r="L60" s="2317"/>
      <c r="M60" s="2317"/>
      <c r="N60" s="2317"/>
      <c r="O60" s="2317"/>
      <c r="P60" s="2317"/>
      <c r="Q60" s="2317"/>
      <c r="R60" s="2317"/>
      <c r="S60" s="2317"/>
      <c r="T60" s="2317"/>
      <c r="U60" s="2317"/>
      <c r="V60" s="2317"/>
      <c r="W60" s="2317"/>
      <c r="X60" s="2317"/>
      <c r="Z60" s="421"/>
    </row>
    <row r="61" spans="3:26" ht="69.95" customHeight="1">
      <c r="C61" s="2317"/>
      <c r="D61" s="2317"/>
      <c r="E61" s="2317"/>
      <c r="F61" s="2317"/>
      <c r="G61" s="2317"/>
      <c r="H61" s="2317"/>
      <c r="I61" s="2317"/>
      <c r="J61" s="2317"/>
      <c r="K61" s="2317"/>
      <c r="L61" s="2317"/>
      <c r="M61" s="2317"/>
      <c r="N61" s="2317"/>
      <c r="O61" s="2317"/>
      <c r="P61" s="2317"/>
      <c r="Q61" s="2317"/>
      <c r="R61" s="2317"/>
      <c r="S61" s="2317"/>
      <c r="T61" s="2317"/>
      <c r="U61" s="2317"/>
      <c r="V61" s="2317"/>
      <c r="W61" s="2317"/>
      <c r="X61" s="2317"/>
      <c r="Z61" s="421"/>
    </row>
    <row r="62" spans="3:26" ht="69.95" customHeight="1">
      <c r="C62" s="2317"/>
      <c r="D62" s="2317"/>
      <c r="E62" s="2317"/>
      <c r="F62" s="2317"/>
      <c r="G62" s="2317"/>
      <c r="H62" s="2317"/>
      <c r="I62" s="2317"/>
      <c r="J62" s="2317"/>
      <c r="K62" s="2317"/>
      <c r="L62" s="2317"/>
      <c r="M62" s="2317"/>
      <c r="N62" s="2317"/>
      <c r="O62" s="2317"/>
      <c r="P62" s="2317"/>
      <c r="Q62" s="2317"/>
      <c r="R62" s="2317"/>
      <c r="S62" s="2317"/>
      <c r="T62" s="2317"/>
      <c r="U62" s="2317"/>
      <c r="V62" s="2317"/>
      <c r="W62" s="2317"/>
      <c r="X62" s="2317"/>
      <c r="Z62" s="421"/>
    </row>
    <row r="63" spans="3:26" ht="69.95" customHeight="1">
      <c r="C63" s="2317"/>
      <c r="D63" s="2317"/>
      <c r="E63" s="2317"/>
      <c r="F63" s="2317"/>
      <c r="G63" s="2317"/>
      <c r="H63" s="2317"/>
      <c r="I63" s="2317"/>
      <c r="J63" s="2317"/>
      <c r="K63" s="2317"/>
      <c r="L63" s="2317"/>
      <c r="M63" s="2317"/>
      <c r="N63" s="2317"/>
      <c r="O63" s="2317"/>
      <c r="P63" s="2317"/>
      <c r="Q63" s="2317"/>
      <c r="R63" s="2317"/>
      <c r="S63" s="2317"/>
      <c r="T63" s="2317"/>
      <c r="U63" s="2317"/>
      <c r="V63" s="2317"/>
      <c r="W63" s="2317"/>
      <c r="X63" s="2317"/>
      <c r="Z63" s="421"/>
    </row>
    <row r="64" spans="3:26" ht="69.95" customHeight="1">
      <c r="C64" s="2317"/>
      <c r="D64" s="2317"/>
      <c r="E64" s="2317"/>
      <c r="F64" s="2317"/>
      <c r="G64" s="2317"/>
      <c r="H64" s="2317"/>
      <c r="I64" s="2317"/>
      <c r="J64" s="2317"/>
      <c r="K64" s="2317"/>
      <c r="L64" s="2317"/>
      <c r="M64" s="2317"/>
      <c r="N64" s="2317"/>
      <c r="O64" s="2317"/>
      <c r="P64" s="2317"/>
      <c r="Q64" s="2317"/>
      <c r="R64" s="2317"/>
      <c r="S64" s="2317"/>
      <c r="T64" s="2317"/>
      <c r="U64" s="2317"/>
      <c r="V64" s="2317"/>
      <c r="W64" s="2317"/>
      <c r="X64" s="2317"/>
      <c r="Z64" s="421"/>
    </row>
    <row r="65" spans="3:26" ht="69.95" customHeight="1">
      <c r="C65" s="2317"/>
      <c r="D65" s="2317"/>
      <c r="E65" s="2317"/>
      <c r="F65" s="2317"/>
      <c r="G65" s="2317"/>
      <c r="H65" s="2317"/>
      <c r="I65" s="2317"/>
      <c r="J65" s="2317"/>
      <c r="K65" s="2317"/>
      <c r="L65" s="2317"/>
      <c r="M65" s="2317"/>
      <c r="N65" s="2317"/>
      <c r="O65" s="2317"/>
      <c r="P65" s="2317"/>
      <c r="Q65" s="2317"/>
      <c r="R65" s="2317"/>
      <c r="S65" s="2317"/>
      <c r="T65" s="2317"/>
      <c r="U65" s="2317"/>
      <c r="V65" s="2317"/>
      <c r="W65" s="2317"/>
      <c r="X65" s="2317"/>
      <c r="Z65" s="421"/>
    </row>
    <row r="66" spans="3:26" ht="69.95" customHeight="1">
      <c r="C66" s="2317"/>
      <c r="D66" s="2317"/>
      <c r="E66" s="2317"/>
      <c r="F66" s="2317"/>
      <c r="G66" s="2317"/>
      <c r="H66" s="2317"/>
      <c r="I66" s="2317"/>
      <c r="J66" s="2317"/>
      <c r="K66" s="2317"/>
      <c r="L66" s="2317"/>
      <c r="M66" s="2317"/>
      <c r="N66" s="2317"/>
      <c r="O66" s="2317"/>
      <c r="P66" s="2317"/>
      <c r="Q66" s="2317"/>
      <c r="R66" s="2317"/>
      <c r="S66" s="2317"/>
      <c r="T66" s="2317"/>
      <c r="U66" s="2317"/>
      <c r="V66" s="2317"/>
      <c r="W66" s="2317"/>
      <c r="X66" s="2317"/>
      <c r="Z66" s="421"/>
    </row>
    <row r="67" spans="3:26" ht="69.95" customHeight="1">
      <c r="C67" s="2317"/>
      <c r="D67" s="2317"/>
      <c r="E67" s="2317"/>
      <c r="F67" s="2317"/>
      <c r="G67" s="2317"/>
      <c r="H67" s="2317"/>
      <c r="I67" s="2317"/>
      <c r="J67" s="2317"/>
      <c r="K67" s="2317"/>
      <c r="L67" s="2317"/>
      <c r="M67" s="2317"/>
      <c r="N67" s="2317"/>
      <c r="O67" s="2317"/>
      <c r="P67" s="2317"/>
      <c r="Q67" s="2317"/>
      <c r="R67" s="2317"/>
      <c r="S67" s="2317"/>
      <c r="T67" s="2317"/>
      <c r="U67" s="2317"/>
      <c r="V67" s="2317"/>
      <c r="W67" s="2317"/>
      <c r="X67" s="2317"/>
      <c r="Z67" s="421"/>
    </row>
    <row r="68" spans="3:26" ht="69.95" customHeight="1">
      <c r="C68" s="2317"/>
      <c r="D68" s="2317"/>
      <c r="E68" s="2317"/>
      <c r="F68" s="2317"/>
      <c r="G68" s="2317"/>
      <c r="H68" s="2317"/>
      <c r="I68" s="2317"/>
      <c r="J68" s="2317"/>
      <c r="K68" s="2317"/>
      <c r="L68" s="2317"/>
      <c r="M68" s="2317"/>
      <c r="N68" s="2317"/>
      <c r="O68" s="2317"/>
      <c r="P68" s="2317"/>
      <c r="Q68" s="2317"/>
      <c r="R68" s="2317"/>
      <c r="S68" s="2317"/>
      <c r="T68" s="2317"/>
      <c r="U68" s="2317"/>
      <c r="V68" s="2317"/>
      <c r="W68" s="2317"/>
      <c r="X68" s="2317"/>
      <c r="Z68" s="421"/>
    </row>
    <row r="69" spans="3:26" ht="69.95" customHeight="1">
      <c r="C69" s="2317"/>
      <c r="D69" s="2317"/>
      <c r="E69" s="2317"/>
      <c r="F69" s="2317"/>
      <c r="G69" s="2317"/>
      <c r="H69" s="2317"/>
      <c r="I69" s="2317"/>
      <c r="J69" s="2317"/>
      <c r="K69" s="2317"/>
      <c r="L69" s="2317"/>
      <c r="M69" s="2317"/>
      <c r="N69" s="2317"/>
      <c r="O69" s="2317"/>
      <c r="P69" s="2317"/>
      <c r="Q69" s="2317"/>
      <c r="R69" s="2317"/>
      <c r="S69" s="2317"/>
      <c r="T69" s="2317"/>
      <c r="U69" s="2317"/>
      <c r="V69" s="2317"/>
      <c r="W69" s="2317"/>
      <c r="X69" s="2317"/>
      <c r="Z69" s="421"/>
    </row>
    <row r="70" spans="3:26" ht="69.95" customHeight="1">
      <c r="C70" s="2317"/>
      <c r="D70" s="2317"/>
      <c r="E70" s="2317"/>
      <c r="F70" s="2317"/>
      <c r="G70" s="2317"/>
      <c r="H70" s="2317"/>
      <c r="I70" s="2317"/>
      <c r="J70" s="2317"/>
      <c r="K70" s="2317"/>
      <c r="L70" s="2317"/>
      <c r="M70" s="2317"/>
      <c r="N70" s="2317"/>
      <c r="O70" s="2317"/>
      <c r="P70" s="2317"/>
      <c r="Q70" s="2317"/>
      <c r="R70" s="2317"/>
      <c r="S70" s="2317"/>
      <c r="T70" s="2317"/>
      <c r="U70" s="2317"/>
      <c r="V70" s="2317"/>
      <c r="W70" s="2317"/>
      <c r="X70" s="2317"/>
      <c r="Z70" s="421"/>
    </row>
    <row r="71" spans="3:26" ht="69.95" customHeight="1">
      <c r="C71" s="2317"/>
      <c r="D71" s="2317"/>
      <c r="E71" s="2317"/>
      <c r="F71" s="2317"/>
      <c r="G71" s="2317"/>
      <c r="H71" s="2317"/>
      <c r="I71" s="2317"/>
      <c r="J71" s="2317"/>
      <c r="K71" s="2317"/>
      <c r="L71" s="2317"/>
      <c r="M71" s="2317"/>
      <c r="N71" s="2317"/>
      <c r="O71" s="2317"/>
      <c r="P71" s="2317"/>
      <c r="Q71" s="2317"/>
      <c r="R71" s="2317"/>
      <c r="S71" s="2317"/>
      <c r="T71" s="2317"/>
      <c r="U71" s="2317"/>
      <c r="V71" s="2317"/>
      <c r="W71" s="2317"/>
      <c r="X71" s="2317"/>
      <c r="Z71" s="421"/>
    </row>
    <row r="72" spans="3:26" ht="69.95" customHeight="1">
      <c r="C72" s="2317"/>
      <c r="D72" s="2317"/>
      <c r="E72" s="2317"/>
      <c r="F72" s="2317"/>
      <c r="G72" s="2317"/>
      <c r="H72" s="2317"/>
      <c r="I72" s="2317"/>
      <c r="J72" s="2317"/>
      <c r="K72" s="2317"/>
      <c r="L72" s="2317"/>
      <c r="M72" s="2317"/>
      <c r="N72" s="2317"/>
      <c r="O72" s="2317"/>
      <c r="P72" s="2317"/>
      <c r="Q72" s="2317"/>
      <c r="R72" s="2317"/>
      <c r="S72" s="2317"/>
      <c r="T72" s="2317"/>
      <c r="U72" s="2317"/>
      <c r="V72" s="2317"/>
      <c r="W72" s="2317"/>
      <c r="X72" s="2317"/>
      <c r="Z72" s="421"/>
    </row>
    <row r="73" spans="3:26" ht="69.95" customHeight="1">
      <c r="C73" s="2317"/>
      <c r="D73" s="2317"/>
      <c r="E73" s="2317"/>
      <c r="F73" s="2317"/>
      <c r="G73" s="2317"/>
      <c r="H73" s="2317"/>
      <c r="I73" s="2317"/>
      <c r="J73" s="2317"/>
      <c r="K73" s="2317"/>
      <c r="L73" s="2317"/>
      <c r="M73" s="2317"/>
      <c r="N73" s="2317"/>
      <c r="O73" s="2317"/>
      <c r="P73" s="2317"/>
      <c r="Q73" s="2317"/>
      <c r="R73" s="2317"/>
      <c r="S73" s="2317"/>
      <c r="T73" s="2317"/>
      <c r="U73" s="2317"/>
      <c r="V73" s="2317"/>
      <c r="W73" s="2317"/>
      <c r="X73" s="2317"/>
      <c r="Z73" s="421"/>
    </row>
    <row r="74" spans="3:26" ht="69.95" customHeight="1">
      <c r="C74" s="2317"/>
      <c r="D74" s="2317"/>
      <c r="E74" s="2317"/>
      <c r="F74" s="2317"/>
      <c r="G74" s="2317"/>
      <c r="H74" s="2317"/>
      <c r="I74" s="2317"/>
      <c r="J74" s="2317"/>
      <c r="K74" s="2317"/>
      <c r="L74" s="2317"/>
      <c r="M74" s="2317"/>
      <c r="N74" s="2317"/>
      <c r="O74" s="2317"/>
      <c r="P74" s="2317"/>
      <c r="Q74" s="2317"/>
      <c r="R74" s="2317"/>
      <c r="S74" s="2317"/>
      <c r="T74" s="2317"/>
      <c r="U74" s="2317"/>
      <c r="V74" s="2317"/>
      <c r="W74" s="2317"/>
      <c r="X74" s="2317"/>
      <c r="Z74" s="421"/>
    </row>
    <row r="75" spans="3:26" ht="69.95" customHeight="1">
      <c r="C75" s="2317"/>
      <c r="D75" s="2317"/>
      <c r="E75" s="2317"/>
      <c r="F75" s="2317"/>
      <c r="G75" s="2317"/>
      <c r="H75" s="2317"/>
      <c r="I75" s="2317"/>
      <c r="J75" s="2317"/>
      <c r="K75" s="2317"/>
      <c r="L75" s="2317"/>
      <c r="M75" s="2317"/>
      <c r="N75" s="2317"/>
      <c r="O75" s="2317"/>
      <c r="P75" s="2317"/>
      <c r="Q75" s="2317"/>
      <c r="R75" s="2317"/>
      <c r="S75" s="2317"/>
      <c r="T75" s="2317"/>
      <c r="U75" s="2317"/>
      <c r="V75" s="2317"/>
      <c r="W75" s="2317"/>
      <c r="X75" s="2317"/>
      <c r="Z75" s="421"/>
    </row>
    <row r="76" spans="3:26" ht="69.95" customHeight="1">
      <c r="C76" s="2317"/>
      <c r="D76" s="2317"/>
      <c r="E76" s="2317"/>
      <c r="F76" s="2317"/>
      <c r="G76" s="2317"/>
      <c r="H76" s="2317"/>
      <c r="I76" s="2317"/>
      <c r="J76" s="2317"/>
      <c r="K76" s="2317"/>
      <c r="L76" s="2317"/>
      <c r="M76" s="2317"/>
      <c r="N76" s="2317"/>
      <c r="O76" s="2317"/>
      <c r="P76" s="2317"/>
      <c r="Q76" s="2317"/>
      <c r="R76" s="2317"/>
      <c r="S76" s="2317"/>
      <c r="T76" s="2317"/>
      <c r="U76" s="2317"/>
      <c r="V76" s="2317"/>
      <c r="W76" s="2317"/>
      <c r="X76" s="2317"/>
      <c r="Z76" s="421"/>
    </row>
    <row r="77" spans="3:26" ht="69.95" customHeight="1">
      <c r="C77" s="2317"/>
      <c r="D77" s="2317"/>
      <c r="E77" s="2317"/>
      <c r="F77" s="2317"/>
      <c r="G77" s="2317"/>
      <c r="H77" s="2317"/>
      <c r="I77" s="2317"/>
      <c r="J77" s="2317"/>
      <c r="K77" s="2317"/>
      <c r="L77" s="2317"/>
      <c r="M77" s="2317"/>
      <c r="N77" s="2317"/>
      <c r="O77" s="2317"/>
      <c r="P77" s="2317"/>
      <c r="Q77" s="2317"/>
      <c r="R77" s="2317"/>
      <c r="S77" s="2317"/>
      <c r="T77" s="2317"/>
      <c r="U77" s="2317"/>
      <c r="V77" s="2317"/>
      <c r="W77" s="2317"/>
      <c r="X77" s="2317"/>
      <c r="Z77" s="421"/>
    </row>
    <row r="78" spans="3:26" ht="69.95" customHeight="1">
      <c r="C78" s="2317"/>
      <c r="D78" s="2317"/>
      <c r="E78" s="2317"/>
      <c r="F78" s="2317"/>
      <c r="G78" s="2317"/>
      <c r="H78" s="2317"/>
      <c r="I78" s="2317"/>
      <c r="J78" s="2317"/>
      <c r="K78" s="2317"/>
      <c r="L78" s="2317"/>
      <c r="M78" s="2317"/>
      <c r="N78" s="2317"/>
      <c r="O78" s="2317"/>
      <c r="P78" s="2317"/>
      <c r="Q78" s="2317"/>
      <c r="R78" s="2317"/>
      <c r="S78" s="2317"/>
      <c r="T78" s="2317"/>
      <c r="U78" s="2317"/>
      <c r="V78" s="2317"/>
      <c r="W78" s="2317"/>
      <c r="X78" s="2317"/>
      <c r="Z78" s="421"/>
    </row>
    <row r="79" spans="3:26">
      <c r="Z79" s="421"/>
    </row>
    <row r="80" spans="3:26" ht="11.45" customHeight="1">
      <c r="Z80" s="421"/>
    </row>
    <row r="81" spans="1:26" ht="15.6" customHeight="1">
      <c r="P81" s="1618" t="s">
        <v>32</v>
      </c>
      <c r="Q81" s="1618"/>
      <c r="R81" s="1618"/>
      <c r="S81" s="1619" t="str">
        <f>$Q$10</f>
        <v>学校法人○△学園</v>
      </c>
      <c r="T81" s="1619"/>
      <c r="U81" s="1619"/>
      <c r="V81" s="1619"/>
      <c r="W81" s="1619"/>
      <c r="X81" s="1619"/>
      <c r="Z81" s="421"/>
    </row>
    <row r="82" spans="1:26" ht="17.25">
      <c r="A82" s="423" t="s">
        <v>33</v>
      </c>
      <c r="Z82" s="421"/>
    </row>
    <row r="83" spans="1:26" ht="16.5" customHeight="1">
      <c r="B83" s="12" t="s">
        <v>13</v>
      </c>
      <c r="Z83" s="421"/>
    </row>
    <row r="84" spans="1:26" ht="16.5" customHeight="1">
      <c r="C84" s="13" t="s">
        <v>590</v>
      </c>
      <c r="Z84" s="421"/>
    </row>
    <row r="85" spans="1:26" ht="16.5" customHeight="1">
      <c r="D85" t="s">
        <v>684</v>
      </c>
      <c r="Z85" s="421"/>
    </row>
    <row r="86" spans="1:26" ht="16.5" customHeight="1">
      <c r="D86" s="883" t="s">
        <v>685</v>
      </c>
      <c r="E86" s="1626"/>
      <c r="F86" s="1626"/>
      <c r="G86" s="1627"/>
      <c r="H86" s="39" t="s">
        <v>15</v>
      </c>
      <c r="I86" s="21"/>
      <c r="J86" s="21"/>
      <c r="K86" s="21"/>
      <c r="L86" s="424">
        <v>3</v>
      </c>
      <c r="M86" s="21" t="s">
        <v>16</v>
      </c>
      <c r="N86" s="20"/>
      <c r="Z86" s="421"/>
    </row>
    <row r="87" spans="1:26" ht="16.5" customHeight="1">
      <c r="D87" s="883" t="s">
        <v>1738</v>
      </c>
      <c r="E87" s="1626"/>
      <c r="F87" s="1626"/>
      <c r="G87" s="1627"/>
      <c r="H87" s="39" t="s">
        <v>217</v>
      </c>
      <c r="I87" s="21"/>
      <c r="J87" s="21"/>
      <c r="K87" s="73"/>
      <c r="L87" s="424">
        <v>64</v>
      </c>
      <c r="M87" s="84" t="s">
        <v>18</v>
      </c>
      <c r="N87" s="20"/>
      <c r="Z87" s="421"/>
    </row>
    <row r="88" spans="1:26" ht="9.6" customHeight="1">
      <c r="G88" s="41"/>
      <c r="Z88" s="421"/>
    </row>
    <row r="89" spans="1:26" ht="16.5" customHeight="1">
      <c r="D89" t="s">
        <v>14</v>
      </c>
      <c r="Z89" s="421"/>
    </row>
    <row r="90" spans="1:26" ht="16.5" customHeight="1">
      <c r="E90" s="64" t="s">
        <v>1792</v>
      </c>
      <c r="H90" s="10"/>
      <c r="I90" s="10"/>
      <c r="J90" s="10"/>
      <c r="K90" s="10"/>
      <c r="L90" s="10"/>
      <c r="M90" s="10"/>
      <c r="N90" s="10"/>
      <c r="Z90" s="421"/>
    </row>
    <row r="91" spans="1:26" ht="16.5" customHeight="1">
      <c r="D91" s="803" t="s">
        <v>0</v>
      </c>
      <c r="E91" s="803"/>
      <c r="F91" s="803"/>
      <c r="G91" s="803"/>
      <c r="H91" s="9" t="s">
        <v>19</v>
      </c>
      <c r="I91" s="425" t="s">
        <v>1791</v>
      </c>
      <c r="J91" s="150" t="s">
        <v>20</v>
      </c>
      <c r="K91">
        <v>3</v>
      </c>
      <c r="L91" s="151" t="s">
        <v>21</v>
      </c>
      <c r="M91">
        <v>31</v>
      </c>
      <c r="N91" s="152" t="s">
        <v>22</v>
      </c>
      <c r="Z91" s="421"/>
    </row>
    <row r="92" spans="1:26" ht="16.5" customHeight="1">
      <c r="D92" s="803" t="s">
        <v>1</v>
      </c>
      <c r="E92" s="803"/>
      <c r="F92" s="803"/>
      <c r="G92" s="803"/>
      <c r="H92" s="72" t="s">
        <v>19</v>
      </c>
      <c r="I92" s="631" t="s">
        <v>1791</v>
      </c>
      <c r="J92" s="69" t="s">
        <v>20</v>
      </c>
      <c r="K92" s="424">
        <v>6</v>
      </c>
      <c r="L92" s="69" t="s">
        <v>21</v>
      </c>
      <c r="M92" s="424">
        <v>10</v>
      </c>
      <c r="N92" s="70" t="s">
        <v>22</v>
      </c>
      <c r="Z92" s="421"/>
    </row>
    <row r="93" spans="1:26" ht="6" customHeight="1">
      <c r="D93" s="83"/>
      <c r="E93" s="83"/>
      <c r="F93" s="83"/>
      <c r="G93" s="83"/>
      <c r="Z93" s="421"/>
    </row>
    <row r="94" spans="1:26" ht="16.5" customHeight="1">
      <c r="E94" t="s">
        <v>2</v>
      </c>
      <c r="Z94" s="421"/>
    </row>
    <row r="95" spans="1:26" ht="16.5" customHeight="1">
      <c r="D95" s="803" t="s">
        <v>0</v>
      </c>
      <c r="E95" s="803"/>
      <c r="F95" s="803"/>
      <c r="G95" s="803"/>
      <c r="H95" s="424" t="s">
        <v>1513</v>
      </c>
      <c r="I95" s="424">
        <v>7</v>
      </c>
      <c r="J95" s="69" t="s">
        <v>20</v>
      </c>
      <c r="K95" s="424">
        <v>6</v>
      </c>
      <c r="L95" s="69" t="s">
        <v>21</v>
      </c>
      <c r="M95" s="424">
        <v>1</v>
      </c>
      <c r="N95" s="70" t="s">
        <v>22</v>
      </c>
      <c r="Z95" s="426" t="s">
        <v>1540</v>
      </c>
    </row>
    <row r="96" spans="1:26" ht="16.5" customHeight="1">
      <c r="D96" s="803" t="s">
        <v>1</v>
      </c>
      <c r="E96" s="803"/>
      <c r="F96" s="803"/>
      <c r="G96" s="803"/>
      <c r="H96" s="424" t="s">
        <v>1513</v>
      </c>
      <c r="I96" s="424">
        <v>7</v>
      </c>
      <c r="J96" s="69" t="s">
        <v>20</v>
      </c>
      <c r="K96" s="424">
        <v>6</v>
      </c>
      <c r="L96" s="69" t="s">
        <v>21</v>
      </c>
      <c r="M96" s="424">
        <v>10</v>
      </c>
      <c r="N96" s="70" t="s">
        <v>22</v>
      </c>
      <c r="Z96" s="426" t="s">
        <v>1540</v>
      </c>
    </row>
    <row r="97" spans="2:26" ht="16.5" customHeight="1">
      <c r="D97" s="5"/>
      <c r="E97" s="5" t="s">
        <v>1442</v>
      </c>
      <c r="Z97" s="421"/>
    </row>
    <row r="98" spans="2:26" ht="9.9499999999999993" customHeight="1">
      <c r="C98" s="5" t="s">
        <v>152</v>
      </c>
      <c r="D98" s="5"/>
      <c r="Z98" s="421"/>
    </row>
    <row r="99" spans="2:26" ht="16.5" customHeight="1">
      <c r="C99" s="62" t="s">
        <v>1618</v>
      </c>
      <c r="Z99" s="421"/>
    </row>
    <row r="100" spans="2:26" ht="16.5" customHeight="1">
      <c r="D100" s="803" t="s">
        <v>3</v>
      </c>
      <c r="E100" s="803"/>
      <c r="F100" s="803"/>
      <c r="G100" s="803"/>
      <c r="H100" s="803"/>
      <c r="I100" s="72" t="s">
        <v>19</v>
      </c>
      <c r="J100" s="424">
        <v>7</v>
      </c>
      <c r="K100" s="69" t="s">
        <v>20</v>
      </c>
      <c r="L100" s="424">
        <v>4</v>
      </c>
      <c r="M100" s="69" t="s">
        <v>21</v>
      </c>
      <c r="N100" s="424">
        <v>1</v>
      </c>
      <c r="O100" s="70" t="s">
        <v>22</v>
      </c>
      <c r="Z100" s="421"/>
    </row>
    <row r="101" spans="2:26" ht="16.5" customHeight="1">
      <c r="D101" s="803" t="s">
        <v>4</v>
      </c>
      <c r="E101" s="803"/>
      <c r="F101" s="803"/>
      <c r="G101" s="803"/>
      <c r="H101" s="803"/>
      <c r="I101" s="72" t="s">
        <v>19</v>
      </c>
      <c r="J101" s="424">
        <v>7</v>
      </c>
      <c r="K101" s="69" t="s">
        <v>20</v>
      </c>
      <c r="L101" s="424">
        <v>2</v>
      </c>
      <c r="M101" s="69" t="s">
        <v>21</v>
      </c>
      <c r="N101" s="424">
        <v>1</v>
      </c>
      <c r="O101" s="70" t="s">
        <v>22</v>
      </c>
      <c r="Z101" s="421"/>
    </row>
    <row r="102" spans="2:26" ht="16.5" customHeight="1">
      <c r="E102" s="2" t="s">
        <v>686</v>
      </c>
      <c r="Z102" s="421"/>
    </row>
    <row r="103" spans="2:26" ht="16.5" customHeight="1">
      <c r="E103" s="147" t="s">
        <v>1443</v>
      </c>
      <c r="Z103" s="421"/>
    </row>
    <row r="104" spans="2:26" ht="16.5" customHeight="1">
      <c r="E104" s="147" t="s">
        <v>1444</v>
      </c>
      <c r="Z104" s="421"/>
    </row>
    <row r="105" spans="2:26" ht="16.5" customHeight="1">
      <c r="Z105" s="421"/>
    </row>
    <row r="106" spans="2:26" ht="16.5" customHeight="1">
      <c r="B106" s="427" t="s">
        <v>1619</v>
      </c>
      <c r="C106" s="62"/>
      <c r="D106" s="64"/>
      <c r="E106" s="64"/>
      <c r="F106" s="64"/>
      <c r="G106" s="64"/>
      <c r="H106" s="64"/>
      <c r="I106" s="64"/>
      <c r="J106" s="64"/>
      <c r="K106" s="64"/>
      <c r="L106" s="64"/>
      <c r="M106" s="64"/>
      <c r="Z106" s="421"/>
    </row>
    <row r="107" spans="2:26" ht="16.5" customHeight="1">
      <c r="B107" s="62"/>
      <c r="C107" s="62" t="s">
        <v>48</v>
      </c>
      <c r="D107" s="64"/>
      <c r="E107" s="64"/>
      <c r="F107" s="64"/>
      <c r="G107" s="64"/>
      <c r="H107" s="64"/>
      <c r="I107" s="64"/>
      <c r="J107" s="64"/>
      <c r="K107" s="64"/>
      <c r="L107" s="64"/>
      <c r="M107" s="64"/>
      <c r="Z107" s="421"/>
    </row>
    <row r="108" spans="2:26" ht="16.5" customHeight="1">
      <c r="B108" s="64"/>
      <c r="C108" s="64"/>
      <c r="D108" s="428" t="s">
        <v>434</v>
      </c>
      <c r="E108" s="61"/>
      <c r="F108" s="429"/>
      <c r="G108" s="430"/>
      <c r="H108" s="431" t="s">
        <v>24</v>
      </c>
      <c r="I108" s="432" t="s">
        <v>26</v>
      </c>
      <c r="J108" s="433">
        <v>10</v>
      </c>
      <c r="K108" s="434" t="s">
        <v>17</v>
      </c>
      <c r="L108" s="64"/>
      <c r="M108" s="64"/>
      <c r="Z108" s="421"/>
    </row>
    <row r="109" spans="2:26" ht="16.5" customHeight="1">
      <c r="B109" s="64"/>
      <c r="C109" s="64"/>
      <c r="D109" s="428" t="s">
        <v>435</v>
      </c>
      <c r="E109" s="61"/>
      <c r="F109" s="429"/>
      <c r="G109" s="430"/>
      <c r="H109" s="431" t="s">
        <v>24</v>
      </c>
      <c r="I109" s="432" t="s">
        <v>26</v>
      </c>
      <c r="J109" s="433">
        <v>25</v>
      </c>
      <c r="K109" s="434" t="s">
        <v>17</v>
      </c>
      <c r="L109" s="64"/>
      <c r="M109" s="64"/>
      <c r="Z109" s="421"/>
    </row>
    <row r="110" spans="2:26" ht="16.5" customHeight="1">
      <c r="B110" s="64"/>
      <c r="C110" s="64"/>
      <c r="D110" s="428" t="s">
        <v>436</v>
      </c>
      <c r="E110" s="61"/>
      <c r="F110" s="429"/>
      <c r="G110" s="430"/>
      <c r="H110" s="431" t="s">
        <v>24</v>
      </c>
      <c r="I110" s="432" t="s">
        <v>26</v>
      </c>
      <c r="J110" s="433">
        <v>34</v>
      </c>
      <c r="K110" s="434" t="s">
        <v>17</v>
      </c>
      <c r="L110" s="64"/>
      <c r="M110" s="64"/>
      <c r="Z110" s="421"/>
    </row>
    <row r="111" spans="2:26" ht="16.5" customHeight="1">
      <c r="B111" s="64"/>
      <c r="C111" s="64"/>
      <c r="D111" s="64" t="s">
        <v>663</v>
      </c>
      <c r="E111" s="64"/>
      <c r="F111" s="64"/>
      <c r="G111" s="64"/>
      <c r="H111" s="64"/>
      <c r="I111" s="64"/>
      <c r="J111" s="64"/>
      <c r="K111" s="64"/>
      <c r="L111" s="64"/>
      <c r="M111" s="64"/>
      <c r="O111" s="1651" t="s">
        <v>1008</v>
      </c>
      <c r="P111" s="1652"/>
      <c r="Q111" s="1652"/>
      <c r="R111" s="1652"/>
      <c r="S111" s="1652"/>
      <c r="T111" s="1652"/>
      <c r="U111" s="1652"/>
      <c r="V111" s="1652"/>
      <c r="W111" s="1626"/>
      <c r="X111" s="1627"/>
      <c r="Z111" s="421"/>
    </row>
    <row r="112" spans="2:26" ht="16.5" customHeight="1">
      <c r="B112" s="64"/>
      <c r="C112" s="64"/>
      <c r="D112" s="64"/>
      <c r="E112" s="883" t="s">
        <v>437</v>
      </c>
      <c r="F112" s="912"/>
      <c r="G112" s="430"/>
      <c r="H112" s="431" t="s">
        <v>683</v>
      </c>
      <c r="I112" s="432" t="s">
        <v>26</v>
      </c>
      <c r="J112" s="435">
        <v>4</v>
      </c>
      <c r="K112" s="434" t="s">
        <v>1390</v>
      </c>
      <c r="L112" s="64"/>
      <c r="M112" s="64"/>
      <c r="O112" s="174" t="s">
        <v>1009</v>
      </c>
      <c r="W112" s="227"/>
      <c r="Z112" s="421"/>
    </row>
    <row r="113" spans="3:26" ht="9.6" customHeight="1">
      <c r="L113" s="42"/>
      <c r="Z113" s="421"/>
    </row>
    <row r="114" spans="3:26" ht="16.5" customHeight="1">
      <c r="C114" s="62" t="s">
        <v>1620</v>
      </c>
      <c r="D114" s="64"/>
      <c r="E114" s="64"/>
      <c r="F114" s="64"/>
      <c r="G114" s="64"/>
      <c r="H114" s="64"/>
      <c r="I114" s="64"/>
      <c r="J114" s="64"/>
      <c r="K114" s="64"/>
      <c r="L114" s="64"/>
      <c r="M114" s="64"/>
      <c r="N114" s="64"/>
      <c r="O114" s="64"/>
      <c r="P114" s="64"/>
      <c r="Q114" s="64"/>
      <c r="R114" s="64"/>
      <c r="S114" s="64"/>
      <c r="T114" s="64"/>
      <c r="U114" s="64"/>
      <c r="V114" s="64"/>
      <c r="W114" s="64"/>
      <c r="X114" s="64"/>
      <c r="Z114" s="421"/>
    </row>
    <row r="115" spans="3:26" ht="39.950000000000003" customHeight="1">
      <c r="C115" s="64"/>
      <c r="D115" s="428" t="s">
        <v>27</v>
      </c>
      <c r="E115" s="61"/>
      <c r="F115" s="429"/>
      <c r="G115" s="776" t="s">
        <v>5</v>
      </c>
      <c r="H115" s="1144"/>
      <c r="I115" s="776" t="s">
        <v>43</v>
      </c>
      <c r="J115" s="1144"/>
      <c r="K115" s="844" t="s">
        <v>628</v>
      </c>
      <c r="L115" s="1324"/>
      <c r="M115" s="920" t="s">
        <v>1621</v>
      </c>
      <c r="N115" s="909"/>
      <c r="O115" s="909"/>
      <c r="P115" s="909"/>
      <c r="Q115" s="909"/>
      <c r="R115" s="909"/>
      <c r="S115" s="1174"/>
      <c r="T115" s="1039" t="s">
        <v>1005</v>
      </c>
      <c r="U115" s="1103"/>
      <c r="V115" s="1104"/>
      <c r="W115" s="920" t="s">
        <v>30</v>
      </c>
      <c r="X115" s="1328"/>
      <c r="Z115" s="421"/>
    </row>
    <row r="116" spans="3:26" ht="16.5" customHeight="1">
      <c r="C116" s="64"/>
      <c r="D116" s="1329" t="s">
        <v>35</v>
      </c>
      <c r="E116" s="436" t="s">
        <v>1007</v>
      </c>
      <c r="F116" s="436"/>
      <c r="G116" s="2127">
        <v>1</v>
      </c>
      <c r="H116" s="64" t="s">
        <v>31</v>
      </c>
      <c r="I116" s="2127">
        <v>1</v>
      </c>
      <c r="J116" s="64" t="s">
        <v>31</v>
      </c>
      <c r="K116" s="2313">
        <v>2</v>
      </c>
      <c r="L116" s="921" t="s">
        <v>31</v>
      </c>
      <c r="M116" s="437">
        <v>7</v>
      </c>
      <c r="N116" s="438">
        <v>6</v>
      </c>
      <c r="O116" s="439">
        <v>1</v>
      </c>
      <c r="P116" s="440" t="s">
        <v>28</v>
      </c>
      <c r="Q116" s="441"/>
      <c r="R116" s="442"/>
      <c r="S116" s="443"/>
      <c r="T116" s="444" t="s">
        <v>38</v>
      </c>
      <c r="U116" s="359"/>
      <c r="V116" s="359"/>
      <c r="W116" s="2150" t="s">
        <v>570</v>
      </c>
      <c r="X116" s="2150"/>
      <c r="Z116" s="421" t="s">
        <v>1525</v>
      </c>
    </row>
    <row r="117" spans="3:26" ht="16.5" customHeight="1">
      <c r="C117" s="64"/>
      <c r="D117" s="1329"/>
      <c r="E117" s="445"/>
      <c r="F117" s="445"/>
      <c r="G117" s="2312"/>
      <c r="H117" s="446"/>
      <c r="I117" s="2312"/>
      <c r="J117" s="446"/>
      <c r="K117" s="2314"/>
      <c r="L117" s="1322"/>
      <c r="M117" s="447" t="s">
        <v>29</v>
      </c>
      <c r="N117" s="435">
        <v>11</v>
      </c>
      <c r="O117" s="448" t="s">
        <v>34</v>
      </c>
      <c r="P117" s="446"/>
      <c r="Q117" s="446"/>
      <c r="R117" s="446"/>
      <c r="S117" s="449"/>
      <c r="T117" s="450" t="s">
        <v>39</v>
      </c>
      <c r="U117" s="64"/>
      <c r="V117" s="64"/>
      <c r="W117" s="2150"/>
      <c r="X117" s="2150"/>
      <c r="Z117" s="421"/>
    </row>
    <row r="118" spans="3:26" ht="16.5" customHeight="1">
      <c r="C118" s="64"/>
      <c r="D118" s="1329"/>
      <c r="E118" s="436" t="s">
        <v>631</v>
      </c>
      <c r="F118" s="436"/>
      <c r="G118" s="2310">
        <v>5</v>
      </c>
      <c r="H118" s="64" t="s">
        <v>31</v>
      </c>
      <c r="I118" s="2310">
        <v>5</v>
      </c>
      <c r="J118" s="64" t="s">
        <v>31</v>
      </c>
      <c r="K118" s="2314"/>
      <c r="L118" s="1322"/>
      <c r="M118" s="437">
        <v>7</v>
      </c>
      <c r="N118" s="438">
        <v>6</v>
      </c>
      <c r="O118" s="439">
        <v>1</v>
      </c>
      <c r="P118" s="440" t="s">
        <v>28</v>
      </c>
      <c r="Q118" s="441"/>
      <c r="R118" s="442"/>
      <c r="S118" s="443"/>
      <c r="T118" s="367"/>
      <c r="U118" s="64"/>
      <c r="V118" s="64"/>
      <c r="W118" s="2150" t="s">
        <v>570</v>
      </c>
      <c r="X118" s="2150"/>
      <c r="Z118" s="421" t="s">
        <v>1525</v>
      </c>
    </row>
    <row r="119" spans="3:26" ht="16.5" customHeight="1">
      <c r="C119" s="64"/>
      <c r="D119" s="1329"/>
      <c r="E119" s="445" t="s">
        <v>632</v>
      </c>
      <c r="F119" s="445"/>
      <c r="G119" s="2311"/>
      <c r="H119" s="446"/>
      <c r="I119" s="2311"/>
      <c r="J119" s="446"/>
      <c r="K119" s="2314"/>
      <c r="L119" s="1322"/>
      <c r="M119" s="447" t="s">
        <v>29</v>
      </c>
      <c r="N119" s="435">
        <v>11</v>
      </c>
      <c r="O119" s="448" t="s">
        <v>34</v>
      </c>
      <c r="P119" s="446"/>
      <c r="Q119" s="446"/>
      <c r="R119" s="446"/>
      <c r="S119" s="449"/>
      <c r="T119" s="367"/>
      <c r="U119" s="433">
        <v>7</v>
      </c>
      <c r="V119" s="64" t="s">
        <v>20</v>
      </c>
      <c r="W119" s="2150"/>
      <c r="X119" s="2150"/>
      <c r="Z119" s="421"/>
    </row>
    <row r="120" spans="3:26" ht="16.5" hidden="1" customHeight="1">
      <c r="C120" s="64"/>
      <c r="D120" s="1329"/>
      <c r="E120" s="451"/>
      <c r="F120" s="451"/>
      <c r="G120" s="1011"/>
      <c r="H120" s="451"/>
      <c r="I120" s="1011"/>
      <c r="J120" s="451"/>
      <c r="K120" s="2314"/>
      <c r="L120" s="1322"/>
      <c r="M120" s="452"/>
      <c r="N120" s="453"/>
      <c r="O120" s="454"/>
      <c r="P120" s="455"/>
      <c r="Q120" s="452"/>
      <c r="R120" s="453"/>
      <c r="S120" s="454"/>
      <c r="T120" s="367"/>
      <c r="U120" s="64"/>
      <c r="V120" s="64"/>
      <c r="W120" s="776"/>
      <c r="X120" s="776"/>
      <c r="Z120" s="421" t="s">
        <v>1525</v>
      </c>
    </row>
    <row r="121" spans="3:26" ht="16.5" hidden="1" customHeight="1">
      <c r="C121" s="64"/>
      <c r="D121" s="1346"/>
      <c r="E121" s="456"/>
      <c r="F121" s="456"/>
      <c r="G121" s="1012"/>
      <c r="H121" s="456"/>
      <c r="I121" s="1012"/>
      <c r="J121" s="456"/>
      <c r="K121" s="2314"/>
      <c r="L121" s="1322"/>
      <c r="M121" s="457"/>
      <c r="N121" s="458"/>
      <c r="O121" s="459"/>
      <c r="P121" s="456"/>
      <c r="Q121" s="456"/>
      <c r="R121" s="456"/>
      <c r="S121" s="460"/>
      <c r="T121" s="367"/>
      <c r="U121" s="64"/>
      <c r="V121" s="64"/>
      <c r="W121" s="776"/>
      <c r="X121" s="776"/>
      <c r="Z121" s="421"/>
    </row>
    <row r="122" spans="3:26" ht="16.5" customHeight="1">
      <c r="C122" s="64"/>
      <c r="D122" s="841" t="s">
        <v>36</v>
      </c>
      <c r="E122" s="842"/>
      <c r="F122" s="843"/>
      <c r="G122" s="1339" t="s">
        <v>40</v>
      </c>
      <c r="H122" s="1340"/>
      <c r="I122" s="2310">
        <v>1</v>
      </c>
      <c r="J122" s="64" t="s">
        <v>31</v>
      </c>
      <c r="K122" s="2315"/>
      <c r="L122" s="1322"/>
      <c r="M122" s="437">
        <v>7</v>
      </c>
      <c r="N122" s="438">
        <v>6</v>
      </c>
      <c r="O122" s="439">
        <v>1</v>
      </c>
      <c r="P122" s="440" t="s">
        <v>28</v>
      </c>
      <c r="Q122" s="441"/>
      <c r="R122" s="442"/>
      <c r="S122" s="443"/>
      <c r="T122" s="367"/>
      <c r="U122" s="433">
        <v>6</v>
      </c>
      <c r="V122" s="64" t="s">
        <v>21</v>
      </c>
      <c r="W122" s="2150" t="s">
        <v>570</v>
      </c>
      <c r="X122" s="2150"/>
      <c r="Z122" s="421" t="s">
        <v>1525</v>
      </c>
    </row>
    <row r="123" spans="3:26" ht="16.5" customHeight="1">
      <c r="C123" s="64"/>
      <c r="D123" s="1202"/>
      <c r="E123" s="1203"/>
      <c r="F123" s="1327"/>
      <c r="G123" s="1045"/>
      <c r="H123" s="1046"/>
      <c r="I123" s="2311"/>
      <c r="J123" s="446"/>
      <c r="K123" s="2316"/>
      <c r="L123" s="1323"/>
      <c r="M123" s="447" t="s">
        <v>29</v>
      </c>
      <c r="N123" s="435">
        <v>11</v>
      </c>
      <c r="O123" s="448" t="s">
        <v>34</v>
      </c>
      <c r="P123" s="446"/>
      <c r="Q123" s="446"/>
      <c r="R123" s="446"/>
      <c r="S123" s="449"/>
      <c r="T123" s="367"/>
      <c r="U123" s="433">
        <v>8</v>
      </c>
      <c r="V123" s="64" t="s">
        <v>22</v>
      </c>
      <c r="W123" s="2150"/>
      <c r="X123" s="2150"/>
      <c r="Z123" s="421"/>
    </row>
    <row r="124" spans="3:26" ht="16.5" customHeight="1">
      <c r="C124" s="64"/>
      <c r="D124" s="841" t="s">
        <v>37</v>
      </c>
      <c r="E124" s="842"/>
      <c r="F124" s="843"/>
      <c r="G124" s="2310">
        <v>2</v>
      </c>
      <c r="H124" s="64" t="s">
        <v>31</v>
      </c>
      <c r="I124" s="2310">
        <v>2</v>
      </c>
      <c r="J124" s="64" t="s">
        <v>31</v>
      </c>
      <c r="K124" s="1043" t="s">
        <v>633</v>
      </c>
      <c r="L124" s="1044"/>
      <c r="M124" s="437">
        <v>7</v>
      </c>
      <c r="N124" s="438">
        <v>6</v>
      </c>
      <c r="O124" s="439">
        <v>1</v>
      </c>
      <c r="P124" s="440" t="s">
        <v>28</v>
      </c>
      <c r="Q124" s="441"/>
      <c r="R124" s="442"/>
      <c r="S124" s="443"/>
      <c r="T124" s="367"/>
      <c r="U124" s="64"/>
      <c r="V124" s="64"/>
      <c r="W124" s="2150" t="s">
        <v>570</v>
      </c>
      <c r="X124" s="2150"/>
      <c r="Z124" s="421" t="s">
        <v>1525</v>
      </c>
    </row>
    <row r="125" spans="3:26" ht="16.5" customHeight="1">
      <c r="C125" s="64"/>
      <c r="D125" s="1202"/>
      <c r="E125" s="1203"/>
      <c r="F125" s="1327"/>
      <c r="G125" s="2311"/>
      <c r="H125" s="446"/>
      <c r="I125" s="2311"/>
      <c r="J125" s="446"/>
      <c r="K125" s="1045"/>
      <c r="L125" s="1046"/>
      <c r="M125" s="447" t="s">
        <v>29</v>
      </c>
      <c r="N125" s="435">
        <v>11</v>
      </c>
      <c r="O125" s="448" t="s">
        <v>34</v>
      </c>
      <c r="P125" s="446"/>
      <c r="Q125" s="446"/>
      <c r="R125" s="446"/>
      <c r="S125" s="449"/>
      <c r="T125" s="461"/>
      <c r="U125" s="446"/>
      <c r="V125" s="446"/>
      <c r="W125" s="2150"/>
      <c r="X125" s="2150"/>
      <c r="Z125" s="421"/>
    </row>
    <row r="126" spans="3:26" ht="16.5" customHeight="1">
      <c r="C126" s="64"/>
      <c r="D126" s="64"/>
      <c r="E126" s="147" t="s">
        <v>1622</v>
      </c>
      <c r="F126" s="64"/>
      <c r="G126" s="64"/>
      <c r="H126" s="64"/>
      <c r="I126" s="64"/>
      <c r="J126" s="64"/>
      <c r="K126" s="64"/>
      <c r="L126" s="64"/>
      <c r="M126" s="64"/>
      <c r="N126" s="64"/>
      <c r="O126" s="64"/>
      <c r="P126" s="64"/>
      <c r="Q126" s="64"/>
      <c r="R126" s="64"/>
      <c r="S126" s="64"/>
      <c r="T126" s="64"/>
      <c r="U126" s="64"/>
      <c r="V126" s="64"/>
      <c r="W126" s="64"/>
      <c r="X126" s="64"/>
      <c r="Z126" s="421"/>
    </row>
    <row r="127" spans="3:26" ht="16.5" customHeight="1">
      <c r="C127" s="64"/>
      <c r="D127" s="64"/>
      <c r="E127" s="147"/>
      <c r="F127" s="147" t="s">
        <v>739</v>
      </c>
      <c r="G127" s="64"/>
      <c r="H127" s="64"/>
      <c r="I127" s="64"/>
      <c r="J127" s="64"/>
      <c r="K127" s="64"/>
      <c r="L127" s="64"/>
      <c r="M127" s="64"/>
      <c r="N127" s="64"/>
      <c r="O127" s="64"/>
      <c r="P127" s="64"/>
      <c r="Q127" s="64"/>
      <c r="R127" s="64"/>
      <c r="S127" s="64"/>
      <c r="T127" s="64"/>
      <c r="U127" s="64"/>
      <c r="V127" s="64"/>
      <c r="W127" s="64"/>
      <c r="X127" s="64"/>
      <c r="Z127" s="421"/>
    </row>
    <row r="128" spans="3:26" ht="16.5" customHeight="1">
      <c r="C128" s="64"/>
      <c r="D128" s="64"/>
      <c r="E128" s="147" t="s">
        <v>1445</v>
      </c>
      <c r="F128" s="64"/>
      <c r="G128" s="64"/>
      <c r="H128" s="64"/>
      <c r="I128" s="64"/>
      <c r="J128" s="64"/>
      <c r="K128" s="64"/>
      <c r="L128" s="64"/>
      <c r="M128" s="64"/>
      <c r="N128" s="64"/>
      <c r="O128" s="64"/>
      <c r="P128" s="64"/>
      <c r="Q128" s="64"/>
      <c r="R128" s="64"/>
      <c r="S128" s="64"/>
      <c r="T128" s="64"/>
      <c r="U128" s="64"/>
      <c r="V128" s="64"/>
      <c r="W128" s="64"/>
      <c r="X128" s="64"/>
      <c r="Z128" s="421"/>
    </row>
    <row r="129" spans="3:26" ht="16.5" customHeight="1">
      <c r="C129" s="64"/>
      <c r="D129" s="64"/>
      <c r="E129" s="147"/>
      <c r="F129" s="147" t="s">
        <v>1446</v>
      </c>
      <c r="G129" s="64"/>
      <c r="H129" s="64"/>
      <c r="I129" s="64"/>
      <c r="J129" s="64"/>
      <c r="K129" s="64"/>
      <c r="L129" s="64"/>
      <c r="M129" s="64"/>
      <c r="N129" s="64"/>
      <c r="O129" s="64"/>
      <c r="P129" s="64"/>
      <c r="Q129" s="64"/>
      <c r="R129" s="64"/>
      <c r="S129" s="64"/>
      <c r="T129" s="64"/>
      <c r="U129" s="64"/>
      <c r="V129" s="64"/>
      <c r="W129" s="64"/>
      <c r="X129" s="64"/>
      <c r="Z129" s="421"/>
    </row>
    <row r="130" spans="3:26" ht="16.5" customHeight="1">
      <c r="C130" s="64"/>
      <c r="D130" s="64"/>
      <c r="E130" s="147" t="s">
        <v>1413</v>
      </c>
      <c r="F130" s="64"/>
      <c r="G130" s="64"/>
      <c r="H130" s="64"/>
      <c r="I130" s="64"/>
      <c r="J130" s="64"/>
      <c r="K130" s="64"/>
      <c r="L130" s="64"/>
      <c r="M130" s="64"/>
      <c r="N130" s="64"/>
      <c r="O130" s="64"/>
      <c r="P130" s="64"/>
      <c r="Q130" s="64"/>
      <c r="R130" s="64"/>
      <c r="S130" s="64"/>
      <c r="T130" s="64"/>
      <c r="U130" s="64"/>
      <c r="V130" s="64"/>
      <c r="W130" s="64"/>
      <c r="X130" s="64"/>
      <c r="Z130" s="421"/>
    </row>
    <row r="131" spans="3:26" ht="16.5" customHeight="1">
      <c r="C131" s="64"/>
      <c r="D131" s="64"/>
      <c r="E131" s="147" t="s">
        <v>1447</v>
      </c>
      <c r="F131" s="64"/>
      <c r="G131" s="64"/>
      <c r="H131" s="64"/>
      <c r="I131" s="64"/>
      <c r="J131" s="64"/>
      <c r="K131" s="64"/>
      <c r="L131" s="64"/>
      <c r="M131" s="64"/>
      <c r="N131" s="64"/>
      <c r="O131" s="64"/>
      <c r="P131" s="64"/>
      <c r="Q131" s="64"/>
      <c r="R131" s="64"/>
      <c r="S131" s="64"/>
      <c r="T131" s="64"/>
      <c r="U131" s="64"/>
      <c r="V131" s="64"/>
      <c r="W131" s="64"/>
      <c r="X131" s="64"/>
      <c r="Z131" s="421"/>
    </row>
    <row r="132" spans="3:26" ht="9.6" customHeight="1">
      <c r="Z132" s="421"/>
    </row>
    <row r="133" spans="3:26" ht="12.6" customHeight="1">
      <c r="Z133" s="421"/>
    </row>
    <row r="134" spans="3:26" ht="15.6" customHeight="1">
      <c r="P134" s="1618" t="s">
        <v>32</v>
      </c>
      <c r="Q134" s="1618"/>
      <c r="R134" s="1618"/>
      <c r="S134" s="1619" t="str">
        <f>$Q$10</f>
        <v>学校法人○△学園</v>
      </c>
      <c r="T134" s="1619"/>
      <c r="U134" s="1619"/>
      <c r="V134" s="1619"/>
      <c r="W134" s="1619"/>
      <c r="X134" s="1619"/>
      <c r="Z134" s="421"/>
    </row>
    <row r="135" spans="3:26" ht="16.5" customHeight="1">
      <c r="C135" s="62" t="s">
        <v>634</v>
      </c>
      <c r="D135" s="64"/>
      <c r="E135" s="64"/>
      <c r="F135" s="64"/>
      <c r="G135" s="64"/>
      <c r="H135" s="64"/>
      <c r="I135" s="64"/>
      <c r="J135" s="64"/>
      <c r="K135" s="64"/>
      <c r="L135" s="64"/>
      <c r="M135" s="64"/>
      <c r="N135" s="64"/>
      <c r="O135" s="64"/>
      <c r="P135" s="64"/>
      <c r="Q135" s="64"/>
      <c r="R135" s="64"/>
      <c r="S135" s="64"/>
      <c r="T135" s="64"/>
      <c r="U135" s="64"/>
      <c r="V135" s="64"/>
      <c r="W135" s="64"/>
      <c r="X135" s="64"/>
      <c r="Z135" s="421"/>
    </row>
    <row r="136" spans="3:26" ht="16.5" customHeight="1">
      <c r="C136" s="64"/>
      <c r="D136" s="64" t="s">
        <v>41</v>
      </c>
      <c r="E136" s="64"/>
      <c r="F136" s="64"/>
      <c r="G136" s="64"/>
      <c r="H136" s="64"/>
      <c r="I136" s="64"/>
      <c r="J136" s="64"/>
      <c r="K136" s="64"/>
      <c r="L136" s="64"/>
      <c r="M136" s="64"/>
      <c r="N136" s="64"/>
      <c r="O136" s="64"/>
      <c r="P136" s="64"/>
      <c r="Q136" s="64"/>
      <c r="R136" s="64"/>
      <c r="S136" s="64"/>
      <c r="T136" s="64"/>
      <c r="U136" s="64"/>
      <c r="V136" s="64"/>
      <c r="W136" s="64"/>
      <c r="X136" s="64"/>
      <c r="Z136" s="421"/>
    </row>
    <row r="137" spans="3:26" ht="16.5" customHeight="1">
      <c r="C137" s="64"/>
      <c r="D137" s="827" t="s">
        <v>664</v>
      </c>
      <c r="E137" s="925"/>
      <c r="F137" s="926"/>
      <c r="G137" s="1771" t="s">
        <v>740</v>
      </c>
      <c r="H137" s="1772"/>
      <c r="I137" s="1772"/>
      <c r="J137" s="1772"/>
      <c r="K137" s="1772"/>
      <c r="L137" s="1772"/>
      <c r="M137" s="2308"/>
      <c r="N137" s="64"/>
      <c r="O137" s="64"/>
      <c r="P137" s="64"/>
      <c r="Q137" s="64"/>
      <c r="R137" s="64"/>
      <c r="S137" s="64"/>
      <c r="T137" s="64"/>
      <c r="U137" s="64"/>
      <c r="V137" s="64"/>
      <c r="W137" s="64"/>
      <c r="X137" s="64"/>
      <c r="Z137" s="421" t="s">
        <v>1526</v>
      </c>
    </row>
    <row r="138" spans="3:26" ht="16.5" customHeight="1">
      <c r="C138" s="64"/>
      <c r="D138" s="64"/>
      <c r="E138" s="462" t="s">
        <v>1448</v>
      </c>
      <c r="F138" s="64"/>
      <c r="G138" s="64"/>
      <c r="H138" s="64"/>
      <c r="I138" s="64"/>
      <c r="J138" s="64"/>
      <c r="K138" s="64"/>
      <c r="L138" s="64"/>
      <c r="M138" s="64"/>
      <c r="N138" s="64"/>
      <c r="O138" s="64"/>
      <c r="P138" s="64"/>
      <c r="Q138" s="64"/>
      <c r="R138" s="64"/>
      <c r="S138" s="64"/>
      <c r="T138" s="64"/>
      <c r="U138" s="64"/>
      <c r="V138" s="64"/>
      <c r="W138" s="64"/>
      <c r="X138" s="64"/>
      <c r="Z138" s="421"/>
    </row>
    <row r="139" spans="3:26" ht="16.5" customHeight="1">
      <c r="C139" s="64"/>
      <c r="D139" s="883" t="s">
        <v>25</v>
      </c>
      <c r="E139" s="884"/>
      <c r="F139" s="885"/>
      <c r="G139" s="463" t="s">
        <v>26</v>
      </c>
      <c r="H139" s="435">
        <v>15</v>
      </c>
      <c r="I139" s="464" t="s">
        <v>18</v>
      </c>
      <c r="J139" s="359"/>
      <c r="K139" s="464"/>
      <c r="L139" s="359"/>
      <c r="M139" s="465"/>
      <c r="N139" s="64"/>
      <c r="O139" s="64"/>
      <c r="P139" s="64"/>
      <c r="Q139" s="64"/>
      <c r="R139" s="64"/>
      <c r="S139" s="64"/>
      <c r="T139" s="64"/>
      <c r="U139" s="64"/>
      <c r="V139" s="64"/>
      <c r="W139" s="64"/>
      <c r="X139" s="64"/>
      <c r="Z139" s="421"/>
    </row>
    <row r="140" spans="3:26" ht="16.5" customHeight="1">
      <c r="C140" s="64"/>
      <c r="D140" s="883" t="s">
        <v>1710</v>
      </c>
      <c r="E140" s="884"/>
      <c r="F140" s="885"/>
      <c r="G140" s="430" t="s">
        <v>19</v>
      </c>
      <c r="H140" s="435">
        <v>7</v>
      </c>
      <c r="I140" s="464" t="s">
        <v>20</v>
      </c>
      <c r="J140" s="435">
        <v>6</v>
      </c>
      <c r="K140" s="464" t="s">
        <v>21</v>
      </c>
      <c r="L140" s="435">
        <v>1</v>
      </c>
      <c r="M140" s="465" t="s">
        <v>22</v>
      </c>
      <c r="N140" s="64"/>
      <c r="O140" s="64"/>
      <c r="P140" s="64"/>
      <c r="Q140" s="64"/>
      <c r="R140" s="64"/>
      <c r="S140" s="64"/>
      <c r="T140" s="64"/>
      <c r="U140" s="64"/>
      <c r="V140" s="64"/>
      <c r="W140" s="64"/>
      <c r="X140" s="64"/>
      <c r="Z140" s="421"/>
    </row>
    <row r="141" spans="3:26" ht="16.5" customHeight="1">
      <c r="C141" s="64"/>
      <c r="D141" s="883" t="s">
        <v>218</v>
      </c>
      <c r="E141" s="884"/>
      <c r="F141" s="885"/>
      <c r="G141" s="430" t="s">
        <v>19</v>
      </c>
      <c r="H141" s="435">
        <v>7</v>
      </c>
      <c r="I141" s="464" t="s">
        <v>20</v>
      </c>
      <c r="J141" s="435">
        <v>6</v>
      </c>
      <c r="K141" s="464" t="s">
        <v>21</v>
      </c>
      <c r="L141" s="435">
        <v>10</v>
      </c>
      <c r="M141" s="465" t="s">
        <v>22</v>
      </c>
      <c r="N141" s="64"/>
      <c r="O141" s="64"/>
      <c r="P141" s="64"/>
      <c r="Q141" s="64"/>
      <c r="R141" s="64"/>
      <c r="S141" s="64"/>
      <c r="T141" s="64"/>
      <c r="U141" s="64"/>
      <c r="V141" s="64"/>
      <c r="W141" s="64"/>
      <c r="X141" s="64"/>
      <c r="Z141" s="421"/>
    </row>
    <row r="142" spans="3:26" ht="9.6" customHeight="1">
      <c r="C142" s="64"/>
      <c r="D142" s="64"/>
      <c r="E142" s="64"/>
      <c r="F142" s="64"/>
      <c r="G142" s="64"/>
      <c r="H142" s="64"/>
      <c r="I142" s="64"/>
      <c r="J142" s="62"/>
      <c r="K142" s="64"/>
      <c r="L142" s="64"/>
      <c r="M142" s="64"/>
      <c r="N142" s="64"/>
      <c r="O142" s="64"/>
      <c r="P142" s="64"/>
      <c r="Q142" s="64"/>
      <c r="R142" s="64"/>
      <c r="S142" s="64"/>
      <c r="T142" s="64"/>
      <c r="U142" s="64"/>
      <c r="V142" s="64"/>
      <c r="W142" s="64"/>
      <c r="X142" s="64"/>
      <c r="Z142" s="421"/>
    </row>
    <row r="143" spans="3:26" ht="16.5" customHeight="1">
      <c r="C143" s="64"/>
      <c r="D143" s="64" t="s">
        <v>42</v>
      </c>
      <c r="E143" s="64"/>
      <c r="F143" s="64"/>
      <c r="G143" s="64"/>
      <c r="H143" s="64"/>
      <c r="I143" s="64"/>
      <c r="J143" s="64"/>
      <c r="K143" s="64"/>
      <c r="L143" s="64"/>
      <c r="M143" s="64"/>
      <c r="N143" s="64"/>
      <c r="O143" s="64"/>
      <c r="P143" s="64"/>
      <c r="Q143" s="64"/>
      <c r="R143" s="64"/>
      <c r="S143" s="64"/>
      <c r="T143" s="64"/>
      <c r="U143" s="64"/>
      <c r="V143" s="64"/>
      <c r="W143" s="64"/>
      <c r="X143" s="64"/>
      <c r="Z143" s="421"/>
    </row>
    <row r="144" spans="3:26" ht="16.5" customHeight="1">
      <c r="C144" s="64"/>
      <c r="D144" s="883" t="s">
        <v>665</v>
      </c>
      <c r="E144" s="884"/>
      <c r="F144" s="885"/>
      <c r="G144" s="1771" t="s">
        <v>740</v>
      </c>
      <c r="H144" s="1772"/>
      <c r="I144" s="1772"/>
      <c r="J144" s="1772"/>
      <c r="K144" s="1772"/>
      <c r="L144" s="1772"/>
      <c r="M144" s="2308"/>
      <c r="N144" s="64"/>
      <c r="O144" s="64"/>
      <c r="P144" s="64"/>
      <c r="Q144" s="64"/>
      <c r="R144" s="64"/>
      <c r="S144" s="64"/>
      <c r="T144" s="64"/>
      <c r="U144" s="64"/>
      <c r="V144" s="64"/>
      <c r="W144" s="64"/>
      <c r="X144" s="64"/>
      <c r="Z144" s="421" t="s">
        <v>1526</v>
      </c>
    </row>
    <row r="145" spans="3:26" ht="16.5" customHeight="1">
      <c r="C145" s="64"/>
      <c r="D145" s="64"/>
      <c r="E145" s="462" t="s">
        <v>1004</v>
      </c>
      <c r="F145" s="64"/>
      <c r="G145" s="64"/>
      <c r="H145" s="64"/>
      <c r="I145" s="64"/>
      <c r="J145" s="64"/>
      <c r="K145" s="64"/>
      <c r="L145" s="64"/>
      <c r="M145" s="64"/>
      <c r="N145" s="64"/>
      <c r="O145" s="64"/>
      <c r="P145" s="64"/>
      <c r="Q145" s="64"/>
      <c r="R145" s="64"/>
      <c r="S145" s="64"/>
      <c r="T145" s="64"/>
      <c r="U145" s="64"/>
      <c r="V145" s="64"/>
      <c r="W145" s="64"/>
      <c r="X145" s="64"/>
      <c r="Z145" s="421"/>
    </row>
    <row r="146" spans="3:26" ht="16.5" customHeight="1">
      <c r="C146" s="64"/>
      <c r="D146" s="883" t="s">
        <v>25</v>
      </c>
      <c r="E146" s="884"/>
      <c r="F146" s="885"/>
      <c r="G146" s="463" t="s">
        <v>26</v>
      </c>
      <c r="H146" s="435">
        <v>15</v>
      </c>
      <c r="I146" s="464" t="s">
        <v>18</v>
      </c>
      <c r="J146" s="359"/>
      <c r="K146" s="464"/>
      <c r="L146" s="359"/>
      <c r="M146" s="465"/>
      <c r="N146" s="64"/>
      <c r="O146" s="64"/>
      <c r="P146" s="64"/>
      <c r="Q146" s="64"/>
      <c r="R146" s="64"/>
      <c r="S146" s="64"/>
      <c r="T146" s="64"/>
      <c r="U146" s="64"/>
      <c r="V146" s="64"/>
      <c r="W146" s="64"/>
      <c r="X146" s="64"/>
      <c r="Z146" s="421"/>
    </row>
    <row r="147" spans="3:26" ht="16.5" customHeight="1">
      <c r="C147" s="64"/>
      <c r="D147" s="883" t="s">
        <v>1711</v>
      </c>
      <c r="E147" s="884"/>
      <c r="F147" s="885"/>
      <c r="G147" s="430" t="s">
        <v>19</v>
      </c>
      <c r="H147" s="435">
        <v>7</v>
      </c>
      <c r="I147" s="464" t="s">
        <v>20</v>
      </c>
      <c r="J147" s="435">
        <v>6</v>
      </c>
      <c r="K147" s="464" t="s">
        <v>21</v>
      </c>
      <c r="L147" s="435">
        <v>1</v>
      </c>
      <c r="M147" s="465" t="s">
        <v>22</v>
      </c>
      <c r="N147" s="64"/>
      <c r="O147" s="64"/>
      <c r="P147" s="64"/>
      <c r="Q147" s="64"/>
      <c r="R147" s="64"/>
      <c r="S147" s="64"/>
      <c r="T147" s="64"/>
      <c r="U147" s="64"/>
      <c r="V147" s="64"/>
      <c r="W147" s="64"/>
      <c r="X147" s="64"/>
      <c r="Z147" s="421"/>
    </row>
    <row r="148" spans="3:26" ht="16.5" customHeight="1">
      <c r="C148" s="64"/>
      <c r="D148" s="64"/>
      <c r="E148" s="147" t="s">
        <v>728</v>
      </c>
      <c r="F148" s="64"/>
      <c r="G148" s="64"/>
      <c r="H148" s="64"/>
      <c r="I148" s="64"/>
      <c r="J148" s="64"/>
      <c r="K148" s="64"/>
      <c r="L148" s="64"/>
      <c r="M148" s="64"/>
      <c r="N148" s="64"/>
      <c r="O148" s="64"/>
      <c r="P148" s="64"/>
      <c r="Q148" s="64"/>
      <c r="R148" s="64"/>
      <c r="S148" s="64"/>
      <c r="T148" s="64"/>
      <c r="U148" s="64"/>
      <c r="V148" s="64"/>
      <c r="W148" s="64"/>
      <c r="X148" s="64"/>
      <c r="Z148" s="421"/>
    </row>
    <row r="149" spans="3:26" ht="16.5" customHeight="1">
      <c r="C149" s="64"/>
      <c r="D149" s="64"/>
      <c r="E149" s="147" t="s">
        <v>635</v>
      </c>
      <c r="F149" s="64"/>
      <c r="G149" s="64"/>
      <c r="H149" s="64"/>
      <c r="I149" s="64"/>
      <c r="J149" s="64"/>
      <c r="K149" s="64"/>
      <c r="L149" s="64"/>
      <c r="M149" s="64"/>
      <c r="N149" s="64"/>
      <c r="O149" s="64"/>
      <c r="P149" s="64"/>
      <c r="Q149" s="64"/>
      <c r="R149" s="64"/>
      <c r="S149" s="64"/>
      <c r="T149" s="64"/>
      <c r="U149" s="64"/>
      <c r="V149" s="64"/>
      <c r="W149" s="64"/>
      <c r="X149" s="64"/>
      <c r="Z149" s="421"/>
    </row>
    <row r="150" spans="3:26" ht="9.6" customHeight="1">
      <c r="C150" s="64"/>
      <c r="D150" s="64"/>
      <c r="E150" s="64"/>
      <c r="F150" s="64"/>
      <c r="G150" s="64"/>
      <c r="H150" s="64"/>
      <c r="I150" s="64"/>
      <c r="J150" s="64"/>
      <c r="K150" s="64"/>
      <c r="L150" s="64"/>
      <c r="M150" s="64"/>
      <c r="N150" s="64"/>
      <c r="O150" s="64"/>
      <c r="P150" s="64"/>
      <c r="Q150" s="64"/>
      <c r="R150" s="64"/>
      <c r="S150" s="64"/>
      <c r="T150" s="64"/>
      <c r="U150" s="64"/>
      <c r="V150" s="64"/>
      <c r="W150" s="64"/>
      <c r="X150" s="64"/>
      <c r="Z150" s="421"/>
    </row>
    <row r="151" spans="3:26" ht="16.5" customHeight="1">
      <c r="C151" s="62" t="s">
        <v>1449</v>
      </c>
      <c r="D151" s="64"/>
      <c r="E151" s="64"/>
      <c r="F151" s="64"/>
      <c r="G151" s="64"/>
      <c r="H151" s="64"/>
      <c r="I151" s="64"/>
      <c r="J151" s="64"/>
      <c r="K151" s="64"/>
      <c r="L151" s="64"/>
      <c r="M151" s="64"/>
      <c r="N151" s="64"/>
      <c r="O151" s="64"/>
      <c r="P151" s="64"/>
      <c r="Q151" s="64"/>
      <c r="R151" s="64"/>
      <c r="S151" s="64"/>
      <c r="T151" s="64"/>
      <c r="U151" s="64"/>
      <c r="V151" s="64"/>
      <c r="W151" s="64"/>
      <c r="X151" s="64"/>
      <c r="Z151" s="421"/>
    </row>
    <row r="152" spans="3:26" ht="16.5" customHeight="1">
      <c r="C152" s="64"/>
      <c r="D152" s="2305" t="s">
        <v>1739</v>
      </c>
      <c r="E152" s="2306"/>
      <c r="F152" s="2306"/>
      <c r="G152" s="2306"/>
      <c r="H152" s="2306"/>
      <c r="I152" s="2307"/>
      <c r="J152" s="1771" t="s">
        <v>636</v>
      </c>
      <c r="K152" s="1772"/>
      <c r="L152" s="1772"/>
      <c r="M152" s="1772"/>
      <c r="N152" s="2308"/>
      <c r="O152" s="64"/>
      <c r="P152" s="64"/>
      <c r="Q152" s="64"/>
      <c r="R152" s="64"/>
      <c r="S152" s="64"/>
      <c r="T152" s="64"/>
      <c r="U152" s="64"/>
      <c r="V152" s="64"/>
      <c r="W152" s="64"/>
      <c r="X152" s="64"/>
      <c r="Z152" s="421" t="s">
        <v>1527</v>
      </c>
    </row>
    <row r="153" spans="3:26" ht="16.5" customHeight="1">
      <c r="C153" s="64"/>
      <c r="D153" s="2305" t="s">
        <v>219</v>
      </c>
      <c r="E153" s="2306"/>
      <c r="F153" s="2306"/>
      <c r="G153" s="2306"/>
      <c r="H153" s="2306"/>
      <c r="I153" s="2307"/>
      <c r="J153" s="2309" t="s">
        <v>637</v>
      </c>
      <c r="K153" s="1103"/>
      <c r="L153" s="828"/>
      <c r="M153" s="828"/>
      <c r="N153" s="1373"/>
      <c r="O153" s="64"/>
      <c r="P153" s="64"/>
      <c r="Q153" s="64"/>
      <c r="R153" s="64"/>
      <c r="S153" s="64"/>
      <c r="T153" s="64"/>
      <c r="U153" s="64"/>
      <c r="V153" s="64"/>
      <c r="W153" s="64"/>
      <c r="X153" s="64"/>
      <c r="Z153" s="421" t="s">
        <v>1528</v>
      </c>
    </row>
    <row r="154" spans="3:26" ht="16.5" customHeight="1">
      <c r="C154" s="64"/>
      <c r="D154" s="64"/>
      <c r="E154" s="147" t="s">
        <v>1451</v>
      </c>
      <c r="F154" s="64"/>
      <c r="G154" s="64"/>
      <c r="H154" s="64"/>
      <c r="I154" s="64"/>
      <c r="J154" s="64"/>
      <c r="K154" s="64"/>
      <c r="L154" s="64"/>
      <c r="M154" s="64"/>
      <c r="N154" s="64"/>
      <c r="O154" s="64"/>
      <c r="P154" s="64"/>
      <c r="Q154" s="64"/>
      <c r="R154" s="64"/>
      <c r="S154" s="64"/>
      <c r="T154" s="64"/>
      <c r="U154" s="64"/>
      <c r="V154" s="64"/>
      <c r="W154" s="64"/>
      <c r="X154" s="64"/>
      <c r="Z154" s="421"/>
    </row>
    <row r="155" spans="3:26" ht="16.5" customHeight="1">
      <c r="C155" s="64"/>
      <c r="D155" s="64"/>
      <c r="E155" s="1276" t="s">
        <v>1450</v>
      </c>
      <c r="F155" s="1277"/>
      <c r="G155" s="1277"/>
      <c r="H155" s="1277"/>
      <c r="I155" s="1277"/>
      <c r="J155" s="1277"/>
      <c r="K155" s="1277"/>
      <c r="L155" s="1277"/>
      <c r="M155" s="1277"/>
      <c r="N155" s="1277"/>
      <c r="O155" s="1277"/>
      <c r="P155" s="1277"/>
      <c r="Q155" s="1277"/>
      <c r="R155" s="1277"/>
      <c r="S155" s="1277"/>
      <c r="T155" s="1277"/>
      <c r="U155" s="1277"/>
      <c r="V155" s="64"/>
      <c r="W155" s="64"/>
      <c r="X155" s="64"/>
      <c r="Z155" s="421"/>
    </row>
    <row r="156" spans="3:26" ht="9.6" customHeight="1">
      <c r="C156" s="64"/>
      <c r="D156" s="64"/>
      <c r="E156" s="64"/>
      <c r="F156" s="64"/>
      <c r="G156" s="64"/>
      <c r="H156" s="64"/>
      <c r="I156" s="64"/>
      <c r="J156" s="64"/>
      <c r="K156" s="64"/>
      <c r="L156" s="64"/>
      <c r="M156" s="64"/>
      <c r="N156" s="64"/>
      <c r="O156" s="64"/>
      <c r="P156" s="64"/>
      <c r="Q156" s="64"/>
      <c r="R156" s="64"/>
      <c r="S156" s="64"/>
      <c r="T156" s="64"/>
      <c r="U156" s="64"/>
      <c r="V156" s="64"/>
      <c r="W156" s="64"/>
      <c r="X156" s="64"/>
      <c r="Z156" s="421"/>
    </row>
    <row r="157" spans="3:26" ht="16.5" customHeight="1">
      <c r="C157" s="62" t="s">
        <v>6</v>
      </c>
      <c r="D157" s="64"/>
      <c r="E157" s="64"/>
      <c r="F157" s="64"/>
      <c r="G157" s="64"/>
      <c r="H157" s="64"/>
      <c r="I157" s="64"/>
      <c r="J157" s="64"/>
      <c r="K157" s="64"/>
      <c r="L157" s="64"/>
      <c r="M157" s="64"/>
      <c r="N157" s="64"/>
      <c r="O157" s="64"/>
      <c r="P157" s="64"/>
      <c r="Q157" s="64"/>
      <c r="R157" s="64"/>
      <c r="S157" s="64"/>
      <c r="T157" s="64"/>
      <c r="U157" s="64"/>
      <c r="V157" s="64"/>
      <c r="W157" s="64"/>
      <c r="X157" s="64"/>
      <c r="Z157" s="421"/>
    </row>
    <row r="158" spans="3:26" s="64" customFormat="1" ht="16.5" customHeight="1">
      <c r="C158" s="62"/>
      <c r="D158" s="1010" t="s">
        <v>1720</v>
      </c>
      <c r="E158" s="1010"/>
      <c r="F158" s="1010"/>
      <c r="G158" s="1010"/>
      <c r="H158" s="1010"/>
      <c r="I158" s="1010"/>
      <c r="J158" s="1010"/>
      <c r="K158" s="1010"/>
      <c r="L158" s="1010"/>
      <c r="M158" s="1010"/>
      <c r="N158" s="1010"/>
      <c r="O158" s="1010"/>
      <c r="P158" s="1010"/>
      <c r="Q158" s="1010"/>
      <c r="R158" s="900"/>
      <c r="S158" s="433">
        <v>2</v>
      </c>
      <c r="T158" s="465" t="s">
        <v>31</v>
      </c>
      <c r="Z158" s="466"/>
    </row>
    <row r="159" spans="3:26" s="64" customFormat="1" ht="16.5" customHeight="1">
      <c r="C159" s="62"/>
      <c r="D159" s="1010" t="s">
        <v>1721</v>
      </c>
      <c r="E159" s="1010"/>
      <c r="F159" s="1010"/>
      <c r="G159" s="1010"/>
      <c r="H159" s="1010"/>
      <c r="I159" s="1010"/>
      <c r="J159" s="1010"/>
      <c r="K159" s="1010"/>
      <c r="L159" s="1010"/>
      <c r="M159" s="1010"/>
      <c r="N159" s="1010"/>
      <c r="O159" s="1010"/>
      <c r="P159" s="1010"/>
      <c r="Q159" s="1010"/>
      <c r="R159" s="900"/>
      <c r="S159" s="433">
        <v>2</v>
      </c>
      <c r="T159" s="465" t="s">
        <v>31</v>
      </c>
      <c r="Z159" s="466"/>
    </row>
    <row r="160" spans="3:26" s="64" customFormat="1" ht="16.5" customHeight="1">
      <c r="C160" s="62"/>
      <c r="D160" s="1010" t="s">
        <v>1722</v>
      </c>
      <c r="E160" s="1010"/>
      <c r="F160" s="1010"/>
      <c r="G160" s="1010"/>
      <c r="H160" s="1010"/>
      <c r="I160" s="1010"/>
      <c r="J160" s="1010"/>
      <c r="K160" s="1010"/>
      <c r="L160" s="1010"/>
      <c r="M160" s="1010"/>
      <c r="N160" s="1010"/>
      <c r="O160" s="1010"/>
      <c r="P160" s="1010"/>
      <c r="Q160" s="1010"/>
      <c r="R160" s="900"/>
      <c r="S160" s="433">
        <v>3</v>
      </c>
      <c r="T160" s="465" t="s">
        <v>31</v>
      </c>
      <c r="Z160" s="466"/>
    </row>
    <row r="161" spans="3:26" s="64" customFormat="1" ht="16.5" customHeight="1">
      <c r="C161" s="62"/>
      <c r="Z161" s="466"/>
    </row>
    <row r="162" spans="3:26" ht="36.950000000000003" customHeight="1">
      <c r="C162" s="64"/>
      <c r="D162" s="428" t="s">
        <v>47</v>
      </c>
      <c r="E162" s="61"/>
      <c r="F162" s="61"/>
      <c r="G162" s="61"/>
      <c r="H162" s="61"/>
      <c r="I162" s="920" t="s">
        <v>43</v>
      </c>
      <c r="J162" s="1326"/>
      <c r="K162" s="920" t="s">
        <v>1621</v>
      </c>
      <c r="L162" s="909"/>
      <c r="M162" s="909"/>
      <c r="N162" s="909"/>
      <c r="O162" s="909"/>
      <c r="P162" s="909"/>
      <c r="Q162" s="1174"/>
      <c r="R162" s="1039" t="s">
        <v>1005</v>
      </c>
      <c r="S162" s="1103"/>
      <c r="T162" s="1104"/>
      <c r="U162" s="920" t="s">
        <v>30</v>
      </c>
      <c r="V162" s="1328"/>
      <c r="Z162" s="421"/>
    </row>
    <row r="163" spans="3:26" ht="16.5" customHeight="1">
      <c r="C163" s="64"/>
      <c r="D163" s="1329" t="s">
        <v>46</v>
      </c>
      <c r="E163" s="436" t="s">
        <v>44</v>
      </c>
      <c r="F163" s="436"/>
      <c r="G163" s="436"/>
      <c r="H163" s="436"/>
      <c r="I163" s="2304">
        <v>2</v>
      </c>
      <c r="J163" s="467" t="s">
        <v>31</v>
      </c>
      <c r="K163" s="437">
        <v>7</v>
      </c>
      <c r="L163" s="438">
        <v>6</v>
      </c>
      <c r="M163" s="439">
        <v>1</v>
      </c>
      <c r="N163" s="440" t="s">
        <v>28</v>
      </c>
      <c r="O163" s="441"/>
      <c r="P163" s="442"/>
      <c r="Q163" s="443"/>
      <c r="R163" s="444" t="s">
        <v>38</v>
      </c>
      <c r="S163" s="359"/>
      <c r="T163" s="359"/>
      <c r="U163" s="2150" t="s">
        <v>570</v>
      </c>
      <c r="V163" s="2150"/>
      <c r="Z163" s="421" t="s">
        <v>1529</v>
      </c>
    </row>
    <row r="164" spans="3:26" ht="16.5" customHeight="1">
      <c r="C164" s="64"/>
      <c r="D164" s="1329"/>
      <c r="E164" s="468"/>
      <c r="F164" s="445"/>
      <c r="G164" s="445"/>
      <c r="H164" s="445"/>
      <c r="I164" s="2304"/>
      <c r="J164" s="449"/>
      <c r="K164" s="447" t="s">
        <v>29</v>
      </c>
      <c r="L164" s="435">
        <v>13</v>
      </c>
      <c r="M164" s="448" t="s">
        <v>34</v>
      </c>
      <c r="N164" s="446"/>
      <c r="O164" s="446"/>
      <c r="P164" s="446"/>
      <c r="Q164" s="449"/>
      <c r="R164" s="450" t="s">
        <v>39</v>
      </c>
      <c r="S164" s="64"/>
      <c r="T164" s="64"/>
      <c r="U164" s="2150"/>
      <c r="V164" s="2150"/>
      <c r="Z164" s="421"/>
    </row>
    <row r="165" spans="3:26" ht="16.5" customHeight="1">
      <c r="C165" s="64"/>
      <c r="D165" s="1329"/>
      <c r="E165" s="469" t="s">
        <v>1713</v>
      </c>
      <c r="F165" s="470"/>
      <c r="G165" s="471"/>
      <c r="H165" s="471"/>
      <c r="I165" s="472">
        <v>2</v>
      </c>
      <c r="J165" s="467" t="s">
        <v>31</v>
      </c>
      <c r="K165" s="437">
        <v>7</v>
      </c>
      <c r="L165" s="438">
        <v>6</v>
      </c>
      <c r="M165" s="439">
        <v>1</v>
      </c>
      <c r="N165" s="440" t="s">
        <v>28</v>
      </c>
      <c r="O165" s="441"/>
      <c r="P165" s="442"/>
      <c r="Q165" s="443"/>
      <c r="R165" s="367"/>
      <c r="S165" s="433">
        <v>7</v>
      </c>
      <c r="T165" s="64" t="s">
        <v>20</v>
      </c>
      <c r="U165" s="2150" t="s">
        <v>570</v>
      </c>
      <c r="V165" s="2150"/>
      <c r="Z165" s="421" t="s">
        <v>1529</v>
      </c>
    </row>
    <row r="166" spans="3:26" ht="16.5" customHeight="1">
      <c r="C166" s="64"/>
      <c r="D166" s="1329"/>
      <c r="E166" s="468" t="s">
        <v>45</v>
      </c>
      <c r="F166" s="473"/>
      <c r="G166" s="445"/>
      <c r="H166" s="445"/>
      <c r="I166" s="474"/>
      <c r="J166" s="449"/>
      <c r="K166" s="447" t="s">
        <v>29</v>
      </c>
      <c r="L166" s="435">
        <v>13</v>
      </c>
      <c r="M166" s="448" t="s">
        <v>34</v>
      </c>
      <c r="N166" s="446"/>
      <c r="O166" s="446"/>
      <c r="P166" s="446"/>
      <c r="Q166" s="449"/>
      <c r="R166" s="367"/>
      <c r="S166" s="433">
        <v>6</v>
      </c>
      <c r="T166" s="64" t="s">
        <v>21</v>
      </c>
      <c r="U166" s="2150"/>
      <c r="V166" s="2150"/>
      <c r="Z166" s="421"/>
    </row>
    <row r="167" spans="3:26" ht="16.5" hidden="1" customHeight="1">
      <c r="C167" s="64"/>
      <c r="D167" s="1329"/>
      <c r="E167" s="475" t="s">
        <v>7</v>
      </c>
      <c r="F167" s="476"/>
      <c r="G167" s="475"/>
      <c r="H167" s="475"/>
      <c r="I167" s="2304"/>
      <c r="J167" s="467" t="s">
        <v>31</v>
      </c>
      <c r="K167" s="452"/>
      <c r="L167" s="453"/>
      <c r="M167" s="454"/>
      <c r="N167" s="455"/>
      <c r="O167" s="452"/>
      <c r="P167" s="453"/>
      <c r="Q167" s="454"/>
      <c r="R167" s="367"/>
      <c r="S167" s="64"/>
      <c r="T167" s="64"/>
      <c r="U167" s="2150" t="s">
        <v>570</v>
      </c>
      <c r="V167" s="2150"/>
      <c r="Z167" s="421" t="s">
        <v>1529</v>
      </c>
    </row>
    <row r="168" spans="3:26" ht="16.5" hidden="1" customHeight="1">
      <c r="C168" s="64"/>
      <c r="D168" s="1329"/>
      <c r="E168" s="477"/>
      <c r="F168" s="478"/>
      <c r="G168" s="478"/>
      <c r="H168" s="478"/>
      <c r="I168" s="2304"/>
      <c r="J168" s="449"/>
      <c r="K168" s="457"/>
      <c r="L168" s="458"/>
      <c r="M168" s="459"/>
      <c r="N168" s="456"/>
      <c r="O168" s="456"/>
      <c r="P168" s="456"/>
      <c r="Q168" s="460"/>
      <c r="R168" s="367"/>
      <c r="S168" s="433">
        <v>6</v>
      </c>
      <c r="T168" s="64" t="s">
        <v>21</v>
      </c>
      <c r="U168" s="2150"/>
      <c r="V168" s="2150"/>
      <c r="Z168" s="421"/>
    </row>
    <row r="169" spans="3:26" ht="16.5" customHeight="1">
      <c r="C169" s="64"/>
      <c r="D169" s="1278"/>
      <c r="E169" s="436" t="s">
        <v>8</v>
      </c>
      <c r="F169" s="479"/>
      <c r="G169" s="436"/>
      <c r="H169" s="436"/>
      <c r="I169" s="2304">
        <v>3</v>
      </c>
      <c r="J169" s="467" t="s">
        <v>31</v>
      </c>
      <c r="K169" s="437">
        <v>7</v>
      </c>
      <c r="L169" s="438">
        <v>6</v>
      </c>
      <c r="M169" s="439">
        <v>1</v>
      </c>
      <c r="N169" s="440" t="s">
        <v>28</v>
      </c>
      <c r="O169" s="441"/>
      <c r="P169" s="442"/>
      <c r="Q169" s="443"/>
      <c r="R169" s="367"/>
      <c r="S169" s="433">
        <v>8</v>
      </c>
      <c r="T169" s="64" t="s">
        <v>22</v>
      </c>
      <c r="U169" s="2150" t="s">
        <v>570</v>
      </c>
      <c r="V169" s="2150"/>
      <c r="Z169" s="421" t="s">
        <v>1529</v>
      </c>
    </row>
    <row r="170" spans="3:26" ht="16.5" customHeight="1">
      <c r="C170" s="64"/>
      <c r="D170" s="1330"/>
      <c r="E170" s="468"/>
      <c r="F170" s="445"/>
      <c r="G170" s="445"/>
      <c r="H170" s="445"/>
      <c r="I170" s="2304"/>
      <c r="J170" s="449"/>
      <c r="K170" s="447" t="s">
        <v>29</v>
      </c>
      <c r="L170" s="435">
        <v>13</v>
      </c>
      <c r="M170" s="448" t="s">
        <v>34</v>
      </c>
      <c r="N170" s="446"/>
      <c r="O170" s="446"/>
      <c r="P170" s="446"/>
      <c r="Q170" s="449"/>
      <c r="R170" s="461"/>
      <c r="S170" s="446"/>
      <c r="T170" s="449"/>
      <c r="U170" s="2150"/>
      <c r="V170" s="2150"/>
      <c r="Z170" s="421"/>
    </row>
    <row r="171" spans="3:26" ht="16.5" customHeight="1">
      <c r="C171" s="64"/>
      <c r="D171" s="64"/>
      <c r="E171" s="1042" t="s">
        <v>1712</v>
      </c>
      <c r="F171" s="1042"/>
      <c r="G171" s="1042"/>
      <c r="H171" s="1042"/>
      <c r="I171" s="1042"/>
      <c r="J171" s="1042"/>
      <c r="K171" s="1042"/>
      <c r="L171" s="1042"/>
      <c r="M171" s="1042"/>
      <c r="N171" s="1042"/>
      <c r="O171" s="1042"/>
      <c r="P171" s="1042"/>
      <c r="Q171" s="1042"/>
      <c r="R171" s="1042"/>
      <c r="S171" s="1042"/>
      <c r="T171" s="1042"/>
      <c r="U171" s="1042"/>
      <c r="V171" s="1042"/>
      <c r="W171" s="1042"/>
      <c r="X171" s="1042"/>
      <c r="Y171" s="1042"/>
      <c r="Z171" s="421"/>
    </row>
    <row r="172" spans="3:26" ht="16.5" customHeight="1">
      <c r="C172" s="64"/>
      <c r="D172" s="64"/>
      <c r="E172" s="147" t="s">
        <v>1453</v>
      </c>
      <c r="F172" s="64"/>
      <c r="G172" s="64"/>
      <c r="H172" s="64"/>
      <c r="I172" s="64"/>
      <c r="J172" s="64"/>
      <c r="K172" s="64"/>
      <c r="L172" s="64"/>
      <c r="M172" s="64"/>
      <c r="N172" s="64"/>
      <c r="O172" s="64"/>
      <c r="P172" s="64"/>
      <c r="Q172" s="64"/>
      <c r="R172" s="64"/>
      <c r="S172" s="64"/>
      <c r="T172" s="64"/>
      <c r="U172" s="64"/>
      <c r="V172" s="64"/>
      <c r="W172" s="64"/>
      <c r="X172" s="64"/>
      <c r="Z172" s="421"/>
    </row>
    <row r="173" spans="3:26" ht="16.5" customHeight="1">
      <c r="C173" s="64"/>
      <c r="D173" s="64"/>
      <c r="E173" s="147" t="s">
        <v>726</v>
      </c>
      <c r="F173" s="64"/>
      <c r="G173" s="64"/>
      <c r="H173" s="64"/>
      <c r="I173" s="64"/>
      <c r="J173" s="64"/>
      <c r="K173" s="64"/>
      <c r="L173" s="64"/>
      <c r="M173" s="64"/>
      <c r="N173" s="64"/>
      <c r="O173" s="64"/>
      <c r="P173" s="64"/>
      <c r="Q173" s="64"/>
      <c r="R173" s="64"/>
      <c r="S173" s="64"/>
      <c r="T173" s="64"/>
      <c r="U173" s="64"/>
      <c r="V173" s="64"/>
      <c r="W173" s="64"/>
      <c r="X173" s="64"/>
      <c r="Z173" s="421"/>
    </row>
    <row r="174" spans="3:26" ht="16.5" customHeight="1">
      <c r="C174" s="64"/>
      <c r="D174" s="64"/>
      <c r="E174" s="147" t="s">
        <v>1452</v>
      </c>
      <c r="F174" s="64"/>
      <c r="G174" s="64"/>
      <c r="H174" s="64"/>
      <c r="I174" s="64"/>
      <c r="J174" s="64"/>
      <c r="K174" s="64"/>
      <c r="L174" s="64"/>
      <c r="M174" s="64"/>
      <c r="N174" s="64"/>
      <c r="O174" s="64"/>
      <c r="P174" s="64"/>
      <c r="Q174" s="64"/>
      <c r="R174" s="64"/>
      <c r="S174" s="64"/>
      <c r="T174" s="64"/>
      <c r="U174" s="64"/>
      <c r="V174" s="64"/>
      <c r="W174" s="64"/>
      <c r="X174" s="64"/>
      <c r="Z174" s="421"/>
    </row>
    <row r="175" spans="3:26" ht="9.9499999999999993" customHeight="1">
      <c r="C175" s="64"/>
      <c r="D175" s="64"/>
      <c r="E175" s="64"/>
      <c r="F175" s="64"/>
      <c r="G175" s="64"/>
      <c r="H175" s="64"/>
      <c r="I175" s="64"/>
      <c r="J175" s="64"/>
      <c r="K175" s="64"/>
      <c r="L175" s="64"/>
      <c r="M175" s="64"/>
      <c r="N175" s="64"/>
      <c r="O175" s="64"/>
      <c r="P175" s="64"/>
      <c r="Q175" s="64"/>
      <c r="R175" s="64"/>
      <c r="S175" s="64"/>
      <c r="T175" s="64"/>
      <c r="U175" s="64"/>
      <c r="V175" s="64"/>
      <c r="W175" s="64"/>
      <c r="X175" s="64"/>
      <c r="Z175" s="421"/>
    </row>
    <row r="176" spans="3:26" ht="16.5" customHeight="1">
      <c r="C176" s="62" t="s">
        <v>1384</v>
      </c>
      <c r="D176" s="64"/>
      <c r="E176" s="64"/>
      <c r="F176" s="64"/>
      <c r="G176" s="64"/>
      <c r="H176" s="64"/>
      <c r="I176" s="64"/>
      <c r="J176" s="64"/>
      <c r="K176" s="64"/>
      <c r="L176" s="64"/>
      <c r="M176" s="64"/>
      <c r="N176" s="64"/>
      <c r="O176" s="64"/>
      <c r="P176" s="64"/>
      <c r="Q176" s="64"/>
      <c r="R176" s="64"/>
      <c r="S176" s="64"/>
      <c r="T176" s="64"/>
      <c r="U176" s="64"/>
      <c r="V176" s="64"/>
      <c r="W176" s="64"/>
      <c r="X176" s="64"/>
      <c r="Z176" s="421"/>
    </row>
    <row r="177" spans="3:26" ht="15.6" customHeight="1">
      <c r="C177" s="62"/>
      <c r="D177" s="480" t="s">
        <v>1385</v>
      </c>
      <c r="E177" s="64"/>
      <c r="F177" s="64"/>
      <c r="G177" s="64"/>
      <c r="H177" s="64"/>
      <c r="I177" s="64"/>
      <c r="J177" s="64"/>
      <c r="K177" s="64"/>
      <c r="L177" s="64"/>
      <c r="M177" s="64"/>
      <c r="N177" s="64"/>
      <c r="O177" s="64"/>
      <c r="P177" s="64"/>
      <c r="Q177" s="64"/>
      <c r="R177" s="64"/>
      <c r="S177" s="64"/>
      <c r="T177" s="64"/>
      <c r="U177" s="64"/>
      <c r="V177" s="64"/>
      <c r="W177" s="64"/>
      <c r="X177" s="64"/>
      <c r="Z177" s="421"/>
    </row>
    <row r="178" spans="3:26" ht="16.5" customHeight="1">
      <c r="C178" s="64"/>
      <c r="D178" s="428" t="s">
        <v>1386</v>
      </c>
      <c r="E178" s="61"/>
      <c r="F178" s="61"/>
      <c r="G178" s="61"/>
      <c r="H178" s="61"/>
      <c r="I178" s="61"/>
      <c r="J178" s="61"/>
      <c r="K178" s="61"/>
      <c r="L178" s="61"/>
      <c r="M178" s="481"/>
      <c r="N178" s="2302">
        <v>2</v>
      </c>
      <c r="O178" s="2303"/>
      <c r="P178" s="465" t="s">
        <v>49</v>
      </c>
      <c r="Q178" s="64"/>
      <c r="R178" s="64"/>
      <c r="S178" s="64"/>
      <c r="T178" s="64"/>
      <c r="U178" s="64"/>
      <c r="V178" s="64"/>
      <c r="W178" s="64"/>
      <c r="X178" s="64"/>
      <c r="Z178" s="421"/>
    </row>
    <row r="179" spans="3:26" ht="16.5" customHeight="1">
      <c r="C179" s="64"/>
      <c r="D179" s="428" t="s">
        <v>1387</v>
      </c>
      <c r="E179" s="61"/>
      <c r="F179" s="61"/>
      <c r="G179" s="61"/>
      <c r="H179" s="61"/>
      <c r="I179" s="61"/>
      <c r="J179" s="61"/>
      <c r="K179" s="61"/>
      <c r="L179" s="61"/>
      <c r="M179" s="482"/>
      <c r="N179" s="1023">
        <f>I163+I165+I166+I169</f>
        <v>7</v>
      </c>
      <c r="O179" s="817"/>
      <c r="P179" s="465" t="s">
        <v>49</v>
      </c>
      <c r="Q179" s="64"/>
      <c r="R179" s="64"/>
      <c r="S179" s="64"/>
      <c r="T179" s="64"/>
      <c r="U179" s="64"/>
      <c r="V179" s="64"/>
      <c r="W179" s="64"/>
      <c r="X179" s="64"/>
      <c r="Z179" s="421"/>
    </row>
    <row r="180" spans="3:26" ht="16.5" customHeight="1">
      <c r="C180" s="64"/>
      <c r="D180" s="428" t="s">
        <v>1388</v>
      </c>
      <c r="E180" s="61"/>
      <c r="F180" s="61"/>
      <c r="G180" s="61"/>
      <c r="H180" s="61"/>
      <c r="I180" s="61"/>
      <c r="J180" s="61"/>
      <c r="K180" s="61"/>
      <c r="L180" s="61"/>
      <c r="M180" s="482"/>
      <c r="N180" s="1314">
        <f>N178/N179</f>
        <v>0.2857142857142857</v>
      </c>
      <c r="O180" s="1315"/>
      <c r="P180" s="483" t="str">
        <f>IF(N180&lt;=1/3,"○","×")</f>
        <v>○</v>
      </c>
      <c r="Q180" s="64"/>
      <c r="R180" s="64"/>
      <c r="S180" s="64"/>
      <c r="T180" s="64"/>
      <c r="U180" s="64"/>
      <c r="V180" s="64"/>
      <c r="W180" s="64"/>
      <c r="X180" s="64"/>
      <c r="Z180" s="421"/>
    </row>
    <row r="181" spans="3:26" ht="15.95" customHeight="1">
      <c r="C181" s="62"/>
      <c r="D181" s="480" t="s">
        <v>1389</v>
      </c>
      <c r="E181" s="64"/>
      <c r="F181" s="64"/>
      <c r="G181" s="64"/>
      <c r="H181" s="64"/>
      <c r="I181" s="64"/>
      <c r="J181" s="64"/>
      <c r="K181" s="64"/>
      <c r="L181" s="64"/>
      <c r="M181" s="64"/>
      <c r="N181" s="64"/>
      <c r="O181" s="64"/>
      <c r="P181" s="64"/>
      <c r="Q181" s="64"/>
      <c r="R181" s="64"/>
      <c r="S181" s="64"/>
      <c r="T181" s="64"/>
      <c r="U181" s="64"/>
      <c r="V181" s="64"/>
      <c r="W181" s="64"/>
      <c r="X181" s="64"/>
      <c r="Z181" s="421"/>
    </row>
    <row r="182" spans="3:26" ht="16.5" customHeight="1">
      <c r="C182" s="64"/>
      <c r="D182" s="428" t="s">
        <v>1454</v>
      </c>
      <c r="E182" s="61"/>
      <c r="F182" s="61"/>
      <c r="G182" s="61"/>
      <c r="H182" s="61"/>
      <c r="I182" s="61"/>
      <c r="J182" s="61"/>
      <c r="K182" s="61"/>
      <c r="L182" s="61"/>
      <c r="M182" s="481"/>
      <c r="N182" s="2302">
        <v>3</v>
      </c>
      <c r="O182" s="2303"/>
      <c r="P182" s="465" t="s">
        <v>49</v>
      </c>
      <c r="Q182" s="64"/>
      <c r="R182" s="64"/>
      <c r="S182" s="64"/>
      <c r="T182" s="64"/>
      <c r="U182" s="64"/>
      <c r="V182" s="64"/>
      <c r="W182" s="64"/>
      <c r="X182" s="64"/>
      <c r="Z182" s="421"/>
    </row>
    <row r="183" spans="3:26" ht="16.5" customHeight="1">
      <c r="C183" s="64"/>
      <c r="D183" s="428" t="s">
        <v>1387</v>
      </c>
      <c r="E183" s="61"/>
      <c r="F183" s="61"/>
      <c r="G183" s="61"/>
      <c r="H183" s="61"/>
      <c r="I183" s="61"/>
      <c r="J183" s="61"/>
      <c r="K183" s="61"/>
      <c r="L183" s="61"/>
      <c r="M183" s="482"/>
      <c r="N183" s="1023">
        <f>I163+I165+I166+I169</f>
        <v>7</v>
      </c>
      <c r="O183" s="817"/>
      <c r="P183" s="465" t="s">
        <v>49</v>
      </c>
      <c r="Q183" s="64"/>
      <c r="R183" s="64"/>
      <c r="S183" s="64"/>
      <c r="T183" s="64"/>
      <c r="U183" s="64"/>
      <c r="V183" s="64"/>
      <c r="W183" s="64"/>
      <c r="X183" s="64"/>
      <c r="Z183" s="421"/>
    </row>
    <row r="184" spans="3:26" ht="16.5" customHeight="1">
      <c r="C184" s="64"/>
      <c r="D184" s="428" t="s">
        <v>1455</v>
      </c>
      <c r="E184" s="61"/>
      <c r="F184" s="61"/>
      <c r="G184" s="61"/>
      <c r="H184" s="61"/>
      <c r="I184" s="61"/>
      <c r="J184" s="61"/>
      <c r="K184" s="61"/>
      <c r="L184" s="61"/>
      <c r="M184" s="482"/>
      <c r="N184" s="1314">
        <f>N182/N183</f>
        <v>0.42857142857142855</v>
      </c>
      <c r="O184" s="1315"/>
      <c r="P184" s="483" t="str">
        <f>IF(N184&lt;=0.5,"○","×")</f>
        <v>○</v>
      </c>
      <c r="Q184" s="64"/>
      <c r="R184" s="64"/>
      <c r="S184" s="64"/>
      <c r="T184" s="64"/>
      <c r="U184" s="64"/>
      <c r="V184" s="64"/>
      <c r="W184" s="64"/>
      <c r="X184" s="64"/>
      <c r="Z184" s="421"/>
    </row>
    <row r="185" spans="3:26" ht="16.5" customHeight="1">
      <c r="C185" s="64"/>
      <c r="D185" s="64"/>
      <c r="E185" s="1276" t="s">
        <v>1456</v>
      </c>
      <c r="F185" s="1277"/>
      <c r="G185" s="1277"/>
      <c r="H185" s="1277"/>
      <c r="I185" s="1277"/>
      <c r="J185" s="1277"/>
      <c r="K185" s="1277"/>
      <c r="L185" s="1277"/>
      <c r="M185" s="1277"/>
      <c r="N185" s="1277"/>
      <c r="O185" s="1277"/>
      <c r="P185" s="1277"/>
      <c r="Q185" s="1277"/>
      <c r="R185" s="1277"/>
      <c r="S185" s="1277"/>
      <c r="T185" s="1277"/>
      <c r="U185" s="1277"/>
      <c r="V185" s="1277"/>
      <c r="W185" s="1277"/>
      <c r="X185" s="1277"/>
      <c r="Z185" s="421"/>
    </row>
    <row r="186" spans="3:26" ht="16.5" customHeight="1">
      <c r="C186" s="64"/>
      <c r="D186" s="64"/>
      <c r="E186" s="1276" t="s">
        <v>1723</v>
      </c>
      <c r="F186" s="1277"/>
      <c r="G186" s="1277"/>
      <c r="H186" s="1277"/>
      <c r="I186" s="1277"/>
      <c r="J186" s="1277"/>
      <c r="K186" s="1277"/>
      <c r="L186" s="1277"/>
      <c r="M186" s="1277"/>
      <c r="N186" s="1277"/>
      <c r="O186" s="1277"/>
      <c r="P186" s="1277"/>
      <c r="Q186" s="1277"/>
      <c r="R186" s="1277"/>
      <c r="S186" s="1277"/>
      <c r="T186" s="1277"/>
      <c r="U186" s="1277"/>
      <c r="V186" s="1277"/>
      <c r="W186" s="1277"/>
      <c r="X186" s="1277"/>
      <c r="Z186" s="421"/>
    </row>
    <row r="187" spans="3:26" ht="12" customHeight="1">
      <c r="C187" s="64"/>
      <c r="D187" s="64"/>
      <c r="E187" s="147" t="s">
        <v>1724</v>
      </c>
      <c r="F187" s="64"/>
      <c r="G187" s="64"/>
      <c r="H187" s="64"/>
      <c r="I187" s="64"/>
      <c r="J187" s="64"/>
      <c r="K187" s="64"/>
      <c r="L187" s="64"/>
      <c r="M187" s="64"/>
      <c r="N187" s="64"/>
      <c r="O187" s="64"/>
      <c r="P187" s="64"/>
      <c r="Q187" s="64"/>
      <c r="R187" s="64"/>
      <c r="S187" s="64"/>
      <c r="T187" s="64"/>
      <c r="U187" s="64"/>
      <c r="V187" s="64"/>
      <c r="W187" s="64"/>
      <c r="X187" s="64"/>
      <c r="Z187" s="421"/>
    </row>
    <row r="188" spans="3:26" ht="15.6" customHeight="1">
      <c r="C188" s="64"/>
      <c r="D188" s="64"/>
      <c r="E188" s="64"/>
      <c r="F188" s="64"/>
      <c r="G188" s="64"/>
      <c r="H188" s="64"/>
      <c r="I188" s="64"/>
      <c r="J188" s="64"/>
      <c r="K188" s="64"/>
      <c r="L188" s="64"/>
      <c r="M188" s="64"/>
      <c r="N188" s="64"/>
      <c r="O188" s="64"/>
      <c r="P188" s="64"/>
      <c r="Q188" s="64"/>
      <c r="R188" s="64"/>
      <c r="S188" s="64"/>
      <c r="T188" s="64"/>
      <c r="U188" s="64"/>
      <c r="V188" s="64"/>
      <c r="W188" s="64"/>
      <c r="X188" s="64"/>
      <c r="Z188" s="421"/>
    </row>
    <row r="189" spans="3:26" ht="12" customHeight="1">
      <c r="Z189" s="421"/>
    </row>
    <row r="190" spans="3:26" ht="15.6" customHeight="1">
      <c r="P190" s="1618" t="s">
        <v>32</v>
      </c>
      <c r="Q190" s="1618"/>
      <c r="R190" s="1618"/>
      <c r="S190" s="1619" t="str">
        <f>$Q$10</f>
        <v>学校法人○△学園</v>
      </c>
      <c r="T190" s="1619"/>
      <c r="U190" s="1619"/>
      <c r="V190" s="1619"/>
      <c r="W190" s="1619"/>
      <c r="X190" s="1619"/>
      <c r="Z190" s="421"/>
    </row>
    <row r="191" spans="3:26" ht="15.6" customHeight="1">
      <c r="S191" s="379"/>
      <c r="T191" s="379"/>
      <c r="U191" s="379"/>
      <c r="V191" s="379"/>
      <c r="W191" s="379"/>
      <c r="X191" s="379"/>
      <c r="Z191" s="421"/>
    </row>
    <row r="192" spans="3:26" ht="16.5" customHeight="1">
      <c r="C192" s="62" t="s">
        <v>50</v>
      </c>
      <c r="D192" s="64"/>
      <c r="E192" s="64"/>
      <c r="F192" s="64"/>
      <c r="G192" s="64"/>
      <c r="H192" s="64"/>
      <c r="I192" s="64"/>
      <c r="J192" s="64"/>
      <c r="K192" s="64"/>
      <c r="L192" s="64"/>
      <c r="M192" s="64"/>
      <c r="N192" s="64"/>
      <c r="O192" s="64"/>
      <c r="P192" s="64"/>
      <c r="Q192" s="64"/>
      <c r="R192" s="64"/>
      <c r="S192" s="64"/>
      <c r="T192" s="64"/>
      <c r="U192" s="64"/>
      <c r="V192" s="64"/>
      <c r="W192" s="64"/>
      <c r="X192" s="64"/>
      <c r="Z192" s="421"/>
    </row>
    <row r="193" spans="3:26" ht="16.5" customHeight="1">
      <c r="C193" s="64"/>
      <c r="D193" s="64" t="s">
        <v>641</v>
      </c>
      <c r="E193" s="64" t="s">
        <v>642</v>
      </c>
      <c r="F193" s="64"/>
      <c r="G193" s="64"/>
      <c r="H193" s="64"/>
      <c r="I193" s="64"/>
      <c r="J193" s="64"/>
      <c r="K193" s="64"/>
      <c r="L193" s="64"/>
      <c r="M193" s="64"/>
      <c r="N193" s="64"/>
      <c r="O193" s="64"/>
      <c r="P193" s="64"/>
      <c r="Q193" s="64"/>
      <c r="R193" s="64"/>
      <c r="S193" s="64"/>
      <c r="T193" s="64"/>
      <c r="U193" s="64"/>
      <c r="V193" s="64"/>
      <c r="W193" s="64"/>
      <c r="X193" s="64"/>
      <c r="Z193" s="421"/>
    </row>
    <row r="194" spans="3:26" ht="16.5" customHeight="1">
      <c r="C194" s="64"/>
      <c r="D194" s="484" t="s">
        <v>1623</v>
      </c>
      <c r="E194" s="485"/>
      <c r="F194" s="485"/>
      <c r="G194" s="485"/>
      <c r="H194" s="485"/>
      <c r="I194" s="485"/>
      <c r="J194" s="485"/>
      <c r="K194" s="485"/>
      <c r="L194" s="485"/>
      <c r="M194" s="485"/>
      <c r="N194" s="485"/>
      <c r="O194" s="485"/>
      <c r="P194" s="485"/>
      <c r="Q194" s="485"/>
      <c r="R194" s="485"/>
      <c r="S194" s="486"/>
      <c r="T194" s="64"/>
      <c r="U194" s="64"/>
      <c r="V194" s="64"/>
      <c r="W194" s="64"/>
      <c r="X194" s="64"/>
      <c r="Z194" s="421"/>
    </row>
    <row r="195" spans="3:26" ht="3" customHeight="1">
      <c r="Z195" s="421"/>
    </row>
    <row r="196" spans="3:26" ht="16.5" customHeight="1">
      <c r="E196" s="2156" t="s">
        <v>638</v>
      </c>
      <c r="F196" s="2300"/>
      <c r="G196" s="2300"/>
      <c r="H196" s="2300"/>
      <c r="I196" s="2300"/>
      <c r="J196" s="2157"/>
      <c r="Z196" s="421"/>
    </row>
    <row r="197" spans="3:26" ht="9.6" customHeight="1">
      <c r="E197" s="487"/>
      <c r="F197" s="487"/>
      <c r="G197" s="487"/>
      <c r="H197" s="487"/>
      <c r="I197" s="487"/>
      <c r="J197" s="487"/>
      <c r="Z197" s="421"/>
    </row>
    <row r="198" spans="3:26" ht="16.5" customHeight="1">
      <c r="D198" s="64" t="s">
        <v>729</v>
      </c>
      <c r="E198" s="64" t="s">
        <v>730</v>
      </c>
      <c r="F198" s="64"/>
      <c r="G198" s="64"/>
      <c r="H198" s="64"/>
      <c r="I198" s="64"/>
      <c r="J198" s="64"/>
      <c r="K198" s="64"/>
      <c r="L198" s="64"/>
      <c r="M198" s="64"/>
      <c r="N198" s="64"/>
      <c r="O198" s="64"/>
      <c r="P198" s="64"/>
      <c r="Q198" s="64"/>
      <c r="R198" s="64"/>
      <c r="S198" s="64"/>
      <c r="T198" s="64"/>
      <c r="U198" s="64"/>
      <c r="V198" s="64"/>
      <c r="Z198" s="421"/>
    </row>
    <row r="199" spans="3:26" ht="16.5" customHeight="1">
      <c r="D199" s="64"/>
      <c r="E199" s="64" t="s">
        <v>643</v>
      </c>
      <c r="F199" s="64"/>
      <c r="G199" s="64"/>
      <c r="H199" s="64"/>
      <c r="I199" s="64"/>
      <c r="J199" s="64"/>
      <c r="K199" s="64"/>
      <c r="L199" s="64"/>
      <c r="M199" s="64"/>
      <c r="N199" s="64"/>
      <c r="O199" s="64"/>
      <c r="P199" s="64"/>
      <c r="Q199" s="64"/>
      <c r="R199" s="64"/>
      <c r="S199" s="64"/>
      <c r="T199" s="64"/>
      <c r="U199" s="64"/>
      <c r="V199" s="64"/>
      <c r="Z199" s="421"/>
    </row>
    <row r="200" spans="3:26" ht="16.5" customHeight="1">
      <c r="D200" s="64"/>
      <c r="E200" s="64" t="s">
        <v>1748</v>
      </c>
      <c r="F200" s="64"/>
      <c r="G200" s="64"/>
      <c r="H200" s="64"/>
      <c r="I200" s="64"/>
      <c r="J200" s="64"/>
      <c r="K200" s="64"/>
      <c r="L200" s="64"/>
      <c r="M200" s="64"/>
      <c r="N200" s="64"/>
      <c r="O200" s="64"/>
      <c r="P200" s="64"/>
      <c r="Q200" s="64"/>
      <c r="R200" s="64"/>
      <c r="S200" s="64"/>
      <c r="T200" s="64"/>
      <c r="U200" s="64"/>
      <c r="V200" s="64"/>
      <c r="Z200" s="421"/>
    </row>
    <row r="201" spans="3:26" ht="16.5" customHeight="1">
      <c r="E201" s="2301" t="s">
        <v>608</v>
      </c>
      <c r="F201" s="2301"/>
      <c r="G201" s="2301"/>
      <c r="Z201" s="421"/>
    </row>
    <row r="202" spans="3:26" ht="3" customHeight="1">
      <c r="Z202" s="421"/>
    </row>
    <row r="203" spans="3:26" ht="16.5" customHeight="1">
      <c r="D203" s="428" t="s">
        <v>51</v>
      </c>
      <c r="E203" s="50"/>
      <c r="F203" s="50"/>
      <c r="G203" s="61"/>
      <c r="H203" s="63"/>
      <c r="I203" s="1705" t="s">
        <v>1747</v>
      </c>
      <c r="J203" s="1633"/>
      <c r="K203" s="1633"/>
      <c r="L203" s="1633"/>
      <c r="M203" s="1633"/>
      <c r="N203" s="1633"/>
      <c r="O203" s="1633"/>
      <c r="P203" s="1633"/>
      <c r="Q203" s="1633"/>
      <c r="R203" s="1634"/>
      <c r="Z203" s="421" t="s">
        <v>1746</v>
      </c>
    </row>
    <row r="204" spans="3:26" ht="16.5" customHeight="1">
      <c r="D204" s="488"/>
      <c r="H204" s="42"/>
      <c r="I204" s="94"/>
      <c r="J204" s="94"/>
      <c r="K204" s="94"/>
      <c r="L204" s="94"/>
      <c r="M204" s="94"/>
      <c r="N204" s="94"/>
      <c r="O204" s="94"/>
      <c r="P204" s="489"/>
      <c r="Q204" s="489"/>
      <c r="R204" s="489"/>
      <c r="Z204" s="421"/>
    </row>
    <row r="205" spans="3:26" ht="15.6" customHeight="1">
      <c r="C205" s="62" t="s">
        <v>1463</v>
      </c>
      <c r="D205" s="64"/>
      <c r="E205" s="64"/>
      <c r="F205" s="64"/>
      <c r="G205" s="64"/>
      <c r="H205" s="64"/>
      <c r="I205" s="64"/>
      <c r="J205" s="64"/>
      <c r="K205" s="64"/>
      <c r="L205" s="64"/>
      <c r="M205" s="64"/>
      <c r="N205" s="64"/>
      <c r="O205" s="64"/>
      <c r="P205" s="64"/>
      <c r="Q205" s="64"/>
      <c r="R205" s="64"/>
      <c r="S205" s="64"/>
      <c r="T205" s="64"/>
      <c r="U205" s="64"/>
      <c r="V205" s="64"/>
      <c r="W205" s="64"/>
      <c r="X205" s="64"/>
      <c r="Y205" s="64"/>
      <c r="Z205" s="421"/>
    </row>
    <row r="206" spans="3:26" ht="32.1" customHeight="1">
      <c r="C206" s="64"/>
      <c r="D206" s="810"/>
      <c r="E206" s="811"/>
      <c r="F206" s="812"/>
      <c r="G206" s="1010" t="s">
        <v>1457</v>
      </c>
      <c r="H206" s="1010"/>
      <c r="I206" s="1010"/>
      <c r="J206" s="1010"/>
      <c r="K206" s="1336" t="s">
        <v>1458</v>
      </c>
      <c r="L206" s="1010"/>
      <c r="M206" s="1336" t="s">
        <v>43</v>
      </c>
      <c r="N206" s="1010"/>
      <c r="O206" s="920" t="s">
        <v>1624</v>
      </c>
      <c r="P206" s="1337"/>
      <c r="Q206" s="1337"/>
      <c r="R206" s="1338"/>
      <c r="S206" s="1338"/>
      <c r="T206" s="1326"/>
      <c r="U206" s="64"/>
      <c r="V206" s="64"/>
      <c r="W206" s="64"/>
      <c r="X206" s="64"/>
      <c r="Y206" s="64"/>
      <c r="Z206" s="421"/>
    </row>
    <row r="207" spans="3:26" ht="15.6" customHeight="1">
      <c r="C207" s="64"/>
      <c r="D207" s="900" t="s">
        <v>1459</v>
      </c>
      <c r="E207" s="901"/>
      <c r="F207" s="902"/>
      <c r="G207" s="2298" t="s">
        <v>1625</v>
      </c>
      <c r="H207" s="2299"/>
      <c r="I207" s="2299"/>
      <c r="J207" s="2299"/>
      <c r="K207" s="433">
        <v>0</v>
      </c>
      <c r="L207" s="490" t="s">
        <v>49</v>
      </c>
      <c r="M207" s="433">
        <v>0</v>
      </c>
      <c r="N207" s="490" t="s">
        <v>49</v>
      </c>
      <c r="O207" s="441"/>
      <c r="P207" s="442"/>
      <c r="Q207" s="443"/>
      <c r="R207" s="491" t="s">
        <v>28</v>
      </c>
      <c r="S207" s="464"/>
      <c r="T207" s="465"/>
      <c r="U207" s="64"/>
      <c r="V207" s="64"/>
      <c r="W207" s="64"/>
      <c r="X207" s="64"/>
      <c r="Y207" s="64"/>
      <c r="Z207" s="421" t="s">
        <v>1530</v>
      </c>
    </row>
    <row r="208" spans="3:26" ht="15.6" customHeight="1">
      <c r="C208" s="64"/>
      <c r="D208" s="64"/>
      <c r="E208" s="147" t="s">
        <v>1460</v>
      </c>
      <c r="F208" s="64"/>
      <c r="G208" s="64"/>
      <c r="H208" s="64"/>
      <c r="I208" s="64"/>
      <c r="J208" s="64"/>
      <c r="K208" s="64"/>
      <c r="L208" s="64"/>
      <c r="M208" s="64"/>
      <c r="N208" s="64"/>
      <c r="O208" s="64"/>
      <c r="P208" s="64"/>
      <c r="Q208" s="64"/>
      <c r="R208" s="64"/>
      <c r="S208" s="64"/>
      <c r="T208" s="64"/>
      <c r="U208" s="64"/>
      <c r="V208" s="64"/>
      <c r="W208" s="64"/>
      <c r="X208" s="64"/>
      <c r="Y208" s="64"/>
      <c r="Z208" s="421"/>
    </row>
    <row r="209" spans="2:26" ht="15.6" customHeight="1">
      <c r="C209" s="64"/>
      <c r="D209" s="64"/>
      <c r="E209" s="147" t="s">
        <v>1464</v>
      </c>
      <c r="F209" s="64"/>
      <c r="G209" s="64"/>
      <c r="H209" s="64"/>
      <c r="I209" s="64"/>
      <c r="J209" s="64"/>
      <c r="K209" s="64"/>
      <c r="L209" s="64"/>
      <c r="M209" s="64"/>
      <c r="N209" s="64"/>
      <c r="O209" s="64"/>
      <c r="P209" s="64"/>
      <c r="Q209" s="64"/>
      <c r="R209" s="64"/>
      <c r="S209" s="64"/>
      <c r="T209" s="64"/>
      <c r="U209" s="64"/>
      <c r="V209" s="64"/>
      <c r="W209" s="64"/>
      <c r="X209" s="64"/>
      <c r="Y209" s="64"/>
      <c r="Z209" s="421"/>
    </row>
    <row r="210" spans="2:26" ht="15.6" customHeight="1">
      <c r="C210" s="64"/>
      <c r="D210" s="64"/>
      <c r="E210" s="147" t="s">
        <v>1461</v>
      </c>
      <c r="F210" s="64"/>
      <c r="G210" s="64"/>
      <c r="H210" s="64"/>
      <c r="I210" s="64"/>
      <c r="J210" s="64"/>
      <c r="K210" s="64"/>
      <c r="L210" s="64"/>
      <c r="M210" s="64"/>
      <c r="N210" s="64"/>
      <c r="O210" s="64"/>
      <c r="P210" s="64"/>
      <c r="Q210" s="64"/>
      <c r="R210" s="64"/>
      <c r="S210" s="64"/>
      <c r="T210" s="64"/>
      <c r="U210" s="64"/>
      <c r="V210" s="64"/>
      <c r="W210" s="64"/>
      <c r="X210" s="64"/>
      <c r="Y210" s="64"/>
      <c r="Z210" s="421"/>
    </row>
    <row r="211" spans="2:26" ht="15.6" customHeight="1">
      <c r="C211" s="64"/>
      <c r="D211" s="64"/>
      <c r="E211" s="147" t="s">
        <v>1462</v>
      </c>
      <c r="F211" s="64"/>
      <c r="G211" s="64"/>
      <c r="H211" s="64"/>
      <c r="I211" s="64"/>
      <c r="J211" s="64"/>
      <c r="K211" s="64"/>
      <c r="L211" s="64"/>
      <c r="M211" s="64"/>
      <c r="N211" s="64"/>
      <c r="O211" s="64"/>
      <c r="P211" s="64"/>
      <c r="Q211" s="64"/>
      <c r="R211" s="64"/>
      <c r="S211" s="64"/>
      <c r="T211" s="64"/>
      <c r="U211" s="64"/>
      <c r="V211" s="64"/>
      <c r="W211" s="64"/>
      <c r="X211" s="64"/>
      <c r="Y211" s="64"/>
      <c r="Z211" s="421"/>
    </row>
    <row r="212" spans="2:26" ht="15.6" customHeight="1">
      <c r="C212" s="64"/>
      <c r="D212" s="64"/>
      <c r="E212" s="64"/>
      <c r="F212" s="64"/>
      <c r="G212" s="64"/>
      <c r="H212" s="64"/>
      <c r="I212" s="64"/>
      <c r="J212" s="64"/>
      <c r="K212" s="64"/>
      <c r="L212" s="64"/>
      <c r="M212" s="64"/>
      <c r="N212" s="64"/>
      <c r="O212" s="64"/>
      <c r="P212" s="64"/>
      <c r="Q212" s="64"/>
      <c r="R212" s="64"/>
      <c r="S212" s="64"/>
      <c r="T212" s="64"/>
      <c r="U212" s="64"/>
      <c r="V212" s="64"/>
      <c r="W212" s="64"/>
      <c r="X212" s="64"/>
      <c r="Y212" s="64"/>
      <c r="Z212" s="421"/>
    </row>
    <row r="213" spans="2:26" ht="16.5" customHeight="1">
      <c r="B213" s="427" t="s">
        <v>1626</v>
      </c>
      <c r="C213" s="64"/>
      <c r="D213" s="64"/>
      <c r="E213" s="64"/>
      <c r="F213" s="64"/>
      <c r="G213" s="64"/>
      <c r="H213" s="64"/>
      <c r="I213" s="64"/>
      <c r="J213" s="64"/>
      <c r="K213" s="64"/>
      <c r="L213" s="64"/>
      <c r="M213" s="64"/>
      <c r="N213" s="64"/>
      <c r="O213" s="64"/>
      <c r="P213" s="64"/>
      <c r="Q213" s="64"/>
      <c r="R213" s="64"/>
      <c r="S213" s="64"/>
      <c r="T213" s="64"/>
      <c r="U213" s="64"/>
      <c r="V213" s="64"/>
      <c r="W213" s="64"/>
      <c r="X213" s="64"/>
      <c r="Y213" s="64"/>
      <c r="Z213" s="421"/>
    </row>
    <row r="214" spans="2:26" ht="16.5" customHeight="1">
      <c r="C214" s="62" t="s">
        <v>1793</v>
      </c>
      <c r="D214" s="64"/>
      <c r="E214" s="64"/>
      <c r="F214" s="64"/>
      <c r="G214" s="64"/>
      <c r="H214" s="64"/>
      <c r="I214" s="64"/>
      <c r="J214" s="64"/>
      <c r="K214" s="64"/>
      <c r="L214" s="64"/>
      <c r="M214" s="64"/>
      <c r="N214" s="64"/>
      <c r="O214" s="64"/>
      <c r="P214" s="64"/>
      <c r="Q214" s="64"/>
      <c r="R214" s="64"/>
      <c r="S214" s="64"/>
      <c r="T214" s="64"/>
      <c r="U214" s="64"/>
      <c r="V214" s="64"/>
      <c r="W214" s="64"/>
      <c r="X214" s="64"/>
      <c r="Y214" s="64"/>
      <c r="Z214" s="421"/>
    </row>
    <row r="215" spans="2:26" ht="16.5" customHeight="1">
      <c r="C215" s="64"/>
      <c r="D215" s="64"/>
      <c r="E215" s="147" t="s">
        <v>1509</v>
      </c>
      <c r="F215" s="64"/>
      <c r="G215" s="64"/>
      <c r="H215" s="64"/>
      <c r="I215" s="64"/>
      <c r="J215" s="64"/>
      <c r="K215" s="64"/>
      <c r="L215" s="64"/>
      <c r="M215" s="64"/>
      <c r="N215" s="64"/>
      <c r="O215" s="64"/>
      <c r="P215" s="64"/>
      <c r="Q215" s="64"/>
      <c r="R215" s="64"/>
      <c r="S215" s="64"/>
      <c r="T215" s="64"/>
      <c r="U215" s="64"/>
      <c r="V215" s="64"/>
      <c r="W215" s="64"/>
      <c r="X215" s="64"/>
      <c r="Y215" s="64"/>
      <c r="Z215" s="421"/>
    </row>
    <row r="216" spans="2:26" ht="16.5" customHeight="1">
      <c r="C216" s="64"/>
      <c r="D216" s="492" t="s">
        <v>74</v>
      </c>
      <c r="E216" s="469"/>
      <c r="F216" s="471"/>
      <c r="G216" s="471"/>
      <c r="H216" s="471"/>
      <c r="I216" s="471"/>
      <c r="J216" s="471"/>
      <c r="K216" s="493" t="s">
        <v>1791</v>
      </c>
      <c r="L216" s="494">
        <v>5</v>
      </c>
      <c r="M216" s="495">
        <v>20</v>
      </c>
      <c r="N216" s="493" t="s">
        <v>1791</v>
      </c>
      <c r="O216" s="494">
        <v>9</v>
      </c>
      <c r="P216" s="495">
        <v>20</v>
      </c>
      <c r="Q216" s="493" t="s">
        <v>1791</v>
      </c>
      <c r="R216" s="494">
        <v>3</v>
      </c>
      <c r="S216" s="495">
        <v>15</v>
      </c>
      <c r="T216" s="493" t="s">
        <v>1791</v>
      </c>
      <c r="U216" s="494">
        <v>5</v>
      </c>
      <c r="V216" s="495">
        <v>20</v>
      </c>
      <c r="W216" s="493" t="s">
        <v>1791</v>
      </c>
      <c r="X216" s="494">
        <v>6</v>
      </c>
      <c r="Y216" s="496">
        <v>1</v>
      </c>
      <c r="Z216" s="421"/>
    </row>
    <row r="217" spans="2:26" ht="16.5" customHeight="1">
      <c r="C217" s="64"/>
      <c r="D217" s="497" t="s">
        <v>644</v>
      </c>
      <c r="E217" s="498"/>
      <c r="F217" s="499"/>
      <c r="G217" s="499"/>
      <c r="H217" s="499"/>
      <c r="I217" s="499"/>
      <c r="J217" s="499"/>
      <c r="K217" s="500">
        <v>13</v>
      </c>
      <c r="L217" s="501">
        <v>30</v>
      </c>
      <c r="M217" s="502"/>
      <c r="N217" s="500">
        <v>13</v>
      </c>
      <c r="O217" s="501">
        <v>30</v>
      </c>
      <c r="P217" s="502"/>
      <c r="Q217" s="500">
        <v>13</v>
      </c>
      <c r="R217" s="501">
        <v>30</v>
      </c>
      <c r="S217" s="502"/>
      <c r="T217" s="500">
        <v>13</v>
      </c>
      <c r="U217" s="501">
        <v>30</v>
      </c>
      <c r="V217" s="502"/>
      <c r="W217" s="500">
        <v>13</v>
      </c>
      <c r="X217" s="501">
        <v>30</v>
      </c>
      <c r="Y217" s="503"/>
      <c r="Z217" s="421"/>
    </row>
    <row r="218" spans="2:26" ht="16.5" customHeight="1">
      <c r="C218" s="64"/>
      <c r="D218" s="492" t="s">
        <v>625</v>
      </c>
      <c r="E218" s="469"/>
      <c r="F218" s="471"/>
      <c r="G218" s="471"/>
      <c r="H218" s="471"/>
      <c r="I218" s="471"/>
      <c r="J218" s="471"/>
      <c r="K218" s="2280">
        <v>6</v>
      </c>
      <c r="L218" s="2281"/>
      <c r="M218" s="2282"/>
      <c r="N218" s="2280">
        <v>6</v>
      </c>
      <c r="O218" s="2281"/>
      <c r="P218" s="2282"/>
      <c r="Q218" s="2280">
        <v>6</v>
      </c>
      <c r="R218" s="2281"/>
      <c r="S218" s="2282"/>
      <c r="T218" s="2280">
        <v>6</v>
      </c>
      <c r="U218" s="2281"/>
      <c r="V218" s="2282"/>
      <c r="W218" s="2280">
        <v>6</v>
      </c>
      <c r="X218" s="2281"/>
      <c r="Y218" s="2282"/>
      <c r="Z218" s="421"/>
    </row>
    <row r="219" spans="2:26" ht="16.5" customHeight="1">
      <c r="C219" s="64"/>
      <c r="D219" s="497" t="s">
        <v>627</v>
      </c>
      <c r="E219" s="498"/>
      <c r="F219" s="499"/>
      <c r="G219" s="499"/>
      <c r="H219" s="499"/>
      <c r="I219" s="499"/>
      <c r="J219" s="499"/>
      <c r="K219" s="2274">
        <v>2</v>
      </c>
      <c r="L219" s="2275"/>
      <c r="M219" s="2276"/>
      <c r="N219" s="2274">
        <v>2</v>
      </c>
      <c r="O219" s="2275"/>
      <c r="P219" s="2276"/>
      <c r="Q219" s="2274">
        <v>2</v>
      </c>
      <c r="R219" s="2275"/>
      <c r="S219" s="2276"/>
      <c r="T219" s="2274">
        <v>2</v>
      </c>
      <c r="U219" s="2275"/>
      <c r="V219" s="2276"/>
      <c r="W219" s="2274">
        <v>2</v>
      </c>
      <c r="X219" s="2275"/>
      <c r="Y219" s="2276"/>
      <c r="Z219" s="421"/>
    </row>
    <row r="220" spans="2:26" ht="33" customHeight="1">
      <c r="B220" s="64"/>
      <c r="C220" s="64"/>
      <c r="D220" s="1374" t="s">
        <v>1010</v>
      </c>
      <c r="E220" s="1377" t="s">
        <v>1011</v>
      </c>
      <c r="F220" s="1215"/>
      <c r="G220" s="1215"/>
      <c r="H220" s="1215"/>
      <c r="I220" s="1215"/>
      <c r="J220" s="1216"/>
      <c r="K220" s="2290" t="s">
        <v>671</v>
      </c>
      <c r="L220" s="2291"/>
      <c r="M220" s="2293"/>
      <c r="N220" s="2290" t="s">
        <v>1638</v>
      </c>
      <c r="O220" s="2291"/>
      <c r="P220" s="2293"/>
      <c r="Q220" s="2290" t="s">
        <v>673</v>
      </c>
      <c r="R220" s="2291"/>
      <c r="S220" s="2293"/>
      <c r="T220" s="2290" t="s">
        <v>671</v>
      </c>
      <c r="U220" s="2291"/>
      <c r="V220" s="2293"/>
      <c r="W220" s="2290" t="s">
        <v>1465</v>
      </c>
      <c r="X220" s="2291"/>
      <c r="Y220" s="2292"/>
      <c r="Z220" s="504" t="s">
        <v>1725</v>
      </c>
    </row>
    <row r="221" spans="2:26" ht="33" customHeight="1">
      <c r="B221" s="64"/>
      <c r="C221" s="64"/>
      <c r="D221" s="1375"/>
      <c r="E221" s="1282" t="s">
        <v>1013</v>
      </c>
      <c r="F221" s="1385"/>
      <c r="G221" s="1385"/>
      <c r="H221" s="1385"/>
      <c r="I221" s="1385"/>
      <c r="J221" s="1386"/>
      <c r="K221" s="2286"/>
      <c r="L221" s="2287"/>
      <c r="M221" s="2288"/>
      <c r="N221" s="2286"/>
      <c r="O221" s="2287"/>
      <c r="P221" s="2288"/>
      <c r="Q221" s="2286"/>
      <c r="R221" s="2287"/>
      <c r="S221" s="2288"/>
      <c r="T221" s="2286" t="s">
        <v>1012</v>
      </c>
      <c r="U221" s="2287"/>
      <c r="V221" s="2288"/>
      <c r="W221" s="2286"/>
      <c r="X221" s="2287"/>
      <c r="Y221" s="2289"/>
      <c r="Z221" s="504" t="s">
        <v>1725</v>
      </c>
    </row>
    <row r="222" spans="2:26" ht="33" customHeight="1">
      <c r="B222" s="64"/>
      <c r="C222" s="64"/>
      <c r="D222" s="1375"/>
      <c r="E222" s="1282" t="s">
        <v>1014</v>
      </c>
      <c r="F222" s="1385"/>
      <c r="G222" s="1385"/>
      <c r="H222" s="1385"/>
      <c r="I222" s="1385"/>
      <c r="J222" s="1386"/>
      <c r="K222" s="2286"/>
      <c r="L222" s="2287"/>
      <c r="M222" s="2288"/>
      <c r="N222" s="2286"/>
      <c r="O222" s="2287"/>
      <c r="P222" s="2288"/>
      <c r="Q222" s="2286"/>
      <c r="R222" s="2287"/>
      <c r="S222" s="2288"/>
      <c r="T222" s="2286"/>
      <c r="U222" s="2287"/>
      <c r="V222" s="2288"/>
      <c r="W222" s="2286"/>
      <c r="X222" s="2287"/>
      <c r="Y222" s="2289"/>
      <c r="Z222" s="504" t="s">
        <v>1725</v>
      </c>
    </row>
    <row r="223" spans="2:26" ht="33" customHeight="1">
      <c r="B223" s="64"/>
      <c r="C223" s="64"/>
      <c r="D223" s="1375"/>
      <c r="E223" s="1282" t="s">
        <v>1015</v>
      </c>
      <c r="F223" s="1385"/>
      <c r="G223" s="1385"/>
      <c r="H223" s="1385"/>
      <c r="I223" s="1385"/>
      <c r="J223" s="1386"/>
      <c r="K223" s="2286"/>
      <c r="L223" s="2287"/>
      <c r="M223" s="2288"/>
      <c r="N223" s="2286"/>
      <c r="O223" s="2287"/>
      <c r="P223" s="2288"/>
      <c r="Q223" s="2286"/>
      <c r="R223" s="2287"/>
      <c r="S223" s="2288"/>
      <c r="T223" s="2286"/>
      <c r="U223" s="2287"/>
      <c r="V223" s="2288"/>
      <c r="W223" s="2286"/>
      <c r="X223" s="2287"/>
      <c r="Y223" s="2289"/>
      <c r="Z223" s="504" t="s">
        <v>1725</v>
      </c>
    </row>
    <row r="224" spans="2:26" ht="33" customHeight="1">
      <c r="B224" s="64"/>
      <c r="C224" s="64"/>
      <c r="D224" s="1375"/>
      <c r="E224" s="1282" t="s">
        <v>1016</v>
      </c>
      <c r="F224" s="1385"/>
      <c r="G224" s="1385"/>
      <c r="H224" s="1385"/>
      <c r="I224" s="1385"/>
      <c r="J224" s="1386"/>
      <c r="K224" s="2294"/>
      <c r="L224" s="2295"/>
      <c r="M224" s="2297"/>
      <c r="N224" s="2294"/>
      <c r="O224" s="2295"/>
      <c r="P224" s="2297"/>
      <c r="Q224" s="2294"/>
      <c r="R224" s="2295"/>
      <c r="S224" s="2297"/>
      <c r="T224" s="2294"/>
      <c r="U224" s="2295"/>
      <c r="V224" s="2297"/>
      <c r="W224" s="2294"/>
      <c r="X224" s="2295"/>
      <c r="Y224" s="2296"/>
      <c r="Z224" s="504" t="s">
        <v>1725</v>
      </c>
    </row>
    <row r="225" spans="3:26" ht="36.6" customHeight="1">
      <c r="C225" s="64"/>
      <c r="D225" s="1376"/>
      <c r="E225" s="1032" t="s">
        <v>1017</v>
      </c>
      <c r="F225" s="1033"/>
      <c r="G225" s="1033"/>
      <c r="H225" s="1033"/>
      <c r="I225" s="1033"/>
      <c r="J225" s="1034"/>
      <c r="K225" s="2283"/>
      <c r="L225" s="2284"/>
      <c r="M225" s="2285"/>
      <c r="N225" s="2283"/>
      <c r="O225" s="2284"/>
      <c r="P225" s="2285"/>
      <c r="Q225" s="2283"/>
      <c r="R225" s="2284"/>
      <c r="S225" s="2285"/>
      <c r="T225" s="2283"/>
      <c r="U225" s="2284"/>
      <c r="V225" s="2285"/>
      <c r="W225" s="2283" t="s">
        <v>1630</v>
      </c>
      <c r="X225" s="2284"/>
      <c r="Y225" s="2285"/>
      <c r="Z225" s="421"/>
    </row>
    <row r="226" spans="3:26" ht="16.5" customHeight="1">
      <c r="C226" s="64"/>
      <c r="D226" s="1279" t="s">
        <v>9</v>
      </c>
      <c r="E226" s="1251" t="s">
        <v>10</v>
      </c>
      <c r="F226" s="1280"/>
      <c r="G226" s="1280"/>
      <c r="H226" s="1280"/>
      <c r="I226" s="1280"/>
      <c r="J226" s="1281"/>
      <c r="K226" s="2264" t="s">
        <v>559</v>
      </c>
      <c r="L226" s="2265"/>
      <c r="M226" s="2266"/>
      <c r="N226" s="2264" t="s">
        <v>559</v>
      </c>
      <c r="O226" s="2265"/>
      <c r="P226" s="2266"/>
      <c r="Q226" s="2264" t="s">
        <v>559</v>
      </c>
      <c r="R226" s="2265"/>
      <c r="S226" s="2266"/>
      <c r="T226" s="2264" t="s">
        <v>559</v>
      </c>
      <c r="U226" s="2265"/>
      <c r="V226" s="2266"/>
      <c r="W226" s="2264" t="s">
        <v>559</v>
      </c>
      <c r="X226" s="2265"/>
      <c r="Y226" s="2266"/>
      <c r="Z226" s="421" t="s">
        <v>1531</v>
      </c>
    </row>
    <row r="227" spans="3:26" ht="16.5" customHeight="1">
      <c r="C227" s="64"/>
      <c r="D227" s="1279"/>
      <c r="E227" s="1316" t="s">
        <v>1466</v>
      </c>
      <c r="F227" s="1316"/>
      <c r="G227" s="1316"/>
      <c r="H227" s="1316"/>
      <c r="I227" s="1316"/>
      <c r="J227" s="1316"/>
      <c r="K227" s="2264" t="s">
        <v>559</v>
      </c>
      <c r="L227" s="2265"/>
      <c r="M227" s="2266"/>
      <c r="N227" s="2264" t="s">
        <v>559</v>
      </c>
      <c r="O227" s="2265"/>
      <c r="P227" s="2266"/>
      <c r="Q227" s="2264" t="s">
        <v>741</v>
      </c>
      <c r="R227" s="2265"/>
      <c r="S227" s="2266"/>
      <c r="T227" s="2264" t="s">
        <v>559</v>
      </c>
      <c r="U227" s="2265"/>
      <c r="V227" s="2266"/>
      <c r="W227" s="2264" t="s">
        <v>559</v>
      </c>
      <c r="X227" s="2265"/>
      <c r="Y227" s="2266"/>
      <c r="Z227" s="421" t="s">
        <v>1531</v>
      </c>
    </row>
    <row r="228" spans="3:26" ht="16.5" customHeight="1">
      <c r="C228" s="64"/>
      <c r="D228" s="1279"/>
      <c r="E228" s="1316" t="s">
        <v>11</v>
      </c>
      <c r="F228" s="1316"/>
      <c r="G228" s="1316"/>
      <c r="H228" s="1316"/>
      <c r="I228" s="1316"/>
      <c r="J228" s="1316"/>
      <c r="K228" s="2264" t="s">
        <v>559</v>
      </c>
      <c r="L228" s="2265"/>
      <c r="M228" s="2266"/>
      <c r="N228" s="2264" t="s">
        <v>559</v>
      </c>
      <c r="O228" s="2265"/>
      <c r="P228" s="2266"/>
      <c r="Q228" s="2264" t="s">
        <v>559</v>
      </c>
      <c r="R228" s="2265"/>
      <c r="S228" s="2266"/>
      <c r="T228" s="2264" t="s">
        <v>559</v>
      </c>
      <c r="U228" s="2265"/>
      <c r="V228" s="2266"/>
      <c r="W228" s="2264" t="s">
        <v>559</v>
      </c>
      <c r="X228" s="2265"/>
      <c r="Y228" s="2266"/>
      <c r="Z228" s="421" t="s">
        <v>1531</v>
      </c>
    </row>
    <row r="229" spans="3:26" ht="26.45" customHeight="1">
      <c r="C229" s="64"/>
      <c r="D229" s="1279"/>
      <c r="E229" s="1372" t="s">
        <v>731</v>
      </c>
      <c r="F229" s="1372"/>
      <c r="G229" s="1372"/>
      <c r="H229" s="1372"/>
      <c r="I229" s="1372"/>
      <c r="J229" s="1372"/>
      <c r="K229" s="2261" t="s">
        <v>672</v>
      </c>
      <c r="L229" s="2262"/>
      <c r="M229" s="2263"/>
      <c r="N229" s="2261" t="s">
        <v>672</v>
      </c>
      <c r="O229" s="2262"/>
      <c r="P229" s="2263"/>
      <c r="Q229" s="2261" t="s">
        <v>672</v>
      </c>
      <c r="R229" s="2262"/>
      <c r="S229" s="2263"/>
      <c r="T229" s="2261" t="s">
        <v>672</v>
      </c>
      <c r="U229" s="2262"/>
      <c r="V229" s="2263"/>
      <c r="W229" s="2261" t="s">
        <v>672</v>
      </c>
      <c r="X229" s="2262"/>
      <c r="Y229" s="2263"/>
      <c r="Z229" s="421" t="s">
        <v>1532</v>
      </c>
    </row>
    <row r="230" spans="3:26" ht="16.5" customHeight="1">
      <c r="C230" s="64"/>
      <c r="D230" s="64"/>
      <c r="E230" s="147"/>
      <c r="F230" s="64"/>
      <c r="G230" s="64"/>
      <c r="H230" s="64"/>
      <c r="I230" s="64"/>
      <c r="J230" s="64"/>
      <c r="K230" s="64"/>
      <c r="L230" s="64"/>
      <c r="M230" s="64"/>
      <c r="N230" s="64"/>
      <c r="O230" s="64"/>
      <c r="P230" s="64"/>
      <c r="Q230" s="64"/>
      <c r="R230" s="64"/>
      <c r="S230" s="64"/>
      <c r="T230" s="64"/>
      <c r="U230" s="64"/>
      <c r="V230" s="64"/>
      <c r="W230" s="64"/>
      <c r="X230" s="64"/>
      <c r="Y230" s="64"/>
      <c r="Z230" s="421"/>
    </row>
    <row r="231" spans="3:26" ht="16.5" customHeight="1">
      <c r="C231" s="64"/>
      <c r="D231" s="492" t="s">
        <v>74</v>
      </c>
      <c r="E231" s="469"/>
      <c r="F231" s="471"/>
      <c r="G231" s="471"/>
      <c r="H231" s="471"/>
      <c r="I231" s="471"/>
      <c r="J231" s="471"/>
      <c r="K231" s="493"/>
      <c r="L231" s="494"/>
      <c r="M231" s="495"/>
      <c r="N231" s="493"/>
      <c r="O231" s="494"/>
      <c r="P231" s="495"/>
      <c r="Q231" s="493"/>
      <c r="R231" s="494"/>
      <c r="S231" s="495"/>
      <c r="T231" s="493"/>
      <c r="U231" s="494"/>
      <c r="V231" s="495"/>
      <c r="W231" s="493"/>
      <c r="X231" s="494"/>
      <c r="Y231" s="496"/>
      <c r="Z231" s="421"/>
    </row>
    <row r="232" spans="3:26" ht="16.5" customHeight="1">
      <c r="C232" s="64"/>
      <c r="D232" s="497" t="s">
        <v>644</v>
      </c>
      <c r="E232" s="498"/>
      <c r="F232" s="499"/>
      <c r="G232" s="499"/>
      <c r="H232" s="499"/>
      <c r="I232" s="499"/>
      <c r="J232" s="499"/>
      <c r="K232" s="500"/>
      <c r="L232" s="501"/>
      <c r="M232" s="502"/>
      <c r="N232" s="500"/>
      <c r="O232" s="501"/>
      <c r="P232" s="502"/>
      <c r="Q232" s="500"/>
      <c r="R232" s="501"/>
      <c r="S232" s="502"/>
      <c r="T232" s="500"/>
      <c r="U232" s="501"/>
      <c r="V232" s="502"/>
      <c r="W232" s="500"/>
      <c r="X232" s="501"/>
      <c r="Y232" s="503"/>
      <c r="Z232" s="421"/>
    </row>
    <row r="233" spans="3:26" ht="16.5" customHeight="1">
      <c r="C233" s="64"/>
      <c r="D233" s="492" t="s">
        <v>625</v>
      </c>
      <c r="E233" s="469"/>
      <c r="F233" s="471"/>
      <c r="G233" s="471"/>
      <c r="H233" s="471"/>
      <c r="I233" s="471"/>
      <c r="J233" s="471"/>
      <c r="K233" s="2280"/>
      <c r="L233" s="2281"/>
      <c r="M233" s="2282"/>
      <c r="N233" s="2280"/>
      <c r="O233" s="2281"/>
      <c r="P233" s="2282"/>
      <c r="Q233" s="2280"/>
      <c r="R233" s="2281"/>
      <c r="S233" s="2282"/>
      <c r="T233" s="2280"/>
      <c r="U233" s="2281"/>
      <c r="V233" s="2282"/>
      <c r="W233" s="2280"/>
      <c r="X233" s="2281"/>
      <c r="Y233" s="2282"/>
      <c r="Z233" s="421"/>
    </row>
    <row r="234" spans="3:26" ht="16.5" customHeight="1">
      <c r="C234" s="64"/>
      <c r="D234" s="497" t="s">
        <v>627</v>
      </c>
      <c r="E234" s="498"/>
      <c r="F234" s="499"/>
      <c r="G234" s="499"/>
      <c r="H234" s="499"/>
      <c r="I234" s="499"/>
      <c r="J234" s="499"/>
      <c r="K234" s="2274"/>
      <c r="L234" s="2275"/>
      <c r="M234" s="2276"/>
      <c r="N234" s="2274"/>
      <c r="O234" s="2275"/>
      <c r="P234" s="2276"/>
      <c r="Q234" s="2274"/>
      <c r="R234" s="2275"/>
      <c r="S234" s="2276"/>
      <c r="T234" s="2274"/>
      <c r="U234" s="2275"/>
      <c r="V234" s="2276"/>
      <c r="W234" s="2274"/>
      <c r="X234" s="2275"/>
      <c r="Y234" s="2276"/>
      <c r="Z234" s="421"/>
    </row>
    <row r="235" spans="3:26" ht="33" customHeight="1">
      <c r="C235" s="64"/>
      <c r="D235" s="1374" t="s">
        <v>1010</v>
      </c>
      <c r="E235" s="1377" t="s">
        <v>1011</v>
      </c>
      <c r="F235" s="1378"/>
      <c r="G235" s="1378"/>
      <c r="H235" s="1378"/>
      <c r="I235" s="1378"/>
      <c r="J235" s="1379"/>
      <c r="K235" s="2290"/>
      <c r="L235" s="2291"/>
      <c r="M235" s="2293"/>
      <c r="N235" s="2290"/>
      <c r="O235" s="2291"/>
      <c r="P235" s="2293"/>
      <c r="Q235" s="2290"/>
      <c r="R235" s="2291"/>
      <c r="S235" s="2293"/>
      <c r="T235" s="2290"/>
      <c r="U235" s="2291"/>
      <c r="V235" s="2293"/>
      <c r="W235" s="2290"/>
      <c r="X235" s="2291"/>
      <c r="Y235" s="2292"/>
      <c r="Z235" s="504" t="s">
        <v>1725</v>
      </c>
    </row>
    <row r="236" spans="3:26" ht="33" customHeight="1">
      <c r="C236" s="64"/>
      <c r="D236" s="1375"/>
      <c r="E236" s="1282" t="s">
        <v>1013</v>
      </c>
      <c r="F236" s="1283"/>
      <c r="G236" s="1283"/>
      <c r="H236" s="1283"/>
      <c r="I236" s="1283"/>
      <c r="J236" s="1284"/>
      <c r="K236" s="2286"/>
      <c r="L236" s="2287"/>
      <c r="M236" s="2288"/>
      <c r="N236" s="2286"/>
      <c r="O236" s="2287"/>
      <c r="P236" s="2288"/>
      <c r="Q236" s="2286"/>
      <c r="R236" s="2287"/>
      <c r="S236" s="2288"/>
      <c r="T236" s="2286"/>
      <c r="U236" s="2287"/>
      <c r="V236" s="2288"/>
      <c r="W236" s="2286"/>
      <c r="X236" s="2287"/>
      <c r="Y236" s="2289"/>
      <c r="Z236" s="504" t="s">
        <v>1725</v>
      </c>
    </row>
    <row r="237" spans="3:26" ht="33" customHeight="1">
      <c r="C237" s="64"/>
      <c r="D237" s="1375"/>
      <c r="E237" s="1282" t="s">
        <v>1014</v>
      </c>
      <c r="F237" s="1283"/>
      <c r="G237" s="1283"/>
      <c r="H237" s="1283"/>
      <c r="I237" s="1283"/>
      <c r="J237" s="1284"/>
      <c r="K237" s="2286"/>
      <c r="L237" s="2287"/>
      <c r="M237" s="2288"/>
      <c r="N237" s="2286"/>
      <c r="O237" s="2287"/>
      <c r="P237" s="2288"/>
      <c r="Q237" s="2286"/>
      <c r="R237" s="2287"/>
      <c r="S237" s="2288"/>
      <c r="T237" s="2286"/>
      <c r="U237" s="2287"/>
      <c r="V237" s="2288"/>
      <c r="W237" s="2286"/>
      <c r="X237" s="2287"/>
      <c r="Y237" s="2289"/>
      <c r="Z237" s="504" t="s">
        <v>1725</v>
      </c>
    </row>
    <row r="238" spans="3:26" ht="33" customHeight="1">
      <c r="C238" s="64"/>
      <c r="D238" s="1375"/>
      <c r="E238" s="1282" t="s">
        <v>1015</v>
      </c>
      <c r="F238" s="1283"/>
      <c r="G238" s="1283"/>
      <c r="H238" s="1283"/>
      <c r="I238" s="1283"/>
      <c r="J238" s="1284"/>
      <c r="K238" s="2286"/>
      <c r="L238" s="2287"/>
      <c r="M238" s="2288"/>
      <c r="N238" s="2286"/>
      <c r="O238" s="2287"/>
      <c r="P238" s="2288"/>
      <c r="Q238" s="2286"/>
      <c r="R238" s="2287"/>
      <c r="S238" s="2288"/>
      <c r="T238" s="2286"/>
      <c r="U238" s="2287"/>
      <c r="V238" s="2288"/>
      <c r="W238" s="2286"/>
      <c r="X238" s="2287"/>
      <c r="Y238" s="2289"/>
      <c r="Z238" s="504" t="s">
        <v>1725</v>
      </c>
    </row>
    <row r="239" spans="3:26" ht="33" customHeight="1">
      <c r="C239" s="64"/>
      <c r="D239" s="1375"/>
      <c r="E239" s="1282" t="s">
        <v>1016</v>
      </c>
      <c r="F239" s="1283"/>
      <c r="G239" s="1283"/>
      <c r="H239" s="1283"/>
      <c r="I239" s="1283"/>
      <c r="J239" s="1284"/>
      <c r="K239" s="2294"/>
      <c r="L239" s="2295"/>
      <c r="M239" s="2297"/>
      <c r="N239" s="2294"/>
      <c r="O239" s="2295"/>
      <c r="P239" s="2297"/>
      <c r="Q239" s="2294"/>
      <c r="R239" s="2295"/>
      <c r="S239" s="2297"/>
      <c r="T239" s="2294"/>
      <c r="U239" s="2295"/>
      <c r="V239" s="2297"/>
      <c r="W239" s="2294"/>
      <c r="X239" s="2295"/>
      <c r="Y239" s="2296"/>
      <c r="Z239" s="504" t="s">
        <v>1725</v>
      </c>
    </row>
    <row r="240" spans="3:26" ht="36.6" customHeight="1">
      <c r="C240" s="64"/>
      <c r="D240" s="1376"/>
      <c r="E240" s="1032" t="s">
        <v>1017</v>
      </c>
      <c r="F240" s="1033"/>
      <c r="G240" s="1033"/>
      <c r="H240" s="1033"/>
      <c r="I240" s="1033"/>
      <c r="J240" s="1034"/>
      <c r="K240" s="2283"/>
      <c r="L240" s="2284"/>
      <c r="M240" s="2285"/>
      <c r="N240" s="2283"/>
      <c r="O240" s="2284"/>
      <c r="P240" s="2285"/>
      <c r="Q240" s="2283"/>
      <c r="R240" s="2284"/>
      <c r="S240" s="2285"/>
      <c r="T240" s="2283"/>
      <c r="U240" s="2284"/>
      <c r="V240" s="2285"/>
      <c r="W240" s="2283"/>
      <c r="X240" s="2284"/>
      <c r="Y240" s="2285"/>
      <c r="Z240" s="421"/>
    </row>
    <row r="241" spans="3:26" ht="16.5" customHeight="1">
      <c r="C241" s="64"/>
      <c r="D241" s="1279" t="s">
        <v>9</v>
      </c>
      <c r="E241" s="1251" t="s">
        <v>10</v>
      </c>
      <c r="F241" s="1280"/>
      <c r="G241" s="1280"/>
      <c r="H241" s="1280"/>
      <c r="I241" s="1280"/>
      <c r="J241" s="1281"/>
      <c r="K241" s="2264"/>
      <c r="L241" s="2265"/>
      <c r="M241" s="2266"/>
      <c r="N241" s="2264"/>
      <c r="O241" s="2265"/>
      <c r="P241" s="2266"/>
      <c r="Q241" s="2264"/>
      <c r="R241" s="2265"/>
      <c r="S241" s="2266"/>
      <c r="T241" s="2264"/>
      <c r="U241" s="2265"/>
      <c r="V241" s="2266"/>
      <c r="W241" s="2264"/>
      <c r="X241" s="2265"/>
      <c r="Y241" s="2266"/>
      <c r="Z241" s="421" t="s">
        <v>1531</v>
      </c>
    </row>
    <row r="242" spans="3:26" ht="16.5" customHeight="1">
      <c r="C242" s="64"/>
      <c r="D242" s="1279"/>
      <c r="E242" s="1316" t="s">
        <v>1466</v>
      </c>
      <c r="F242" s="1316"/>
      <c r="G242" s="1316"/>
      <c r="H242" s="1316"/>
      <c r="I242" s="1316"/>
      <c r="J242" s="1316"/>
      <c r="K242" s="2264"/>
      <c r="L242" s="2265"/>
      <c r="M242" s="2266"/>
      <c r="N242" s="2264"/>
      <c r="O242" s="2265"/>
      <c r="P242" s="2266"/>
      <c r="Q242" s="2264"/>
      <c r="R242" s="2265"/>
      <c r="S242" s="2266"/>
      <c r="T242" s="2264"/>
      <c r="U242" s="2265"/>
      <c r="V242" s="2266"/>
      <c r="W242" s="2264"/>
      <c r="X242" s="2265"/>
      <c r="Y242" s="2266"/>
      <c r="Z242" s="421" t="s">
        <v>1531</v>
      </c>
    </row>
    <row r="243" spans="3:26" ht="16.5" customHeight="1">
      <c r="C243" s="64"/>
      <c r="D243" s="1279"/>
      <c r="E243" s="1316" t="s">
        <v>11</v>
      </c>
      <c r="F243" s="1316"/>
      <c r="G243" s="1316"/>
      <c r="H243" s="1316"/>
      <c r="I243" s="1316"/>
      <c r="J243" s="1316"/>
      <c r="K243" s="2264"/>
      <c r="L243" s="2265"/>
      <c r="M243" s="2266"/>
      <c r="N243" s="2264"/>
      <c r="O243" s="2265"/>
      <c r="P243" s="2266"/>
      <c r="Q243" s="2264"/>
      <c r="R243" s="2265"/>
      <c r="S243" s="2266"/>
      <c r="T243" s="2264"/>
      <c r="U243" s="2265"/>
      <c r="V243" s="2266"/>
      <c r="W243" s="2264"/>
      <c r="X243" s="2265"/>
      <c r="Y243" s="2266"/>
      <c r="Z243" s="421" t="s">
        <v>1531</v>
      </c>
    </row>
    <row r="244" spans="3:26" ht="26.45" customHeight="1">
      <c r="C244" s="64"/>
      <c r="D244" s="1279"/>
      <c r="E244" s="1372" t="s">
        <v>731</v>
      </c>
      <c r="F244" s="1372"/>
      <c r="G244" s="1372"/>
      <c r="H244" s="1372"/>
      <c r="I244" s="1372"/>
      <c r="J244" s="1372"/>
      <c r="K244" s="2261"/>
      <c r="L244" s="2262"/>
      <c r="M244" s="2263"/>
      <c r="N244" s="2261"/>
      <c r="O244" s="2262"/>
      <c r="P244" s="2263"/>
      <c r="Q244" s="2261"/>
      <c r="R244" s="2262"/>
      <c r="S244" s="2263"/>
      <c r="T244" s="2261"/>
      <c r="U244" s="2262"/>
      <c r="V244" s="2263"/>
      <c r="W244" s="2261"/>
      <c r="X244" s="2262"/>
      <c r="Y244" s="2263"/>
      <c r="Z244" s="421" t="s">
        <v>1532</v>
      </c>
    </row>
    <row r="245" spans="3:26" ht="16.5" customHeight="1">
      <c r="C245" s="64"/>
      <c r="D245" s="64"/>
      <c r="E245" s="147" t="s">
        <v>1468</v>
      </c>
      <c r="F245" s="64"/>
      <c r="G245" s="64"/>
      <c r="H245" s="64"/>
      <c r="I245" s="64"/>
      <c r="J245" s="64"/>
      <c r="K245" s="64"/>
      <c r="L245" s="64"/>
      <c r="M245" s="64"/>
      <c r="N245" s="64"/>
      <c r="O245" s="64"/>
      <c r="P245" s="64"/>
      <c r="Q245" s="64"/>
      <c r="R245" s="64"/>
      <c r="S245" s="64"/>
      <c r="T245" s="64"/>
      <c r="U245" s="64"/>
      <c r="V245" s="64"/>
      <c r="W245" s="64"/>
      <c r="X245" s="64"/>
      <c r="Y245" s="64"/>
      <c r="Z245" s="421"/>
    </row>
    <row r="246" spans="3:26" ht="16.5" customHeight="1">
      <c r="C246" s="64"/>
      <c r="D246" s="64"/>
      <c r="E246" s="147" t="s">
        <v>1467</v>
      </c>
      <c r="F246" s="64"/>
      <c r="G246" s="64"/>
      <c r="H246" s="64"/>
      <c r="I246" s="64"/>
      <c r="J246" s="64"/>
      <c r="K246" s="64"/>
      <c r="L246" s="64"/>
      <c r="M246" s="64"/>
      <c r="N246" s="64"/>
      <c r="O246" s="64"/>
      <c r="P246" s="64"/>
      <c r="Q246" s="64"/>
      <c r="R246" s="64"/>
      <c r="S246" s="64"/>
      <c r="T246" s="64"/>
      <c r="U246" s="64"/>
      <c r="V246" s="64"/>
      <c r="W246" s="64"/>
      <c r="X246" s="64"/>
      <c r="Y246" s="64"/>
      <c r="Z246" s="421"/>
    </row>
    <row r="247" spans="3:26" ht="16.5" customHeight="1">
      <c r="C247" s="64"/>
      <c r="D247" s="64"/>
      <c r="E247" s="147" t="s">
        <v>1293</v>
      </c>
      <c r="F247" s="64"/>
      <c r="G247" s="64"/>
      <c r="H247" s="64"/>
      <c r="I247" s="64"/>
      <c r="J247" s="64"/>
      <c r="K247" s="64"/>
      <c r="L247" s="64"/>
      <c r="M247" s="64"/>
      <c r="N247" s="64"/>
      <c r="O247" s="64"/>
      <c r="P247" s="64"/>
      <c r="Q247" s="64"/>
      <c r="R247" s="64"/>
      <c r="S247" s="64"/>
      <c r="T247" s="64"/>
      <c r="U247" s="64"/>
      <c r="V247" s="64"/>
      <c r="W247" s="64"/>
      <c r="X247" s="64"/>
      <c r="Y247" s="64"/>
      <c r="Z247" s="421"/>
    </row>
    <row r="248" spans="3:26" ht="9.9499999999999993" customHeight="1">
      <c r="C248" s="64"/>
      <c r="D248" s="64"/>
      <c r="E248" s="64"/>
      <c r="F248" s="64"/>
      <c r="G248" s="64"/>
      <c r="H248" s="64"/>
      <c r="I248" s="64"/>
      <c r="J248" s="64"/>
      <c r="K248" s="64"/>
      <c r="L248" s="64"/>
      <c r="M248" s="64"/>
      <c r="N248" s="64"/>
      <c r="O248" s="64"/>
      <c r="P248" s="64"/>
      <c r="Q248" s="64"/>
      <c r="R248" s="64"/>
      <c r="S248" s="64"/>
      <c r="T248" s="64"/>
      <c r="U248" s="64"/>
      <c r="V248" s="64"/>
      <c r="W248" s="64"/>
      <c r="X248" s="64"/>
      <c r="Y248" s="64"/>
      <c r="Z248" s="421"/>
    </row>
    <row r="249" spans="3:26" ht="12" customHeight="1">
      <c r="Z249" s="421"/>
    </row>
    <row r="250" spans="3:26" ht="15.6" customHeight="1">
      <c r="P250" s="1618" t="s">
        <v>32</v>
      </c>
      <c r="Q250" s="1618"/>
      <c r="R250" s="1618"/>
      <c r="S250" s="1619" t="str">
        <f>$Q$10</f>
        <v>学校法人○△学園</v>
      </c>
      <c r="T250" s="1619"/>
      <c r="U250" s="1619"/>
      <c r="V250" s="1619"/>
      <c r="W250" s="1619"/>
      <c r="X250" s="1619"/>
      <c r="Z250" s="421"/>
    </row>
    <row r="251" spans="3:26" ht="15.6" customHeight="1">
      <c r="S251" s="379"/>
      <c r="T251" s="379"/>
      <c r="U251" s="379"/>
      <c r="V251" s="379"/>
      <c r="W251" s="379"/>
      <c r="X251" s="379"/>
      <c r="Z251" s="421"/>
    </row>
    <row r="252" spans="3:26" ht="16.5" customHeight="1">
      <c r="C252" s="62" t="s">
        <v>1794</v>
      </c>
      <c r="D252" s="64"/>
      <c r="E252" s="64"/>
      <c r="F252" s="64"/>
      <c r="G252" s="64"/>
      <c r="H252" s="64"/>
      <c r="I252" s="64"/>
      <c r="J252" s="64"/>
      <c r="K252" s="64"/>
      <c r="L252" s="64"/>
      <c r="M252" s="64"/>
      <c r="N252" s="64"/>
      <c r="O252" s="64"/>
      <c r="P252" s="64"/>
      <c r="Q252" s="64"/>
      <c r="R252" s="64"/>
      <c r="S252" s="64"/>
      <c r="T252" s="64"/>
      <c r="U252" s="64"/>
      <c r="V252" s="64"/>
      <c r="W252" s="64"/>
      <c r="X252" s="64"/>
      <c r="Y252" s="64"/>
      <c r="Z252" s="421"/>
    </row>
    <row r="253" spans="3:26" ht="16.5" customHeight="1">
      <c r="C253" s="64"/>
      <c r="D253" s="64"/>
      <c r="E253" s="147" t="s">
        <v>1509</v>
      </c>
      <c r="F253" s="64"/>
      <c r="G253" s="64"/>
      <c r="H253" s="64"/>
      <c r="I253" s="64"/>
      <c r="J253" s="64"/>
      <c r="K253" s="64"/>
      <c r="L253" s="64"/>
      <c r="M253" s="64"/>
      <c r="N253" s="64"/>
      <c r="O253" s="64"/>
      <c r="P253" s="64"/>
      <c r="Q253" s="64"/>
      <c r="R253" s="64"/>
      <c r="S253" s="64"/>
      <c r="T253" s="64"/>
      <c r="U253" s="64"/>
      <c r="V253" s="64"/>
      <c r="W253" s="64"/>
      <c r="X253" s="64"/>
      <c r="Y253" s="64"/>
      <c r="Z253" s="421"/>
    </row>
    <row r="254" spans="3:26" ht="16.5" customHeight="1">
      <c r="C254" s="64"/>
      <c r="D254" s="492" t="s">
        <v>74</v>
      </c>
      <c r="E254" s="469"/>
      <c r="F254" s="471"/>
      <c r="G254" s="471"/>
      <c r="H254" s="471"/>
      <c r="I254" s="471"/>
      <c r="J254" s="471"/>
      <c r="K254" s="493" t="s">
        <v>1791</v>
      </c>
      <c r="L254" s="494">
        <v>5</v>
      </c>
      <c r="M254" s="495">
        <v>20</v>
      </c>
      <c r="N254" s="493" t="s">
        <v>1791</v>
      </c>
      <c r="O254" s="494">
        <v>9</v>
      </c>
      <c r="P254" s="495">
        <v>20</v>
      </c>
      <c r="Q254" s="493" t="s">
        <v>1791</v>
      </c>
      <c r="R254" s="494">
        <v>3</v>
      </c>
      <c r="S254" s="495">
        <v>15</v>
      </c>
      <c r="T254" s="493" t="s">
        <v>1791</v>
      </c>
      <c r="U254" s="494">
        <v>5</v>
      </c>
      <c r="V254" s="495">
        <v>20</v>
      </c>
      <c r="W254" s="493" t="s">
        <v>1791</v>
      </c>
      <c r="X254" s="494">
        <v>6</v>
      </c>
      <c r="Y254" s="496">
        <v>1</v>
      </c>
      <c r="Z254" s="421"/>
    </row>
    <row r="255" spans="3:26" ht="16.5" customHeight="1">
      <c r="C255" s="64"/>
      <c r="D255" s="497" t="s">
        <v>644</v>
      </c>
      <c r="E255" s="498"/>
      <c r="F255" s="499"/>
      <c r="G255" s="499"/>
      <c r="H255" s="499"/>
      <c r="I255" s="499"/>
      <c r="J255" s="499"/>
      <c r="K255" s="500">
        <v>15</v>
      </c>
      <c r="L255" s="501">
        <v>0</v>
      </c>
      <c r="M255" s="502"/>
      <c r="N255" s="500">
        <v>10</v>
      </c>
      <c r="O255" s="501">
        <v>30</v>
      </c>
      <c r="P255" s="502"/>
      <c r="Q255" s="500">
        <v>10</v>
      </c>
      <c r="R255" s="501">
        <v>30</v>
      </c>
      <c r="S255" s="502"/>
      <c r="T255" s="500">
        <v>15</v>
      </c>
      <c r="U255" s="501">
        <v>0</v>
      </c>
      <c r="V255" s="502"/>
      <c r="W255" s="500">
        <v>10</v>
      </c>
      <c r="X255" s="501">
        <v>30</v>
      </c>
      <c r="Y255" s="503"/>
      <c r="Z255" s="421"/>
    </row>
    <row r="256" spans="3:26" ht="16.5" customHeight="1">
      <c r="C256" s="64"/>
      <c r="D256" s="428" t="s">
        <v>639</v>
      </c>
      <c r="E256" s="61"/>
      <c r="F256" s="61"/>
      <c r="G256" s="61"/>
      <c r="H256" s="61"/>
      <c r="I256" s="61"/>
      <c r="J256" s="429"/>
      <c r="K256" s="2346" t="s">
        <v>1742</v>
      </c>
      <c r="L256" s="2346"/>
      <c r="M256" s="2346"/>
      <c r="N256" s="2346" t="s">
        <v>1742</v>
      </c>
      <c r="O256" s="2346"/>
      <c r="P256" s="2346"/>
      <c r="Q256" s="2346" t="s">
        <v>1742</v>
      </c>
      <c r="R256" s="2346"/>
      <c r="S256" s="2346"/>
      <c r="T256" s="2346" t="s">
        <v>1742</v>
      </c>
      <c r="U256" s="2346"/>
      <c r="V256" s="2346"/>
      <c r="W256" s="2346" t="s">
        <v>1743</v>
      </c>
      <c r="X256" s="2346"/>
      <c r="Y256" s="2346"/>
      <c r="Z256" s="421" t="s">
        <v>1741</v>
      </c>
    </row>
    <row r="257" spans="3:26" ht="16.5" customHeight="1">
      <c r="C257" s="64"/>
      <c r="D257" s="469" t="s">
        <v>626</v>
      </c>
      <c r="E257" s="471"/>
      <c r="F257" s="471"/>
      <c r="G257" s="471"/>
      <c r="H257" s="471"/>
      <c r="I257" s="471"/>
      <c r="J257" s="471"/>
      <c r="K257" s="2277">
        <v>7</v>
      </c>
      <c r="L257" s="2278"/>
      <c r="M257" s="2279"/>
      <c r="N257" s="2277">
        <v>7</v>
      </c>
      <c r="O257" s="2278"/>
      <c r="P257" s="2279"/>
      <c r="Q257" s="2277">
        <v>7</v>
      </c>
      <c r="R257" s="2278"/>
      <c r="S257" s="2279"/>
      <c r="T257" s="2277">
        <v>7</v>
      </c>
      <c r="U257" s="2278"/>
      <c r="V257" s="2279"/>
      <c r="W257" s="2277">
        <v>7</v>
      </c>
      <c r="X257" s="2278"/>
      <c r="Y257" s="2279"/>
      <c r="Z257" s="421"/>
    </row>
    <row r="258" spans="3:26" ht="16.5" customHeight="1">
      <c r="C258" s="64"/>
      <c r="D258" s="498" t="s">
        <v>627</v>
      </c>
      <c r="E258" s="499"/>
      <c r="F258" s="499"/>
      <c r="G258" s="499"/>
      <c r="H258" s="499"/>
      <c r="I258" s="499"/>
      <c r="J258" s="499"/>
      <c r="K258" s="2274">
        <v>2</v>
      </c>
      <c r="L258" s="2275"/>
      <c r="M258" s="2276"/>
      <c r="N258" s="2274">
        <v>2</v>
      </c>
      <c r="O258" s="2275"/>
      <c r="P258" s="2276"/>
      <c r="Q258" s="2274">
        <v>2</v>
      </c>
      <c r="R258" s="2275"/>
      <c r="S258" s="2276"/>
      <c r="T258" s="2274">
        <v>2</v>
      </c>
      <c r="U258" s="2275"/>
      <c r="V258" s="2276"/>
      <c r="W258" s="2274">
        <v>2</v>
      </c>
      <c r="X258" s="2275"/>
      <c r="Y258" s="2276"/>
      <c r="Z258" s="421"/>
    </row>
    <row r="259" spans="3:26" ht="33" customHeight="1">
      <c r="C259" s="64"/>
      <c r="D259" s="1374" t="s">
        <v>1010</v>
      </c>
      <c r="E259" s="1377" t="s">
        <v>1011</v>
      </c>
      <c r="F259" s="1378"/>
      <c r="G259" s="1378"/>
      <c r="H259" s="1378"/>
      <c r="I259" s="1378"/>
      <c r="J259" s="1379"/>
      <c r="K259" s="2255" t="s">
        <v>671</v>
      </c>
      <c r="L259" s="2256"/>
      <c r="M259" s="2257"/>
      <c r="N259" s="2255" t="s">
        <v>1637</v>
      </c>
      <c r="O259" s="2256"/>
      <c r="P259" s="2257"/>
      <c r="Q259" s="2255" t="s">
        <v>673</v>
      </c>
      <c r="R259" s="2256"/>
      <c r="S259" s="2257"/>
      <c r="T259" s="2255" t="s">
        <v>671</v>
      </c>
      <c r="U259" s="2256"/>
      <c r="V259" s="2257"/>
      <c r="W259" s="2255" t="s">
        <v>1465</v>
      </c>
      <c r="X259" s="2256"/>
      <c r="Y259" s="2257"/>
      <c r="Z259" s="504" t="s">
        <v>1740</v>
      </c>
    </row>
    <row r="260" spans="3:26" ht="33" customHeight="1">
      <c r="C260" s="64"/>
      <c r="D260" s="1375"/>
      <c r="E260" s="1282" t="s">
        <v>1013</v>
      </c>
      <c r="F260" s="1283"/>
      <c r="G260" s="1283"/>
      <c r="H260" s="1283"/>
      <c r="I260" s="1283"/>
      <c r="J260" s="1284"/>
      <c r="K260" s="2258"/>
      <c r="L260" s="2259"/>
      <c r="M260" s="2260"/>
      <c r="N260" s="2258"/>
      <c r="O260" s="2259"/>
      <c r="P260" s="2260"/>
      <c r="Q260" s="2258"/>
      <c r="R260" s="2259"/>
      <c r="S260" s="2260"/>
      <c r="T260" s="2258"/>
      <c r="U260" s="2259"/>
      <c r="V260" s="2260"/>
      <c r="W260" s="2258"/>
      <c r="X260" s="2259"/>
      <c r="Y260" s="2260"/>
      <c r="Z260" s="504" t="s">
        <v>1740</v>
      </c>
    </row>
    <row r="261" spans="3:26" ht="33" customHeight="1">
      <c r="C261" s="64"/>
      <c r="D261" s="1375"/>
      <c r="E261" s="1282" t="s">
        <v>1014</v>
      </c>
      <c r="F261" s="1283"/>
      <c r="G261" s="1283"/>
      <c r="H261" s="1283"/>
      <c r="I261" s="1283"/>
      <c r="J261" s="1284"/>
      <c r="K261" s="2258"/>
      <c r="L261" s="2259"/>
      <c r="M261" s="2260"/>
      <c r="N261" s="2258"/>
      <c r="O261" s="2259"/>
      <c r="P261" s="2260"/>
      <c r="Q261" s="2258"/>
      <c r="R261" s="2259"/>
      <c r="S261" s="2260"/>
      <c r="T261" s="2258"/>
      <c r="U261" s="2259"/>
      <c r="V261" s="2260"/>
      <c r="W261" s="2258"/>
      <c r="X261" s="2259"/>
      <c r="Y261" s="2260"/>
      <c r="Z261" s="504" t="s">
        <v>1740</v>
      </c>
    </row>
    <row r="262" spans="3:26" ht="33" customHeight="1">
      <c r="C262" s="64"/>
      <c r="D262" s="1375"/>
      <c r="E262" s="1282" t="s">
        <v>1015</v>
      </c>
      <c r="F262" s="1283"/>
      <c r="G262" s="1283"/>
      <c r="H262" s="1283"/>
      <c r="I262" s="1283"/>
      <c r="J262" s="1284"/>
      <c r="K262" s="2258"/>
      <c r="L262" s="2259"/>
      <c r="M262" s="2260"/>
      <c r="N262" s="2258"/>
      <c r="O262" s="2259"/>
      <c r="P262" s="2260"/>
      <c r="Q262" s="2258"/>
      <c r="R262" s="2259"/>
      <c r="S262" s="2260"/>
      <c r="T262" s="2258"/>
      <c r="U262" s="2259"/>
      <c r="V262" s="2260"/>
      <c r="W262" s="2258"/>
      <c r="X262" s="2259"/>
      <c r="Y262" s="2260"/>
      <c r="Z262" s="504" t="s">
        <v>1740</v>
      </c>
    </row>
    <row r="263" spans="3:26" ht="33" customHeight="1">
      <c r="C263" s="64"/>
      <c r="D263" s="1375"/>
      <c r="E263" s="1282" t="s">
        <v>1016</v>
      </c>
      <c r="F263" s="1283"/>
      <c r="G263" s="1283"/>
      <c r="H263" s="1283"/>
      <c r="I263" s="1283"/>
      <c r="J263" s="1284"/>
      <c r="K263" s="2271"/>
      <c r="L263" s="2272"/>
      <c r="M263" s="2273"/>
      <c r="N263" s="2271"/>
      <c r="O263" s="2272"/>
      <c r="P263" s="2273"/>
      <c r="Q263" s="2271"/>
      <c r="R263" s="2272"/>
      <c r="S263" s="2273"/>
      <c r="T263" s="2271"/>
      <c r="U263" s="2272"/>
      <c r="V263" s="2273"/>
      <c r="W263" s="2271"/>
      <c r="X263" s="2272"/>
      <c r="Y263" s="2273"/>
      <c r="Z263" s="504" t="s">
        <v>1740</v>
      </c>
    </row>
    <row r="264" spans="3:26" ht="36" customHeight="1">
      <c r="C264" s="64"/>
      <c r="D264" s="1376"/>
      <c r="E264" s="1032" t="s">
        <v>1017</v>
      </c>
      <c r="F264" s="1033"/>
      <c r="G264" s="1033"/>
      <c r="H264" s="1033"/>
      <c r="I264" s="1033"/>
      <c r="J264" s="1034"/>
      <c r="K264" s="2267"/>
      <c r="L264" s="2268"/>
      <c r="M264" s="2269"/>
      <c r="N264" s="2267"/>
      <c r="O264" s="2268"/>
      <c r="P264" s="2269"/>
      <c r="Q264" s="2267"/>
      <c r="R264" s="2268"/>
      <c r="S264" s="2269"/>
      <c r="T264" s="2267"/>
      <c r="U264" s="2268"/>
      <c r="V264" s="2269"/>
      <c r="W264" s="2267" t="s">
        <v>1630</v>
      </c>
      <c r="X264" s="2268"/>
      <c r="Y264" s="2270"/>
      <c r="Z264" s="421"/>
    </row>
    <row r="265" spans="3:26" ht="16.5" customHeight="1">
      <c r="C265" s="64"/>
      <c r="D265" s="1279" t="s">
        <v>9</v>
      </c>
      <c r="E265" s="1251" t="s">
        <v>10</v>
      </c>
      <c r="F265" s="1280"/>
      <c r="G265" s="1280"/>
      <c r="H265" s="1280"/>
      <c r="I265" s="1280"/>
      <c r="J265" s="1281"/>
      <c r="K265" s="2264" t="s">
        <v>559</v>
      </c>
      <c r="L265" s="2265"/>
      <c r="M265" s="2266"/>
      <c r="N265" s="2264" t="s">
        <v>559</v>
      </c>
      <c r="O265" s="2265"/>
      <c r="P265" s="2266"/>
      <c r="Q265" s="2264" t="s">
        <v>559</v>
      </c>
      <c r="R265" s="2265"/>
      <c r="S265" s="2266"/>
      <c r="T265" s="2264" t="s">
        <v>559</v>
      </c>
      <c r="U265" s="2265"/>
      <c r="V265" s="2266"/>
      <c r="W265" s="2264" t="s">
        <v>559</v>
      </c>
      <c r="X265" s="2265"/>
      <c r="Y265" s="2266"/>
      <c r="Z265" s="421" t="s">
        <v>1531</v>
      </c>
    </row>
    <row r="266" spans="3:26" ht="16.5" customHeight="1">
      <c r="C266" s="64"/>
      <c r="D266" s="1279"/>
      <c r="E266" s="1316" t="s">
        <v>732</v>
      </c>
      <c r="F266" s="1316"/>
      <c r="G266" s="1316"/>
      <c r="H266" s="1316"/>
      <c r="I266" s="1316"/>
      <c r="J266" s="1316"/>
      <c r="K266" s="2264" t="s">
        <v>559</v>
      </c>
      <c r="L266" s="2265"/>
      <c r="M266" s="2266"/>
      <c r="N266" s="2264" t="s">
        <v>559</v>
      </c>
      <c r="O266" s="2265"/>
      <c r="P266" s="2266"/>
      <c r="Q266" s="2264" t="s">
        <v>741</v>
      </c>
      <c r="R266" s="2265"/>
      <c r="S266" s="2266"/>
      <c r="T266" s="2264" t="s">
        <v>559</v>
      </c>
      <c r="U266" s="2265"/>
      <c r="V266" s="2266"/>
      <c r="W266" s="2264" t="s">
        <v>559</v>
      </c>
      <c r="X266" s="2265"/>
      <c r="Y266" s="2266"/>
      <c r="Z266" s="421" t="s">
        <v>1531</v>
      </c>
    </row>
    <row r="267" spans="3:26" ht="16.5" customHeight="1">
      <c r="C267" s="64"/>
      <c r="D267" s="1279"/>
      <c r="E267" s="1316" t="s">
        <v>696</v>
      </c>
      <c r="F267" s="1316"/>
      <c r="G267" s="1316"/>
      <c r="H267" s="1316"/>
      <c r="I267" s="1316"/>
      <c r="J267" s="1316"/>
      <c r="K267" s="2264" t="s">
        <v>559</v>
      </c>
      <c r="L267" s="2265"/>
      <c r="M267" s="2266"/>
      <c r="N267" s="2264" t="s">
        <v>559</v>
      </c>
      <c r="O267" s="2265"/>
      <c r="P267" s="2266"/>
      <c r="Q267" s="2264" t="s">
        <v>559</v>
      </c>
      <c r="R267" s="2265"/>
      <c r="S267" s="2266"/>
      <c r="T267" s="2264" t="s">
        <v>559</v>
      </c>
      <c r="U267" s="2265"/>
      <c r="V267" s="2266"/>
      <c r="W267" s="2264" t="s">
        <v>559</v>
      </c>
      <c r="X267" s="2265"/>
      <c r="Y267" s="2266"/>
      <c r="Z267" s="421" t="s">
        <v>1531</v>
      </c>
    </row>
    <row r="268" spans="3:26" ht="29.1" customHeight="1">
      <c r="C268" s="64"/>
      <c r="D268" s="1279"/>
      <c r="E268" s="1372" t="s">
        <v>733</v>
      </c>
      <c r="F268" s="1372"/>
      <c r="G268" s="1372"/>
      <c r="H268" s="1372"/>
      <c r="I268" s="1372"/>
      <c r="J268" s="1372"/>
      <c r="K268" s="2261" t="s">
        <v>672</v>
      </c>
      <c r="L268" s="2262"/>
      <c r="M268" s="2263"/>
      <c r="N268" s="2261" t="s">
        <v>672</v>
      </c>
      <c r="O268" s="2262"/>
      <c r="P268" s="2263"/>
      <c r="Q268" s="2261" t="s">
        <v>672</v>
      </c>
      <c r="R268" s="2262"/>
      <c r="S268" s="2263"/>
      <c r="T268" s="2261" t="s">
        <v>672</v>
      </c>
      <c r="U268" s="2262"/>
      <c r="V268" s="2263"/>
      <c r="W268" s="2261" t="s">
        <v>672</v>
      </c>
      <c r="X268" s="2262"/>
      <c r="Y268" s="2263"/>
      <c r="Z268" s="421" t="s">
        <v>1532</v>
      </c>
    </row>
    <row r="269" spans="3:26" ht="16.5" customHeight="1">
      <c r="C269" s="64"/>
      <c r="D269" s="64"/>
      <c r="E269" s="147"/>
      <c r="F269" s="64"/>
      <c r="G269" s="64"/>
      <c r="H269" s="64"/>
      <c r="I269" s="64"/>
      <c r="J269" s="64"/>
      <c r="K269" s="64"/>
      <c r="L269" s="64"/>
      <c r="M269" s="64"/>
      <c r="N269" s="64"/>
      <c r="O269" s="64"/>
      <c r="P269" s="64"/>
      <c r="Q269" s="64"/>
      <c r="R269" s="64"/>
      <c r="S269" s="64"/>
      <c r="T269" s="64"/>
      <c r="U269" s="64"/>
      <c r="V269" s="64"/>
      <c r="W269" s="64"/>
      <c r="X269" s="64"/>
      <c r="Y269" s="64"/>
      <c r="Z269" s="421"/>
    </row>
    <row r="270" spans="3:26" ht="16.5" customHeight="1">
      <c r="C270" s="64"/>
      <c r="D270" s="492" t="s">
        <v>74</v>
      </c>
      <c r="E270" s="469"/>
      <c r="F270" s="471"/>
      <c r="G270" s="471"/>
      <c r="H270" s="471"/>
      <c r="I270" s="471"/>
      <c r="J270" s="471"/>
      <c r="K270" s="493"/>
      <c r="L270" s="494"/>
      <c r="M270" s="495"/>
      <c r="N270" s="493"/>
      <c r="O270" s="494"/>
      <c r="P270" s="495"/>
      <c r="Q270" s="493"/>
      <c r="R270" s="494"/>
      <c r="S270" s="495"/>
      <c r="T270" s="493"/>
      <c r="U270" s="494"/>
      <c r="V270" s="495"/>
      <c r="W270" s="493"/>
      <c r="X270" s="494"/>
      <c r="Y270" s="496"/>
      <c r="Z270" s="421"/>
    </row>
    <row r="271" spans="3:26" ht="16.5" customHeight="1">
      <c r="C271" s="64"/>
      <c r="D271" s="497" t="s">
        <v>644</v>
      </c>
      <c r="E271" s="498"/>
      <c r="F271" s="499"/>
      <c r="G271" s="499"/>
      <c r="H271" s="499"/>
      <c r="I271" s="499"/>
      <c r="J271" s="499"/>
      <c r="K271" s="500"/>
      <c r="L271" s="501"/>
      <c r="M271" s="502"/>
      <c r="N271" s="500"/>
      <c r="O271" s="501"/>
      <c r="P271" s="502"/>
      <c r="Q271" s="500"/>
      <c r="R271" s="501"/>
      <c r="S271" s="502"/>
      <c r="T271" s="500"/>
      <c r="U271" s="501"/>
      <c r="V271" s="502"/>
      <c r="W271" s="500"/>
      <c r="X271" s="501"/>
      <c r="Y271" s="503"/>
      <c r="Z271" s="421"/>
    </row>
    <row r="272" spans="3:26" ht="16.5" customHeight="1">
      <c r="C272" s="64"/>
      <c r="D272" s="428" t="s">
        <v>639</v>
      </c>
      <c r="E272" s="61"/>
      <c r="F272" s="61"/>
      <c r="G272" s="61"/>
      <c r="H272" s="61"/>
      <c r="I272" s="61"/>
      <c r="J272" s="429"/>
      <c r="K272" s="2346"/>
      <c r="L272" s="2346"/>
      <c r="M272" s="2346"/>
      <c r="N272" s="2346"/>
      <c r="O272" s="2346"/>
      <c r="P272" s="2346"/>
      <c r="Q272" s="2346"/>
      <c r="R272" s="2346"/>
      <c r="S272" s="2346"/>
      <c r="T272" s="2346"/>
      <c r="U272" s="2346"/>
      <c r="V272" s="2346"/>
      <c r="W272" s="2346"/>
      <c r="X272" s="2346"/>
      <c r="Y272" s="2346"/>
      <c r="Z272" s="421" t="s">
        <v>1533</v>
      </c>
    </row>
    <row r="273" spans="3:26" ht="16.5" customHeight="1">
      <c r="C273" s="64"/>
      <c r="D273" s="469" t="s">
        <v>626</v>
      </c>
      <c r="E273" s="471"/>
      <c r="F273" s="471"/>
      <c r="G273" s="471"/>
      <c r="H273" s="471"/>
      <c r="I273" s="471"/>
      <c r="J273" s="471"/>
      <c r="K273" s="2277"/>
      <c r="L273" s="2278"/>
      <c r="M273" s="2279"/>
      <c r="N273" s="2277"/>
      <c r="O273" s="2278"/>
      <c r="P273" s="2279"/>
      <c r="Q273" s="2277"/>
      <c r="R273" s="2278"/>
      <c r="S273" s="2279"/>
      <c r="T273" s="2277"/>
      <c r="U273" s="2278"/>
      <c r="V273" s="2279"/>
      <c r="W273" s="2277"/>
      <c r="X273" s="2278"/>
      <c r="Y273" s="2279"/>
      <c r="Z273" s="421"/>
    </row>
    <row r="274" spans="3:26" ht="16.5" customHeight="1">
      <c r="C274" s="64"/>
      <c r="D274" s="498" t="s">
        <v>627</v>
      </c>
      <c r="E274" s="499"/>
      <c r="F274" s="499"/>
      <c r="G274" s="499"/>
      <c r="H274" s="499"/>
      <c r="I274" s="499"/>
      <c r="J274" s="499"/>
      <c r="K274" s="2274"/>
      <c r="L274" s="2275"/>
      <c r="M274" s="2276"/>
      <c r="N274" s="2274"/>
      <c r="O274" s="2275"/>
      <c r="P274" s="2276"/>
      <c r="Q274" s="2274"/>
      <c r="R274" s="2275"/>
      <c r="S274" s="2276"/>
      <c r="T274" s="2274"/>
      <c r="U274" s="2275"/>
      <c r="V274" s="2276"/>
      <c r="W274" s="2274"/>
      <c r="X274" s="2275"/>
      <c r="Y274" s="2276"/>
      <c r="Z274" s="421"/>
    </row>
    <row r="275" spans="3:26" ht="33" customHeight="1">
      <c r="C275" s="64"/>
      <c r="D275" s="1374" t="s">
        <v>1010</v>
      </c>
      <c r="E275" s="1377" t="s">
        <v>1011</v>
      </c>
      <c r="F275" s="1378"/>
      <c r="G275" s="1378"/>
      <c r="H275" s="1378"/>
      <c r="I275" s="1378"/>
      <c r="J275" s="1379"/>
      <c r="K275" s="2255"/>
      <c r="L275" s="2256"/>
      <c r="M275" s="2257"/>
      <c r="N275" s="2255"/>
      <c r="O275" s="2256"/>
      <c r="P275" s="2257"/>
      <c r="Q275" s="2255"/>
      <c r="R275" s="2256"/>
      <c r="S275" s="2257"/>
      <c r="T275" s="2255"/>
      <c r="U275" s="2256"/>
      <c r="V275" s="2257"/>
      <c r="W275" s="2255"/>
      <c r="X275" s="2256"/>
      <c r="Y275" s="2257"/>
      <c r="Z275" s="504" t="s">
        <v>1740</v>
      </c>
    </row>
    <row r="276" spans="3:26" ht="33" customHeight="1">
      <c r="C276" s="64"/>
      <c r="D276" s="1375"/>
      <c r="E276" s="1282" t="s">
        <v>1013</v>
      </c>
      <c r="F276" s="1283"/>
      <c r="G276" s="1283"/>
      <c r="H276" s="1283"/>
      <c r="I276" s="1283"/>
      <c r="J276" s="1284"/>
      <c r="K276" s="2258"/>
      <c r="L276" s="2259"/>
      <c r="M276" s="2260"/>
      <c r="N276" s="2258"/>
      <c r="O276" s="2259"/>
      <c r="P276" s="2260"/>
      <c r="Q276" s="2258"/>
      <c r="R276" s="2259"/>
      <c r="S276" s="2260"/>
      <c r="T276" s="2258"/>
      <c r="U276" s="2259"/>
      <c r="V276" s="2260"/>
      <c r="W276" s="2258"/>
      <c r="X276" s="2259"/>
      <c r="Y276" s="2260"/>
      <c r="Z276" s="504" t="s">
        <v>1740</v>
      </c>
    </row>
    <row r="277" spans="3:26" ht="33" customHeight="1">
      <c r="C277" s="64"/>
      <c r="D277" s="1375"/>
      <c r="E277" s="1282" t="s">
        <v>1014</v>
      </c>
      <c r="F277" s="1283"/>
      <c r="G277" s="1283"/>
      <c r="H277" s="1283"/>
      <c r="I277" s="1283"/>
      <c r="J277" s="1284"/>
      <c r="K277" s="2258"/>
      <c r="L277" s="2259"/>
      <c r="M277" s="2260"/>
      <c r="N277" s="2258"/>
      <c r="O277" s="2259"/>
      <c r="P277" s="2260"/>
      <c r="Q277" s="2258"/>
      <c r="R277" s="2259"/>
      <c r="S277" s="2260"/>
      <c r="T277" s="2258"/>
      <c r="U277" s="2259"/>
      <c r="V277" s="2260"/>
      <c r="W277" s="2258"/>
      <c r="X277" s="2259"/>
      <c r="Y277" s="2260"/>
      <c r="Z277" s="504" t="s">
        <v>1740</v>
      </c>
    </row>
    <row r="278" spans="3:26" ht="33" customHeight="1">
      <c r="C278" s="64"/>
      <c r="D278" s="1375"/>
      <c r="E278" s="1282" t="s">
        <v>1015</v>
      </c>
      <c r="F278" s="1283"/>
      <c r="G278" s="1283"/>
      <c r="H278" s="1283"/>
      <c r="I278" s="1283"/>
      <c r="J278" s="1284"/>
      <c r="K278" s="2258"/>
      <c r="L278" s="2259"/>
      <c r="M278" s="2260"/>
      <c r="N278" s="2258"/>
      <c r="O278" s="2259"/>
      <c r="P278" s="2260"/>
      <c r="Q278" s="2258"/>
      <c r="R278" s="2259"/>
      <c r="S278" s="2260"/>
      <c r="T278" s="2258"/>
      <c r="U278" s="2259"/>
      <c r="V278" s="2260"/>
      <c r="W278" s="2258"/>
      <c r="X278" s="2259"/>
      <c r="Y278" s="2260"/>
      <c r="Z278" s="504" t="s">
        <v>1740</v>
      </c>
    </row>
    <row r="279" spans="3:26" ht="33" customHeight="1">
      <c r="C279" s="64"/>
      <c r="D279" s="1375"/>
      <c r="E279" s="1282" t="s">
        <v>1016</v>
      </c>
      <c r="F279" s="1283"/>
      <c r="G279" s="1283"/>
      <c r="H279" s="1283"/>
      <c r="I279" s="1283"/>
      <c r="J279" s="1284"/>
      <c r="K279" s="2271"/>
      <c r="L279" s="2272"/>
      <c r="M279" s="2273"/>
      <c r="N279" s="2271"/>
      <c r="O279" s="2272"/>
      <c r="P279" s="2273"/>
      <c r="Q279" s="2271"/>
      <c r="R279" s="2272"/>
      <c r="S279" s="2273"/>
      <c r="T279" s="2271"/>
      <c r="U279" s="2272"/>
      <c r="V279" s="2273"/>
      <c r="W279" s="2271"/>
      <c r="X279" s="2272"/>
      <c r="Y279" s="2273"/>
      <c r="Z279" s="504" t="s">
        <v>1740</v>
      </c>
    </row>
    <row r="280" spans="3:26" ht="36" customHeight="1">
      <c r="C280" s="64"/>
      <c r="D280" s="1376"/>
      <c r="E280" s="1032" t="s">
        <v>1017</v>
      </c>
      <c r="F280" s="1033"/>
      <c r="G280" s="1033"/>
      <c r="H280" s="1033"/>
      <c r="I280" s="1033"/>
      <c r="J280" s="1034"/>
      <c r="K280" s="2283"/>
      <c r="L280" s="2284"/>
      <c r="M280" s="2285"/>
      <c r="N280" s="2283"/>
      <c r="O280" s="2284"/>
      <c r="P280" s="2285"/>
      <c r="Q280" s="2283"/>
      <c r="R280" s="2284"/>
      <c r="S280" s="2285"/>
      <c r="T280" s="2283"/>
      <c r="U280" s="2284"/>
      <c r="V280" s="2285"/>
      <c r="W280" s="2283"/>
      <c r="X280" s="2284"/>
      <c r="Y280" s="2285"/>
      <c r="Z280" s="421"/>
    </row>
    <row r="281" spans="3:26" ht="16.5" customHeight="1">
      <c r="C281" s="64"/>
      <c r="D281" s="1279" t="s">
        <v>9</v>
      </c>
      <c r="E281" s="1251" t="s">
        <v>10</v>
      </c>
      <c r="F281" s="1280"/>
      <c r="G281" s="1280"/>
      <c r="H281" s="1280"/>
      <c r="I281" s="1280"/>
      <c r="J281" s="1281"/>
      <c r="K281" s="2264"/>
      <c r="L281" s="2265"/>
      <c r="M281" s="2266"/>
      <c r="N281" s="2264"/>
      <c r="O281" s="2265"/>
      <c r="P281" s="2266"/>
      <c r="Q281" s="2264"/>
      <c r="R281" s="2265"/>
      <c r="S281" s="2266"/>
      <c r="T281" s="2264"/>
      <c r="U281" s="2265"/>
      <c r="V281" s="2266"/>
      <c r="W281" s="2264"/>
      <c r="X281" s="2265"/>
      <c r="Y281" s="2266"/>
      <c r="Z281" s="421" t="s">
        <v>1531</v>
      </c>
    </row>
    <row r="282" spans="3:26" ht="16.5" customHeight="1">
      <c r="C282" s="64"/>
      <c r="D282" s="1279"/>
      <c r="E282" s="1316" t="s">
        <v>732</v>
      </c>
      <c r="F282" s="1316"/>
      <c r="G282" s="1316"/>
      <c r="H282" s="1316"/>
      <c r="I282" s="1316"/>
      <c r="J282" s="1316"/>
      <c r="K282" s="2264"/>
      <c r="L282" s="2265"/>
      <c r="M282" s="2266"/>
      <c r="N282" s="2264"/>
      <c r="O282" s="2265"/>
      <c r="P282" s="2266"/>
      <c r="Q282" s="2264"/>
      <c r="R282" s="2265"/>
      <c r="S282" s="2266"/>
      <c r="T282" s="2264"/>
      <c r="U282" s="2265"/>
      <c r="V282" s="2266"/>
      <c r="W282" s="2264"/>
      <c r="X282" s="2265"/>
      <c r="Y282" s="2266"/>
      <c r="Z282" s="421" t="s">
        <v>1531</v>
      </c>
    </row>
    <row r="283" spans="3:26" ht="16.5" customHeight="1">
      <c r="C283" s="64"/>
      <c r="D283" s="1279"/>
      <c r="E283" s="1316" t="s">
        <v>696</v>
      </c>
      <c r="F283" s="1316"/>
      <c r="G283" s="1316"/>
      <c r="H283" s="1316"/>
      <c r="I283" s="1316"/>
      <c r="J283" s="1316"/>
      <c r="K283" s="2264"/>
      <c r="L283" s="2265"/>
      <c r="M283" s="2266"/>
      <c r="N283" s="2264"/>
      <c r="O283" s="2265"/>
      <c r="P283" s="2266"/>
      <c r="Q283" s="2264"/>
      <c r="R283" s="2265"/>
      <c r="S283" s="2266"/>
      <c r="T283" s="2264"/>
      <c r="U283" s="2265"/>
      <c r="V283" s="2266"/>
      <c r="W283" s="2264"/>
      <c r="X283" s="2265"/>
      <c r="Y283" s="2266"/>
      <c r="Z283" s="421" t="s">
        <v>1531</v>
      </c>
    </row>
    <row r="284" spans="3:26" ht="29.1" customHeight="1">
      <c r="C284" s="64"/>
      <c r="D284" s="1279"/>
      <c r="E284" s="1372" t="s">
        <v>733</v>
      </c>
      <c r="F284" s="1372"/>
      <c r="G284" s="1372"/>
      <c r="H284" s="1372"/>
      <c r="I284" s="1372"/>
      <c r="J284" s="1372"/>
      <c r="K284" s="2261"/>
      <c r="L284" s="2262"/>
      <c r="M284" s="2263"/>
      <c r="N284" s="2261"/>
      <c r="O284" s="2262"/>
      <c r="P284" s="2263"/>
      <c r="Q284" s="2261"/>
      <c r="R284" s="2262"/>
      <c r="S284" s="2263"/>
      <c r="T284" s="2261"/>
      <c r="U284" s="2262"/>
      <c r="V284" s="2263"/>
      <c r="W284" s="2261"/>
      <c r="X284" s="2262"/>
      <c r="Y284" s="2263"/>
      <c r="Z284" s="421" t="s">
        <v>1532</v>
      </c>
    </row>
    <row r="285" spans="3:26" ht="16.5" customHeight="1">
      <c r="C285" s="64"/>
      <c r="D285" s="64"/>
      <c r="E285" s="147" t="s">
        <v>1469</v>
      </c>
      <c r="F285" s="64"/>
      <c r="G285" s="64"/>
      <c r="H285" s="64"/>
      <c r="I285" s="64"/>
      <c r="J285" s="64"/>
      <c r="K285" s="64"/>
      <c r="L285" s="64"/>
      <c r="M285" s="64"/>
      <c r="N285" s="64"/>
      <c r="O285" s="64"/>
      <c r="P285" s="64"/>
      <c r="Q285" s="64"/>
      <c r="R285" s="64"/>
      <c r="S285" s="64"/>
      <c r="T285" s="64"/>
      <c r="U285" s="64"/>
      <c r="V285" s="64"/>
      <c r="W285" s="64"/>
      <c r="X285" s="64"/>
      <c r="Y285" s="64"/>
      <c r="Z285" s="421"/>
    </row>
    <row r="286" spans="3:26" ht="16.5" customHeight="1">
      <c r="C286" s="64"/>
      <c r="D286" s="64"/>
      <c r="E286" s="147" t="s">
        <v>1714</v>
      </c>
      <c r="F286" s="64"/>
      <c r="G286" s="64"/>
      <c r="H286" s="64"/>
      <c r="I286" s="64"/>
      <c r="J286" s="64"/>
      <c r="K286" s="64"/>
      <c r="L286" s="64"/>
      <c r="M286" s="64"/>
      <c r="N286" s="64"/>
      <c r="O286" s="64"/>
      <c r="P286" s="64"/>
      <c r="Q286" s="64"/>
      <c r="R286" s="64"/>
      <c r="S286" s="64"/>
      <c r="T286" s="64"/>
      <c r="U286" s="64"/>
      <c r="V286" s="64"/>
      <c r="W286" s="64"/>
      <c r="X286" s="64"/>
      <c r="Y286" s="64"/>
      <c r="Z286" s="421"/>
    </row>
    <row r="287" spans="3:26" ht="16.5" customHeight="1">
      <c r="C287" s="64"/>
      <c r="D287" s="64"/>
      <c r="E287" s="147" t="s">
        <v>687</v>
      </c>
      <c r="F287" s="64"/>
      <c r="G287" s="64"/>
      <c r="H287" s="64"/>
      <c r="I287" s="64"/>
      <c r="J287" s="64"/>
      <c r="K287" s="64"/>
      <c r="L287" s="64"/>
      <c r="M287" s="64"/>
      <c r="N287" s="64"/>
      <c r="O287" s="64"/>
      <c r="P287" s="64"/>
      <c r="Q287" s="64"/>
      <c r="R287" s="64"/>
      <c r="S287" s="64"/>
      <c r="T287" s="64"/>
      <c r="U287" s="64"/>
      <c r="V287" s="64"/>
      <c r="W287" s="64"/>
      <c r="X287" s="64"/>
      <c r="Y287" s="64"/>
      <c r="Z287" s="421"/>
    </row>
    <row r="288" spans="3:26" ht="16.5" customHeight="1">
      <c r="C288" s="64"/>
      <c r="D288" s="64"/>
      <c r="E288" s="1276" t="s">
        <v>734</v>
      </c>
      <c r="F288" s="1277"/>
      <c r="G288" s="1277"/>
      <c r="H288" s="1277"/>
      <c r="I288" s="1277"/>
      <c r="J288" s="1277"/>
      <c r="K288" s="1277"/>
      <c r="L288" s="1277"/>
      <c r="M288" s="1277"/>
      <c r="N288" s="1277"/>
      <c r="O288" s="1277"/>
      <c r="P288" s="1277"/>
      <c r="Q288" s="1277"/>
      <c r="R288" s="1277"/>
      <c r="S288" s="1277"/>
      <c r="T288" s="1277"/>
      <c r="U288" s="1277"/>
      <c r="V288" s="1277"/>
      <c r="W288" s="1277"/>
      <c r="X288" s="1277"/>
      <c r="Y288" s="1277"/>
      <c r="Z288" s="421"/>
    </row>
    <row r="289" spans="3:26" ht="10.5" customHeight="1">
      <c r="C289" s="64"/>
      <c r="D289" s="64"/>
      <c r="E289" s="147"/>
      <c r="F289" s="64"/>
      <c r="G289" s="64"/>
      <c r="H289" s="64"/>
      <c r="I289" s="64"/>
      <c r="J289" s="64"/>
      <c r="K289" s="64"/>
      <c r="L289" s="64"/>
      <c r="M289" s="64"/>
      <c r="N289" s="64"/>
      <c r="O289" s="64"/>
      <c r="P289" s="64"/>
      <c r="Q289" s="64"/>
      <c r="R289" s="64"/>
      <c r="S289" s="64"/>
      <c r="T289" s="64"/>
      <c r="U289" s="64"/>
      <c r="V289" s="64"/>
      <c r="W289" s="64"/>
      <c r="X289" s="64"/>
      <c r="Y289" s="64"/>
      <c r="Z289" s="421"/>
    </row>
    <row r="290" spans="3:26" ht="12" customHeight="1">
      <c r="Z290" s="421"/>
    </row>
    <row r="291" spans="3:26" ht="15.6" customHeight="1">
      <c r="P291" s="1618" t="s">
        <v>32</v>
      </c>
      <c r="Q291" s="1618"/>
      <c r="R291" s="1618"/>
      <c r="S291" s="1619" t="str">
        <f>$Q$10</f>
        <v>学校法人○△学園</v>
      </c>
      <c r="T291" s="1619"/>
      <c r="U291" s="1619"/>
      <c r="V291" s="1619"/>
      <c r="W291" s="1619"/>
      <c r="X291" s="1619"/>
      <c r="Z291" s="421"/>
    </row>
    <row r="292" spans="3:26" ht="16.5" customHeight="1">
      <c r="C292" s="62" t="s">
        <v>12</v>
      </c>
      <c r="D292" s="64"/>
      <c r="E292" s="64"/>
      <c r="F292" s="64"/>
      <c r="G292" s="64"/>
      <c r="H292" s="64"/>
      <c r="I292" s="64"/>
      <c r="J292" s="64"/>
      <c r="K292" s="64"/>
      <c r="L292" s="64"/>
      <c r="M292" s="64"/>
      <c r="N292" s="64"/>
      <c r="O292" s="64"/>
      <c r="P292" s="64"/>
      <c r="Q292" s="64"/>
      <c r="R292" s="64"/>
      <c r="S292" s="64"/>
      <c r="T292" s="64"/>
      <c r="U292" s="64"/>
      <c r="V292" s="64"/>
      <c r="W292" s="64"/>
      <c r="X292" s="64"/>
      <c r="Y292" s="64"/>
      <c r="Z292" s="421"/>
    </row>
    <row r="293" spans="3:26" ht="16.5" customHeight="1">
      <c r="C293" s="64"/>
      <c r="D293" s="64" t="s">
        <v>220</v>
      </c>
      <c r="E293" s="64"/>
      <c r="F293" s="64"/>
      <c r="G293" s="64"/>
      <c r="H293" s="64"/>
      <c r="I293" s="64"/>
      <c r="J293" s="64"/>
      <c r="K293" s="64"/>
      <c r="L293" s="64"/>
      <c r="M293" s="64"/>
      <c r="N293" s="64"/>
      <c r="O293" s="64"/>
      <c r="P293" s="64"/>
      <c r="Q293" s="64"/>
      <c r="R293" s="64"/>
      <c r="S293" s="64"/>
      <c r="T293" s="64"/>
      <c r="U293" s="64"/>
      <c r="V293" s="64"/>
      <c r="W293" s="64"/>
      <c r="X293" s="64"/>
      <c r="Y293" s="64"/>
      <c r="Z293" s="421"/>
    </row>
    <row r="294" spans="3:26" ht="16.5" customHeight="1">
      <c r="C294" s="64"/>
      <c r="D294" s="428"/>
      <c r="E294" s="505" t="s">
        <v>221</v>
      </c>
      <c r="F294" s="430"/>
      <c r="G294" s="464"/>
      <c r="H294" s="431" t="s">
        <v>23</v>
      </c>
      <c r="I294" s="433">
        <v>7</v>
      </c>
      <c r="J294" s="465" t="s">
        <v>18</v>
      </c>
      <c r="K294" s="64"/>
      <c r="L294" s="64"/>
      <c r="M294" s="64"/>
      <c r="N294" s="64"/>
      <c r="O294" s="64"/>
      <c r="P294" s="64"/>
      <c r="Q294" s="64"/>
      <c r="R294" s="64"/>
      <c r="S294" s="64"/>
      <c r="T294" s="64"/>
      <c r="U294" s="64"/>
      <c r="V294" s="64"/>
      <c r="W294" s="64"/>
      <c r="X294" s="64"/>
      <c r="Y294" s="64"/>
      <c r="Z294" s="421"/>
    </row>
    <row r="295" spans="3:26" ht="6.95" customHeight="1">
      <c r="C295" s="64"/>
      <c r="D295" s="62"/>
      <c r="E295" s="64"/>
      <c r="F295" s="64"/>
      <c r="G295" s="64"/>
      <c r="H295" s="64"/>
      <c r="I295" s="64"/>
      <c r="J295" s="64"/>
      <c r="K295" s="64"/>
      <c r="L295" s="64"/>
      <c r="M295" s="64"/>
      <c r="N295" s="506"/>
      <c r="O295" s="64"/>
      <c r="P295" s="64"/>
      <c r="Q295" s="64"/>
      <c r="R295" s="64"/>
      <c r="S295" s="64"/>
      <c r="T295" s="64"/>
      <c r="U295" s="64"/>
      <c r="V295" s="64"/>
      <c r="W295" s="64"/>
      <c r="X295" s="64"/>
      <c r="Y295" s="64"/>
      <c r="Z295" s="421"/>
    </row>
    <row r="296" spans="3:26" ht="16.5" customHeight="1">
      <c r="C296" s="64"/>
      <c r="D296" s="64" t="s">
        <v>843</v>
      </c>
      <c r="E296" s="64"/>
      <c r="F296" s="64"/>
      <c r="G296" s="64"/>
      <c r="H296" s="64"/>
      <c r="I296" s="64"/>
      <c r="J296" s="64"/>
      <c r="K296" s="64"/>
      <c r="L296" s="64"/>
      <c r="M296" s="64"/>
      <c r="N296" s="64"/>
      <c r="O296" s="64"/>
      <c r="P296" s="64"/>
      <c r="Q296" s="64"/>
      <c r="R296" s="64"/>
      <c r="S296" s="64"/>
      <c r="T296" s="64"/>
      <c r="U296" s="64"/>
      <c r="V296" s="64"/>
      <c r="W296" s="64"/>
      <c r="X296" s="64"/>
      <c r="Y296" s="64"/>
      <c r="Z296" s="421"/>
    </row>
    <row r="297" spans="3:26" ht="16.5" customHeight="1">
      <c r="C297" s="64"/>
      <c r="D297" s="827" t="s">
        <v>842</v>
      </c>
      <c r="E297" s="828"/>
      <c r="F297" s="828"/>
      <c r="G297" s="828"/>
      <c r="H297" s="1373"/>
      <c r="I297" s="1431" t="s">
        <v>1627</v>
      </c>
      <c r="J297" s="1432"/>
      <c r="K297" s="1432"/>
      <c r="L297" s="1432"/>
      <c r="M297" s="828"/>
      <c r="N297" s="817"/>
      <c r="O297" s="912"/>
      <c r="P297" s="64"/>
      <c r="Q297" s="64"/>
      <c r="R297" s="64"/>
      <c r="S297" s="64"/>
      <c r="T297" s="64"/>
      <c r="U297" s="64"/>
      <c r="V297" s="64"/>
      <c r="W297" s="64"/>
      <c r="X297" s="64"/>
      <c r="Y297" s="64"/>
      <c r="Z297" s="421" t="s">
        <v>1534</v>
      </c>
    </row>
    <row r="298" spans="3:26" ht="16.5" customHeight="1">
      <c r="C298" s="64"/>
      <c r="D298" s="64"/>
      <c r="E298" s="147" t="s">
        <v>1744</v>
      </c>
      <c r="F298" s="64"/>
      <c r="G298" s="64"/>
      <c r="H298" s="64"/>
      <c r="I298" s="64"/>
      <c r="J298" s="506"/>
      <c r="K298" s="64"/>
      <c r="L298" s="64"/>
      <c r="M298" s="64"/>
      <c r="N298" s="64"/>
      <c r="O298" s="64"/>
      <c r="P298" s="64"/>
      <c r="Q298" s="64"/>
      <c r="R298" s="64"/>
      <c r="S298" s="64"/>
      <c r="T298" s="64"/>
      <c r="U298" s="64"/>
      <c r="V298" s="64"/>
      <c r="W298" s="64"/>
      <c r="X298" s="64"/>
      <c r="Y298" s="64"/>
      <c r="Z298" s="421"/>
    </row>
    <row r="299" spans="3:26" ht="6.95" customHeight="1">
      <c r="C299" s="64"/>
      <c r="D299" s="64"/>
      <c r="E299" s="147"/>
      <c r="F299" s="64"/>
      <c r="G299" s="64"/>
      <c r="H299" s="64"/>
      <c r="I299" s="64"/>
      <c r="J299" s="506"/>
      <c r="K299" s="64"/>
      <c r="L299" s="64"/>
      <c r="M299" s="64"/>
      <c r="N299" s="64"/>
      <c r="O299" s="64"/>
      <c r="P299" s="64"/>
      <c r="Q299" s="64"/>
      <c r="R299" s="64"/>
      <c r="S299" s="64"/>
      <c r="T299" s="64"/>
      <c r="U299" s="64"/>
      <c r="V299" s="64"/>
      <c r="W299" s="64"/>
      <c r="X299" s="64"/>
      <c r="Y299" s="64"/>
      <c r="Z299" s="421"/>
    </row>
    <row r="300" spans="3:26" ht="16.5" customHeight="1">
      <c r="C300" s="64"/>
      <c r="D300" s="64" t="s">
        <v>1470</v>
      </c>
      <c r="E300" s="64"/>
      <c r="F300" s="64"/>
      <c r="G300" s="64"/>
      <c r="H300" s="64"/>
      <c r="I300" s="64"/>
      <c r="J300" s="64"/>
      <c r="K300" s="64"/>
      <c r="L300" s="64"/>
      <c r="M300" s="64"/>
      <c r="N300" s="64"/>
      <c r="O300" s="64"/>
      <c r="P300" s="64"/>
      <c r="Q300" s="64"/>
      <c r="R300" s="64"/>
      <c r="S300" s="64"/>
      <c r="T300" s="64"/>
      <c r="U300" s="64"/>
      <c r="V300" s="64"/>
      <c r="W300" s="64"/>
      <c r="X300" s="64"/>
      <c r="Y300" s="64"/>
      <c r="Z300" s="421"/>
    </row>
    <row r="301" spans="3:26" ht="16.5" customHeight="1">
      <c r="C301" s="64"/>
      <c r="D301" s="428" t="s">
        <v>222</v>
      </c>
      <c r="E301" s="61"/>
      <c r="F301" s="61"/>
      <c r="G301" s="61"/>
      <c r="H301" s="61"/>
      <c r="I301" s="2351" t="s">
        <v>640</v>
      </c>
      <c r="J301" s="2352"/>
      <c r="K301" s="2352"/>
      <c r="L301" s="828"/>
      <c r="M301" s="828"/>
      <c r="N301" s="817"/>
      <c r="O301" s="912"/>
      <c r="P301" s="64"/>
      <c r="Q301" s="64"/>
      <c r="R301" s="64"/>
      <c r="S301" s="64"/>
      <c r="T301" s="64"/>
      <c r="U301" s="64"/>
      <c r="V301" s="64"/>
      <c r="W301" s="64"/>
      <c r="X301" s="64"/>
      <c r="Y301" s="64"/>
      <c r="Z301" s="421" t="s">
        <v>1535</v>
      </c>
    </row>
    <row r="302" spans="3:26" ht="16.5" customHeight="1">
      <c r="C302" s="64"/>
      <c r="D302" s="827" t="s">
        <v>645</v>
      </c>
      <c r="E302" s="828"/>
      <c r="F302" s="828"/>
      <c r="G302" s="828"/>
      <c r="H302" s="1373"/>
      <c r="I302" s="461" t="s">
        <v>19</v>
      </c>
      <c r="J302" s="507">
        <v>7</v>
      </c>
      <c r="K302" s="446" t="s">
        <v>20</v>
      </c>
      <c r="L302" s="507">
        <v>6</v>
      </c>
      <c r="M302" s="446" t="s">
        <v>21</v>
      </c>
      <c r="N302" s="507">
        <v>1</v>
      </c>
      <c r="O302" s="449" t="s">
        <v>22</v>
      </c>
      <c r="P302" s="64"/>
      <c r="Q302" s="64"/>
      <c r="R302" s="64"/>
      <c r="S302" s="64"/>
      <c r="T302" s="64"/>
      <c r="U302" s="64"/>
      <c r="V302" s="64"/>
      <c r="W302" s="64"/>
      <c r="X302" s="64"/>
      <c r="Y302" s="64"/>
      <c r="Z302" s="421"/>
    </row>
    <row r="303" spans="3:26" ht="16.5" customHeight="1">
      <c r="C303" s="64"/>
      <c r="D303" s="64"/>
      <c r="E303" s="147" t="s">
        <v>1471</v>
      </c>
      <c r="F303" s="64"/>
      <c r="G303" s="64"/>
      <c r="H303" s="64"/>
      <c r="I303" s="64"/>
      <c r="J303" s="64"/>
      <c r="K303" s="64"/>
      <c r="L303" s="64"/>
      <c r="M303" s="64"/>
      <c r="N303" s="64"/>
      <c r="O303" s="64"/>
      <c r="P303" s="64"/>
      <c r="Q303" s="64"/>
      <c r="R303" s="64"/>
      <c r="S303" s="64"/>
      <c r="T303" s="64"/>
      <c r="U303" s="64"/>
      <c r="V303" s="64"/>
      <c r="W303" s="64"/>
      <c r="X303" s="64"/>
      <c r="Y303" s="64"/>
      <c r="Z303" s="421"/>
    </row>
    <row r="304" spans="3:26" ht="16.5" customHeight="1">
      <c r="C304" s="64"/>
      <c r="D304" s="64"/>
      <c r="E304" s="1276" t="s">
        <v>1472</v>
      </c>
      <c r="F304" s="1277"/>
      <c r="G304" s="1277"/>
      <c r="H304" s="1277"/>
      <c r="I304" s="1277"/>
      <c r="J304" s="1277"/>
      <c r="K304" s="1277"/>
      <c r="L304" s="1277"/>
      <c r="M304" s="1277"/>
      <c r="N304" s="1277"/>
      <c r="O304" s="1277"/>
      <c r="P304" s="1277"/>
      <c r="Q304" s="1277"/>
      <c r="R304" s="1277"/>
      <c r="S304" s="1277"/>
      <c r="T304" s="1277"/>
      <c r="U304" s="1277"/>
      <c r="V304" s="1277"/>
      <c r="W304" s="1277"/>
      <c r="X304" s="1277"/>
      <c r="Y304" s="1277"/>
      <c r="Z304" s="421"/>
    </row>
    <row r="305" spans="3:26" ht="6.95" customHeight="1">
      <c r="C305" s="64"/>
      <c r="D305" s="64"/>
      <c r="E305" s="64"/>
      <c r="F305" s="64"/>
      <c r="G305" s="64"/>
      <c r="H305" s="64"/>
      <c r="I305" s="64"/>
      <c r="J305" s="64"/>
      <c r="K305" s="64"/>
      <c r="L305" s="64"/>
      <c r="M305" s="64"/>
      <c r="N305" s="64"/>
      <c r="O305" s="64"/>
      <c r="P305" s="64"/>
      <c r="Q305" s="64"/>
      <c r="R305" s="64"/>
      <c r="S305" s="64"/>
      <c r="T305" s="64"/>
      <c r="U305" s="64"/>
      <c r="V305" s="64"/>
      <c r="W305" s="64"/>
      <c r="X305" s="64"/>
      <c r="Y305" s="64"/>
      <c r="Z305" s="421"/>
    </row>
    <row r="306" spans="3:26" ht="16.5" customHeight="1">
      <c r="C306" s="64"/>
      <c r="D306" s="64" t="s">
        <v>1795</v>
      </c>
      <c r="E306" s="64"/>
      <c r="F306" s="64"/>
      <c r="G306" s="64"/>
      <c r="H306" s="64"/>
      <c r="I306" s="64"/>
      <c r="J306" s="64"/>
      <c r="K306" s="64"/>
      <c r="L306" s="64"/>
      <c r="M306" s="64"/>
      <c r="N306" s="64"/>
      <c r="O306" s="64"/>
      <c r="P306" s="64"/>
      <c r="Q306" s="64"/>
      <c r="R306" s="64"/>
      <c r="S306" s="64"/>
      <c r="T306" s="64"/>
      <c r="U306" s="64"/>
      <c r="V306" s="64"/>
      <c r="W306" s="64"/>
      <c r="X306" s="64"/>
      <c r="Y306" s="64"/>
      <c r="Z306" s="421"/>
    </row>
    <row r="307" spans="3:26" ht="16.5" customHeight="1">
      <c r="C307" s="64"/>
      <c r="D307" s="64"/>
      <c r="E307" s="147" t="s">
        <v>1509</v>
      </c>
      <c r="F307" s="64"/>
      <c r="G307" s="64"/>
      <c r="H307" s="64"/>
      <c r="I307" s="64"/>
      <c r="J307" s="64"/>
      <c r="K307" s="64"/>
      <c r="L307" s="64"/>
      <c r="M307" s="64"/>
      <c r="N307" s="64"/>
      <c r="O307" s="64"/>
      <c r="P307" s="64"/>
      <c r="Q307" s="64"/>
      <c r="R307" s="64"/>
      <c r="S307" s="64"/>
      <c r="T307" s="64"/>
      <c r="U307" s="64"/>
      <c r="V307" s="64"/>
      <c r="W307" s="64"/>
      <c r="X307" s="64"/>
      <c r="Y307" s="64"/>
      <c r="Z307" s="421"/>
    </row>
    <row r="308" spans="3:26" ht="16.5" customHeight="1">
      <c r="C308" s="64"/>
      <c r="D308" s="492" t="s">
        <v>74</v>
      </c>
      <c r="E308" s="469"/>
      <c r="F308" s="471"/>
      <c r="G308" s="471"/>
      <c r="H308" s="471"/>
      <c r="I308" s="508">
        <v>7</v>
      </c>
      <c r="J308" s="509">
        <v>6</v>
      </c>
      <c r="K308" s="510">
        <v>1</v>
      </c>
      <c r="L308" s="511"/>
      <c r="M308" s="512"/>
      <c r="N308" s="513"/>
      <c r="O308" s="511"/>
      <c r="P308" s="512"/>
      <c r="Q308" s="513"/>
      <c r="R308" s="511"/>
      <c r="S308" s="512"/>
      <c r="T308" s="513"/>
      <c r="U308" s="511"/>
      <c r="V308" s="512"/>
      <c r="W308" s="513"/>
      <c r="X308" s="64"/>
      <c r="Y308" s="64"/>
      <c r="Z308" s="421"/>
    </row>
    <row r="309" spans="3:26" ht="16.5" customHeight="1">
      <c r="C309" s="64"/>
      <c r="D309" s="497" t="s">
        <v>644</v>
      </c>
      <c r="E309" s="498"/>
      <c r="F309" s="499"/>
      <c r="G309" s="499"/>
      <c r="H309" s="499"/>
      <c r="I309" s="514">
        <v>15</v>
      </c>
      <c r="J309" s="515">
        <v>0</v>
      </c>
      <c r="K309" s="516"/>
      <c r="L309" s="517"/>
      <c r="M309" s="518"/>
      <c r="N309" s="516"/>
      <c r="O309" s="517"/>
      <c r="P309" s="518"/>
      <c r="Q309" s="516"/>
      <c r="R309" s="517"/>
      <c r="S309" s="518"/>
      <c r="T309" s="516"/>
      <c r="U309" s="517"/>
      <c r="V309" s="518"/>
      <c r="W309" s="516"/>
      <c r="X309" s="64"/>
      <c r="Y309" s="64"/>
      <c r="Z309" s="421"/>
    </row>
    <row r="310" spans="3:26" ht="16.5" customHeight="1">
      <c r="C310" s="64"/>
      <c r="D310" s="519" t="s">
        <v>75</v>
      </c>
      <c r="E310" s="428"/>
      <c r="F310" s="61"/>
      <c r="G310" s="61"/>
      <c r="H310" s="61"/>
      <c r="I310" s="2249">
        <v>13</v>
      </c>
      <c r="J310" s="2250"/>
      <c r="K310" s="2251"/>
      <c r="L310" s="2252"/>
      <c r="M310" s="2253"/>
      <c r="N310" s="2254"/>
      <c r="O310" s="2252"/>
      <c r="P310" s="2253"/>
      <c r="Q310" s="2254"/>
      <c r="R310" s="2252"/>
      <c r="S310" s="2253"/>
      <c r="T310" s="2254"/>
      <c r="U310" s="2252"/>
      <c r="V310" s="2253"/>
      <c r="W310" s="2254"/>
      <c r="X310" s="64"/>
      <c r="Y310" s="64"/>
      <c r="Z310" s="421"/>
    </row>
    <row r="311" spans="3:26" ht="16.5" customHeight="1">
      <c r="C311" s="64"/>
      <c r="D311" s="519" t="s">
        <v>1510</v>
      </c>
      <c r="E311" s="428"/>
      <c r="F311" s="61"/>
      <c r="G311" s="61"/>
      <c r="H311" s="61"/>
      <c r="I311" s="2347" t="s">
        <v>1726</v>
      </c>
      <c r="J311" s="2347"/>
      <c r="K311" s="2347"/>
      <c r="L311" s="2348"/>
      <c r="M311" s="2349"/>
      <c r="N311" s="2350"/>
      <c r="O311" s="2348"/>
      <c r="P311" s="2349"/>
      <c r="Q311" s="2350"/>
      <c r="R311" s="2348"/>
      <c r="S311" s="2349"/>
      <c r="T311" s="2350"/>
      <c r="U311" s="2348"/>
      <c r="V311" s="2349"/>
      <c r="W311" s="2350"/>
      <c r="X311" s="64"/>
      <c r="Y311" s="64"/>
      <c r="Z311" s="421" t="s">
        <v>1727</v>
      </c>
    </row>
    <row r="312" spans="3:26" ht="16.5" customHeight="1">
      <c r="C312" s="64"/>
      <c r="D312" s="64"/>
      <c r="E312" s="147" t="s">
        <v>735</v>
      </c>
      <c r="F312" s="64"/>
      <c r="G312" s="64"/>
      <c r="H312" s="64"/>
      <c r="I312" s="64"/>
      <c r="J312" s="64"/>
      <c r="K312" s="64"/>
      <c r="L312" s="64"/>
      <c r="M312" s="64"/>
      <c r="N312" s="64"/>
      <c r="O312" s="64"/>
      <c r="P312" s="64"/>
      <c r="Q312" s="64"/>
      <c r="R312" s="64"/>
      <c r="S312" s="64"/>
      <c r="T312" s="64"/>
      <c r="U312" s="64"/>
      <c r="V312" s="64"/>
      <c r="W312" s="64"/>
      <c r="X312" s="64"/>
      <c r="Y312" s="64"/>
      <c r="Z312" s="421"/>
    </row>
    <row r="313" spans="3:26" ht="16.5" customHeight="1">
      <c r="C313" s="64"/>
      <c r="D313" s="64"/>
      <c r="E313" s="147" t="s">
        <v>1414</v>
      </c>
      <c r="F313" s="64"/>
      <c r="G313" s="64"/>
      <c r="H313" s="64"/>
      <c r="I313" s="64"/>
      <c r="J313" s="64"/>
      <c r="K313" s="64"/>
      <c r="L313" s="64"/>
      <c r="M313" s="64"/>
      <c r="N313" s="64"/>
      <c r="O313" s="64"/>
      <c r="P313" s="64"/>
      <c r="Q313" s="64"/>
      <c r="R313" s="64"/>
      <c r="S313" s="64"/>
      <c r="T313" s="64"/>
      <c r="U313" s="64"/>
      <c r="V313" s="64"/>
      <c r="W313" s="64"/>
      <c r="X313" s="64"/>
      <c r="Y313" s="64"/>
      <c r="Z313" s="421"/>
    </row>
    <row r="314" spans="3:26" ht="9.6" customHeight="1">
      <c r="C314" s="64"/>
      <c r="D314" s="64"/>
      <c r="E314" s="64"/>
      <c r="F314" s="64"/>
      <c r="G314" s="64"/>
      <c r="H314" s="64"/>
      <c r="I314" s="64"/>
      <c r="J314" s="64"/>
      <c r="K314" s="64"/>
      <c r="L314" s="64"/>
      <c r="M314" s="64"/>
      <c r="N314" s="64"/>
      <c r="O314" s="64"/>
      <c r="P314" s="64"/>
      <c r="Q314" s="64"/>
      <c r="R314" s="64"/>
      <c r="S314" s="64"/>
      <c r="T314" s="64"/>
      <c r="U314" s="64"/>
      <c r="V314" s="64"/>
      <c r="W314" s="64"/>
      <c r="X314" s="64"/>
      <c r="Y314" s="64"/>
      <c r="Z314" s="421"/>
    </row>
    <row r="315" spans="3:26" ht="16.5" hidden="1" customHeight="1">
      <c r="C315" s="62" t="s">
        <v>153</v>
      </c>
      <c r="D315" s="64"/>
      <c r="E315" s="64"/>
      <c r="F315" s="64"/>
      <c r="G315" s="64"/>
      <c r="H315" s="64"/>
      <c r="I315" s="64"/>
      <c r="J315" s="64"/>
      <c r="K315" s="64"/>
      <c r="L315" s="64"/>
      <c r="M315" s="64"/>
      <c r="N315" s="64"/>
      <c r="O315" s="64"/>
      <c r="P315" s="64"/>
      <c r="Q315" s="64"/>
      <c r="R315" s="64"/>
      <c r="S315" s="64"/>
      <c r="T315" s="64"/>
      <c r="U315" s="64"/>
      <c r="V315" s="64"/>
      <c r="W315" s="64"/>
      <c r="X315" s="64"/>
      <c r="Y315" s="64"/>
      <c r="Z315" s="421"/>
    </row>
    <row r="316" spans="3:26" ht="16.5" hidden="1" customHeight="1">
      <c r="C316" s="62"/>
      <c r="D316" s="64" t="s">
        <v>223</v>
      </c>
      <c r="E316" s="64"/>
      <c r="F316" s="64"/>
      <c r="G316" s="64"/>
      <c r="H316" s="64"/>
      <c r="I316" s="64"/>
      <c r="J316" s="64"/>
      <c r="K316" s="64"/>
      <c r="L316" s="64"/>
      <c r="M316" s="64"/>
      <c r="N316" s="64"/>
      <c r="O316" s="64"/>
      <c r="P316" s="64"/>
      <c r="Q316" s="64"/>
      <c r="R316" s="64"/>
      <c r="S316" s="64"/>
      <c r="T316" s="64"/>
      <c r="U316" s="64"/>
      <c r="V316" s="64"/>
      <c r="W316" s="64"/>
      <c r="X316" s="64"/>
      <c r="Y316" s="64"/>
      <c r="Z316" s="421"/>
    </row>
    <row r="317" spans="3:26" ht="16.5" hidden="1" customHeight="1">
      <c r="C317" s="62"/>
      <c r="D317" s="428" t="s">
        <v>224</v>
      </c>
      <c r="E317" s="61"/>
      <c r="F317" s="61"/>
      <c r="G317" s="61"/>
      <c r="H317" s="61"/>
      <c r="I317" s="481"/>
      <c r="J317" s="1431" t="s">
        <v>646</v>
      </c>
      <c r="K317" s="1432"/>
      <c r="L317" s="1432"/>
      <c r="M317" s="828"/>
      <c r="N317" s="828"/>
      <c r="O317" s="828"/>
      <c r="P317" s="828"/>
      <c r="Q317" s="1373"/>
      <c r="R317" s="64"/>
      <c r="S317" s="64"/>
      <c r="T317" s="64"/>
      <c r="U317" s="64"/>
      <c r="V317" s="64"/>
      <c r="W317" s="64"/>
      <c r="X317" s="64"/>
      <c r="Y317" s="64"/>
      <c r="Z317" s="421" t="s">
        <v>1536</v>
      </c>
    </row>
    <row r="318" spans="3:26" ht="9.6" hidden="1" customHeight="1">
      <c r="C318" s="62"/>
      <c r="D318" s="64"/>
      <c r="E318" s="64"/>
      <c r="F318" s="64"/>
      <c r="G318" s="64"/>
      <c r="H318" s="64"/>
      <c r="I318" s="64"/>
      <c r="J318" s="64"/>
      <c r="K318" s="64"/>
      <c r="L318" s="64"/>
      <c r="M318" s="64"/>
      <c r="N318" s="64"/>
      <c r="O318" s="64"/>
      <c r="P318" s="64"/>
      <c r="Q318" s="64"/>
      <c r="R318" s="64"/>
      <c r="S318" s="64"/>
      <c r="T318" s="64"/>
      <c r="U318" s="64"/>
      <c r="V318" s="64"/>
      <c r="W318" s="64"/>
      <c r="X318" s="64"/>
      <c r="Y318" s="64"/>
      <c r="Z318" s="421"/>
    </row>
    <row r="319" spans="3:26" ht="16.5" hidden="1" customHeight="1">
      <c r="C319" s="64"/>
      <c r="D319" s="64" t="s">
        <v>225</v>
      </c>
      <c r="E319" s="64"/>
      <c r="F319" s="64"/>
      <c r="G319" s="64"/>
      <c r="H319" s="64"/>
      <c r="I319" s="64"/>
      <c r="J319" s="64"/>
      <c r="K319" s="64"/>
      <c r="L319" s="64"/>
      <c r="M319" s="506"/>
      <c r="N319" s="64"/>
      <c r="O319" s="64"/>
      <c r="P319" s="64"/>
      <c r="Q319" s="64"/>
      <c r="R319" s="64"/>
      <c r="S319" s="64"/>
      <c r="T319" s="64"/>
      <c r="U319" s="64"/>
      <c r="V319" s="64"/>
      <c r="W319" s="64"/>
      <c r="X319" s="64"/>
      <c r="Y319" s="64"/>
      <c r="Z319" s="421"/>
    </row>
    <row r="320" spans="3:26" ht="16.5" hidden="1" customHeight="1">
      <c r="C320" s="64"/>
      <c r="D320" s="428" t="s">
        <v>226</v>
      </c>
      <c r="E320" s="61"/>
      <c r="F320" s="61"/>
      <c r="G320" s="61"/>
      <c r="H320" s="61"/>
      <c r="I320" s="481"/>
      <c r="J320" s="1024"/>
      <c r="K320" s="1024"/>
      <c r="L320" s="1024"/>
      <c r="M320" s="1024"/>
      <c r="N320" s="1024"/>
      <c r="O320" s="1024"/>
      <c r="P320" s="1024"/>
      <c r="Q320" s="1024"/>
      <c r="R320" s="64"/>
      <c r="S320" s="64"/>
      <c r="T320" s="64"/>
      <c r="U320" s="64"/>
      <c r="V320" s="64"/>
      <c r="W320" s="64"/>
      <c r="X320" s="64"/>
      <c r="Y320" s="64"/>
      <c r="Z320" s="421" t="s">
        <v>1537</v>
      </c>
    </row>
    <row r="321" spans="2:26" ht="17.100000000000001" hidden="1" customHeight="1">
      <c r="C321" s="64"/>
      <c r="D321" s="64"/>
      <c r="E321" s="64"/>
      <c r="F321" s="64"/>
      <c r="G321" s="64"/>
      <c r="H321" s="64"/>
      <c r="I321" s="64"/>
      <c r="J321" s="64"/>
      <c r="K321" s="64"/>
      <c r="L321" s="64"/>
      <c r="M321" s="64"/>
      <c r="N321" s="64"/>
      <c r="O321" s="64"/>
      <c r="P321" s="64"/>
      <c r="Q321" s="64"/>
      <c r="R321" s="64"/>
      <c r="S321" s="64"/>
      <c r="T321" s="64"/>
      <c r="U321" s="64"/>
      <c r="V321" s="64"/>
      <c r="W321" s="64"/>
      <c r="X321" s="64"/>
      <c r="Y321" s="64"/>
      <c r="Z321" s="421"/>
    </row>
    <row r="322" spans="2:26" ht="16.5" customHeight="1">
      <c r="C322" s="62" t="s">
        <v>647</v>
      </c>
      <c r="D322" s="64"/>
      <c r="E322" s="64"/>
      <c r="F322" s="64"/>
      <c r="G322" s="64"/>
      <c r="H322" s="64"/>
      <c r="I322" s="64"/>
      <c r="J322" s="64"/>
      <c r="K322" s="64"/>
      <c r="L322" s="64"/>
      <c r="M322" s="64"/>
      <c r="N322" s="64"/>
      <c r="O322" s="64"/>
      <c r="P322" s="64"/>
      <c r="Q322" s="64"/>
      <c r="R322" s="64"/>
      <c r="S322" s="64"/>
      <c r="T322" s="64"/>
      <c r="U322" s="64"/>
      <c r="V322" s="64"/>
      <c r="W322" s="64"/>
      <c r="X322" s="64"/>
      <c r="Y322" s="64"/>
      <c r="Z322" s="421"/>
    </row>
    <row r="323" spans="2:26" ht="16.5" customHeight="1">
      <c r="C323" s="64"/>
      <c r="D323" s="428"/>
      <c r="E323" s="61"/>
      <c r="F323" s="61"/>
      <c r="G323" s="429"/>
      <c r="H323" s="520" t="s">
        <v>666</v>
      </c>
      <c r="I323" s="521"/>
      <c r="J323" s="522"/>
      <c r="K323" s="521"/>
      <c r="L323" s="522"/>
      <c r="M323" s="523"/>
      <c r="N323" s="524" t="s">
        <v>92</v>
      </c>
      <c r="O323" s="524"/>
      <c r="P323" s="524"/>
      <c r="Q323" s="524"/>
      <c r="R323" s="524"/>
      <c r="S323" s="524"/>
      <c r="T323" s="524"/>
      <c r="U323" s="524"/>
      <c r="V323" s="524"/>
      <c r="W323" s="524"/>
      <c r="X323" s="524"/>
      <c r="Y323" s="524"/>
      <c r="Z323" s="421"/>
    </row>
    <row r="324" spans="2:26" ht="34.5" customHeight="1">
      <c r="C324" s="64"/>
      <c r="D324" s="525" t="s">
        <v>90</v>
      </c>
      <c r="E324" s="521"/>
      <c r="F324" s="521"/>
      <c r="G324" s="521"/>
      <c r="H324" s="632" t="s">
        <v>1791</v>
      </c>
      <c r="I324" s="464" t="s">
        <v>20</v>
      </c>
      <c r="J324" s="438">
        <v>5</v>
      </c>
      <c r="K324" s="464" t="s">
        <v>91</v>
      </c>
      <c r="L324" s="438">
        <v>18</v>
      </c>
      <c r="M324" s="464" t="s">
        <v>22</v>
      </c>
      <c r="N324" s="2237" t="s">
        <v>674</v>
      </c>
      <c r="O324" s="2238"/>
      <c r="P324" s="2238"/>
      <c r="Q324" s="2238"/>
      <c r="R324" s="2238"/>
      <c r="S324" s="2238"/>
      <c r="T324" s="2238"/>
      <c r="U324" s="2238"/>
      <c r="V324" s="2238"/>
      <c r="W324" s="2238"/>
      <c r="X324" s="2238"/>
      <c r="Y324" s="2239"/>
      <c r="Z324" s="421"/>
    </row>
    <row r="325" spans="2:26" ht="16.5" customHeight="1">
      <c r="C325" s="64"/>
      <c r="D325" s="64"/>
      <c r="E325" s="147" t="s">
        <v>736</v>
      </c>
      <c r="F325" s="64"/>
      <c r="G325" s="64"/>
      <c r="H325" s="64"/>
      <c r="I325" s="64"/>
      <c r="J325" s="64"/>
      <c r="K325" s="64"/>
      <c r="L325" s="64"/>
      <c r="M325" s="64"/>
      <c r="N325" s="64"/>
      <c r="O325" s="64"/>
      <c r="P325" s="64"/>
      <c r="Q325" s="64"/>
      <c r="R325" s="64"/>
      <c r="S325" s="64"/>
      <c r="T325" s="64"/>
      <c r="U325" s="64"/>
      <c r="V325" s="64"/>
      <c r="W325" s="64"/>
      <c r="X325" s="64"/>
      <c r="Y325" s="64"/>
      <c r="Z325" s="421"/>
    </row>
    <row r="326" spans="2:26" ht="16.5" customHeight="1">
      <c r="C326" s="64"/>
      <c r="D326" s="64"/>
      <c r="E326" s="147" t="s">
        <v>93</v>
      </c>
      <c r="F326" s="64"/>
      <c r="G326" s="64"/>
      <c r="H326" s="64"/>
      <c r="I326" s="64"/>
      <c r="J326" s="64"/>
      <c r="K326" s="64"/>
      <c r="L326" s="64"/>
      <c r="M326" s="64"/>
      <c r="N326" s="64"/>
      <c r="O326" s="64"/>
      <c r="P326" s="64"/>
      <c r="Q326" s="64"/>
      <c r="R326" s="64"/>
      <c r="S326" s="64"/>
      <c r="T326" s="64"/>
      <c r="U326" s="64"/>
      <c r="V326" s="64"/>
      <c r="W326" s="64"/>
      <c r="X326" s="64"/>
      <c r="Y326" s="64"/>
      <c r="Z326" s="421"/>
    </row>
    <row r="327" spans="2:26" ht="16.5" customHeight="1">
      <c r="C327" s="64"/>
      <c r="D327" s="64"/>
      <c r="E327" s="147" t="s">
        <v>1473</v>
      </c>
      <c r="F327" s="64"/>
      <c r="G327" s="64"/>
      <c r="H327" s="64"/>
      <c r="I327" s="64"/>
      <c r="J327" s="64"/>
      <c r="K327" s="64"/>
      <c r="L327" s="64"/>
      <c r="M327" s="64"/>
      <c r="N327" s="64"/>
      <c r="O327" s="64"/>
      <c r="P327" s="64"/>
      <c r="Q327" s="64"/>
      <c r="R327" s="64"/>
      <c r="S327" s="64"/>
      <c r="T327" s="64"/>
      <c r="U327" s="64"/>
      <c r="V327" s="64"/>
      <c r="W327" s="64"/>
      <c r="X327" s="64"/>
      <c r="Y327" s="64"/>
      <c r="Z327" s="421"/>
    </row>
    <row r="328" spans="2:26" ht="11.1" customHeight="1">
      <c r="C328" s="64"/>
      <c r="D328" s="64"/>
      <c r="E328" s="64"/>
      <c r="F328" s="64"/>
      <c r="G328" s="64"/>
      <c r="H328" s="64"/>
      <c r="I328" s="64"/>
      <c r="J328" s="64"/>
      <c r="K328" s="64"/>
      <c r="L328" s="64"/>
      <c r="M328" s="64"/>
      <c r="N328" s="64"/>
      <c r="O328" s="64"/>
      <c r="P328" s="64"/>
      <c r="Q328" s="64"/>
      <c r="R328" s="64"/>
      <c r="S328" s="64"/>
      <c r="T328" s="64"/>
      <c r="U328" s="64"/>
      <c r="V328" s="64"/>
      <c r="W328" s="64"/>
      <c r="X328" s="64"/>
      <c r="Y328" s="64"/>
      <c r="Z328" s="421"/>
    </row>
    <row r="329" spans="2:26" ht="16.5" customHeight="1">
      <c r="B329" s="427" t="s">
        <v>1006</v>
      </c>
      <c r="C329" s="64"/>
      <c r="D329" s="64"/>
      <c r="E329" s="64"/>
      <c r="F329" s="64"/>
      <c r="G329" s="64"/>
      <c r="H329" s="64"/>
      <c r="I329" s="64"/>
      <c r="J329" s="64"/>
      <c r="K329" s="64"/>
      <c r="L329" s="64"/>
      <c r="M329" s="64"/>
      <c r="N329" s="64"/>
      <c r="O329" s="64"/>
      <c r="P329" s="64"/>
      <c r="Q329" s="64"/>
      <c r="R329" s="64"/>
      <c r="S329" s="64"/>
      <c r="T329" s="64"/>
      <c r="U329" s="64"/>
      <c r="V329" s="64"/>
      <c r="W329" s="64"/>
      <c r="X329" s="64"/>
      <c r="Y329" s="64"/>
      <c r="Z329" s="421"/>
    </row>
    <row r="330" spans="2:26" ht="16.5" customHeight="1">
      <c r="C330" s="62" t="s">
        <v>1796</v>
      </c>
      <c r="D330" s="64"/>
      <c r="E330" s="64"/>
      <c r="F330" s="64"/>
      <c r="G330" s="64"/>
      <c r="H330" s="64"/>
      <c r="I330" s="64"/>
      <c r="J330" s="64"/>
      <c r="K330" s="64"/>
      <c r="L330" s="64"/>
      <c r="M330" s="64"/>
      <c r="N330" s="64"/>
      <c r="O330" s="64"/>
      <c r="P330" s="64"/>
      <c r="Q330" s="64"/>
      <c r="R330" s="64"/>
      <c r="S330" s="64"/>
      <c r="T330" s="64"/>
      <c r="U330" s="64"/>
      <c r="V330" s="64"/>
      <c r="W330" s="64"/>
      <c r="X330" s="64"/>
      <c r="Y330" s="64"/>
      <c r="Z330" s="421"/>
    </row>
    <row r="331" spans="2:26" ht="16.5" customHeight="1">
      <c r="C331" s="62"/>
      <c r="D331" s="810" t="s">
        <v>1797</v>
      </c>
      <c r="E331" s="811"/>
      <c r="F331" s="811"/>
      <c r="G331" s="811"/>
      <c r="H331" s="811"/>
      <c r="I331" s="811"/>
      <c r="J331" s="811"/>
      <c r="K331" s="812"/>
      <c r="L331" s="64"/>
      <c r="M331" s="810" t="s">
        <v>1797</v>
      </c>
      <c r="N331" s="811"/>
      <c r="O331" s="811"/>
      <c r="P331" s="811"/>
      <c r="Q331" s="811"/>
      <c r="R331" s="811"/>
      <c r="S331" s="811"/>
      <c r="T331" s="812"/>
      <c r="U331" s="64"/>
      <c r="V331" s="64"/>
      <c r="W331" s="64"/>
      <c r="X331" s="64"/>
      <c r="Y331" s="64"/>
      <c r="Z331" s="421"/>
    </row>
    <row r="332" spans="2:26" ht="16.5" customHeight="1">
      <c r="C332" s="64"/>
      <c r="D332" s="468" t="s">
        <v>95</v>
      </c>
      <c r="E332" s="609"/>
      <c r="F332" s="610"/>
      <c r="G332" s="611" t="s">
        <v>94</v>
      </c>
      <c r="H332" s="612"/>
      <c r="I332" s="1290" t="s">
        <v>648</v>
      </c>
      <c r="J332" s="1291"/>
      <c r="K332" s="1292"/>
      <c r="L332" s="613"/>
      <c r="M332" s="428" t="s">
        <v>95</v>
      </c>
      <c r="N332" s="614"/>
      <c r="O332" s="389"/>
      <c r="P332" s="615" t="s">
        <v>94</v>
      </c>
      <c r="Q332" s="616"/>
      <c r="R332" s="1475" t="s">
        <v>648</v>
      </c>
      <c r="S332" s="1476"/>
      <c r="T332" s="1477"/>
      <c r="U332" s="64"/>
      <c r="V332" s="64"/>
      <c r="W332" s="64"/>
      <c r="X332" s="64"/>
      <c r="Y332" s="64"/>
      <c r="Z332" s="421" t="s">
        <v>1538</v>
      </c>
    </row>
    <row r="333" spans="2:26" ht="16.5" customHeight="1">
      <c r="C333" s="64"/>
      <c r="D333" s="617" t="s">
        <v>96</v>
      </c>
      <c r="E333" s="618"/>
      <c r="F333" s="619"/>
      <c r="G333" s="619"/>
      <c r="H333" s="619"/>
      <c r="I333" s="1293"/>
      <c r="J333" s="1294"/>
      <c r="K333" s="1295"/>
      <c r="L333" s="613"/>
      <c r="M333" s="617" t="s">
        <v>96</v>
      </c>
      <c r="N333" s="618"/>
      <c r="O333" s="619"/>
      <c r="P333" s="619"/>
      <c r="Q333" s="588"/>
      <c r="R333" s="1293"/>
      <c r="S333" s="1294"/>
      <c r="T333" s="1295"/>
      <c r="U333" s="64"/>
      <c r="V333" s="64"/>
      <c r="W333" s="64"/>
      <c r="X333" s="64"/>
      <c r="Y333" s="64"/>
      <c r="Z333" s="421" t="s">
        <v>1538</v>
      </c>
    </row>
    <row r="334" spans="2:26" ht="16.5" customHeight="1">
      <c r="C334" s="64"/>
      <c r="D334" s="620" t="s">
        <v>97</v>
      </c>
      <c r="E334" s="621"/>
      <c r="F334" s="622"/>
      <c r="G334" s="622"/>
      <c r="H334" s="622"/>
      <c r="I334" s="1296"/>
      <c r="J334" s="1297"/>
      <c r="K334" s="1298"/>
      <c r="L334" s="613"/>
      <c r="M334" s="620" t="s">
        <v>97</v>
      </c>
      <c r="N334" s="621"/>
      <c r="O334" s="622"/>
      <c r="P334" s="622"/>
      <c r="Q334" s="622"/>
      <c r="R334" s="1296"/>
      <c r="S334" s="1297"/>
      <c r="T334" s="1298"/>
      <c r="U334" s="64"/>
      <c r="Z334" s="421" t="s">
        <v>1538</v>
      </c>
    </row>
    <row r="335" spans="2:26" ht="16.5" customHeight="1">
      <c r="C335" s="64"/>
      <c r="D335" s="620" t="s">
        <v>98</v>
      </c>
      <c r="E335" s="621"/>
      <c r="F335" s="623"/>
      <c r="G335" s="623"/>
      <c r="H335" s="623"/>
      <c r="I335" s="1270"/>
      <c r="J335" s="1271"/>
      <c r="K335" s="1272"/>
      <c r="L335" s="613"/>
      <c r="M335" s="620" t="s">
        <v>98</v>
      </c>
      <c r="N335" s="621"/>
      <c r="O335" s="623"/>
      <c r="P335" s="623"/>
      <c r="Q335" s="623"/>
      <c r="R335" s="1270"/>
      <c r="S335" s="1271"/>
      <c r="T335" s="1272"/>
      <c r="U335" s="64"/>
      <c r="Z335" s="421" t="s">
        <v>1538</v>
      </c>
    </row>
    <row r="336" spans="2:26" ht="16.5" customHeight="1">
      <c r="C336" s="64"/>
      <c r="D336" s="620" t="s">
        <v>99</v>
      </c>
      <c r="E336" s="624"/>
      <c r="F336" s="623"/>
      <c r="G336" s="623"/>
      <c r="H336" s="623"/>
      <c r="I336" s="1270"/>
      <c r="J336" s="1271"/>
      <c r="K336" s="1272"/>
      <c r="L336" s="613"/>
      <c r="M336" s="620" t="s">
        <v>99</v>
      </c>
      <c r="N336" s="624"/>
      <c r="O336" s="623"/>
      <c r="P336" s="623"/>
      <c r="Q336" s="623"/>
      <c r="R336" s="1270"/>
      <c r="S336" s="1271"/>
      <c r="T336" s="1272"/>
      <c r="U336" s="64"/>
      <c r="V336" s="64"/>
      <c r="W336" s="64"/>
      <c r="X336" s="64"/>
      <c r="Y336" s="64"/>
      <c r="Z336" s="421" t="s">
        <v>1538</v>
      </c>
    </row>
    <row r="337" spans="2:26" ht="16.5" customHeight="1">
      <c r="C337" s="64"/>
      <c r="D337" s="468" t="s">
        <v>1645</v>
      </c>
      <c r="E337" s="445"/>
      <c r="F337" s="589"/>
      <c r="G337" s="589"/>
      <c r="H337" s="625"/>
      <c r="I337" s="1414"/>
      <c r="J337" s="1415"/>
      <c r="K337" s="1416"/>
      <c r="L337" s="613"/>
      <c r="M337" s="468" t="s">
        <v>1645</v>
      </c>
      <c r="N337" s="445"/>
      <c r="O337" s="589"/>
      <c r="P337" s="589"/>
      <c r="Q337" s="625"/>
      <c r="R337" s="1414"/>
      <c r="S337" s="1415"/>
      <c r="T337" s="1416"/>
      <c r="U337" s="64"/>
      <c r="V337" s="64"/>
      <c r="W337" s="64"/>
      <c r="X337" s="64"/>
      <c r="Y337" s="64"/>
      <c r="Z337" s="421" t="s">
        <v>1538</v>
      </c>
    </row>
    <row r="338" spans="2:26" ht="16.5" customHeight="1">
      <c r="C338" s="64"/>
      <c r="D338" s="64"/>
      <c r="E338" s="147" t="s">
        <v>688</v>
      </c>
      <c r="F338" s="64"/>
      <c r="G338" s="64"/>
      <c r="H338" s="64"/>
      <c r="I338" s="64"/>
      <c r="J338" s="64"/>
      <c r="K338" s="64"/>
      <c r="L338" s="64"/>
      <c r="M338" s="64"/>
      <c r="N338" s="64"/>
      <c r="O338" s="64"/>
      <c r="P338" s="64"/>
      <c r="Q338" s="64"/>
      <c r="R338" s="64"/>
      <c r="S338" s="64"/>
      <c r="T338" s="64"/>
      <c r="U338" s="64"/>
      <c r="V338" s="64"/>
      <c r="W338" s="64"/>
      <c r="X338" s="64"/>
      <c r="Y338" s="64"/>
      <c r="Z338" s="421"/>
    </row>
    <row r="339" spans="2:26" ht="16.5" customHeight="1">
      <c r="C339" s="64"/>
      <c r="D339" s="64"/>
      <c r="E339" s="147" t="s">
        <v>1474</v>
      </c>
      <c r="F339" s="64"/>
      <c r="G339" s="64"/>
      <c r="H339" s="64"/>
      <c r="I339" s="64"/>
      <c r="J339" s="64"/>
      <c r="K339" s="64"/>
      <c r="L339" s="64"/>
      <c r="M339" s="64"/>
      <c r="N339" s="64"/>
      <c r="O339" s="64"/>
      <c r="P339" s="64"/>
      <c r="Q339" s="64"/>
      <c r="R339" s="64"/>
      <c r="S339" s="64"/>
      <c r="T339" s="64"/>
      <c r="U339" s="64"/>
      <c r="V339" s="64"/>
      <c r="W339" s="64"/>
      <c r="X339" s="64"/>
      <c r="Y339" s="64"/>
      <c r="Z339" s="421"/>
    </row>
    <row r="340" spans="2:26" ht="13.5" customHeight="1">
      <c r="C340" s="64"/>
      <c r="D340" s="64"/>
      <c r="E340" s="64"/>
      <c r="F340" s="64"/>
      <c r="G340" s="64"/>
      <c r="H340" s="64"/>
      <c r="I340" s="64"/>
      <c r="J340" s="64"/>
      <c r="K340" s="64"/>
      <c r="L340" s="64"/>
      <c r="M340" s="64"/>
      <c r="N340" s="64"/>
      <c r="O340" s="64"/>
      <c r="P340" s="64"/>
      <c r="Q340" s="64"/>
      <c r="R340" s="64"/>
      <c r="S340" s="64"/>
      <c r="T340" s="64"/>
      <c r="U340" s="64"/>
      <c r="V340" s="64"/>
      <c r="W340" s="64"/>
      <c r="X340" s="64"/>
      <c r="Y340" s="64"/>
      <c r="Z340" s="421"/>
    </row>
    <row r="341" spans="2:26" ht="11.1" customHeight="1">
      <c r="Z341" s="421"/>
    </row>
    <row r="342" spans="2:26" ht="15.6" customHeight="1">
      <c r="P342" s="1618" t="s">
        <v>32</v>
      </c>
      <c r="Q342" s="1618"/>
      <c r="R342" s="1618"/>
      <c r="S342" s="1619" t="str">
        <f>$Q$10</f>
        <v>学校法人○△学園</v>
      </c>
      <c r="T342" s="1619"/>
      <c r="U342" s="1619"/>
      <c r="V342" s="1619"/>
      <c r="W342" s="1619"/>
      <c r="X342" s="1619"/>
      <c r="Z342" s="421"/>
    </row>
    <row r="343" spans="2:26" ht="16.5" customHeight="1">
      <c r="B343" s="12" t="s">
        <v>649</v>
      </c>
      <c r="Z343" s="421"/>
    </row>
    <row r="344" spans="2:26" ht="16.5" customHeight="1">
      <c r="C344" s="62" t="s">
        <v>1628</v>
      </c>
      <c r="Z344" s="421"/>
    </row>
    <row r="345" spans="2:26" ht="27.95" customHeight="1">
      <c r="D345" s="1722"/>
      <c r="E345" s="1722"/>
      <c r="F345" s="1722"/>
      <c r="G345" s="2240" t="s">
        <v>1752</v>
      </c>
      <c r="H345" s="2241"/>
      <c r="I345" s="2241"/>
      <c r="J345" s="2241"/>
      <c r="K345" s="2241"/>
      <c r="L345" s="2241"/>
      <c r="M345" s="2242"/>
      <c r="N345" s="2243" t="s">
        <v>102</v>
      </c>
      <c r="O345" s="2244"/>
      <c r="P345" s="2243" t="s">
        <v>103</v>
      </c>
      <c r="Q345" s="2244"/>
      <c r="R345" s="2243" t="s">
        <v>104</v>
      </c>
      <c r="S345" s="2245"/>
      <c r="T345" s="2244"/>
      <c r="Z345" s="421"/>
    </row>
    <row r="346" spans="2:26" ht="19.5" customHeight="1">
      <c r="D346" s="1722" t="s">
        <v>100</v>
      </c>
      <c r="E346" s="1722"/>
      <c r="F346" s="1805"/>
      <c r="G346" s="424" t="s">
        <v>1513</v>
      </c>
      <c r="H346" s="424">
        <v>7</v>
      </c>
      <c r="I346" s="526" t="s">
        <v>20</v>
      </c>
      <c r="J346" s="424">
        <v>6</v>
      </c>
      <c r="K346" s="527" t="s">
        <v>101</v>
      </c>
      <c r="L346" s="424">
        <v>1</v>
      </c>
      <c r="M346" s="528" t="s">
        <v>22</v>
      </c>
      <c r="N346" s="2246" t="s">
        <v>570</v>
      </c>
      <c r="O346" s="2247"/>
      <c r="P346" s="2246" t="s">
        <v>570</v>
      </c>
      <c r="Q346" s="2247"/>
      <c r="R346" s="2246" t="s">
        <v>570</v>
      </c>
      <c r="S346" s="2248"/>
      <c r="T346" s="2247"/>
      <c r="Z346" s="426" t="s">
        <v>1753</v>
      </c>
    </row>
    <row r="347" spans="2:26" ht="16.5" customHeight="1">
      <c r="E347" s="2" t="s">
        <v>105</v>
      </c>
      <c r="Z347" s="421"/>
    </row>
    <row r="348" spans="2:26" ht="16.5" customHeight="1">
      <c r="E348" s="147" t="s">
        <v>1629</v>
      </c>
      <c r="F348" s="64"/>
      <c r="Z348" s="421"/>
    </row>
    <row r="349" spans="2:26" ht="16.5" customHeight="1">
      <c r="E349" s="147"/>
      <c r="F349" s="147" t="s">
        <v>1512</v>
      </c>
      <c r="Z349" s="421"/>
    </row>
    <row r="350" spans="2:26" ht="9.9499999999999993" customHeight="1">
      <c r="Z350" s="421"/>
    </row>
    <row r="351" spans="2:26" ht="16.5" customHeight="1">
      <c r="C351" s="13" t="s">
        <v>667</v>
      </c>
      <c r="Z351" s="421"/>
    </row>
    <row r="352" spans="2:26" ht="18.95" customHeight="1">
      <c r="C352" s="13"/>
      <c r="D352" s="23" t="s">
        <v>227</v>
      </c>
      <c r="E352" s="50"/>
      <c r="F352" s="50"/>
      <c r="G352" s="50"/>
      <c r="H352" s="63"/>
      <c r="I352" s="1850" t="s">
        <v>650</v>
      </c>
      <c r="J352" s="1752"/>
      <c r="K352" s="1633"/>
      <c r="L352" s="1634"/>
      <c r="Z352" s="421" t="s">
        <v>1539</v>
      </c>
    </row>
    <row r="353" spans="3:26" ht="8.1" customHeight="1">
      <c r="C353" s="13"/>
      <c r="E353" s="147"/>
      <c r="Z353" s="421"/>
    </row>
    <row r="354" spans="3:26" ht="15.6" customHeight="1">
      <c r="D354" s="1697" t="s">
        <v>107</v>
      </c>
      <c r="E354" s="1691"/>
      <c r="F354" s="1863"/>
      <c r="G354" s="1697" t="s">
        <v>106</v>
      </c>
      <c r="H354" s="1691"/>
      <c r="I354" s="1863"/>
      <c r="J354" s="2236" t="s">
        <v>108</v>
      </c>
      <c r="K354" s="1932"/>
      <c r="L354" s="1932"/>
      <c r="M354" s="1932"/>
      <c r="N354" s="1932"/>
      <c r="O354" s="1932"/>
      <c r="P354" s="1939"/>
      <c r="Q354" s="2236" t="s">
        <v>110</v>
      </c>
      <c r="R354" s="1932"/>
      <c r="S354" s="1932"/>
      <c r="T354" s="1932"/>
      <c r="U354" s="1932"/>
      <c r="V354" s="1932"/>
      <c r="W354" s="1939"/>
      <c r="X354" s="2211" t="s">
        <v>1798</v>
      </c>
      <c r="Y354" s="2212"/>
      <c r="Z354" s="421"/>
    </row>
    <row r="355" spans="3:26" ht="15.6" customHeight="1">
      <c r="D355" s="2227"/>
      <c r="E355" s="2228"/>
      <c r="F355" s="2229"/>
      <c r="G355" s="2233"/>
      <c r="H355" s="2234"/>
      <c r="I355" s="2235"/>
      <c r="J355" s="2217" t="s">
        <v>433</v>
      </c>
      <c r="K355" s="2218"/>
      <c r="L355" s="2218"/>
      <c r="M355" s="2218"/>
      <c r="N355" s="2218"/>
      <c r="O355" s="2218"/>
      <c r="P355" s="2219"/>
      <c r="Q355" s="2217" t="s">
        <v>431</v>
      </c>
      <c r="R355" s="2218"/>
      <c r="S355" s="2218"/>
      <c r="T355" s="2218"/>
      <c r="U355" s="2218"/>
      <c r="V355" s="2218"/>
      <c r="W355" s="2219"/>
      <c r="X355" s="2213"/>
      <c r="Y355" s="2214"/>
      <c r="Z355" s="421"/>
    </row>
    <row r="356" spans="3:26" ht="15.6" customHeight="1">
      <c r="D356" s="2230"/>
      <c r="E356" s="2231"/>
      <c r="F356" s="2232"/>
      <c r="G356" s="2220" t="s">
        <v>689</v>
      </c>
      <c r="H356" s="2221"/>
      <c r="I356" s="2222"/>
      <c r="J356" s="2223" t="s">
        <v>109</v>
      </c>
      <c r="K356" s="2224"/>
      <c r="L356" s="2225"/>
      <c r="M356" s="2224"/>
      <c r="N356" s="2225"/>
      <c r="O356" s="2224"/>
      <c r="P356" s="2226"/>
      <c r="Q356" s="2223" t="s">
        <v>432</v>
      </c>
      <c r="R356" s="2224"/>
      <c r="S356" s="2225"/>
      <c r="T356" s="2224"/>
      <c r="U356" s="2225"/>
      <c r="V356" s="2224"/>
      <c r="W356" s="2226"/>
      <c r="X356" s="2215"/>
      <c r="Y356" s="2216"/>
      <c r="Z356" s="421"/>
    </row>
    <row r="357" spans="3:26" ht="16.5" customHeight="1">
      <c r="D357" s="2188" t="s">
        <v>675</v>
      </c>
      <c r="E357" s="2189"/>
      <c r="F357" s="2189"/>
      <c r="G357" s="2188" t="s">
        <v>1631</v>
      </c>
      <c r="H357" s="2189"/>
      <c r="I357" s="2189"/>
      <c r="J357" s="529" t="s">
        <v>1513</v>
      </c>
      <c r="K357" s="529">
        <v>5</v>
      </c>
      <c r="L357" t="s">
        <v>20</v>
      </c>
      <c r="M357" s="529">
        <v>4</v>
      </c>
      <c r="N357" s="226" t="s">
        <v>21</v>
      </c>
      <c r="O357" s="529">
        <v>1</v>
      </c>
      <c r="P357" t="s">
        <v>22</v>
      </c>
      <c r="Q357" s="529" t="s">
        <v>1513</v>
      </c>
      <c r="R357" s="529">
        <v>5</v>
      </c>
      <c r="S357" t="s">
        <v>20</v>
      </c>
      <c r="T357" s="529">
        <v>3</v>
      </c>
      <c r="U357" t="s">
        <v>21</v>
      </c>
      <c r="V357" s="529">
        <v>15</v>
      </c>
      <c r="W357" t="s">
        <v>22</v>
      </c>
      <c r="X357" s="2197" t="s">
        <v>677</v>
      </c>
      <c r="Y357" s="2198"/>
      <c r="Z357" s="421" t="s">
        <v>1749</v>
      </c>
    </row>
    <row r="358" spans="3:26" ht="16.5" customHeight="1">
      <c r="D358" s="2190"/>
      <c r="E358" s="2191"/>
      <c r="F358" s="2191"/>
      <c r="G358" s="2194"/>
      <c r="H358" s="2195"/>
      <c r="I358" s="2196"/>
      <c r="J358" s="2208">
        <v>45017</v>
      </c>
      <c r="K358" s="2209"/>
      <c r="L358" s="530"/>
      <c r="M358" s="382" t="s">
        <v>111</v>
      </c>
      <c r="N358" s="381"/>
      <c r="O358" s="2208">
        <v>46112</v>
      </c>
      <c r="P358" s="2210"/>
      <c r="Q358" s="2112"/>
      <c r="R358" s="2152"/>
      <c r="S358" s="2152"/>
      <c r="T358" s="2152"/>
      <c r="U358" s="2152"/>
      <c r="V358" s="2152"/>
      <c r="W358" s="2152"/>
      <c r="X358" s="2199"/>
      <c r="Y358" s="2200"/>
      <c r="Z358" s="421"/>
    </row>
    <row r="359" spans="3:26" ht="16.5" customHeight="1">
      <c r="D359" s="2192"/>
      <c r="E359" s="2193"/>
      <c r="F359" s="2193"/>
      <c r="G359" s="2205"/>
      <c r="H359" s="2206"/>
      <c r="I359" s="2207"/>
      <c r="J359" s="2203" t="s">
        <v>676</v>
      </c>
      <c r="K359" s="2152"/>
      <c r="L359" s="2152"/>
      <c r="M359" s="2152"/>
      <c r="N359" s="2152"/>
      <c r="O359" s="2152"/>
      <c r="P359" s="2113"/>
      <c r="Q359" s="529"/>
      <c r="R359" s="531"/>
      <c r="S359" t="s">
        <v>20</v>
      </c>
      <c r="T359" s="531"/>
      <c r="U359" t="s">
        <v>21</v>
      </c>
      <c r="V359" s="531"/>
      <c r="W359" t="s">
        <v>22</v>
      </c>
      <c r="X359" s="2201"/>
      <c r="Y359" s="2202"/>
      <c r="Z359" s="421"/>
    </row>
    <row r="360" spans="3:26" ht="16.5" customHeight="1">
      <c r="D360" s="2188"/>
      <c r="E360" s="2189"/>
      <c r="F360" s="2189"/>
      <c r="G360" s="2188"/>
      <c r="H360" s="2189"/>
      <c r="I360" s="2189"/>
      <c r="J360" s="529"/>
      <c r="K360" s="531"/>
      <c r="L360" t="s">
        <v>20</v>
      </c>
      <c r="M360" s="532"/>
      <c r="N360" s="226" t="s">
        <v>21</v>
      </c>
      <c r="O360" s="531"/>
      <c r="P360" t="s">
        <v>22</v>
      </c>
      <c r="Q360" s="529"/>
      <c r="R360" s="533"/>
      <c r="S360" s="6" t="s">
        <v>20</v>
      </c>
      <c r="T360" s="533"/>
      <c r="U360" s="6" t="s">
        <v>21</v>
      </c>
      <c r="V360" s="533"/>
      <c r="W360" s="6" t="s">
        <v>22</v>
      </c>
      <c r="X360" s="2197"/>
      <c r="Y360" s="2198"/>
      <c r="Z360" s="421" t="s">
        <v>1749</v>
      </c>
    </row>
    <row r="361" spans="3:26" ht="16.5" customHeight="1">
      <c r="D361" s="2190"/>
      <c r="E361" s="2191"/>
      <c r="F361" s="2191"/>
      <c r="G361" s="2194"/>
      <c r="H361" s="2195"/>
      <c r="I361" s="2196"/>
      <c r="J361" s="2112"/>
      <c r="K361" s="2113"/>
      <c r="L361" s="530"/>
      <c r="M361" s="382" t="s">
        <v>111</v>
      </c>
      <c r="N361" s="381"/>
      <c r="O361" s="2203"/>
      <c r="P361" s="2204"/>
      <c r="Q361" s="2112"/>
      <c r="R361" s="2152"/>
      <c r="S361" s="2152"/>
      <c r="T361" s="2152"/>
      <c r="U361" s="2152"/>
      <c r="V361" s="2152"/>
      <c r="W361" s="2152"/>
      <c r="X361" s="2199"/>
      <c r="Y361" s="2200"/>
      <c r="Z361" s="421"/>
    </row>
    <row r="362" spans="3:26" ht="16.5" customHeight="1">
      <c r="D362" s="2192"/>
      <c r="E362" s="2193"/>
      <c r="F362" s="2193"/>
      <c r="G362" s="2205"/>
      <c r="H362" s="2206"/>
      <c r="I362" s="2207"/>
      <c r="J362" s="2112"/>
      <c r="K362" s="2152"/>
      <c r="L362" s="2152"/>
      <c r="M362" s="2152"/>
      <c r="N362" s="2152"/>
      <c r="O362" s="2152"/>
      <c r="P362" s="2113"/>
      <c r="Q362" s="529"/>
      <c r="R362" s="529"/>
      <c r="S362" s="10" t="s">
        <v>20</v>
      </c>
      <c r="T362" s="529"/>
      <c r="U362" s="10" t="s">
        <v>21</v>
      </c>
      <c r="V362" s="529"/>
      <c r="W362" s="10" t="s">
        <v>22</v>
      </c>
      <c r="X362" s="2201"/>
      <c r="Y362" s="2202"/>
      <c r="Z362" s="421"/>
    </row>
    <row r="363" spans="3:26" ht="16.5" customHeight="1">
      <c r="D363" s="2188"/>
      <c r="E363" s="2189"/>
      <c r="F363" s="2189"/>
      <c r="G363" s="2188"/>
      <c r="H363" s="2189"/>
      <c r="I363" s="2189"/>
      <c r="J363" s="529"/>
      <c r="K363" s="531"/>
      <c r="L363" t="s">
        <v>20</v>
      </c>
      <c r="M363" s="532"/>
      <c r="N363" s="226" t="s">
        <v>21</v>
      </c>
      <c r="O363" s="531"/>
      <c r="P363" t="s">
        <v>22</v>
      </c>
      <c r="Q363" s="529"/>
      <c r="R363" s="533"/>
      <c r="S363" s="6" t="s">
        <v>20</v>
      </c>
      <c r="T363" s="533"/>
      <c r="U363" s="6" t="s">
        <v>21</v>
      </c>
      <c r="V363" s="533"/>
      <c r="W363" s="6" t="s">
        <v>22</v>
      </c>
      <c r="X363" s="2197"/>
      <c r="Y363" s="2198"/>
      <c r="Z363" s="421" t="s">
        <v>1749</v>
      </c>
    </row>
    <row r="364" spans="3:26" ht="16.5" customHeight="1">
      <c r="D364" s="2190"/>
      <c r="E364" s="2191"/>
      <c r="F364" s="2191"/>
      <c r="G364" s="2194"/>
      <c r="H364" s="2195"/>
      <c r="I364" s="2196"/>
      <c r="J364" s="2112"/>
      <c r="K364" s="2113"/>
      <c r="L364" s="530"/>
      <c r="M364" s="382" t="s">
        <v>111</v>
      </c>
      <c r="N364" s="381"/>
      <c r="O364" s="2203"/>
      <c r="P364" s="2204"/>
      <c r="Q364" s="2112"/>
      <c r="R364" s="2152"/>
      <c r="S364" s="2152"/>
      <c r="T364" s="2152"/>
      <c r="U364" s="2152"/>
      <c r="V364" s="2152"/>
      <c r="W364" s="2152"/>
      <c r="X364" s="2199"/>
      <c r="Y364" s="2200"/>
      <c r="Z364" s="421"/>
    </row>
    <row r="365" spans="3:26" ht="16.5" customHeight="1">
      <c r="D365" s="2192"/>
      <c r="E365" s="2193"/>
      <c r="F365" s="2193"/>
      <c r="G365" s="2205"/>
      <c r="H365" s="2206"/>
      <c r="I365" s="2207"/>
      <c r="J365" s="2112"/>
      <c r="K365" s="2152"/>
      <c r="L365" s="2152"/>
      <c r="M365" s="2152"/>
      <c r="N365" s="2152"/>
      <c r="O365" s="2152"/>
      <c r="P365" s="2113"/>
      <c r="Q365" s="529"/>
      <c r="R365" s="529"/>
      <c r="S365" s="10" t="s">
        <v>20</v>
      </c>
      <c r="T365" s="529"/>
      <c r="U365" s="10" t="s">
        <v>21</v>
      </c>
      <c r="V365" s="529"/>
      <c r="W365" s="10" t="s">
        <v>22</v>
      </c>
      <c r="X365" s="2201"/>
      <c r="Y365" s="2202"/>
      <c r="Z365" s="421"/>
    </row>
    <row r="366" spans="3:26" ht="16.5" customHeight="1">
      <c r="D366" s="2188"/>
      <c r="E366" s="2189"/>
      <c r="F366" s="2189"/>
      <c r="G366" s="2188"/>
      <c r="H366" s="2189"/>
      <c r="I366" s="2189"/>
      <c r="J366" s="529"/>
      <c r="K366" s="531"/>
      <c r="L366" t="s">
        <v>20</v>
      </c>
      <c r="M366" s="532"/>
      <c r="N366" s="226" t="s">
        <v>21</v>
      </c>
      <c r="O366" s="531"/>
      <c r="P366" t="s">
        <v>22</v>
      </c>
      <c r="Q366" s="529"/>
      <c r="R366" s="533"/>
      <c r="S366" s="6" t="s">
        <v>20</v>
      </c>
      <c r="T366" s="533"/>
      <c r="U366" s="6" t="s">
        <v>21</v>
      </c>
      <c r="V366" s="533"/>
      <c r="W366" s="6" t="s">
        <v>22</v>
      </c>
      <c r="X366" s="2197"/>
      <c r="Y366" s="2198"/>
      <c r="Z366" s="421" t="s">
        <v>1749</v>
      </c>
    </row>
    <row r="367" spans="3:26" ht="16.5" customHeight="1">
      <c r="D367" s="2190"/>
      <c r="E367" s="2191"/>
      <c r="F367" s="2191"/>
      <c r="G367" s="2194"/>
      <c r="H367" s="2195"/>
      <c r="I367" s="2196"/>
      <c r="J367" s="2112"/>
      <c r="K367" s="2113"/>
      <c r="L367" s="530"/>
      <c r="M367" s="382" t="s">
        <v>111</v>
      </c>
      <c r="N367" s="381"/>
      <c r="O367" s="2203"/>
      <c r="P367" s="2204"/>
      <c r="Q367" s="2112"/>
      <c r="R367" s="2152"/>
      <c r="S367" s="2152"/>
      <c r="T367" s="2152"/>
      <c r="U367" s="2152"/>
      <c r="V367" s="2152"/>
      <c r="W367" s="2152"/>
      <c r="X367" s="2199"/>
      <c r="Y367" s="2200"/>
      <c r="Z367" s="421"/>
    </row>
    <row r="368" spans="3:26" ht="16.5" customHeight="1">
      <c r="D368" s="2192"/>
      <c r="E368" s="2193"/>
      <c r="F368" s="2193"/>
      <c r="G368" s="2205"/>
      <c r="H368" s="2206"/>
      <c r="I368" s="2207"/>
      <c r="J368" s="2112"/>
      <c r="K368" s="2152"/>
      <c r="L368" s="2152"/>
      <c r="M368" s="2152"/>
      <c r="N368" s="2152"/>
      <c r="O368" s="2152"/>
      <c r="P368" s="2113"/>
      <c r="Q368" s="529"/>
      <c r="R368" s="529"/>
      <c r="S368" s="10" t="s">
        <v>20</v>
      </c>
      <c r="T368" s="529"/>
      <c r="U368" s="10" t="s">
        <v>21</v>
      </c>
      <c r="V368" s="529"/>
      <c r="W368" s="10" t="s">
        <v>22</v>
      </c>
      <c r="X368" s="2201"/>
      <c r="Y368" s="2202"/>
      <c r="Z368" s="421"/>
    </row>
    <row r="369" spans="3:26" ht="16.5" customHeight="1">
      <c r="D369" s="2188"/>
      <c r="E369" s="2189"/>
      <c r="F369" s="2189"/>
      <c r="G369" s="2188"/>
      <c r="H369" s="2189"/>
      <c r="I369" s="2189"/>
      <c r="J369" s="529"/>
      <c r="K369" s="531"/>
      <c r="L369" t="s">
        <v>20</v>
      </c>
      <c r="M369" s="532"/>
      <c r="N369" s="226" t="s">
        <v>21</v>
      </c>
      <c r="O369" s="531"/>
      <c r="P369" t="s">
        <v>22</v>
      </c>
      <c r="Q369" s="529"/>
      <c r="R369" s="533"/>
      <c r="S369" s="6" t="s">
        <v>20</v>
      </c>
      <c r="T369" s="533"/>
      <c r="U369" s="6" t="s">
        <v>21</v>
      </c>
      <c r="V369" s="533"/>
      <c r="W369" s="6" t="s">
        <v>22</v>
      </c>
      <c r="X369" s="2197"/>
      <c r="Y369" s="2198"/>
      <c r="Z369" s="421" t="s">
        <v>1749</v>
      </c>
    </row>
    <row r="370" spans="3:26" ht="16.5" customHeight="1">
      <c r="D370" s="2190"/>
      <c r="E370" s="2191"/>
      <c r="F370" s="2191"/>
      <c r="G370" s="2194"/>
      <c r="H370" s="2195"/>
      <c r="I370" s="2196"/>
      <c r="J370" s="2112"/>
      <c r="K370" s="2113"/>
      <c r="L370" s="530"/>
      <c r="M370" s="382" t="s">
        <v>111</v>
      </c>
      <c r="N370" s="381"/>
      <c r="O370" s="2203"/>
      <c r="P370" s="2204"/>
      <c r="Q370" s="2112"/>
      <c r="R370" s="2152"/>
      <c r="S370" s="2152"/>
      <c r="T370" s="2152"/>
      <c r="U370" s="2152"/>
      <c r="V370" s="2152"/>
      <c r="W370" s="2152"/>
      <c r="X370" s="2199"/>
      <c r="Y370" s="2200"/>
      <c r="Z370" s="421"/>
    </row>
    <row r="371" spans="3:26" ht="16.5" customHeight="1">
      <c r="D371" s="2192"/>
      <c r="E371" s="2193"/>
      <c r="F371" s="2193"/>
      <c r="G371" s="2205"/>
      <c r="H371" s="2206"/>
      <c r="I371" s="2207"/>
      <c r="J371" s="2112"/>
      <c r="K371" s="2152"/>
      <c r="L371" s="2152"/>
      <c r="M371" s="2152"/>
      <c r="N371" s="2152"/>
      <c r="O371" s="2152"/>
      <c r="P371" s="2113"/>
      <c r="Q371" s="529"/>
      <c r="R371" s="529"/>
      <c r="S371" s="10" t="s">
        <v>20</v>
      </c>
      <c r="T371" s="529"/>
      <c r="U371" s="10" t="s">
        <v>21</v>
      </c>
      <c r="V371" s="529"/>
      <c r="W371" s="10" t="s">
        <v>22</v>
      </c>
      <c r="X371" s="2201"/>
      <c r="Y371" s="2202"/>
      <c r="Z371" s="421"/>
    </row>
    <row r="372" spans="3:26" ht="16.5" customHeight="1">
      <c r="E372" s="2" t="s">
        <v>756</v>
      </c>
      <c r="F372" s="5"/>
      <c r="Z372" s="421"/>
    </row>
    <row r="373" spans="3:26" ht="16.5" customHeight="1">
      <c r="E373" s="5" t="s">
        <v>651</v>
      </c>
      <c r="F373" s="5"/>
      <c r="Z373" s="421"/>
    </row>
    <row r="374" spans="3:26" ht="16.5" customHeight="1">
      <c r="E374" s="5" t="s">
        <v>438</v>
      </c>
      <c r="F374" s="5"/>
      <c r="Z374" s="421"/>
    </row>
    <row r="375" spans="3:26" ht="16.5" customHeight="1">
      <c r="E375" s="5" t="s">
        <v>439</v>
      </c>
      <c r="F375" s="5"/>
      <c r="Z375" s="421"/>
    </row>
    <row r="376" spans="3:26" ht="9.6" customHeight="1">
      <c r="Z376" s="421"/>
    </row>
    <row r="377" spans="3:26" ht="16.5" customHeight="1">
      <c r="C377" s="62" t="s">
        <v>1728</v>
      </c>
      <c r="D377" s="64"/>
      <c r="E377" s="64"/>
      <c r="F377" s="64"/>
      <c r="G377" s="64"/>
      <c r="H377" s="64"/>
      <c r="I377" s="64"/>
      <c r="J377" s="64"/>
      <c r="K377" s="64"/>
      <c r="L377" s="64"/>
      <c r="M377" s="64"/>
      <c r="N377" s="64"/>
      <c r="O377" s="64"/>
      <c r="P377" s="64"/>
      <c r="Q377" s="64"/>
      <c r="R377" s="64"/>
      <c r="S377" s="64"/>
      <c r="T377" s="64"/>
      <c r="U377" s="64"/>
      <c r="V377" s="64"/>
      <c r="W377" s="64"/>
      <c r="X377" s="64"/>
      <c r="Y377" s="64"/>
      <c r="Z377" s="421"/>
    </row>
    <row r="378" spans="3:26" ht="16.5" customHeight="1">
      <c r="C378" s="64"/>
      <c r="D378" s="64" t="s">
        <v>1715</v>
      </c>
      <c r="E378" s="64"/>
      <c r="F378" s="64"/>
      <c r="G378" s="64"/>
      <c r="H378" s="64"/>
      <c r="I378" s="64"/>
      <c r="J378" s="64"/>
      <c r="K378" s="64"/>
      <c r="L378" s="64"/>
      <c r="M378" s="64"/>
      <c r="N378" s="64"/>
      <c r="O378" s="64"/>
      <c r="P378" s="64"/>
      <c r="Q378" s="64"/>
      <c r="R378" s="64"/>
      <c r="S378" s="64"/>
      <c r="T378" s="64"/>
      <c r="U378" s="64"/>
      <c r="V378" s="64"/>
      <c r="W378" s="64"/>
      <c r="X378" s="64"/>
      <c r="Y378" s="64"/>
      <c r="Z378" s="421"/>
    </row>
    <row r="379" spans="3:26" ht="16.5" customHeight="1">
      <c r="C379" s="64"/>
      <c r="D379" s="1287"/>
      <c r="E379" s="987"/>
      <c r="F379" s="987"/>
      <c r="G379" s="1095" t="s">
        <v>1716</v>
      </c>
      <c r="H379" s="1095"/>
      <c r="I379" s="1095"/>
      <c r="J379" s="776" t="s">
        <v>629</v>
      </c>
      <c r="K379" s="776"/>
      <c r="L379" s="776"/>
      <c r="M379" s="534"/>
      <c r="N379" s="64"/>
      <c r="O379" s="64"/>
      <c r="P379" s="64"/>
      <c r="Q379" s="64"/>
      <c r="R379" s="64"/>
      <c r="S379" s="64"/>
      <c r="T379" s="64"/>
      <c r="U379" s="64"/>
      <c r="V379" s="64"/>
      <c r="W379" s="64"/>
      <c r="X379" s="64"/>
      <c r="Y379" s="64"/>
      <c r="Z379" s="421"/>
    </row>
    <row r="380" spans="3:26" ht="18.600000000000001" customHeight="1">
      <c r="C380" s="64"/>
      <c r="D380" s="803" t="s">
        <v>1430</v>
      </c>
      <c r="E380" s="1288"/>
      <c r="F380" s="1288"/>
      <c r="G380" s="1771" t="s">
        <v>562</v>
      </c>
      <c r="H380" s="1772"/>
      <c r="I380" s="2308"/>
      <c r="J380" s="1771" t="s">
        <v>743</v>
      </c>
      <c r="K380" s="1772"/>
      <c r="L380" s="2308"/>
      <c r="M380" s="534"/>
      <c r="N380" s="64"/>
      <c r="O380" s="64"/>
      <c r="P380" s="64"/>
      <c r="Q380" s="64"/>
      <c r="R380" s="64"/>
      <c r="S380" s="64"/>
      <c r="T380" s="64"/>
      <c r="U380" s="64"/>
      <c r="V380" s="64"/>
      <c r="W380" s="64"/>
      <c r="X380" s="64"/>
      <c r="Y380" s="64"/>
      <c r="Z380" s="421" t="s">
        <v>1718</v>
      </c>
    </row>
    <row r="381" spans="3:26" ht="16.5" customHeight="1">
      <c r="C381" s="64"/>
      <c r="D381" s="64"/>
      <c r="E381" s="147" t="s">
        <v>1717</v>
      </c>
      <c r="F381" s="64"/>
      <c r="G381" s="64"/>
      <c r="H381" s="64"/>
      <c r="I381" s="64"/>
      <c r="J381" s="64"/>
      <c r="K381" s="64"/>
      <c r="L381" s="64"/>
      <c r="M381" s="64"/>
      <c r="N381" s="64"/>
      <c r="O381" s="64"/>
      <c r="P381" s="64"/>
      <c r="Q381" s="64"/>
      <c r="R381" s="64"/>
      <c r="S381" s="64"/>
      <c r="T381" s="64"/>
      <c r="U381" s="64"/>
      <c r="V381" s="64"/>
      <c r="W381" s="64"/>
      <c r="X381" s="64"/>
      <c r="Y381" s="64"/>
      <c r="Z381" s="421"/>
    </row>
    <row r="382" spans="3:26" ht="16.5" customHeight="1">
      <c r="C382" s="64"/>
      <c r="D382" s="64"/>
      <c r="E382" s="1042" t="s">
        <v>1769</v>
      </c>
      <c r="F382" s="1042"/>
      <c r="G382" s="1042"/>
      <c r="H382" s="1042"/>
      <c r="I382" s="1042"/>
      <c r="J382" s="1042"/>
      <c r="K382" s="1042"/>
      <c r="L382" s="1042"/>
      <c r="M382" s="1042"/>
      <c r="N382" s="1042"/>
      <c r="O382" s="1042"/>
      <c r="P382" s="1042"/>
      <c r="Q382" s="1042"/>
      <c r="R382" s="1042"/>
      <c r="S382" s="1042"/>
      <c r="T382" s="1042"/>
      <c r="U382" s="1042"/>
      <c r="V382" s="1042"/>
      <c r="W382" s="1042"/>
      <c r="X382" s="1042"/>
      <c r="Y382" s="1042"/>
      <c r="Z382" s="421"/>
    </row>
    <row r="383" spans="3:26" ht="8.1" customHeight="1">
      <c r="C383" s="64"/>
      <c r="D383" s="64"/>
      <c r="E383" s="64"/>
      <c r="F383" s="64"/>
      <c r="G383" s="64"/>
      <c r="H383" s="64"/>
      <c r="I383" s="64"/>
      <c r="J383" s="64"/>
      <c r="K383" s="64"/>
      <c r="L383" s="64"/>
      <c r="M383" s="64"/>
      <c r="N383" s="64"/>
      <c r="O383" s="64"/>
      <c r="P383" s="64"/>
      <c r="Q383" s="64"/>
      <c r="R383" s="64"/>
      <c r="S383" s="64"/>
      <c r="T383" s="64"/>
      <c r="U383" s="64"/>
      <c r="V383" s="64"/>
      <c r="W383" s="64"/>
      <c r="X383" s="64"/>
      <c r="Y383" s="64"/>
      <c r="Z383" s="421"/>
    </row>
    <row r="384" spans="3:26" ht="16.5" customHeight="1">
      <c r="C384" s="64"/>
      <c r="D384" s="64" t="s">
        <v>1799</v>
      </c>
      <c r="E384" s="64"/>
      <c r="F384" s="64"/>
      <c r="G384" s="64"/>
      <c r="H384" s="64"/>
      <c r="I384" s="64"/>
      <c r="J384" s="64"/>
      <c r="K384" s="64"/>
      <c r="L384" s="64"/>
      <c r="M384" s="64"/>
      <c r="N384" s="64"/>
      <c r="O384" s="64"/>
      <c r="P384" s="64"/>
      <c r="Q384" s="64"/>
      <c r="R384" s="64"/>
      <c r="S384" s="64"/>
      <c r="T384" s="64"/>
      <c r="U384" s="64"/>
      <c r="V384" s="64"/>
      <c r="W384" s="64"/>
      <c r="X384" s="64"/>
      <c r="Y384" s="64"/>
      <c r="Z384" s="421"/>
    </row>
    <row r="385" spans="3:26" ht="16.5" customHeight="1">
      <c r="C385" s="64"/>
      <c r="D385" s="987"/>
      <c r="E385" s="987"/>
      <c r="F385" s="987"/>
      <c r="G385" s="809" t="s">
        <v>114</v>
      </c>
      <c r="H385" s="809"/>
      <c r="I385" s="809"/>
      <c r="J385" s="776" t="s">
        <v>119</v>
      </c>
      <c r="K385" s="776"/>
      <c r="L385" s="776"/>
      <c r="M385" s="776"/>
      <c r="N385" s="776"/>
      <c r="O385" s="776"/>
      <c r="P385" s="776"/>
      <c r="Q385" s="776"/>
      <c r="R385" s="776"/>
      <c r="S385" s="776"/>
      <c r="T385" s="776"/>
      <c r="U385" s="776"/>
      <c r="V385" s="64"/>
      <c r="W385" s="64"/>
      <c r="X385" s="64"/>
      <c r="Y385" s="64"/>
      <c r="Z385" s="421"/>
    </row>
    <row r="386" spans="3:26" ht="16.5" customHeight="1">
      <c r="C386" s="64"/>
      <c r="D386" s="987"/>
      <c r="E386" s="987"/>
      <c r="F386" s="987"/>
      <c r="G386" s="1285" t="s">
        <v>115</v>
      </c>
      <c r="H386" s="1285"/>
      <c r="I386" s="1286"/>
      <c r="J386" s="809" t="s">
        <v>116</v>
      </c>
      <c r="K386" s="809"/>
      <c r="L386" s="809"/>
      <c r="M386" s="776"/>
      <c r="N386" s="776" t="s">
        <v>117</v>
      </c>
      <c r="O386" s="776"/>
      <c r="P386" s="776"/>
      <c r="Q386" s="776"/>
      <c r="R386" s="809" t="s">
        <v>118</v>
      </c>
      <c r="S386" s="809"/>
      <c r="T386" s="809"/>
      <c r="U386" s="776"/>
      <c r="V386" s="64"/>
      <c r="W386" s="64"/>
      <c r="X386" s="64"/>
      <c r="Y386" s="64"/>
      <c r="Z386" s="421"/>
    </row>
    <row r="387" spans="3:26" ht="18" customHeight="1">
      <c r="C387" s="64"/>
      <c r="D387" s="774" t="s">
        <v>112</v>
      </c>
      <c r="E387" s="774"/>
      <c r="F387" s="883"/>
      <c r="G387" s="2353">
        <v>18</v>
      </c>
      <c r="H387" s="2354"/>
      <c r="I387" s="464" t="s">
        <v>49</v>
      </c>
      <c r="J387" s="2355">
        <v>0</v>
      </c>
      <c r="K387" s="2356"/>
      <c r="L387" s="2357"/>
      <c r="M387" s="465" t="s">
        <v>121</v>
      </c>
      <c r="N387" s="1404"/>
      <c r="O387" s="1404"/>
      <c r="P387" s="1404"/>
      <c r="Q387" s="1022"/>
      <c r="R387" s="2355">
        <v>36000</v>
      </c>
      <c r="S387" s="2356"/>
      <c r="T387" s="2357"/>
      <c r="U387" s="465" t="s">
        <v>121</v>
      </c>
      <c r="V387" s="64"/>
      <c r="W387" s="64"/>
      <c r="X387" s="64"/>
      <c r="Y387" s="64"/>
      <c r="Z387" s="421"/>
    </row>
    <row r="388" spans="3:26" ht="18" customHeight="1">
      <c r="C388" s="64"/>
      <c r="D388" s="774" t="s">
        <v>113</v>
      </c>
      <c r="E388" s="774"/>
      <c r="F388" s="883"/>
      <c r="G388" s="2353">
        <v>21</v>
      </c>
      <c r="H388" s="2354"/>
      <c r="I388" s="465" t="s">
        <v>49</v>
      </c>
      <c r="J388" s="1021"/>
      <c r="K388" s="1021"/>
      <c r="L388" s="1021"/>
      <c r="M388" s="1022"/>
      <c r="N388" s="2355">
        <v>0</v>
      </c>
      <c r="O388" s="2356"/>
      <c r="P388" s="2357"/>
      <c r="Q388" s="465" t="s">
        <v>121</v>
      </c>
      <c r="R388" s="2355">
        <v>42000</v>
      </c>
      <c r="S388" s="2356"/>
      <c r="T388" s="2357"/>
      <c r="U388" s="465" t="s">
        <v>121</v>
      </c>
      <c r="V388" s="64"/>
      <c r="W388" s="64"/>
      <c r="X388" s="64"/>
      <c r="Y388" s="64"/>
      <c r="Z388" s="421"/>
    </row>
    <row r="389" spans="3:26" ht="16.5" customHeight="1">
      <c r="C389" s="64"/>
      <c r="D389" s="64"/>
      <c r="E389" s="147" t="s">
        <v>652</v>
      </c>
      <c r="F389" s="64"/>
      <c r="G389" s="64"/>
      <c r="H389" s="64"/>
      <c r="I389" s="64"/>
      <c r="J389" s="64"/>
      <c r="K389" s="64"/>
      <c r="L389" s="64"/>
      <c r="M389" s="64"/>
      <c r="N389" s="64"/>
      <c r="O389" s="64"/>
      <c r="P389" s="64"/>
      <c r="Q389" s="64"/>
      <c r="R389" s="64"/>
      <c r="S389" s="64"/>
      <c r="T389" s="64"/>
      <c r="U389" s="64"/>
      <c r="V389" s="64"/>
      <c r="W389" s="64"/>
      <c r="X389" s="64"/>
      <c r="Y389" s="64"/>
      <c r="Z389" s="421"/>
    </row>
    <row r="390" spans="3:26" ht="16.5" customHeight="1">
      <c r="C390" s="64"/>
      <c r="D390" s="64"/>
      <c r="E390" s="147" t="s">
        <v>1632</v>
      </c>
      <c r="F390" s="64"/>
      <c r="G390" s="64"/>
      <c r="H390" s="64"/>
      <c r="I390" s="64"/>
      <c r="J390" s="64"/>
      <c r="K390" s="64"/>
      <c r="L390" s="64"/>
      <c r="M390" s="64"/>
      <c r="N390" s="64"/>
      <c r="O390" s="64"/>
      <c r="P390" s="64"/>
      <c r="Q390" s="64"/>
      <c r="R390" s="64"/>
      <c r="S390" s="64"/>
      <c r="T390" s="64"/>
      <c r="U390" s="64"/>
      <c r="V390" s="64"/>
      <c r="W390" s="64"/>
      <c r="X390" s="64"/>
      <c r="Y390" s="64"/>
      <c r="Z390" s="421"/>
    </row>
    <row r="391" spans="3:26" ht="9.6" customHeight="1">
      <c r="C391" s="64"/>
      <c r="D391" s="64"/>
      <c r="E391" s="64"/>
      <c r="F391" s="64"/>
      <c r="G391" s="64"/>
      <c r="H391" s="64"/>
      <c r="I391" s="64"/>
      <c r="J391" s="64"/>
      <c r="K391" s="64"/>
      <c r="L391" s="64"/>
      <c r="M391" s="64"/>
      <c r="N391" s="64"/>
      <c r="O391" s="64"/>
      <c r="P391" s="64"/>
      <c r="Q391" s="64"/>
      <c r="R391" s="64"/>
      <c r="S391" s="64"/>
      <c r="T391" s="64"/>
      <c r="U391" s="64"/>
      <c r="V391" s="64"/>
      <c r="W391" s="64"/>
      <c r="X391" s="64"/>
      <c r="Y391" s="64"/>
      <c r="Z391" s="421"/>
    </row>
    <row r="392" spans="3:26" ht="16.5" customHeight="1">
      <c r="C392" s="62" t="s">
        <v>228</v>
      </c>
      <c r="D392" s="64"/>
      <c r="E392" s="64"/>
      <c r="F392" s="64"/>
      <c r="G392" s="64"/>
      <c r="H392" s="64"/>
      <c r="I392" s="64"/>
      <c r="J392" s="64"/>
      <c r="K392" s="64"/>
      <c r="L392" s="64"/>
      <c r="M392" s="64"/>
      <c r="N392" s="64"/>
      <c r="O392" s="64"/>
      <c r="P392" s="64"/>
      <c r="Q392" s="64"/>
      <c r="R392" s="64"/>
      <c r="S392" s="64"/>
      <c r="T392" s="64"/>
      <c r="U392" s="64"/>
      <c r="V392" s="64"/>
      <c r="W392" s="64"/>
      <c r="X392" s="64"/>
      <c r="Y392" s="64"/>
      <c r="Z392" s="421"/>
    </row>
    <row r="393" spans="3:26" ht="32.450000000000003" customHeight="1">
      <c r="C393" s="64"/>
      <c r="D393" s="987"/>
      <c r="E393" s="987"/>
      <c r="F393" s="987"/>
      <c r="G393" s="987"/>
      <c r="H393" s="962" t="s">
        <v>123</v>
      </c>
      <c r="I393" s="809"/>
      <c r="J393" s="962" t="s">
        <v>1633</v>
      </c>
      <c r="K393" s="962"/>
      <c r="L393" s="962"/>
      <c r="M393" s="962" t="s">
        <v>124</v>
      </c>
      <c r="N393" s="809"/>
      <c r="O393" s="962" t="s">
        <v>125</v>
      </c>
      <c r="P393" s="809"/>
      <c r="Q393" s="64"/>
      <c r="R393" s="64"/>
      <c r="S393" s="64"/>
      <c r="T393" s="64"/>
      <c r="U393" s="64"/>
      <c r="V393" s="64"/>
      <c r="W393" s="64"/>
      <c r="X393" s="64"/>
      <c r="Y393" s="64"/>
      <c r="Z393" s="421"/>
    </row>
    <row r="394" spans="3:26" ht="18" customHeight="1">
      <c r="C394" s="64"/>
      <c r="D394" s="519" t="s">
        <v>122</v>
      </c>
      <c r="E394" s="519"/>
      <c r="F394" s="519"/>
      <c r="G394" s="428"/>
      <c r="H394" s="2150" t="s">
        <v>570</v>
      </c>
      <c r="I394" s="2150"/>
      <c r="J394" s="2151" t="s">
        <v>670</v>
      </c>
      <c r="K394" s="2151"/>
      <c r="L394" s="2151"/>
      <c r="M394" s="2150" t="s">
        <v>570</v>
      </c>
      <c r="N394" s="2150"/>
      <c r="O394" s="2150" t="s">
        <v>605</v>
      </c>
      <c r="P394" s="2150"/>
      <c r="Q394" s="64"/>
      <c r="R394" s="64"/>
      <c r="S394" s="64"/>
      <c r="T394" s="64"/>
      <c r="U394" s="64"/>
      <c r="V394" s="64"/>
      <c r="W394" s="64"/>
      <c r="X394" s="64"/>
      <c r="Y394" s="64"/>
      <c r="Z394" s="421" t="s">
        <v>1601</v>
      </c>
    </row>
    <row r="395" spans="3:26" ht="16.5" customHeight="1">
      <c r="C395" s="64"/>
      <c r="D395" s="64"/>
      <c r="E395" s="147" t="s">
        <v>653</v>
      </c>
      <c r="F395" s="64"/>
      <c r="G395" s="64"/>
      <c r="H395" s="64"/>
      <c r="I395" s="64"/>
      <c r="J395" s="64"/>
      <c r="K395" s="64"/>
      <c r="L395" s="64"/>
      <c r="M395" s="64"/>
      <c r="N395" s="64"/>
      <c r="O395" s="64"/>
      <c r="P395" s="64"/>
      <c r="Q395" s="64"/>
      <c r="R395" s="64"/>
      <c r="S395" s="64"/>
      <c r="T395" s="64"/>
      <c r="U395" s="64"/>
      <c r="V395" s="64"/>
      <c r="W395" s="64"/>
      <c r="X395" s="64"/>
      <c r="Y395" s="64"/>
      <c r="Z395" s="421"/>
    </row>
    <row r="396" spans="3:26" ht="9.6" customHeight="1">
      <c r="C396" s="64"/>
      <c r="D396" s="64"/>
      <c r="E396" s="64"/>
      <c r="F396" s="64"/>
      <c r="G396" s="64"/>
      <c r="H396" s="64"/>
      <c r="I396" s="64"/>
      <c r="J396" s="64"/>
      <c r="K396" s="64"/>
      <c r="L396" s="64"/>
      <c r="M396" s="64"/>
      <c r="N396" s="64"/>
      <c r="O396" s="64"/>
      <c r="P396" s="64"/>
      <c r="Q396" s="64"/>
      <c r="R396" s="64"/>
      <c r="S396" s="535"/>
      <c r="T396" s="64"/>
      <c r="U396" s="64"/>
      <c r="V396" s="64"/>
      <c r="W396" s="64"/>
      <c r="X396" s="64"/>
      <c r="Y396" s="64"/>
      <c r="Z396" s="421"/>
    </row>
    <row r="397" spans="3:26" ht="15.6" customHeight="1">
      <c r="P397" s="1618" t="s">
        <v>32</v>
      </c>
      <c r="Q397" s="1618"/>
      <c r="R397" s="1618"/>
      <c r="S397" s="1619" t="str">
        <f>$Q$10</f>
        <v>学校法人○△学園</v>
      </c>
      <c r="T397" s="1619"/>
      <c r="U397" s="1619"/>
      <c r="V397" s="1619"/>
      <c r="W397" s="1619"/>
      <c r="X397" s="1619"/>
      <c r="Z397" s="421"/>
    </row>
    <row r="398" spans="3:26" ht="16.5" customHeight="1">
      <c r="C398" s="13" t="s">
        <v>668</v>
      </c>
      <c r="Z398" s="421"/>
    </row>
    <row r="399" spans="3:26" ht="16.5" customHeight="1">
      <c r="D399" s="23" t="s">
        <v>126</v>
      </c>
      <c r="E399" s="50"/>
      <c r="F399" s="50"/>
      <c r="G399" s="50"/>
      <c r="H399" s="63"/>
      <c r="I399" s="63"/>
      <c r="J399" s="63"/>
      <c r="K399" s="63"/>
      <c r="L399" s="153"/>
      <c r="M399" s="1780" t="s">
        <v>727</v>
      </c>
      <c r="N399" s="1698"/>
      <c r="O399" s="1626"/>
      <c r="P399" s="1626"/>
      <c r="Q399" s="1759"/>
      <c r="R399" s="1760"/>
      <c r="S399" s="42"/>
      <c r="Z399" s="421" t="s">
        <v>1541</v>
      </c>
    </row>
    <row r="400" spans="3:26" ht="30" customHeight="1">
      <c r="D400" s="1735" t="s">
        <v>737</v>
      </c>
      <c r="E400" s="1759"/>
      <c r="F400" s="1759"/>
      <c r="G400" s="1759"/>
      <c r="H400" s="1759"/>
      <c r="I400" s="23" t="s">
        <v>669</v>
      </c>
      <c r="J400" s="50"/>
      <c r="K400" s="50"/>
      <c r="L400" s="229"/>
      <c r="M400" s="2177" t="s">
        <v>1018</v>
      </c>
      <c r="N400" s="2178"/>
      <c r="O400" s="2179"/>
      <c r="P400" s="2179"/>
      <c r="Q400" s="2179"/>
      <c r="R400" s="2179"/>
      <c r="S400" s="2180"/>
      <c r="T400" s="2180"/>
      <c r="U400" s="2180"/>
      <c r="V400" s="2180"/>
      <c r="W400" s="2180"/>
      <c r="X400" s="2181"/>
      <c r="Z400" s="421"/>
    </row>
    <row r="401" spans="3:26" ht="16.5" customHeight="1">
      <c r="D401" s="1840"/>
      <c r="E401" s="1834"/>
      <c r="F401" s="1834"/>
      <c r="G401" s="1834"/>
      <c r="H401" s="1834"/>
      <c r="I401" s="23" t="s">
        <v>229</v>
      </c>
      <c r="J401" s="50"/>
      <c r="K401" s="50"/>
      <c r="L401" s="65"/>
      <c r="M401" s="1709" t="s">
        <v>1019</v>
      </c>
      <c r="N401" s="1710"/>
      <c r="O401" s="1633"/>
      <c r="P401" s="1633"/>
      <c r="Q401" s="1633"/>
      <c r="R401" s="1634"/>
      <c r="S401" s="536"/>
      <c r="T401" s="536"/>
      <c r="U401" s="536"/>
      <c r="V401" s="536"/>
      <c r="W401" s="537"/>
      <c r="X401" s="537"/>
      <c r="Z401" s="421" t="s">
        <v>1542</v>
      </c>
    </row>
    <row r="402" spans="3:26" ht="30" customHeight="1">
      <c r="D402" s="1746"/>
      <c r="E402" s="1674"/>
      <c r="F402" s="1674"/>
      <c r="G402" s="1674"/>
      <c r="H402" s="1674"/>
      <c r="I402" s="2182" t="s">
        <v>1020</v>
      </c>
      <c r="J402" s="2183"/>
      <c r="K402" s="2183"/>
      <c r="L402" s="2184"/>
      <c r="M402" s="2185" t="s">
        <v>1800</v>
      </c>
      <c r="N402" s="2186"/>
      <c r="O402" s="2186"/>
      <c r="P402" s="2186"/>
      <c r="Q402" s="2186"/>
      <c r="R402" s="2186"/>
      <c r="S402" s="2186"/>
      <c r="T402" s="2186"/>
      <c r="U402" s="2186"/>
      <c r="V402" s="2186"/>
      <c r="W402" s="2166"/>
      <c r="X402" s="2187"/>
      <c r="Z402" s="421"/>
    </row>
    <row r="403" spans="3:26" ht="16.5" customHeight="1">
      <c r="E403" s="2" t="s">
        <v>757</v>
      </c>
      <c r="Z403" s="421"/>
    </row>
    <row r="404" spans="3:26" ht="9.6" customHeight="1">
      <c r="Z404" s="421"/>
    </row>
    <row r="405" spans="3:26" ht="16.5" customHeight="1">
      <c r="C405" s="13" t="s">
        <v>127</v>
      </c>
      <c r="Z405" s="421"/>
    </row>
    <row r="406" spans="3:26" ht="16.5" customHeight="1">
      <c r="D406" s="64" t="s">
        <v>597</v>
      </c>
      <c r="E406" s="168" t="s">
        <v>656</v>
      </c>
      <c r="F406" s="71"/>
      <c r="G406" s="71"/>
      <c r="H406" s="71"/>
      <c r="I406" s="148"/>
      <c r="J406" s="85" t="s">
        <v>505</v>
      </c>
      <c r="K406" s="2156" t="s">
        <v>655</v>
      </c>
      <c r="L406" s="2157"/>
      <c r="Z406" s="421"/>
    </row>
    <row r="407" spans="3:26" ht="14.1" customHeight="1">
      <c r="Z407" s="421"/>
    </row>
    <row r="408" spans="3:26" ht="16.5" customHeight="1">
      <c r="D408" s="64" t="s">
        <v>598</v>
      </c>
      <c r="E408" s="168" t="s">
        <v>657</v>
      </c>
      <c r="F408" s="71"/>
      <c r="G408" s="71"/>
      <c r="H408" s="71"/>
      <c r="I408" s="148"/>
      <c r="O408" s="1919" t="s">
        <v>654</v>
      </c>
      <c r="P408" s="1691"/>
      <c r="Q408" s="1691"/>
      <c r="R408" s="1691"/>
      <c r="S408" s="1691"/>
      <c r="T408" s="1691"/>
      <c r="U408" s="1863"/>
      <c r="Z408" s="421"/>
    </row>
    <row r="409" spans="3:26" ht="4.5" customHeight="1">
      <c r="O409" s="2165"/>
      <c r="P409" s="2166"/>
      <c r="Q409" s="2166"/>
      <c r="R409" s="2166"/>
      <c r="S409" s="2166"/>
      <c r="T409" s="2166"/>
      <c r="U409" s="2167"/>
      <c r="Z409" s="421"/>
    </row>
    <row r="410" spans="3:26" ht="32.450000000000003" customHeight="1">
      <c r="D410" s="1722" t="s">
        <v>136</v>
      </c>
      <c r="E410" s="1623"/>
      <c r="F410" s="1623"/>
      <c r="G410" s="1623"/>
      <c r="H410" s="1623"/>
      <c r="I410" s="1630"/>
      <c r="J410" s="1843">
        <v>12345678</v>
      </c>
      <c r="K410" s="1844"/>
      <c r="L410" s="1844"/>
      <c r="M410" s="1845"/>
      <c r="N410" s="21" t="s">
        <v>121</v>
      </c>
      <c r="O410" s="2168"/>
      <c r="P410" s="2169"/>
      <c r="Q410" s="2169"/>
      <c r="R410" s="2169"/>
      <c r="S410" s="2169"/>
      <c r="T410" s="2169"/>
      <c r="U410" s="2170"/>
      <c r="Z410" s="421"/>
    </row>
    <row r="411" spans="3:26" ht="32.450000000000003" customHeight="1">
      <c r="D411" s="1722" t="s">
        <v>137</v>
      </c>
      <c r="E411" s="1623"/>
      <c r="F411" s="1623"/>
      <c r="G411" s="1623"/>
      <c r="H411" s="1623"/>
      <c r="I411" s="1630"/>
      <c r="J411" s="1843">
        <v>12345678</v>
      </c>
      <c r="K411" s="1844"/>
      <c r="L411" s="1844"/>
      <c r="M411" s="1845"/>
      <c r="N411" s="21" t="s">
        <v>121</v>
      </c>
      <c r="O411" s="2171"/>
      <c r="P411" s="2172"/>
      <c r="Q411" s="2172"/>
      <c r="R411" s="2172"/>
      <c r="S411" s="2172"/>
      <c r="T411" s="2172"/>
      <c r="U411" s="2173"/>
      <c r="Z411" s="421"/>
    </row>
    <row r="412" spans="3:26" ht="32.450000000000003" customHeight="1">
      <c r="D412" s="1722" t="s">
        <v>750</v>
      </c>
      <c r="E412" s="1623"/>
      <c r="F412" s="1623"/>
      <c r="G412" s="1623"/>
      <c r="H412" s="1623"/>
      <c r="I412" s="1630"/>
      <c r="J412" s="1843">
        <v>12345678</v>
      </c>
      <c r="K412" s="1844"/>
      <c r="L412" s="1844"/>
      <c r="M412" s="1845"/>
      <c r="N412" s="21" t="s">
        <v>121</v>
      </c>
      <c r="O412" s="2174"/>
      <c r="P412" s="2175"/>
      <c r="Q412" s="2175"/>
      <c r="R412" s="2175"/>
      <c r="S412" s="2175"/>
      <c r="T412" s="2175"/>
      <c r="U412" s="2176"/>
      <c r="Z412" s="421"/>
    </row>
    <row r="413" spans="3:26" ht="16.5" customHeight="1">
      <c r="E413" s="2" t="s">
        <v>138</v>
      </c>
      <c r="Z413" s="421"/>
    </row>
    <row r="414" spans="3:26" ht="9.6" customHeight="1">
      <c r="Z414" s="421"/>
    </row>
    <row r="415" spans="3:26" ht="16.5" customHeight="1">
      <c r="C415" s="13" t="s">
        <v>759</v>
      </c>
      <c r="Z415" s="421"/>
    </row>
    <row r="416" spans="3:26" ht="16.5" customHeight="1">
      <c r="D416" s="23" t="s">
        <v>658</v>
      </c>
      <c r="E416" s="50"/>
      <c r="F416" s="50"/>
      <c r="G416" s="50"/>
      <c r="H416" s="66"/>
      <c r="I416" s="1789" t="s">
        <v>1634</v>
      </c>
      <c r="J416" s="2063"/>
      <c r="K416" s="2063"/>
      <c r="L416" s="2063"/>
      <c r="M416" s="2063"/>
      <c r="N416" s="2063"/>
      <c r="O416" s="2063"/>
      <c r="P416" s="2063"/>
      <c r="Q416" s="1618"/>
      <c r="R416" s="1618"/>
      <c r="S416" s="1618"/>
      <c r="Z416" s="421" t="s">
        <v>1543</v>
      </c>
    </row>
    <row r="417" spans="3:26" ht="3.95" customHeight="1">
      <c r="Z417" s="421"/>
    </row>
    <row r="418" spans="3:26" ht="15.6" customHeight="1">
      <c r="I418" s="2156" t="s">
        <v>660</v>
      </c>
      <c r="J418" s="2157"/>
      <c r="K418" s="147" t="s">
        <v>1706</v>
      </c>
      <c r="Z418" s="421"/>
    </row>
    <row r="419" spans="3:26" ht="16.5" customHeight="1">
      <c r="E419" s="2" t="s">
        <v>139</v>
      </c>
      <c r="Z419" s="421"/>
    </row>
    <row r="420" spans="3:26" ht="9.6" customHeight="1">
      <c r="Z420" s="421"/>
    </row>
    <row r="421" spans="3:26" ht="16.5" customHeight="1">
      <c r="C421" s="13" t="s">
        <v>661</v>
      </c>
      <c r="Z421" s="421"/>
    </row>
    <row r="422" spans="3:26" ht="16.5" customHeight="1">
      <c r="D422" s="2373" t="s">
        <v>145</v>
      </c>
      <c r="E422" s="2373"/>
      <c r="F422" s="2373"/>
      <c r="G422" s="2373"/>
      <c r="H422" s="2373"/>
      <c r="I422" s="2373"/>
      <c r="J422" s="2373"/>
      <c r="K422" s="2373"/>
      <c r="L422" s="2373"/>
      <c r="M422" s="2373"/>
      <c r="N422" s="2373"/>
      <c r="O422" s="2373"/>
      <c r="P422" s="2374" t="s">
        <v>662</v>
      </c>
      <c r="Q422" s="2374"/>
      <c r="R422" s="2374"/>
      <c r="Z422" s="421" t="s">
        <v>1544</v>
      </c>
    </row>
    <row r="423" spans="3:26" ht="16.5" customHeight="1">
      <c r="D423" s="2373" t="s">
        <v>1764</v>
      </c>
      <c r="E423" s="2373"/>
      <c r="F423" s="2373"/>
      <c r="G423" s="2373"/>
      <c r="H423" s="2373"/>
      <c r="I423" s="2373"/>
      <c r="J423" s="2373"/>
      <c r="K423" s="2373"/>
      <c r="L423" s="2373"/>
      <c r="M423" s="2373"/>
      <c r="N423" s="2373"/>
      <c r="O423" s="2373"/>
      <c r="P423" s="2374" t="s">
        <v>744</v>
      </c>
      <c r="Q423" s="2374"/>
      <c r="R423" s="2374"/>
      <c r="Z423" s="421" t="s">
        <v>1545</v>
      </c>
    </row>
    <row r="424" spans="3:26" ht="16.5" customHeight="1">
      <c r="E424" t="s">
        <v>146</v>
      </c>
      <c r="Z424" s="421"/>
    </row>
    <row r="425" spans="3:26" ht="9.6" customHeight="1">
      <c r="Z425" s="421"/>
    </row>
    <row r="426" spans="3:26" ht="16.5" customHeight="1">
      <c r="C426" s="13" t="s">
        <v>760</v>
      </c>
      <c r="Z426" s="421"/>
    </row>
    <row r="427" spans="3:26" ht="16.5" customHeight="1">
      <c r="D427" s="174" t="s">
        <v>154</v>
      </c>
      <c r="Z427" s="421"/>
    </row>
    <row r="428" spans="3:26" ht="16.5" customHeight="1">
      <c r="D428" s="23" t="s">
        <v>231</v>
      </c>
      <c r="E428" s="50"/>
      <c r="F428" s="66"/>
      <c r="G428" s="1780" t="s">
        <v>650</v>
      </c>
      <c r="H428" s="1698"/>
      <c r="I428" s="1626"/>
      <c r="J428" s="1626"/>
      <c r="K428" s="1626"/>
      <c r="L428" s="1627"/>
      <c r="Z428" s="421" t="s">
        <v>1539</v>
      </c>
    </row>
    <row r="429" spans="3:26" ht="3" customHeight="1">
      <c r="Z429" s="421"/>
    </row>
    <row r="430" spans="3:26" ht="32.450000000000003" customHeight="1">
      <c r="D430" s="1862" t="s">
        <v>1514</v>
      </c>
      <c r="E430" s="2158"/>
      <c r="F430" s="2158"/>
      <c r="G430" s="2159"/>
      <c r="H430" s="2160" t="s">
        <v>147</v>
      </c>
      <c r="I430" s="2161"/>
      <c r="J430" s="2161"/>
      <c r="K430" s="2162"/>
      <c r="L430" s="2163" t="s">
        <v>148</v>
      </c>
      <c r="M430" s="2164"/>
      <c r="N430" s="2163" t="s">
        <v>149</v>
      </c>
      <c r="O430" s="2164"/>
      <c r="P430" s="2160" t="s">
        <v>150</v>
      </c>
      <c r="Q430" s="2161"/>
      <c r="R430" s="2161"/>
      <c r="S430" s="2161"/>
      <c r="T430" s="2161"/>
      <c r="U430" s="2161"/>
      <c r="V430" s="2162"/>
      <c r="Z430" s="421"/>
    </row>
    <row r="431" spans="3:26" ht="16.5" customHeight="1">
      <c r="D431" s="538" t="s">
        <v>1513</v>
      </c>
      <c r="E431" s="539">
        <v>6</v>
      </c>
      <c r="F431" s="539">
        <v>5</v>
      </c>
      <c r="G431" s="540">
        <v>15</v>
      </c>
      <c r="H431" s="2112" t="s">
        <v>1635</v>
      </c>
      <c r="I431" s="2152"/>
      <c r="J431" s="2152"/>
      <c r="K431" s="2153"/>
      <c r="L431" s="1659" t="s">
        <v>570</v>
      </c>
      <c r="M431" s="1661"/>
      <c r="N431" s="1659" t="s">
        <v>570</v>
      </c>
      <c r="O431" s="1661"/>
      <c r="P431" s="2147" t="s">
        <v>1480</v>
      </c>
      <c r="Q431" s="2148"/>
      <c r="R431" s="2148"/>
      <c r="S431" s="2148"/>
      <c r="T431" s="2148"/>
      <c r="U431" s="2148"/>
      <c r="V431" s="2149"/>
      <c r="Z431" s="421" t="s">
        <v>1603</v>
      </c>
    </row>
    <row r="432" spans="3:26" ht="16.5" customHeight="1">
      <c r="D432" s="538"/>
      <c r="E432" s="539"/>
      <c r="F432" s="539"/>
      <c r="G432" s="540"/>
      <c r="H432" s="2112"/>
      <c r="I432" s="2152"/>
      <c r="J432" s="2152"/>
      <c r="K432" s="2153"/>
      <c r="L432" s="1659"/>
      <c r="M432" s="1661"/>
      <c r="N432" s="1659"/>
      <c r="O432" s="1661"/>
      <c r="P432" s="2147"/>
      <c r="Q432" s="2148"/>
      <c r="R432" s="2148"/>
      <c r="S432" s="2148"/>
      <c r="T432" s="2148"/>
      <c r="U432" s="2148"/>
      <c r="V432" s="2149"/>
      <c r="Z432" s="421" t="s">
        <v>1603</v>
      </c>
    </row>
    <row r="433" spans="3:26" ht="16.5" customHeight="1">
      <c r="D433" s="538"/>
      <c r="E433" s="539"/>
      <c r="F433" s="539"/>
      <c r="G433" s="540"/>
      <c r="H433" s="2112"/>
      <c r="I433" s="2152"/>
      <c r="J433" s="2152"/>
      <c r="K433" s="2153"/>
      <c r="L433" s="1659"/>
      <c r="M433" s="1661"/>
      <c r="N433" s="1659"/>
      <c r="O433" s="1661"/>
      <c r="P433" s="2147"/>
      <c r="Q433" s="2148"/>
      <c r="R433" s="2148"/>
      <c r="S433" s="2148"/>
      <c r="T433" s="2148"/>
      <c r="U433" s="2148"/>
      <c r="V433" s="2149"/>
      <c r="Z433" s="421" t="s">
        <v>1603</v>
      </c>
    </row>
    <row r="434" spans="3:26" ht="16.5" customHeight="1">
      <c r="D434" s="538"/>
      <c r="E434" s="539"/>
      <c r="F434" s="539"/>
      <c r="G434" s="540"/>
      <c r="H434" s="2112"/>
      <c r="I434" s="2152"/>
      <c r="J434" s="2152"/>
      <c r="K434" s="2153"/>
      <c r="L434" s="1659"/>
      <c r="M434" s="1661"/>
      <c r="N434" s="1659"/>
      <c r="O434" s="1661"/>
      <c r="P434" s="2147"/>
      <c r="Q434" s="2148"/>
      <c r="R434" s="2148"/>
      <c r="S434" s="2148"/>
      <c r="T434" s="2148"/>
      <c r="U434" s="2148"/>
      <c r="V434" s="2149"/>
      <c r="Z434" s="421" t="s">
        <v>1603</v>
      </c>
    </row>
    <row r="435" spans="3:26" ht="16.5" customHeight="1">
      <c r="D435" s="538"/>
      <c r="E435" s="539"/>
      <c r="F435" s="539"/>
      <c r="G435" s="540"/>
      <c r="H435" s="2112"/>
      <c r="I435" s="2152"/>
      <c r="J435" s="2152"/>
      <c r="K435" s="2153"/>
      <c r="L435" s="1659"/>
      <c r="M435" s="1661"/>
      <c r="N435" s="1659"/>
      <c r="O435" s="1661"/>
      <c r="P435" s="2147"/>
      <c r="Q435" s="2148"/>
      <c r="R435" s="2148"/>
      <c r="S435" s="2148"/>
      <c r="T435" s="2148"/>
      <c r="U435" s="2148"/>
      <c r="V435" s="2149"/>
      <c r="Z435" s="421" t="s">
        <v>1603</v>
      </c>
    </row>
    <row r="436" spans="3:26" ht="16.5" customHeight="1">
      <c r="E436" s="2" t="s">
        <v>1786</v>
      </c>
      <c r="Z436" s="421"/>
    </row>
    <row r="437" spans="3:26" ht="9" customHeight="1">
      <c r="Z437" s="421"/>
    </row>
    <row r="438" spans="3:26" ht="16.5" customHeight="1">
      <c r="C438" s="13" t="s">
        <v>1415</v>
      </c>
      <c r="Z438" s="421"/>
    </row>
    <row r="439" spans="3:26" ht="16.5" customHeight="1">
      <c r="D439" s="23" t="s">
        <v>232</v>
      </c>
      <c r="E439" s="50"/>
      <c r="F439" s="50"/>
      <c r="G439" s="63"/>
      <c r="H439" s="1780" t="s">
        <v>742</v>
      </c>
      <c r="I439" s="1698"/>
      <c r="J439" s="1626"/>
      <c r="K439" s="1626"/>
      <c r="L439" s="1626"/>
      <c r="M439" s="1627"/>
      <c r="Z439" s="421" t="s">
        <v>1539</v>
      </c>
    </row>
    <row r="440" spans="3:26" ht="3.6" customHeight="1">
      <c r="Z440" s="421"/>
    </row>
    <row r="441" spans="3:26" ht="16.5" customHeight="1">
      <c r="D441" s="1972" t="s">
        <v>440</v>
      </c>
      <c r="E441" s="2154"/>
      <c r="F441" s="2154"/>
      <c r="G441" s="2154"/>
      <c r="H441" s="2154"/>
      <c r="I441" s="2154"/>
      <c r="J441" s="2154"/>
      <c r="K441" s="2155"/>
      <c r="L441" s="1735" t="s">
        <v>441</v>
      </c>
      <c r="M441" s="1736"/>
      <c r="N441" s="1736"/>
      <c r="O441" s="1736"/>
      <c r="P441" s="58"/>
      <c r="Z441" s="421"/>
    </row>
    <row r="442" spans="3:26" ht="18.600000000000001" customHeight="1">
      <c r="D442" s="1640"/>
      <c r="E442" s="1640"/>
      <c r="F442" s="1640"/>
      <c r="G442" s="1640"/>
      <c r="H442" s="1640"/>
      <c r="I442" s="1640"/>
      <c r="J442" s="1640"/>
      <c r="K442" s="1640"/>
      <c r="L442" s="1823"/>
      <c r="M442" s="1823"/>
      <c r="N442" s="1823"/>
      <c r="O442" s="1823"/>
      <c r="P442" s="20" t="s">
        <v>121</v>
      </c>
      <c r="Z442" s="421"/>
    </row>
    <row r="443" spans="3:26" ht="18.600000000000001" customHeight="1">
      <c r="D443" s="1640"/>
      <c r="E443" s="1640"/>
      <c r="F443" s="1640"/>
      <c r="G443" s="1640"/>
      <c r="H443" s="1640"/>
      <c r="I443" s="1640"/>
      <c r="J443" s="1640"/>
      <c r="K443" s="1640"/>
      <c r="L443" s="1823"/>
      <c r="M443" s="1823"/>
      <c r="N443" s="1823"/>
      <c r="O443" s="1823"/>
      <c r="P443" s="20" t="s">
        <v>121</v>
      </c>
      <c r="Z443" s="421"/>
    </row>
    <row r="444" spans="3:26" ht="16.5" customHeight="1">
      <c r="E444" s="2" t="s">
        <v>761</v>
      </c>
      <c r="Z444" s="421"/>
    </row>
    <row r="445" spans="3:26" ht="9.6" customHeight="1">
      <c r="Z445" s="421"/>
    </row>
    <row r="446" spans="3:26" ht="16.5" customHeight="1">
      <c r="C446" s="62" t="s">
        <v>230</v>
      </c>
      <c r="Z446" s="421"/>
    </row>
    <row r="447" spans="3:26" ht="16.5" customHeight="1">
      <c r="D447" s="803" t="s">
        <v>1801</v>
      </c>
      <c r="E447" s="803"/>
      <c r="F447" s="803"/>
      <c r="G447" s="803"/>
      <c r="H447" s="803"/>
      <c r="I447" s="803"/>
      <c r="J447" s="803"/>
      <c r="K447" s="827"/>
      <c r="L447" s="1843">
        <v>23456789</v>
      </c>
      <c r="M447" s="1844"/>
      <c r="N447" s="1844"/>
      <c r="O447" s="1845"/>
      <c r="P447" s="20" t="s">
        <v>121</v>
      </c>
      <c r="Z447" s="421"/>
    </row>
    <row r="448" spans="3:26" ht="16.5" customHeight="1">
      <c r="D448" s="774" t="s">
        <v>1802</v>
      </c>
      <c r="E448" s="774"/>
      <c r="F448" s="774"/>
      <c r="G448" s="774"/>
      <c r="H448" s="774"/>
      <c r="I448" s="774"/>
      <c r="J448" s="774"/>
      <c r="K448" s="883"/>
      <c r="L448" s="1843">
        <v>34567890</v>
      </c>
      <c r="M448" s="1844"/>
      <c r="N448" s="1844"/>
      <c r="O448" s="1845"/>
      <c r="P448" s="20" t="s">
        <v>121</v>
      </c>
      <c r="Z448" s="421"/>
    </row>
    <row r="449" spans="3:26" ht="16.5" customHeight="1">
      <c r="D449" s="774" t="s">
        <v>1803</v>
      </c>
      <c r="E449" s="774"/>
      <c r="F449" s="774"/>
      <c r="G449" s="774"/>
      <c r="H449" s="774"/>
      <c r="I449" s="774"/>
      <c r="J449" s="774"/>
      <c r="K449" s="883"/>
      <c r="L449" s="1843">
        <v>12345678</v>
      </c>
      <c r="M449" s="1844"/>
      <c r="N449" s="1844"/>
      <c r="O449" s="1845"/>
      <c r="P449" s="20" t="s">
        <v>121</v>
      </c>
      <c r="Z449" s="421"/>
    </row>
    <row r="450" spans="3:26" ht="16.5" customHeight="1">
      <c r="E450" s="2" t="s">
        <v>1787</v>
      </c>
      <c r="Z450" s="421"/>
    </row>
    <row r="451" spans="3:26" ht="16.5" customHeight="1">
      <c r="E451" s="5" t="s">
        <v>1788</v>
      </c>
      <c r="Z451" s="421"/>
    </row>
    <row r="452" spans="3:26" ht="12" customHeight="1">
      <c r="E452" s="5"/>
      <c r="Z452" s="421"/>
    </row>
    <row r="453" spans="3:26" ht="15.6" customHeight="1">
      <c r="P453" s="1618" t="s">
        <v>32</v>
      </c>
      <c r="Q453" s="1618"/>
      <c r="R453" s="1618"/>
      <c r="S453" s="1619" t="str">
        <f>$Q$10</f>
        <v>学校法人○△学園</v>
      </c>
      <c r="T453" s="1619"/>
      <c r="U453" s="1619"/>
      <c r="V453" s="1619"/>
      <c r="W453" s="1619"/>
      <c r="X453" s="1619"/>
      <c r="Z453" s="421"/>
    </row>
    <row r="454" spans="3:26" ht="9.6" customHeight="1">
      <c r="E454" s="5"/>
      <c r="Z454" s="421"/>
    </row>
    <row r="455" spans="3:26" ht="16.5" customHeight="1">
      <c r="C455" s="62" t="s">
        <v>1855</v>
      </c>
      <c r="Z455" s="421"/>
    </row>
    <row r="456" spans="3:26" ht="16.5" customHeight="1">
      <c r="C456" s="62"/>
      <c r="D456" s="223" t="s">
        <v>762</v>
      </c>
      <c r="E456" s="1703" t="s">
        <v>1856</v>
      </c>
      <c r="F456" s="1703"/>
      <c r="G456" s="1703"/>
      <c r="H456" s="1703"/>
      <c r="I456" s="1703"/>
      <c r="J456" s="1703"/>
      <c r="K456" s="1703"/>
      <c r="L456" s="1703"/>
      <c r="M456" s="1703"/>
      <c r="N456" s="1703"/>
      <c r="O456" s="1703"/>
      <c r="P456" s="1843">
        <v>12345678</v>
      </c>
      <c r="Q456" s="1844"/>
      <c r="R456" s="1845"/>
      <c r="S456" s="20" t="s">
        <v>121</v>
      </c>
      <c r="Z456" s="421"/>
    </row>
    <row r="457" spans="3:26" ht="16.5" customHeight="1">
      <c r="C457" s="62"/>
      <c r="D457" s="224" t="s">
        <v>764</v>
      </c>
      <c r="E457" s="2358" t="s">
        <v>763</v>
      </c>
      <c r="F457" s="2358"/>
      <c r="G457" s="2358"/>
      <c r="H457" s="2358"/>
      <c r="I457" s="2358"/>
      <c r="J457" s="2358"/>
      <c r="K457" s="2358"/>
      <c r="L457" s="2358"/>
      <c r="M457" s="2358"/>
      <c r="N457" s="2358"/>
      <c r="O457" s="2359"/>
      <c r="P457" s="2360">
        <f>SUM(P458:R462)</f>
        <v>11728390</v>
      </c>
      <c r="Q457" s="2361"/>
      <c r="R457" s="2361"/>
      <c r="S457" s="20" t="s">
        <v>121</v>
      </c>
      <c r="Z457" s="421"/>
    </row>
    <row r="458" spans="3:26" ht="16.5" customHeight="1">
      <c r="C458" s="62"/>
      <c r="D458" s="56"/>
      <c r="E458" s="189"/>
      <c r="F458" s="190" t="s">
        <v>765</v>
      </c>
      <c r="G458" s="191"/>
      <c r="H458" s="191"/>
      <c r="I458" s="191"/>
      <c r="J458" s="155"/>
      <c r="K458" s="155"/>
      <c r="L458" s="155"/>
      <c r="M458" s="155"/>
      <c r="N458" s="155"/>
      <c r="O458" s="155"/>
      <c r="P458" s="1843">
        <v>2345678</v>
      </c>
      <c r="Q458" s="1844"/>
      <c r="R458" s="1845"/>
      <c r="S458" s="20" t="s">
        <v>121</v>
      </c>
      <c r="Z458" s="421"/>
    </row>
    <row r="459" spans="3:26" ht="16.5" customHeight="1">
      <c r="C459" s="62"/>
      <c r="D459" s="56"/>
      <c r="E459" s="192"/>
      <c r="F459" s="190" t="s">
        <v>766</v>
      </c>
      <c r="G459" s="191"/>
      <c r="H459" s="191"/>
      <c r="I459" s="191"/>
      <c r="J459" s="155"/>
      <c r="K459" s="155"/>
      <c r="L459" s="155"/>
      <c r="M459" s="155"/>
      <c r="N459" s="155"/>
      <c r="O459" s="155"/>
      <c r="P459" s="1843">
        <v>2345678</v>
      </c>
      <c r="Q459" s="1844"/>
      <c r="R459" s="1845"/>
      <c r="S459" s="20" t="s">
        <v>121</v>
      </c>
      <c r="Z459" s="421"/>
    </row>
    <row r="460" spans="3:26" ht="16.5" customHeight="1">
      <c r="D460" s="56"/>
      <c r="E460" s="192"/>
      <c r="F460" s="190" t="s">
        <v>767</v>
      </c>
      <c r="G460" s="191"/>
      <c r="H460" s="191"/>
      <c r="I460" s="191"/>
      <c r="J460" s="155"/>
      <c r="K460" s="155"/>
      <c r="L460" s="155"/>
      <c r="M460" s="155"/>
      <c r="N460" s="155"/>
      <c r="O460" s="155"/>
      <c r="P460" s="1843">
        <v>2345678</v>
      </c>
      <c r="Q460" s="1844"/>
      <c r="R460" s="1845"/>
      <c r="S460" s="20" t="s">
        <v>121</v>
      </c>
      <c r="Z460" s="421"/>
    </row>
    <row r="461" spans="3:26" ht="16.5" customHeight="1">
      <c r="D461" s="56"/>
      <c r="E461" s="192"/>
      <c r="F461" s="190" t="s">
        <v>1857</v>
      </c>
      <c r="G461" s="191"/>
      <c r="H461" s="191"/>
      <c r="I461" s="191"/>
      <c r="J461" s="155"/>
      <c r="K461" s="155"/>
      <c r="L461" s="155"/>
      <c r="M461" s="155"/>
      <c r="N461" s="155"/>
      <c r="O461" s="155"/>
      <c r="P461" s="1843">
        <v>2345678</v>
      </c>
      <c r="Q461" s="1844"/>
      <c r="R461" s="1845"/>
      <c r="S461" s="20" t="s">
        <v>121</v>
      </c>
      <c r="Z461" s="421"/>
    </row>
    <row r="462" spans="3:26" ht="16.5" customHeight="1" thickBot="1">
      <c r="D462" s="276"/>
      <c r="E462" s="277"/>
      <c r="F462" s="278" t="s">
        <v>768</v>
      </c>
      <c r="G462" s="279"/>
      <c r="H462" s="279"/>
      <c r="I462" s="279"/>
      <c r="J462" s="280"/>
      <c r="K462" s="280"/>
      <c r="L462" s="280"/>
      <c r="M462" s="280"/>
      <c r="N462" s="280"/>
      <c r="O462" s="280"/>
      <c r="P462" s="2137">
        <v>2345678</v>
      </c>
      <c r="Q462" s="2138"/>
      <c r="R462" s="2139"/>
      <c r="S462" s="228" t="s">
        <v>121</v>
      </c>
      <c r="Z462" s="421"/>
    </row>
    <row r="463" spans="3:26" ht="16.5" customHeight="1" thickTop="1">
      <c r="D463" s="1738" t="s">
        <v>1201</v>
      </c>
      <c r="E463" s="1712"/>
      <c r="F463" s="1712"/>
      <c r="G463" s="1712"/>
      <c r="H463" s="1712"/>
      <c r="I463" s="1712"/>
      <c r="J463" s="1712"/>
      <c r="K463" s="1712"/>
      <c r="L463" s="1712"/>
      <c r="M463" s="1712"/>
      <c r="N463" s="1712"/>
      <c r="O463" s="1739"/>
      <c r="P463" s="2140">
        <f>IFERROR(P456/P457,"-")</f>
        <v>1.0526319469253667</v>
      </c>
      <c r="Q463" s="2141"/>
      <c r="R463" s="2142"/>
      <c r="Z463" s="421"/>
    </row>
    <row r="464" spans="3:26" ht="16.5" customHeight="1">
      <c r="E464" s="174" t="s">
        <v>1286</v>
      </c>
      <c r="P464" s="281"/>
      <c r="Q464" s="281"/>
      <c r="R464" s="281"/>
      <c r="Z464" s="421"/>
    </row>
    <row r="465" spans="1:26" ht="269.10000000000002" customHeight="1">
      <c r="D465" s="2143" t="s">
        <v>1636</v>
      </c>
      <c r="E465" s="2144"/>
      <c r="F465" s="2144"/>
      <c r="G465" s="2144"/>
      <c r="H465" s="2144"/>
      <c r="I465" s="2144"/>
      <c r="J465" s="2144"/>
      <c r="K465" s="2144"/>
      <c r="L465" s="2144"/>
      <c r="M465" s="2144"/>
      <c r="N465" s="2144"/>
      <c r="O465" s="2144"/>
      <c r="P465" s="2144"/>
      <c r="Q465" s="2144"/>
      <c r="R465" s="2144"/>
      <c r="S465" s="2144"/>
      <c r="T465" s="2145"/>
      <c r="U465" s="2145"/>
      <c r="V465" s="2145"/>
      <c r="W465" s="2145"/>
      <c r="X465" s="2146"/>
      <c r="Z465" s="421"/>
    </row>
    <row r="466" spans="1:26" ht="16.5" customHeight="1">
      <c r="E466" s="5" t="s">
        <v>769</v>
      </c>
      <c r="Z466" s="421"/>
    </row>
    <row r="467" spans="1:26" ht="16.5" customHeight="1">
      <c r="E467" s="5" t="s">
        <v>1858</v>
      </c>
      <c r="Z467" s="421"/>
    </row>
    <row r="468" spans="1:26" ht="16.5" customHeight="1">
      <c r="E468" s="5"/>
      <c r="F468" s="2" t="s">
        <v>1859</v>
      </c>
      <c r="Z468" s="421"/>
    </row>
    <row r="469" spans="1:26" ht="16.5" customHeight="1">
      <c r="E469" s="5" t="s">
        <v>770</v>
      </c>
      <c r="Z469" s="421"/>
    </row>
    <row r="470" spans="1:26" ht="16.5" customHeight="1">
      <c r="Z470" s="421"/>
    </row>
    <row r="471" spans="1:26" ht="11.1" customHeight="1">
      <c r="Z471" s="421"/>
    </row>
    <row r="472" spans="1:26" ht="17.45" customHeight="1">
      <c r="P472" s="1618" t="s">
        <v>772</v>
      </c>
      <c r="Q472" s="1618"/>
      <c r="R472" s="1618"/>
      <c r="S472" s="1619" t="str">
        <f>$Q$12</f>
        <v>○△学校</v>
      </c>
      <c r="T472" s="1619"/>
      <c r="U472" s="1619"/>
      <c r="V472" s="1619"/>
      <c r="W472" s="1619"/>
      <c r="X472" s="1619"/>
      <c r="Z472" s="421"/>
    </row>
    <row r="473" spans="1:26" ht="16.5" customHeight="1">
      <c r="A473" s="423" t="s">
        <v>771</v>
      </c>
      <c r="Z473" s="421"/>
    </row>
    <row r="474" spans="1:26" ht="16.5" customHeight="1">
      <c r="B474" s="12" t="s">
        <v>13</v>
      </c>
      <c r="Z474" s="421"/>
    </row>
    <row r="475" spans="1:26" ht="16.5" customHeight="1">
      <c r="C475" s="62" t="s">
        <v>774</v>
      </c>
      <c r="Z475" s="421"/>
    </row>
    <row r="476" spans="1:26" ht="18.600000000000001" customHeight="1">
      <c r="D476" s="1650" t="s">
        <v>775</v>
      </c>
      <c r="E476" s="1650"/>
      <c r="F476" s="1650"/>
      <c r="G476" s="1650"/>
      <c r="H476" s="1650"/>
      <c r="I476" s="1650"/>
      <c r="J476" s="1650"/>
      <c r="K476" s="1650"/>
      <c r="L476" s="1650"/>
      <c r="M476" s="1650" t="s">
        <v>776</v>
      </c>
      <c r="N476" s="1650"/>
      <c r="O476" s="1650"/>
      <c r="P476" s="1650"/>
      <c r="Z476" s="421"/>
    </row>
    <row r="477" spans="1:26" ht="18.600000000000001" customHeight="1">
      <c r="D477" s="1623" t="s">
        <v>777</v>
      </c>
      <c r="E477" s="1623"/>
      <c r="F477" s="1623"/>
      <c r="G477" s="1623"/>
      <c r="H477" s="1623"/>
      <c r="I477" s="1623"/>
      <c r="J477" s="1623"/>
      <c r="K477" s="1623"/>
      <c r="L477" s="1623"/>
      <c r="M477" s="1646" t="s">
        <v>570</v>
      </c>
      <c r="N477" s="1646"/>
      <c r="O477" s="1646"/>
      <c r="P477" s="1646"/>
      <c r="Z477" s="421" t="s">
        <v>1529</v>
      </c>
    </row>
    <row r="478" spans="1:26" ht="18.600000000000001" customHeight="1">
      <c r="D478" s="1623" t="s">
        <v>790</v>
      </c>
      <c r="E478" s="1623"/>
      <c r="F478" s="1623"/>
      <c r="G478" s="1623"/>
      <c r="H478" s="1623"/>
      <c r="I478" s="1623"/>
      <c r="J478" s="1623"/>
      <c r="K478" s="1623"/>
      <c r="L478" s="1623"/>
      <c r="M478" s="1646" t="s">
        <v>570</v>
      </c>
      <c r="N478" s="1646"/>
      <c r="O478" s="1646"/>
      <c r="P478" s="1646"/>
      <c r="Z478" s="421" t="s">
        <v>1529</v>
      </c>
    </row>
    <row r="479" spans="1:26" ht="18.600000000000001" customHeight="1">
      <c r="D479" s="1623" t="s">
        <v>778</v>
      </c>
      <c r="E479" s="1623"/>
      <c r="F479" s="1623"/>
      <c r="G479" s="1623"/>
      <c r="H479" s="1623"/>
      <c r="I479" s="1623"/>
      <c r="J479" s="1623"/>
      <c r="K479" s="1623"/>
      <c r="L479" s="1623"/>
      <c r="M479" s="1646" t="s">
        <v>570</v>
      </c>
      <c r="N479" s="1646"/>
      <c r="O479" s="1646"/>
      <c r="P479" s="1646"/>
      <c r="Z479" s="421" t="s">
        <v>1529</v>
      </c>
    </row>
    <row r="480" spans="1:26" ht="18.600000000000001" customHeight="1">
      <c r="D480" s="1623" t="s">
        <v>779</v>
      </c>
      <c r="E480" s="1623"/>
      <c r="F480" s="1623"/>
      <c r="G480" s="1623"/>
      <c r="H480" s="1623"/>
      <c r="I480" s="1623"/>
      <c r="J480" s="1623"/>
      <c r="K480" s="1623"/>
      <c r="L480" s="1623"/>
      <c r="M480" s="1646" t="s">
        <v>570</v>
      </c>
      <c r="N480" s="1646"/>
      <c r="O480" s="1646"/>
      <c r="P480" s="1646"/>
      <c r="Z480" s="421" t="s">
        <v>1529</v>
      </c>
    </row>
    <row r="481" spans="3:26" ht="18.600000000000001" customHeight="1">
      <c r="D481" s="1623" t="s">
        <v>780</v>
      </c>
      <c r="E481" s="1623"/>
      <c r="F481" s="1623"/>
      <c r="G481" s="1623"/>
      <c r="H481" s="1623"/>
      <c r="I481" s="1623"/>
      <c r="J481" s="1623"/>
      <c r="K481" s="1623"/>
      <c r="L481" s="1623"/>
      <c r="M481" s="1646" t="s">
        <v>570</v>
      </c>
      <c r="N481" s="1646"/>
      <c r="O481" s="1646"/>
      <c r="P481" s="1646"/>
      <c r="Z481" s="421" t="s">
        <v>1529</v>
      </c>
    </row>
    <row r="482" spans="3:26" ht="18.600000000000001" customHeight="1">
      <c r="D482" s="1623" t="s">
        <v>781</v>
      </c>
      <c r="E482" s="1623"/>
      <c r="F482" s="1623"/>
      <c r="G482" s="1623"/>
      <c r="H482" s="1623"/>
      <c r="I482" s="1623"/>
      <c r="J482" s="1623"/>
      <c r="K482" s="1623"/>
      <c r="L482" s="1623"/>
      <c r="M482" s="1646" t="s">
        <v>570</v>
      </c>
      <c r="N482" s="1646"/>
      <c r="O482" s="1646"/>
      <c r="P482" s="1646"/>
      <c r="Z482" s="421" t="s">
        <v>1529</v>
      </c>
    </row>
    <row r="483" spans="3:26" ht="18.600000000000001" customHeight="1">
      <c r="D483" s="1623" t="s">
        <v>782</v>
      </c>
      <c r="E483" s="1623"/>
      <c r="F483" s="1623"/>
      <c r="G483" s="1623"/>
      <c r="H483" s="1623"/>
      <c r="I483" s="1623"/>
      <c r="J483" s="1623"/>
      <c r="K483" s="1623"/>
      <c r="L483" s="1623"/>
      <c r="M483" s="1646" t="s">
        <v>570</v>
      </c>
      <c r="N483" s="1646"/>
      <c r="O483" s="1646"/>
      <c r="P483" s="1646"/>
      <c r="Z483" s="421" t="s">
        <v>1529</v>
      </c>
    </row>
    <row r="484" spans="3:26" ht="18.600000000000001" customHeight="1">
      <c r="D484" s="1623" t="s">
        <v>783</v>
      </c>
      <c r="E484" s="1623"/>
      <c r="F484" s="1623"/>
      <c r="G484" s="1623"/>
      <c r="H484" s="1623"/>
      <c r="I484" s="1623"/>
      <c r="J484" s="1623"/>
      <c r="K484" s="1623"/>
      <c r="L484" s="1623"/>
      <c r="M484" s="1646" t="s">
        <v>570</v>
      </c>
      <c r="N484" s="1646"/>
      <c r="O484" s="1646"/>
      <c r="P484" s="1646"/>
      <c r="Z484" s="421" t="s">
        <v>1529</v>
      </c>
    </row>
    <row r="485" spans="3:26" ht="18.600000000000001" customHeight="1">
      <c r="D485" s="1623" t="s">
        <v>784</v>
      </c>
      <c r="E485" s="1623"/>
      <c r="F485" s="1623"/>
      <c r="G485" s="1623"/>
      <c r="H485" s="1623"/>
      <c r="I485" s="1623"/>
      <c r="J485" s="1623"/>
      <c r="K485" s="1623"/>
      <c r="L485" s="1623"/>
      <c r="M485" s="1646" t="s">
        <v>569</v>
      </c>
      <c r="N485" s="1646"/>
      <c r="O485" s="1646"/>
      <c r="P485" s="1646"/>
      <c r="Z485" s="421" t="s">
        <v>1546</v>
      </c>
    </row>
    <row r="486" spans="3:26" ht="15.6" customHeight="1">
      <c r="E486" s="2" t="s">
        <v>785</v>
      </c>
      <c r="Z486" s="421"/>
    </row>
    <row r="487" spans="3:26" ht="9.6" customHeight="1">
      <c r="Z487" s="421"/>
    </row>
    <row r="488" spans="3:26" ht="16.5" customHeight="1">
      <c r="C488" s="62" t="s">
        <v>794</v>
      </c>
      <c r="Z488" s="421"/>
    </row>
    <row r="489" spans="3:26" ht="18.600000000000001" customHeight="1">
      <c r="D489" s="1650" t="s">
        <v>775</v>
      </c>
      <c r="E489" s="1650"/>
      <c r="F489" s="1650"/>
      <c r="G489" s="1650"/>
      <c r="H489" s="1650"/>
      <c r="I489" s="1650"/>
      <c r="J489" s="1650"/>
      <c r="K489" s="1650"/>
      <c r="L489" s="1650"/>
      <c r="M489" s="1650" t="s">
        <v>776</v>
      </c>
      <c r="N489" s="1650"/>
      <c r="O489" s="1650"/>
      <c r="P489" s="1650"/>
      <c r="Z489" s="421"/>
    </row>
    <row r="490" spans="3:26" ht="18.600000000000001" customHeight="1">
      <c r="D490" s="1628" t="s">
        <v>786</v>
      </c>
      <c r="E490" s="1628"/>
      <c r="F490" s="1628"/>
      <c r="G490" s="1628"/>
      <c r="H490" s="1628"/>
      <c r="I490" s="1628"/>
      <c r="J490" s="1628"/>
      <c r="K490" s="1628"/>
      <c r="L490" s="1628"/>
      <c r="M490" s="1646" t="s">
        <v>570</v>
      </c>
      <c r="N490" s="1646"/>
      <c r="O490" s="1646"/>
      <c r="P490" s="1646"/>
      <c r="Z490" s="421" t="s">
        <v>1529</v>
      </c>
    </row>
    <row r="491" spans="3:26" ht="18.600000000000001" customHeight="1">
      <c r="D491" s="1628" t="s">
        <v>791</v>
      </c>
      <c r="E491" s="1628"/>
      <c r="F491" s="1628"/>
      <c r="G491" s="1628"/>
      <c r="H491" s="1628"/>
      <c r="I491" s="1628"/>
      <c r="J491" s="1628"/>
      <c r="K491" s="1628"/>
      <c r="L491" s="1628"/>
      <c r="M491" s="1646" t="s">
        <v>570</v>
      </c>
      <c r="N491" s="1646"/>
      <c r="O491" s="1646"/>
      <c r="P491" s="1646"/>
      <c r="Z491" s="421" t="s">
        <v>1529</v>
      </c>
    </row>
    <row r="492" spans="3:26" ht="18.600000000000001" customHeight="1">
      <c r="D492" s="1628" t="s">
        <v>787</v>
      </c>
      <c r="E492" s="1628"/>
      <c r="F492" s="1628"/>
      <c r="G492" s="1628"/>
      <c r="H492" s="1628"/>
      <c r="I492" s="1628"/>
      <c r="J492" s="1628"/>
      <c r="K492" s="1628"/>
      <c r="L492" s="1628"/>
      <c r="M492" s="1646" t="s">
        <v>570</v>
      </c>
      <c r="N492" s="1646"/>
      <c r="O492" s="1646"/>
      <c r="P492" s="1646"/>
      <c r="Z492" s="421" t="s">
        <v>1529</v>
      </c>
    </row>
    <row r="493" spans="3:26" ht="18.600000000000001" customHeight="1">
      <c r="D493" s="1628" t="s">
        <v>788</v>
      </c>
      <c r="E493" s="1628"/>
      <c r="F493" s="1628"/>
      <c r="G493" s="1628"/>
      <c r="H493" s="1628"/>
      <c r="I493" s="1628"/>
      <c r="J493" s="1628"/>
      <c r="K493" s="1628"/>
      <c r="L493" s="1628"/>
      <c r="M493" s="1646" t="s">
        <v>570</v>
      </c>
      <c r="N493" s="1646"/>
      <c r="O493" s="1646"/>
      <c r="P493" s="1646"/>
      <c r="Z493" s="421" t="s">
        <v>1529</v>
      </c>
    </row>
    <row r="494" spans="3:26" ht="27.95" customHeight="1">
      <c r="D494" s="1446" t="s">
        <v>793</v>
      </c>
      <c r="E494" s="1447"/>
      <c r="F494" s="1447"/>
      <c r="G494" s="1447"/>
      <c r="H494" s="1447"/>
      <c r="I494" s="1447"/>
      <c r="J494" s="1447"/>
      <c r="K494" s="1447"/>
      <c r="L494" s="1447"/>
      <c r="M494" s="1646" t="s">
        <v>570</v>
      </c>
      <c r="N494" s="1646"/>
      <c r="O494" s="1646"/>
      <c r="P494" s="1646"/>
      <c r="Z494" s="421" t="s">
        <v>1529</v>
      </c>
    </row>
    <row r="495" spans="3:26" ht="27.6" customHeight="1">
      <c r="D495" s="2135" t="s">
        <v>792</v>
      </c>
      <c r="E495" s="2136"/>
      <c r="F495" s="2136"/>
      <c r="G495" s="2136"/>
      <c r="H495" s="2136"/>
      <c r="I495" s="2136"/>
      <c r="J495" s="2136"/>
      <c r="K495" s="2136"/>
      <c r="L495" s="2136"/>
      <c r="M495" s="1646" t="s">
        <v>570</v>
      </c>
      <c r="N495" s="1646"/>
      <c r="O495" s="1646"/>
      <c r="P495" s="1646"/>
      <c r="Z495" s="421" t="s">
        <v>1529</v>
      </c>
    </row>
    <row r="496" spans="3:26" ht="16.5" customHeight="1">
      <c r="D496" s="1628" t="s">
        <v>1287</v>
      </c>
      <c r="E496" s="1628"/>
      <c r="F496" s="1628"/>
      <c r="G496" s="1628"/>
      <c r="H496" s="1628"/>
      <c r="I496" s="1628"/>
      <c r="J496" s="1628"/>
      <c r="K496" s="1628"/>
      <c r="L496" s="1628"/>
      <c r="M496" s="1646" t="s">
        <v>569</v>
      </c>
      <c r="N496" s="1646"/>
      <c r="O496" s="1646"/>
      <c r="P496" s="1646"/>
      <c r="Z496" s="421" t="s">
        <v>1546</v>
      </c>
    </row>
    <row r="497" spans="3:26" ht="15.6" customHeight="1">
      <c r="E497" s="2" t="s">
        <v>795</v>
      </c>
      <c r="Z497" s="421"/>
    </row>
    <row r="498" spans="3:26" ht="9.6" customHeight="1">
      <c r="Z498" s="421"/>
    </row>
    <row r="499" spans="3:26" ht="16.5" customHeight="1">
      <c r="C499" s="62" t="s">
        <v>1860</v>
      </c>
      <c r="Z499" s="421"/>
    </row>
    <row r="500" spans="3:26" ht="16.5" customHeight="1">
      <c r="D500" s="1623"/>
      <c r="E500" s="1623"/>
      <c r="F500" s="1630"/>
      <c r="G500" s="2115" t="s">
        <v>1290</v>
      </c>
      <c r="H500" s="2115"/>
      <c r="I500" s="2115"/>
      <c r="J500" s="50" t="s">
        <v>789</v>
      </c>
      <c r="K500" s="1640" t="s">
        <v>1653</v>
      </c>
      <c r="L500" s="1640"/>
      <c r="M500" s="1640"/>
      <c r="N500" s="50" t="s">
        <v>789</v>
      </c>
      <c r="O500" s="1640"/>
      <c r="P500" s="1640"/>
      <c r="Q500" s="1640"/>
      <c r="R500" s="50" t="s">
        <v>789</v>
      </c>
      <c r="S500" s="1640"/>
      <c r="T500" s="1640"/>
      <c r="U500" s="1640"/>
      <c r="V500" s="53" t="s">
        <v>789</v>
      </c>
      <c r="Z500" s="421"/>
    </row>
    <row r="501" spans="3:26" ht="24" customHeight="1">
      <c r="D501" s="1623"/>
      <c r="E501" s="1623"/>
      <c r="F501" s="1623"/>
      <c r="G501" s="2133" t="s">
        <v>796</v>
      </c>
      <c r="H501" s="2134"/>
      <c r="I501" s="2133" t="s">
        <v>797</v>
      </c>
      <c r="J501" s="1648"/>
      <c r="K501" s="2133" t="s">
        <v>796</v>
      </c>
      <c r="L501" s="2134"/>
      <c r="M501" s="2133" t="s">
        <v>797</v>
      </c>
      <c r="N501" s="1648"/>
      <c r="O501" s="2133" t="s">
        <v>796</v>
      </c>
      <c r="P501" s="2134"/>
      <c r="Q501" s="2133" t="s">
        <v>797</v>
      </c>
      <c r="R501" s="1648"/>
      <c r="S501" s="2133" t="s">
        <v>796</v>
      </c>
      <c r="T501" s="2134"/>
      <c r="U501" s="2133" t="s">
        <v>797</v>
      </c>
      <c r="V501" s="1648"/>
      <c r="Z501" s="421"/>
    </row>
    <row r="502" spans="3:26" ht="18.600000000000001" customHeight="1">
      <c r="D502" s="774" t="s">
        <v>1804</v>
      </c>
      <c r="E502" s="774"/>
      <c r="F502" s="883"/>
      <c r="G502" s="2132">
        <v>240</v>
      </c>
      <c r="H502" s="2132"/>
      <c r="I502" s="2132">
        <v>220</v>
      </c>
      <c r="J502" s="2132"/>
      <c r="K502" s="2128">
        <v>240</v>
      </c>
      <c r="L502" s="2128"/>
      <c r="M502" s="2128">
        <v>200</v>
      </c>
      <c r="N502" s="2128"/>
      <c r="O502" s="2128"/>
      <c r="P502" s="2128"/>
      <c r="Q502" s="2128"/>
      <c r="R502" s="2128"/>
      <c r="S502" s="2128"/>
      <c r="T502" s="2128"/>
      <c r="U502" s="2128"/>
      <c r="V502" s="2128"/>
      <c r="Z502" s="421"/>
    </row>
    <row r="503" spans="3:26" ht="18.600000000000001" customHeight="1">
      <c r="D503" s="774" t="s">
        <v>1804</v>
      </c>
      <c r="E503" s="774"/>
      <c r="F503" s="883"/>
      <c r="G503" s="2130">
        <v>240</v>
      </c>
      <c r="H503" s="2131"/>
      <c r="I503" s="2130">
        <v>210</v>
      </c>
      <c r="J503" s="2131"/>
      <c r="K503" s="2128">
        <v>240</v>
      </c>
      <c r="L503" s="2128"/>
      <c r="M503" s="2128">
        <v>190</v>
      </c>
      <c r="N503" s="2128"/>
      <c r="O503" s="2128"/>
      <c r="P503" s="2128"/>
      <c r="Q503" s="2128"/>
      <c r="R503" s="2128"/>
      <c r="S503" s="2128"/>
      <c r="T503" s="2128"/>
      <c r="U503" s="2128"/>
      <c r="V503" s="2128"/>
      <c r="Z503" s="421"/>
    </row>
    <row r="504" spans="3:26" ht="18.600000000000001" customHeight="1">
      <c r="D504" s="774" t="s">
        <v>1804</v>
      </c>
      <c r="E504" s="774"/>
      <c r="F504" s="883"/>
      <c r="G504" s="2130">
        <v>240</v>
      </c>
      <c r="H504" s="2131"/>
      <c r="I504" s="2130">
        <v>210</v>
      </c>
      <c r="J504" s="2131"/>
      <c r="K504" s="2128">
        <v>240</v>
      </c>
      <c r="L504" s="2128"/>
      <c r="M504" s="2128">
        <v>180</v>
      </c>
      <c r="N504" s="2128"/>
      <c r="O504" s="2128"/>
      <c r="P504" s="2128"/>
      <c r="Q504" s="2128"/>
      <c r="R504" s="2128"/>
      <c r="S504" s="2128"/>
      <c r="T504" s="2128"/>
      <c r="U504" s="2128"/>
      <c r="V504" s="2128"/>
      <c r="Z504" s="421"/>
    </row>
    <row r="505" spans="3:26" ht="9.6" customHeight="1">
      <c r="C505" s="62"/>
      <c r="Z505" s="421"/>
    </row>
    <row r="506" spans="3:26" ht="16.5" customHeight="1">
      <c r="D506" s="1623"/>
      <c r="E506" s="1623"/>
      <c r="F506" s="1630"/>
      <c r="G506" s="1640"/>
      <c r="H506" s="1640"/>
      <c r="I506" s="1640"/>
      <c r="J506" s="50" t="s">
        <v>789</v>
      </c>
      <c r="K506" s="1640"/>
      <c r="L506" s="1640"/>
      <c r="M506" s="1640"/>
      <c r="N506" s="50" t="s">
        <v>789</v>
      </c>
      <c r="O506" s="1640"/>
      <c r="P506" s="1640"/>
      <c r="Q506" s="1640"/>
      <c r="R506" s="50" t="s">
        <v>789</v>
      </c>
      <c r="S506" s="1643" t="s">
        <v>805</v>
      </c>
      <c r="T506" s="1644"/>
      <c r="U506" s="1644"/>
      <c r="V506" s="1679"/>
      <c r="Z506" s="421"/>
    </row>
    <row r="507" spans="3:26" ht="24" customHeight="1">
      <c r="D507" s="1623"/>
      <c r="E507" s="1623"/>
      <c r="F507" s="1623"/>
      <c r="G507" s="2133" t="s">
        <v>796</v>
      </c>
      <c r="H507" s="2134"/>
      <c r="I507" s="2133" t="s">
        <v>797</v>
      </c>
      <c r="J507" s="1648"/>
      <c r="K507" s="2133" t="s">
        <v>796</v>
      </c>
      <c r="L507" s="2134"/>
      <c r="M507" s="2133" t="s">
        <v>797</v>
      </c>
      <c r="N507" s="1648"/>
      <c r="O507" s="2133" t="s">
        <v>796</v>
      </c>
      <c r="P507" s="2134"/>
      <c r="Q507" s="2133" t="s">
        <v>797</v>
      </c>
      <c r="R507" s="1648"/>
      <c r="S507" s="2133" t="s">
        <v>796</v>
      </c>
      <c r="T507" s="2134"/>
      <c r="U507" s="2133" t="s">
        <v>797</v>
      </c>
      <c r="V507" s="2134"/>
      <c r="Z507" s="421"/>
    </row>
    <row r="508" spans="3:26" ht="18.600000000000001" customHeight="1">
      <c r="D508" s="774" t="s">
        <v>1804</v>
      </c>
      <c r="E508" s="774"/>
      <c r="F508" s="883"/>
      <c r="G508" s="2128"/>
      <c r="H508" s="2128"/>
      <c r="I508" s="2128"/>
      <c r="J508" s="2128"/>
      <c r="K508" s="2128"/>
      <c r="L508" s="2128"/>
      <c r="M508" s="2128"/>
      <c r="N508" s="2128"/>
      <c r="O508" s="2128"/>
      <c r="P508" s="2128"/>
      <c r="Q508" s="2128"/>
      <c r="R508" s="1784"/>
      <c r="S508" s="1810">
        <f>G502+K502+O502+S502+G508+K508+O508</f>
        <v>480</v>
      </c>
      <c r="T508" s="1810"/>
      <c r="U508" s="1810">
        <f>I502+M502+Q502+U502+I508+M508+Q508</f>
        <v>420</v>
      </c>
      <c r="V508" s="1810"/>
      <c r="Z508" s="421"/>
    </row>
    <row r="509" spans="3:26" ht="18.600000000000001" customHeight="1">
      <c r="D509" s="774" t="s">
        <v>1804</v>
      </c>
      <c r="E509" s="774"/>
      <c r="F509" s="883"/>
      <c r="G509" s="2128"/>
      <c r="H509" s="2128"/>
      <c r="I509" s="2128"/>
      <c r="J509" s="2128"/>
      <c r="K509" s="2128"/>
      <c r="L509" s="2128"/>
      <c r="M509" s="2128"/>
      <c r="N509" s="2128"/>
      <c r="O509" s="2128"/>
      <c r="P509" s="2128"/>
      <c r="Q509" s="2128"/>
      <c r="R509" s="1784"/>
      <c r="S509" s="1810">
        <f t="shared" ref="S509:S510" si="0">G503+K503+O503+S503+G509+K509+O509</f>
        <v>480</v>
      </c>
      <c r="T509" s="1810"/>
      <c r="U509" s="1810">
        <f>I503+M503+Q503+U503+I509+M509+Q509</f>
        <v>400</v>
      </c>
      <c r="V509" s="1810"/>
      <c r="Z509" s="421"/>
    </row>
    <row r="510" spans="3:26" ht="18.600000000000001" customHeight="1">
      <c r="D510" s="774" t="s">
        <v>1804</v>
      </c>
      <c r="E510" s="774"/>
      <c r="F510" s="883"/>
      <c r="G510" s="2128"/>
      <c r="H510" s="2128"/>
      <c r="I510" s="2128"/>
      <c r="J510" s="2128"/>
      <c r="K510" s="2128"/>
      <c r="L510" s="2128"/>
      <c r="M510" s="2128"/>
      <c r="N510" s="2128"/>
      <c r="O510" s="2128"/>
      <c r="P510" s="2128"/>
      <c r="Q510" s="2128"/>
      <c r="R510" s="1784"/>
      <c r="S510" s="1810">
        <f t="shared" si="0"/>
        <v>480</v>
      </c>
      <c r="T510" s="1810"/>
      <c r="U510" s="1810">
        <f>I504+M504+Q504+U504+I510+M510+Q510</f>
        <v>390</v>
      </c>
      <c r="V510" s="1810"/>
      <c r="Z510" s="421"/>
    </row>
    <row r="511" spans="3:26" ht="16.5" customHeight="1">
      <c r="E511" s="2" t="s">
        <v>1861</v>
      </c>
      <c r="Z511" s="421"/>
    </row>
    <row r="512" spans="3:26" ht="9.6" customHeight="1">
      <c r="E512" s="2"/>
      <c r="Z512" s="421"/>
    </row>
    <row r="513" spans="3:26" ht="16.5" customHeight="1">
      <c r="C513" s="62" t="s">
        <v>1805</v>
      </c>
      <c r="Z513" s="421"/>
    </row>
    <row r="514" spans="3:26" ht="16.5" customHeight="1">
      <c r="D514" s="23" t="s">
        <v>800</v>
      </c>
      <c r="E514" s="184"/>
      <c r="F514" s="50"/>
      <c r="G514" s="50"/>
      <c r="H514" s="53"/>
      <c r="I514" s="1624" t="s">
        <v>1475</v>
      </c>
      <c r="J514" s="1625"/>
      <c r="K514" s="1625"/>
      <c r="L514" s="1625"/>
      <c r="M514" s="1625"/>
      <c r="N514" s="1625"/>
      <c r="O514" s="1625"/>
      <c r="P514" s="2129"/>
      <c r="Z514" s="421" t="s">
        <v>1547</v>
      </c>
    </row>
    <row r="515" spans="3:26" ht="6.6" customHeight="1">
      <c r="E515" s="2"/>
      <c r="Z515" s="421"/>
    </row>
    <row r="516" spans="3:26" ht="16.5" customHeight="1">
      <c r="D516" s="1623"/>
      <c r="E516" s="1623"/>
      <c r="F516" s="1623"/>
      <c r="G516" s="1623"/>
      <c r="H516" s="1650" t="s">
        <v>801</v>
      </c>
      <c r="I516" s="1650"/>
      <c r="J516" s="1650" t="s">
        <v>802</v>
      </c>
      <c r="K516" s="1650"/>
      <c r="L516" s="1650" t="s">
        <v>803</v>
      </c>
      <c r="M516" s="1650"/>
      <c r="N516" s="1650" t="s">
        <v>804</v>
      </c>
      <c r="O516" s="1650"/>
      <c r="P516" s="1650" t="s">
        <v>805</v>
      </c>
      <c r="Q516" s="1650"/>
      <c r="Z516" s="421"/>
    </row>
    <row r="517" spans="3:26" ht="18" customHeight="1">
      <c r="D517" s="1623" t="s">
        <v>798</v>
      </c>
      <c r="E517" s="1623"/>
      <c r="F517" s="1623"/>
      <c r="G517" s="1623"/>
      <c r="H517" s="1930">
        <f>SUM(H518:I519)</f>
        <v>4</v>
      </c>
      <c r="I517" s="1930"/>
      <c r="J517" s="1930">
        <f t="shared" ref="J517" si="1">SUM(J518:K519)</f>
        <v>4</v>
      </c>
      <c r="K517" s="1930"/>
      <c r="L517" s="1930">
        <f t="shared" ref="L517" si="2">SUM(L518:M519)</f>
        <v>4</v>
      </c>
      <c r="M517" s="1930"/>
      <c r="N517" s="1930">
        <f t="shared" ref="N517" si="3">SUM(N518:O519)</f>
        <v>0</v>
      </c>
      <c r="O517" s="1930"/>
      <c r="P517" s="1810">
        <f>SUM(H517:O517)</f>
        <v>12</v>
      </c>
      <c r="Q517" s="1810"/>
      <c r="Z517" s="421"/>
    </row>
    <row r="518" spans="3:26" ht="18" customHeight="1">
      <c r="D518" s="1623" t="s">
        <v>799</v>
      </c>
      <c r="E518" s="1623"/>
      <c r="F518" s="1623"/>
      <c r="G518" s="1630"/>
      <c r="H518" s="2128">
        <v>4</v>
      </c>
      <c r="I518" s="2128"/>
      <c r="J518" s="2128">
        <v>4</v>
      </c>
      <c r="K518" s="2128"/>
      <c r="L518" s="2128">
        <v>3</v>
      </c>
      <c r="M518" s="2128"/>
      <c r="N518" s="2128"/>
      <c r="O518" s="2128"/>
      <c r="P518" s="1645">
        <f>SUM(H518:O518)</f>
        <v>11</v>
      </c>
      <c r="Q518" s="1810"/>
      <c r="Z518" s="421"/>
    </row>
    <row r="519" spans="3:26" ht="18" customHeight="1">
      <c r="D519" s="1623" t="s">
        <v>1291</v>
      </c>
      <c r="E519" s="1623"/>
      <c r="F519" s="1623"/>
      <c r="G519" s="1630"/>
      <c r="H519" s="2128">
        <v>0</v>
      </c>
      <c r="I519" s="2128"/>
      <c r="J519" s="2128">
        <v>0</v>
      </c>
      <c r="K519" s="2128"/>
      <c r="L519" s="2128">
        <v>1</v>
      </c>
      <c r="M519" s="2128"/>
      <c r="N519" s="2128"/>
      <c r="O519" s="2128"/>
      <c r="P519" s="1645">
        <f>SUM(H519:O519)</f>
        <v>1</v>
      </c>
      <c r="Q519" s="1810"/>
      <c r="Z519" s="421"/>
    </row>
    <row r="520" spans="3:26" ht="16.5" customHeight="1">
      <c r="E520" s="2" t="s">
        <v>1862</v>
      </c>
      <c r="Z520" s="421"/>
    </row>
    <row r="521" spans="3:26" ht="9.6" customHeight="1">
      <c r="E521" s="2"/>
      <c r="Z521" s="421"/>
    </row>
    <row r="522" spans="3:26" ht="17.45" customHeight="1">
      <c r="P522" s="1618" t="s">
        <v>772</v>
      </c>
      <c r="Q522" s="1618"/>
      <c r="R522" s="1618"/>
      <c r="S522" s="1619" t="str">
        <f>$Q$12</f>
        <v>○△学校</v>
      </c>
      <c r="T522" s="1619"/>
      <c r="U522" s="1619"/>
      <c r="V522" s="1619"/>
      <c r="W522" s="1619"/>
      <c r="X522" s="1619"/>
      <c r="Z522" s="421"/>
    </row>
    <row r="523" spans="3:26" ht="16.5" customHeight="1">
      <c r="C523" s="62" t="s">
        <v>1806</v>
      </c>
      <c r="Z523" s="421"/>
    </row>
    <row r="524" spans="3:26" ht="16.5" customHeight="1">
      <c r="D524" s="23" t="s">
        <v>806</v>
      </c>
      <c r="E524" s="184"/>
      <c r="F524" s="50"/>
      <c r="G524" s="50"/>
      <c r="H524" s="53"/>
      <c r="I524" s="1624"/>
      <c r="J524" s="1625"/>
      <c r="K524" s="1625"/>
      <c r="L524" s="1625"/>
      <c r="M524" s="1625"/>
      <c r="N524" s="1625"/>
      <c r="O524" s="1625"/>
      <c r="P524" s="2129"/>
      <c r="Z524" s="421" t="s">
        <v>1548</v>
      </c>
    </row>
    <row r="525" spans="3:26" ht="6.6" customHeight="1">
      <c r="E525" s="2"/>
      <c r="Z525" s="421"/>
    </row>
    <row r="526" spans="3:26" ht="16.5" customHeight="1">
      <c r="D526" s="1623"/>
      <c r="E526" s="1623"/>
      <c r="F526" s="1623"/>
      <c r="G526" s="1623"/>
      <c r="H526" s="1650" t="s">
        <v>801</v>
      </c>
      <c r="I526" s="1650"/>
      <c r="J526" s="1650" t="s">
        <v>802</v>
      </c>
      <c r="K526" s="1650"/>
      <c r="L526" s="1650" t="s">
        <v>803</v>
      </c>
      <c r="M526" s="1650"/>
      <c r="N526" s="1650" t="s">
        <v>804</v>
      </c>
      <c r="O526" s="1650"/>
      <c r="P526" s="1650" t="s">
        <v>805</v>
      </c>
      <c r="Q526" s="1650"/>
      <c r="Z526" s="421"/>
    </row>
    <row r="527" spans="3:26" ht="18" customHeight="1">
      <c r="D527" s="1623" t="s">
        <v>798</v>
      </c>
      <c r="E527" s="1623"/>
      <c r="F527" s="1623"/>
      <c r="G527" s="1623"/>
      <c r="H527" s="1930">
        <f>SUM(H528:I529)</f>
        <v>0</v>
      </c>
      <c r="I527" s="1930"/>
      <c r="J527" s="1930">
        <f t="shared" ref="J527" si="4">SUM(J528:K529)</f>
        <v>0</v>
      </c>
      <c r="K527" s="1930"/>
      <c r="L527" s="1930">
        <f t="shared" ref="L527" si="5">SUM(L528:M529)</f>
        <v>0</v>
      </c>
      <c r="M527" s="1930"/>
      <c r="N527" s="1930">
        <f t="shared" ref="N527" si="6">SUM(N528:O529)</f>
        <v>0</v>
      </c>
      <c r="O527" s="1930"/>
      <c r="P527" s="1810">
        <f>SUM(H527:O527)</f>
        <v>0</v>
      </c>
      <c r="Q527" s="1810"/>
      <c r="Z527" s="421"/>
    </row>
    <row r="528" spans="3:26" ht="18" customHeight="1">
      <c r="D528" s="1623" t="s">
        <v>807</v>
      </c>
      <c r="E528" s="1623"/>
      <c r="F528" s="1623"/>
      <c r="G528" s="1630"/>
      <c r="H528" s="2128"/>
      <c r="I528" s="2128"/>
      <c r="J528" s="2128"/>
      <c r="K528" s="2128"/>
      <c r="L528" s="2128"/>
      <c r="M528" s="2128"/>
      <c r="N528" s="2128"/>
      <c r="O528" s="2128"/>
      <c r="P528" s="1645">
        <f>SUM(H528:O528)</f>
        <v>0</v>
      </c>
      <c r="Q528" s="1810"/>
      <c r="Z528" s="421"/>
    </row>
    <row r="529" spans="3:26" ht="18" customHeight="1">
      <c r="D529" s="1623" t="s">
        <v>808</v>
      </c>
      <c r="E529" s="1623"/>
      <c r="F529" s="1623"/>
      <c r="G529" s="1630"/>
      <c r="H529" s="2128"/>
      <c r="I529" s="2128"/>
      <c r="J529" s="2128"/>
      <c r="K529" s="2128"/>
      <c r="L529" s="2128"/>
      <c r="M529" s="2128"/>
      <c r="N529" s="2128"/>
      <c r="O529" s="2128"/>
      <c r="P529" s="1645">
        <f>SUM(H529:O529)</f>
        <v>0</v>
      </c>
      <c r="Q529" s="1810"/>
      <c r="Z529" s="421"/>
    </row>
    <row r="530" spans="3:26" ht="16.5" customHeight="1">
      <c r="E530" s="2" t="s">
        <v>1862</v>
      </c>
      <c r="Z530" s="421"/>
    </row>
    <row r="531" spans="3:26" ht="11.1" customHeight="1">
      <c r="E531" s="2"/>
      <c r="Z531" s="421"/>
    </row>
    <row r="532" spans="3:26" ht="11.1" customHeight="1">
      <c r="E532" s="2"/>
      <c r="Z532" s="421"/>
    </row>
    <row r="533" spans="3:26" ht="16.5" customHeight="1">
      <c r="C533" s="62" t="s">
        <v>1807</v>
      </c>
      <c r="Z533" s="421"/>
    </row>
    <row r="534" spans="3:26" ht="33.6" customHeight="1">
      <c r="D534" s="1643" t="s">
        <v>477</v>
      </c>
      <c r="E534" s="1698"/>
      <c r="F534" s="631" t="s">
        <v>1791</v>
      </c>
      <c r="G534" s="21" t="s">
        <v>20</v>
      </c>
      <c r="H534" s="424">
        <v>5</v>
      </c>
      <c r="I534" s="21" t="s">
        <v>21</v>
      </c>
      <c r="J534" s="424">
        <v>15</v>
      </c>
      <c r="K534" s="21" t="s">
        <v>155</v>
      </c>
      <c r="L534" s="21"/>
      <c r="M534" s="20"/>
      <c r="N534" s="2125" t="s">
        <v>809</v>
      </c>
      <c r="O534" s="2126"/>
      <c r="P534" s="2126"/>
      <c r="Q534" s="2126"/>
      <c r="R534" s="2126"/>
      <c r="S534" s="2126"/>
      <c r="T534" s="2126"/>
      <c r="U534" s="2126"/>
      <c r="V534" s="2126"/>
      <c r="W534" s="2126"/>
      <c r="Z534" s="421"/>
    </row>
    <row r="535" spans="3:26" ht="16.5" customHeight="1">
      <c r="E535" s="5" t="s">
        <v>810</v>
      </c>
      <c r="Z535" s="421"/>
    </row>
    <row r="536" spans="3:26" ht="9.6" customHeight="1">
      <c r="E536" s="2"/>
      <c r="Z536" s="421"/>
    </row>
    <row r="537" spans="3:26" ht="16.5" customHeight="1">
      <c r="C537" s="13" t="s">
        <v>811</v>
      </c>
      <c r="Z537" s="421"/>
    </row>
    <row r="538" spans="3:26" ht="16.5" customHeight="1">
      <c r="D538" s="1628" t="s">
        <v>812</v>
      </c>
      <c r="E538" s="1628"/>
      <c r="F538" s="1628"/>
      <c r="G538" s="1628"/>
      <c r="H538" s="1628"/>
      <c r="I538" s="2127" t="s">
        <v>1639</v>
      </c>
      <c r="J538" s="2127"/>
      <c r="K538" s="2127"/>
      <c r="L538" s="2127"/>
      <c r="M538" s="2127"/>
      <c r="N538" s="2127"/>
      <c r="O538" s="2127"/>
      <c r="Z538" s="421" t="s">
        <v>1549</v>
      </c>
    </row>
    <row r="539" spans="3:26" ht="16.5" customHeight="1">
      <c r="D539" s="1628" t="s">
        <v>1476</v>
      </c>
      <c r="E539" s="1628"/>
      <c r="F539" s="1628"/>
      <c r="G539" s="1628"/>
      <c r="H539" s="1702"/>
      <c r="I539" s="1999"/>
      <c r="J539" s="2000"/>
      <c r="K539" s="2000"/>
      <c r="L539" s="2000"/>
      <c r="M539" s="2000"/>
      <c r="N539" s="2000"/>
      <c r="O539" s="2000"/>
      <c r="P539" s="2000"/>
      <c r="Q539" s="2000"/>
      <c r="R539" s="2000"/>
      <c r="S539" s="2000"/>
      <c r="T539" s="2000"/>
      <c r="U539" s="2000"/>
      <c r="V539" s="2000"/>
      <c r="W539" s="2001"/>
      <c r="Z539" s="421"/>
    </row>
    <row r="540" spans="3:26" ht="9.6" customHeight="1">
      <c r="Z540" s="421"/>
    </row>
    <row r="541" spans="3:26" ht="9.6" customHeight="1">
      <c r="Z541" s="421"/>
    </row>
    <row r="542" spans="3:26" ht="16.5" customHeight="1">
      <c r="C542" s="13" t="s">
        <v>813</v>
      </c>
      <c r="Z542" s="421"/>
    </row>
    <row r="543" spans="3:26" ht="32.450000000000003" customHeight="1">
      <c r="D543" s="1623"/>
      <c r="E543" s="1623"/>
      <c r="F543" s="1623"/>
      <c r="G543" s="1647" t="s">
        <v>158</v>
      </c>
      <c r="H543" s="1647"/>
      <c r="I543" s="1647"/>
      <c r="J543" s="2121" t="s">
        <v>478</v>
      </c>
      <c r="K543" s="2122"/>
      <c r="L543" s="2122"/>
      <c r="M543" s="1702" t="s">
        <v>159</v>
      </c>
      <c r="N543" s="1633"/>
      <c r="O543" s="1633"/>
      <c r="P543" s="1633"/>
      <c r="Q543" s="1633"/>
      <c r="R543" s="2123" t="s">
        <v>479</v>
      </c>
      <c r="S543" s="2123"/>
      <c r="T543" s="2123"/>
      <c r="U543" s="2123"/>
      <c r="V543" s="2123"/>
      <c r="W543" s="2123"/>
      <c r="X543" s="2124"/>
      <c r="Z543" s="421"/>
    </row>
    <row r="544" spans="3:26" ht="19.5" customHeight="1">
      <c r="D544" s="1623" t="s">
        <v>156</v>
      </c>
      <c r="E544" s="1623"/>
      <c r="F544" s="1630"/>
      <c r="G544" s="1780" t="s">
        <v>560</v>
      </c>
      <c r="H544" s="1781"/>
      <c r="I544" s="1782"/>
      <c r="J544" s="1659" t="s">
        <v>561</v>
      </c>
      <c r="K544" s="1660"/>
      <c r="L544" s="1661"/>
      <c r="M544" s="1659" t="s">
        <v>602</v>
      </c>
      <c r="N544" s="1698"/>
      <c r="O544" s="1698"/>
      <c r="P544" s="1698"/>
      <c r="Q544" s="1698"/>
      <c r="R544" s="2118"/>
      <c r="S544" s="2119"/>
      <c r="T544" s="2119"/>
      <c r="U544" s="2119"/>
      <c r="V544" s="2119"/>
      <c r="W544" s="2119"/>
      <c r="X544" s="2120"/>
      <c r="Z544" s="421" t="s">
        <v>1604</v>
      </c>
    </row>
    <row r="545" spans="3:26" ht="19.5" customHeight="1">
      <c r="D545" s="1628" t="s">
        <v>1477</v>
      </c>
      <c r="E545" s="1628"/>
      <c r="F545" s="1702"/>
      <c r="G545" s="1780" t="s">
        <v>560</v>
      </c>
      <c r="H545" s="1781"/>
      <c r="I545" s="1782"/>
      <c r="J545" s="1659" t="s">
        <v>561</v>
      </c>
      <c r="K545" s="1660"/>
      <c r="L545" s="1661"/>
      <c r="M545" s="1659" t="s">
        <v>602</v>
      </c>
      <c r="N545" s="1698"/>
      <c r="O545" s="1698"/>
      <c r="P545" s="1698"/>
      <c r="Q545" s="1698"/>
      <c r="R545" s="2118"/>
      <c r="S545" s="2119"/>
      <c r="T545" s="2119"/>
      <c r="U545" s="2119"/>
      <c r="V545" s="2119"/>
      <c r="W545" s="2119"/>
      <c r="X545" s="2120"/>
      <c r="Z545" s="421" t="s">
        <v>1604</v>
      </c>
    </row>
    <row r="546" spans="3:26" ht="19.5" customHeight="1">
      <c r="D546" s="1623" t="s">
        <v>157</v>
      </c>
      <c r="E546" s="1623"/>
      <c r="F546" s="1630"/>
      <c r="G546" s="1780" t="s">
        <v>560</v>
      </c>
      <c r="H546" s="1781"/>
      <c r="I546" s="1782"/>
      <c r="J546" s="1659" t="s">
        <v>561</v>
      </c>
      <c r="K546" s="1660"/>
      <c r="L546" s="1661"/>
      <c r="M546" s="1659" t="s">
        <v>602</v>
      </c>
      <c r="N546" s="1698"/>
      <c r="O546" s="1698"/>
      <c r="P546" s="1698"/>
      <c r="Q546" s="1698"/>
      <c r="R546" s="2118"/>
      <c r="S546" s="2119"/>
      <c r="T546" s="2119"/>
      <c r="U546" s="2119"/>
      <c r="V546" s="2119"/>
      <c r="W546" s="2119"/>
      <c r="X546" s="2120"/>
      <c r="Z546" s="421" t="s">
        <v>1604</v>
      </c>
    </row>
    <row r="547" spans="3:26" ht="16.5" customHeight="1">
      <c r="E547" s="2" t="s">
        <v>814</v>
      </c>
      <c r="Z547" s="421"/>
    </row>
    <row r="548" spans="3:26" ht="16.5" customHeight="1">
      <c r="E548" s="5"/>
      <c r="T548" s="861" t="s">
        <v>1251</v>
      </c>
      <c r="U548" s="1714"/>
      <c r="V548" s="1714"/>
      <c r="W548" s="1714"/>
      <c r="X548" s="1734"/>
      <c r="Z548" s="421"/>
    </row>
    <row r="549" spans="3:26" ht="5.0999999999999996" customHeight="1">
      <c r="Z549" s="421"/>
    </row>
    <row r="550" spans="3:26" ht="16.5" customHeight="1">
      <c r="K550" s="1651" t="s">
        <v>1276</v>
      </c>
      <c r="L550" s="1652"/>
      <c r="M550" s="1652"/>
      <c r="N550" s="1652"/>
      <c r="O550" s="1652"/>
      <c r="P550" s="1652"/>
      <c r="Q550" s="1652"/>
      <c r="R550" s="1652"/>
      <c r="S550" s="1652"/>
      <c r="T550" s="1652"/>
      <c r="U550" s="1652"/>
      <c r="V550" s="1652"/>
      <c r="W550" s="1652"/>
      <c r="X550" s="1653"/>
      <c r="Z550" s="421"/>
    </row>
    <row r="551" spans="3:26" ht="9.6" customHeight="1">
      <c r="Z551" s="421"/>
    </row>
    <row r="552" spans="3:26" ht="16.5" customHeight="1">
      <c r="C552" s="62" t="s">
        <v>1431</v>
      </c>
      <c r="Z552" s="421"/>
    </row>
    <row r="553" spans="3:26" ht="38.450000000000003" customHeight="1">
      <c r="D553" s="2116" t="s">
        <v>815</v>
      </c>
      <c r="E553" s="2117"/>
      <c r="F553" s="2117"/>
      <c r="G553" s="2117"/>
      <c r="H553" s="2117"/>
      <c r="I553" s="2117"/>
      <c r="J553" s="2117"/>
      <c r="K553" s="1623"/>
      <c r="L553" s="1789" t="s">
        <v>816</v>
      </c>
      <c r="M553" s="1789"/>
      <c r="N553" s="1789"/>
      <c r="O553" s="1789"/>
      <c r="P553" s="1789"/>
      <c r="Q553" s="1789"/>
      <c r="R553" s="1789"/>
      <c r="S553" s="1789"/>
      <c r="T553" s="1789"/>
      <c r="Z553" s="421" t="s">
        <v>1550</v>
      </c>
    </row>
    <row r="554" spans="3:26" ht="6.95" customHeight="1">
      <c r="Z554" s="421"/>
    </row>
    <row r="555" spans="3:26" ht="18.600000000000001" customHeight="1">
      <c r="D555" s="1648" t="s">
        <v>817</v>
      </c>
      <c r="E555" s="1648"/>
      <c r="F555" s="1648"/>
      <c r="G555" s="1648"/>
      <c r="H555" s="1648"/>
      <c r="I555" s="1648" t="s">
        <v>818</v>
      </c>
      <c r="J555" s="1648"/>
      <c r="K555" s="1648"/>
      <c r="L555" s="1648" t="s">
        <v>819</v>
      </c>
      <c r="M555" s="1648"/>
      <c r="N555" s="1735" t="s">
        <v>820</v>
      </c>
      <c r="O555" s="1736"/>
      <c r="P555" s="1736"/>
      <c r="Q555" s="1736"/>
      <c r="R555" s="1736"/>
      <c r="S555" s="1736"/>
      <c r="T555" s="1760"/>
      <c r="U555" s="1648" t="s">
        <v>821</v>
      </c>
      <c r="V555" s="1648"/>
      <c r="W555" s="1648"/>
      <c r="X555" s="1648"/>
      <c r="Z555" s="421"/>
    </row>
    <row r="556" spans="3:26" ht="18.600000000000001" customHeight="1">
      <c r="D556" s="1960" t="s">
        <v>1652</v>
      </c>
      <c r="E556" s="1960"/>
      <c r="F556" s="1960"/>
      <c r="G556" s="1960"/>
      <c r="H556" s="1960"/>
      <c r="I556" s="1960" t="s">
        <v>1643</v>
      </c>
      <c r="J556" s="1960"/>
      <c r="K556" s="1960"/>
      <c r="L556" s="1960" t="s">
        <v>1642</v>
      </c>
      <c r="M556" s="1960"/>
      <c r="N556" s="1960" t="s">
        <v>1641</v>
      </c>
      <c r="O556" s="1960"/>
      <c r="P556" s="1960"/>
      <c r="Q556" s="1960"/>
      <c r="R556" s="1960"/>
      <c r="S556" s="1960"/>
      <c r="T556" s="2114"/>
      <c r="U556" s="1730" t="s">
        <v>1640</v>
      </c>
      <c r="V556" s="1730"/>
      <c r="W556" s="1730"/>
      <c r="X556" s="1730"/>
      <c r="Z556" s="421" t="s">
        <v>1551</v>
      </c>
    </row>
    <row r="557" spans="3:26" ht="18.600000000000001" customHeight="1">
      <c r="D557" s="1960"/>
      <c r="E557" s="1960"/>
      <c r="F557" s="1960"/>
      <c r="G557" s="1960"/>
      <c r="H557" s="1960"/>
      <c r="I557" s="1960"/>
      <c r="J557" s="1960"/>
      <c r="K557" s="1960"/>
      <c r="L557" s="1960"/>
      <c r="M557" s="1960"/>
      <c r="N557" s="1960"/>
      <c r="O557" s="1960"/>
      <c r="P557" s="1960"/>
      <c r="Q557" s="1960"/>
      <c r="R557" s="1960"/>
      <c r="S557" s="1960"/>
      <c r="T557" s="2114"/>
      <c r="U557" s="1730"/>
      <c r="V557" s="1730"/>
      <c r="W557" s="1730"/>
      <c r="X557" s="1730"/>
      <c r="Z557" s="421" t="s">
        <v>1551</v>
      </c>
    </row>
    <row r="558" spans="3:26" ht="18.600000000000001" customHeight="1">
      <c r="D558" s="1960"/>
      <c r="E558" s="1960"/>
      <c r="F558" s="1960"/>
      <c r="G558" s="1960"/>
      <c r="H558" s="1960"/>
      <c r="I558" s="1960"/>
      <c r="J558" s="1960"/>
      <c r="K558" s="1960"/>
      <c r="L558" s="1960"/>
      <c r="M558" s="1960"/>
      <c r="N558" s="1960"/>
      <c r="O558" s="1960"/>
      <c r="P558" s="1960"/>
      <c r="Q558" s="1960"/>
      <c r="R558" s="1960"/>
      <c r="S558" s="1960"/>
      <c r="T558" s="2114"/>
      <c r="U558" s="1730"/>
      <c r="V558" s="1730"/>
      <c r="W558" s="1730"/>
      <c r="X558" s="1730"/>
      <c r="Z558" s="421" t="s">
        <v>1551</v>
      </c>
    </row>
    <row r="559" spans="3:26" ht="18.600000000000001" customHeight="1">
      <c r="D559" s="1960"/>
      <c r="E559" s="1960"/>
      <c r="F559" s="1960"/>
      <c r="G559" s="1960"/>
      <c r="H559" s="1960"/>
      <c r="I559" s="1960"/>
      <c r="J559" s="1960"/>
      <c r="K559" s="1960"/>
      <c r="L559" s="1960"/>
      <c r="M559" s="1960"/>
      <c r="N559" s="1960"/>
      <c r="O559" s="1960"/>
      <c r="P559" s="1960"/>
      <c r="Q559" s="1960"/>
      <c r="R559" s="1960"/>
      <c r="S559" s="1960"/>
      <c r="T559" s="2114"/>
      <c r="U559" s="1730"/>
      <c r="V559" s="1730"/>
      <c r="W559" s="1730"/>
      <c r="X559" s="1730"/>
      <c r="Z559" s="421" t="s">
        <v>1551</v>
      </c>
    </row>
    <row r="560" spans="3:26" ht="18.600000000000001" customHeight="1">
      <c r="D560" s="1960"/>
      <c r="E560" s="1960"/>
      <c r="F560" s="1960"/>
      <c r="G560" s="1960"/>
      <c r="H560" s="1960"/>
      <c r="I560" s="1960"/>
      <c r="J560" s="1960"/>
      <c r="K560" s="1960"/>
      <c r="L560" s="1960"/>
      <c r="M560" s="1960"/>
      <c r="N560" s="1960"/>
      <c r="O560" s="1960"/>
      <c r="P560" s="1960"/>
      <c r="Q560" s="1960"/>
      <c r="R560" s="1960"/>
      <c r="S560" s="1960"/>
      <c r="T560" s="2114"/>
      <c r="U560" s="1730"/>
      <c r="V560" s="1730"/>
      <c r="W560" s="1730"/>
      <c r="X560" s="1730"/>
      <c r="Z560" s="421" t="s">
        <v>1551</v>
      </c>
    </row>
    <row r="561" spans="4:26" ht="18.600000000000001" customHeight="1">
      <c r="D561" s="1960"/>
      <c r="E561" s="1960"/>
      <c r="F561" s="1960"/>
      <c r="G561" s="1960"/>
      <c r="H561" s="1960"/>
      <c r="I561" s="1960"/>
      <c r="J561" s="1960"/>
      <c r="K561" s="1960"/>
      <c r="L561" s="1960"/>
      <c r="M561" s="1960"/>
      <c r="N561" s="1960"/>
      <c r="O561" s="1960"/>
      <c r="P561" s="1960"/>
      <c r="Q561" s="1960"/>
      <c r="R561" s="1960"/>
      <c r="S561" s="1960"/>
      <c r="T561" s="2114"/>
      <c r="U561" s="1730"/>
      <c r="V561" s="1730"/>
      <c r="W561" s="1730"/>
      <c r="X561" s="1730"/>
      <c r="Z561" s="421" t="s">
        <v>1551</v>
      </c>
    </row>
    <row r="562" spans="4:26" ht="18.600000000000001" customHeight="1">
      <c r="D562" s="1960"/>
      <c r="E562" s="1960"/>
      <c r="F562" s="1960"/>
      <c r="G562" s="1960"/>
      <c r="H562" s="1960"/>
      <c r="I562" s="1960"/>
      <c r="J562" s="1960"/>
      <c r="K562" s="1960"/>
      <c r="L562" s="1960"/>
      <c r="M562" s="1960"/>
      <c r="N562" s="1960"/>
      <c r="O562" s="1960"/>
      <c r="P562" s="1960"/>
      <c r="Q562" s="1960"/>
      <c r="R562" s="1960"/>
      <c r="S562" s="1960"/>
      <c r="T562" s="2114"/>
      <c r="U562" s="1730"/>
      <c r="V562" s="1730"/>
      <c r="W562" s="1730"/>
      <c r="X562" s="1730"/>
      <c r="Z562" s="421" t="s">
        <v>1551</v>
      </c>
    </row>
    <row r="563" spans="4:26" ht="18.600000000000001" customHeight="1">
      <c r="D563" s="1960"/>
      <c r="E563" s="1960"/>
      <c r="F563" s="1960"/>
      <c r="G563" s="1960"/>
      <c r="H563" s="1960"/>
      <c r="I563" s="1960"/>
      <c r="J563" s="1960"/>
      <c r="K563" s="1960"/>
      <c r="L563" s="1960"/>
      <c r="M563" s="1960"/>
      <c r="N563" s="1960"/>
      <c r="O563" s="1960"/>
      <c r="P563" s="1960"/>
      <c r="Q563" s="1960"/>
      <c r="R563" s="1960"/>
      <c r="S563" s="1960"/>
      <c r="T563" s="2114"/>
      <c r="U563" s="1730"/>
      <c r="V563" s="1730"/>
      <c r="W563" s="1730"/>
      <c r="X563" s="1730"/>
      <c r="Z563" s="421" t="s">
        <v>1551</v>
      </c>
    </row>
    <row r="564" spans="4:26" ht="18.600000000000001" customHeight="1">
      <c r="D564" s="1960"/>
      <c r="E564" s="1960"/>
      <c r="F564" s="1960"/>
      <c r="G564" s="1960"/>
      <c r="H564" s="1960"/>
      <c r="I564" s="1960"/>
      <c r="J564" s="1960"/>
      <c r="K564" s="1960"/>
      <c r="L564" s="1960"/>
      <c r="M564" s="1960"/>
      <c r="N564" s="1960"/>
      <c r="O564" s="1960"/>
      <c r="P564" s="1960"/>
      <c r="Q564" s="1960"/>
      <c r="R564" s="1960"/>
      <c r="S564" s="1960"/>
      <c r="T564" s="2114"/>
      <c r="U564" s="1730"/>
      <c r="V564" s="1730"/>
      <c r="W564" s="1730"/>
      <c r="X564" s="1730"/>
      <c r="Z564" s="421" t="s">
        <v>1551</v>
      </c>
    </row>
    <row r="565" spans="4:26" ht="18.600000000000001" customHeight="1">
      <c r="D565" s="1960"/>
      <c r="E565" s="1960"/>
      <c r="F565" s="1960"/>
      <c r="G565" s="1960"/>
      <c r="H565" s="1960"/>
      <c r="I565" s="1960"/>
      <c r="J565" s="1960"/>
      <c r="K565" s="1960"/>
      <c r="L565" s="1960"/>
      <c r="M565" s="1960"/>
      <c r="N565" s="1960"/>
      <c r="O565" s="1960"/>
      <c r="P565" s="1960"/>
      <c r="Q565" s="1960"/>
      <c r="R565" s="1960"/>
      <c r="S565" s="1960"/>
      <c r="T565" s="2114"/>
      <c r="U565" s="1730"/>
      <c r="V565" s="1730"/>
      <c r="W565" s="1730"/>
      <c r="X565" s="1730"/>
      <c r="Z565" s="421" t="s">
        <v>1551</v>
      </c>
    </row>
    <row r="566" spans="4:26" ht="18.600000000000001" customHeight="1">
      <c r="D566" s="1960"/>
      <c r="E566" s="1960"/>
      <c r="F566" s="1960"/>
      <c r="G566" s="1960"/>
      <c r="H566" s="1960"/>
      <c r="I566" s="1960"/>
      <c r="J566" s="1960"/>
      <c r="K566" s="1960"/>
      <c r="L566" s="1960"/>
      <c r="M566" s="1960"/>
      <c r="N566" s="1960"/>
      <c r="O566" s="1960"/>
      <c r="P566" s="1960"/>
      <c r="Q566" s="1960"/>
      <c r="R566" s="1960"/>
      <c r="S566" s="1960"/>
      <c r="T566" s="2114"/>
      <c r="U566" s="1730"/>
      <c r="V566" s="1730"/>
      <c r="W566" s="1730"/>
      <c r="X566" s="1730"/>
      <c r="Z566" s="421" t="s">
        <v>1551</v>
      </c>
    </row>
    <row r="567" spans="4:26" ht="18.600000000000001" customHeight="1">
      <c r="D567" s="1960"/>
      <c r="E567" s="1960"/>
      <c r="F567" s="1960"/>
      <c r="G567" s="1960"/>
      <c r="H567" s="1960"/>
      <c r="I567" s="1960"/>
      <c r="J567" s="1960"/>
      <c r="K567" s="1960"/>
      <c r="L567" s="1960"/>
      <c r="M567" s="1960"/>
      <c r="N567" s="1960"/>
      <c r="O567" s="1960"/>
      <c r="P567" s="1960"/>
      <c r="Q567" s="1960"/>
      <c r="R567" s="1960"/>
      <c r="S567" s="1960"/>
      <c r="T567" s="2114"/>
      <c r="U567" s="1730"/>
      <c r="V567" s="1730"/>
      <c r="W567" s="1730"/>
      <c r="X567" s="1730"/>
      <c r="Z567" s="421" t="s">
        <v>1551</v>
      </c>
    </row>
    <row r="568" spans="4:26" ht="18.600000000000001" customHeight="1">
      <c r="D568" s="1960"/>
      <c r="E568" s="1960"/>
      <c r="F568" s="1960"/>
      <c r="G568" s="1960"/>
      <c r="H568" s="1960"/>
      <c r="I568" s="1960"/>
      <c r="J568" s="1960"/>
      <c r="K568" s="1960"/>
      <c r="L568" s="1960"/>
      <c r="M568" s="1960"/>
      <c r="N568" s="1960"/>
      <c r="O568" s="1960"/>
      <c r="P568" s="1960"/>
      <c r="Q568" s="1960"/>
      <c r="R568" s="1960"/>
      <c r="S568" s="1960"/>
      <c r="T568" s="2114"/>
      <c r="U568" s="1730"/>
      <c r="V568" s="1730"/>
      <c r="W568" s="1730"/>
      <c r="X568" s="1730"/>
      <c r="Z568" s="421" t="s">
        <v>1551</v>
      </c>
    </row>
    <row r="569" spans="4:26" ht="18.600000000000001" customHeight="1">
      <c r="D569" s="1960"/>
      <c r="E569" s="1960"/>
      <c r="F569" s="1960"/>
      <c r="G569" s="1960"/>
      <c r="H569" s="1960"/>
      <c r="I569" s="1960"/>
      <c r="J569" s="1960"/>
      <c r="K569" s="1960"/>
      <c r="L569" s="1960"/>
      <c r="M569" s="1960"/>
      <c r="N569" s="1960"/>
      <c r="O569" s="1960"/>
      <c r="P569" s="1960"/>
      <c r="Q569" s="1960"/>
      <c r="R569" s="1960"/>
      <c r="S569" s="1960"/>
      <c r="T569" s="2114"/>
      <c r="U569" s="1730"/>
      <c r="V569" s="1730"/>
      <c r="W569" s="1730"/>
      <c r="X569" s="1730"/>
      <c r="Z569" s="421" t="s">
        <v>1551</v>
      </c>
    </row>
    <row r="570" spans="4:26" ht="18.600000000000001" customHeight="1">
      <c r="D570" s="1960"/>
      <c r="E570" s="1960"/>
      <c r="F570" s="1960"/>
      <c r="G570" s="1960"/>
      <c r="H570" s="1960"/>
      <c r="I570" s="1960"/>
      <c r="J570" s="1960"/>
      <c r="K570" s="1960"/>
      <c r="L570" s="1960"/>
      <c r="M570" s="1960"/>
      <c r="N570" s="1960"/>
      <c r="O570" s="1960"/>
      <c r="P570" s="1960"/>
      <c r="Q570" s="1960"/>
      <c r="R570" s="1960"/>
      <c r="S570" s="1960"/>
      <c r="T570" s="2114"/>
      <c r="U570" s="1730"/>
      <c r="V570" s="1730"/>
      <c r="W570" s="1730"/>
      <c r="X570" s="1730"/>
      <c r="Z570" s="421" t="s">
        <v>1551</v>
      </c>
    </row>
    <row r="571" spans="4:26" ht="18.600000000000001" customHeight="1">
      <c r="D571" s="1960"/>
      <c r="E571" s="1960"/>
      <c r="F571" s="1960"/>
      <c r="G571" s="1960"/>
      <c r="H571" s="1960"/>
      <c r="I571" s="1960"/>
      <c r="J571" s="1960"/>
      <c r="K571" s="1960"/>
      <c r="L571" s="1960"/>
      <c r="M571" s="1960"/>
      <c r="N571" s="1960"/>
      <c r="O571" s="1960"/>
      <c r="P571" s="1960"/>
      <c r="Q571" s="1960"/>
      <c r="R571" s="1960"/>
      <c r="S571" s="1960"/>
      <c r="T571" s="2114"/>
      <c r="U571" s="1730"/>
      <c r="V571" s="1730"/>
      <c r="W571" s="1730"/>
      <c r="X571" s="1730"/>
      <c r="Z571" s="421" t="s">
        <v>1551</v>
      </c>
    </row>
    <row r="572" spans="4:26" ht="16.5" customHeight="1">
      <c r="E572" s="2" t="s">
        <v>822</v>
      </c>
      <c r="Z572" s="421"/>
    </row>
    <row r="573" spans="4:26" ht="9" customHeight="1">
      <c r="E573" s="2"/>
      <c r="Z573" s="421"/>
    </row>
    <row r="574" spans="4:26" ht="11.1" customHeight="1">
      <c r="E574" s="2"/>
      <c r="Z574" s="421"/>
    </row>
    <row r="575" spans="4:26" ht="17.45" customHeight="1">
      <c r="P575" s="1618" t="s">
        <v>772</v>
      </c>
      <c r="Q575" s="1618"/>
      <c r="R575" s="1618"/>
      <c r="S575" s="1619" t="str">
        <f>$Q$12</f>
        <v>○△学校</v>
      </c>
      <c r="T575" s="1619"/>
      <c r="U575" s="1619"/>
      <c r="V575" s="1619"/>
      <c r="W575" s="1619"/>
      <c r="X575" s="1619"/>
      <c r="Z575" s="421"/>
    </row>
    <row r="576" spans="4:26" ht="12" customHeight="1">
      <c r="S576" s="379"/>
      <c r="T576" s="379"/>
      <c r="U576" s="379"/>
      <c r="V576" s="379"/>
      <c r="W576" s="379"/>
      <c r="X576" s="379"/>
      <c r="Z576" s="421"/>
    </row>
    <row r="577" spans="3:26" ht="16.5" customHeight="1">
      <c r="C577" s="62" t="s">
        <v>823</v>
      </c>
      <c r="Z577" s="421"/>
    </row>
    <row r="578" spans="3:26" ht="16.5" customHeight="1">
      <c r="D578" t="s">
        <v>824</v>
      </c>
      <c r="Z578" s="421"/>
    </row>
    <row r="579" spans="3:26" ht="16.5" customHeight="1">
      <c r="D579" s="1628" t="s">
        <v>818</v>
      </c>
      <c r="E579" s="1628"/>
      <c r="F579" s="1628"/>
      <c r="G579" s="1628"/>
      <c r="H579" s="2362" t="s">
        <v>825</v>
      </c>
      <c r="I579" s="1797" t="s">
        <v>826</v>
      </c>
      <c r="J579" s="2363"/>
      <c r="K579" s="1650" t="s">
        <v>828</v>
      </c>
      <c r="L579" s="1650"/>
      <c r="M579" s="1650"/>
      <c r="N579" s="1650"/>
      <c r="O579" s="1650"/>
      <c r="P579" s="1650"/>
      <c r="Q579" s="1650"/>
      <c r="R579" s="1650"/>
      <c r="S579" s="1650"/>
      <c r="Z579" s="421"/>
    </row>
    <row r="580" spans="3:26" ht="16.5" customHeight="1">
      <c r="D580" s="1648"/>
      <c r="E580" s="1648"/>
      <c r="F580" s="1648"/>
      <c r="G580" s="1648"/>
      <c r="H580" s="1648"/>
      <c r="I580" s="1648"/>
      <c r="J580" s="1648"/>
      <c r="K580" s="1647" t="s">
        <v>827</v>
      </c>
      <c r="L580" s="1647"/>
      <c r="M580" s="1647"/>
      <c r="N580" s="1547" t="s">
        <v>1808</v>
      </c>
      <c r="O580" s="1547"/>
      <c r="P580" s="1547"/>
      <c r="Q580" s="1547" t="s">
        <v>1809</v>
      </c>
      <c r="R580" s="1547"/>
      <c r="S580" s="1547"/>
      <c r="Z580" s="421"/>
    </row>
    <row r="581" spans="3:26" ht="18" customHeight="1">
      <c r="D581" s="2115" t="s">
        <v>1643</v>
      </c>
      <c r="E581" s="2115"/>
      <c r="F581" s="2115"/>
      <c r="G581" s="2115"/>
      <c r="H581" s="541">
        <v>1</v>
      </c>
      <c r="I581" s="1936" t="s">
        <v>1644</v>
      </c>
      <c r="J581" s="1936"/>
      <c r="K581" s="2115">
        <v>1000</v>
      </c>
      <c r="L581" s="2115"/>
      <c r="M581" s="2115"/>
      <c r="N581" s="2115">
        <v>1000</v>
      </c>
      <c r="O581" s="2115"/>
      <c r="P581" s="2115"/>
      <c r="Q581" s="2115">
        <v>1000</v>
      </c>
      <c r="R581" s="2115"/>
      <c r="S581" s="2115"/>
      <c r="Z581" s="421"/>
    </row>
    <row r="582" spans="3:26" ht="18" customHeight="1">
      <c r="D582" s="1656" t="s">
        <v>1643</v>
      </c>
      <c r="E582" s="2110"/>
      <c r="F582" s="2110"/>
      <c r="G582" s="2111"/>
      <c r="H582" s="542">
        <v>2</v>
      </c>
      <c r="I582" s="2112" t="s">
        <v>1644</v>
      </c>
      <c r="J582" s="2113"/>
      <c r="K582" s="1656">
        <v>1000</v>
      </c>
      <c r="L582" s="2110"/>
      <c r="M582" s="2111"/>
      <c r="N582" s="1640">
        <v>1000</v>
      </c>
      <c r="O582" s="1640"/>
      <c r="P582" s="1640"/>
      <c r="Q582" s="1640">
        <v>1000</v>
      </c>
      <c r="R582" s="1640"/>
      <c r="S582" s="1640"/>
      <c r="Z582" s="421"/>
    </row>
    <row r="583" spans="3:26" ht="18" customHeight="1">
      <c r="D583" s="1656" t="s">
        <v>1643</v>
      </c>
      <c r="E583" s="2110"/>
      <c r="F583" s="2110"/>
      <c r="G583" s="2111"/>
      <c r="H583" s="542">
        <v>3</v>
      </c>
      <c r="I583" s="2112" t="s">
        <v>1644</v>
      </c>
      <c r="J583" s="2113"/>
      <c r="K583" s="1656">
        <v>1000</v>
      </c>
      <c r="L583" s="2110"/>
      <c r="M583" s="2111"/>
      <c r="N583" s="1640">
        <v>1000</v>
      </c>
      <c r="O583" s="1640"/>
      <c r="P583" s="1640"/>
      <c r="Q583" s="1640">
        <v>1000</v>
      </c>
      <c r="R583" s="1640"/>
      <c r="S583" s="1640"/>
      <c r="Z583" s="421"/>
    </row>
    <row r="584" spans="3:26" ht="18" customHeight="1">
      <c r="D584" s="1656" t="s">
        <v>1654</v>
      </c>
      <c r="E584" s="2110"/>
      <c r="F584" s="2110"/>
      <c r="G584" s="2111"/>
      <c r="H584" s="542">
        <v>1</v>
      </c>
      <c r="I584" s="2112" t="s">
        <v>1644</v>
      </c>
      <c r="J584" s="2113"/>
      <c r="K584" s="1656">
        <v>1000</v>
      </c>
      <c r="L584" s="2110"/>
      <c r="M584" s="2111"/>
      <c r="N584" s="1640">
        <v>1000</v>
      </c>
      <c r="O584" s="1640"/>
      <c r="P584" s="1640"/>
      <c r="Q584" s="1640">
        <v>1000</v>
      </c>
      <c r="R584" s="1640"/>
      <c r="S584" s="1640"/>
      <c r="Z584" s="421"/>
    </row>
    <row r="585" spans="3:26" ht="18" customHeight="1">
      <c r="D585" s="1656" t="s">
        <v>1654</v>
      </c>
      <c r="E585" s="2110"/>
      <c r="F585" s="2110"/>
      <c r="G585" s="2111"/>
      <c r="H585" s="542">
        <v>2</v>
      </c>
      <c r="I585" s="2112" t="s">
        <v>1644</v>
      </c>
      <c r="J585" s="2113"/>
      <c r="K585" s="1656">
        <v>1000</v>
      </c>
      <c r="L585" s="2110"/>
      <c r="M585" s="2111"/>
      <c r="N585" s="1656">
        <v>1000</v>
      </c>
      <c r="O585" s="2110"/>
      <c r="P585" s="2111"/>
      <c r="Q585" s="1656">
        <v>1000</v>
      </c>
      <c r="R585" s="2110"/>
      <c r="S585" s="2111"/>
      <c r="Z585" s="421"/>
    </row>
    <row r="586" spans="3:26" ht="18" customHeight="1">
      <c r="D586" s="1656" t="s">
        <v>1654</v>
      </c>
      <c r="E586" s="2110"/>
      <c r="F586" s="2110"/>
      <c r="G586" s="2111"/>
      <c r="H586" s="542">
        <v>3</v>
      </c>
      <c r="I586" s="2112" t="s">
        <v>1644</v>
      </c>
      <c r="J586" s="2113"/>
      <c r="K586" s="1656">
        <v>1000</v>
      </c>
      <c r="L586" s="2110"/>
      <c r="M586" s="2111"/>
      <c r="N586" s="1656">
        <v>1000</v>
      </c>
      <c r="O586" s="2110"/>
      <c r="P586" s="2111"/>
      <c r="Q586" s="1656">
        <v>1000</v>
      </c>
      <c r="R586" s="2110"/>
      <c r="S586" s="2111"/>
      <c r="Z586" s="421"/>
    </row>
    <row r="587" spans="3:26" ht="18" customHeight="1">
      <c r="D587" s="1640"/>
      <c r="E587" s="1640"/>
      <c r="F587" s="1640"/>
      <c r="G587" s="1640"/>
      <c r="H587" s="542"/>
      <c r="I587" s="1639"/>
      <c r="J587" s="1639"/>
      <c r="K587" s="1640"/>
      <c r="L587" s="1640"/>
      <c r="M587" s="1640"/>
      <c r="N587" s="1640"/>
      <c r="O587" s="1640"/>
      <c r="P587" s="1640"/>
      <c r="Q587" s="1640"/>
      <c r="R587" s="1640"/>
      <c r="S587" s="1640"/>
      <c r="Z587" s="421"/>
    </row>
    <row r="588" spans="3:26" ht="18" customHeight="1">
      <c r="D588" s="1640"/>
      <c r="E588" s="1640"/>
      <c r="F588" s="1640"/>
      <c r="G588" s="1640"/>
      <c r="H588" s="542"/>
      <c r="I588" s="1639"/>
      <c r="J588" s="1639"/>
      <c r="K588" s="1640"/>
      <c r="L588" s="1640"/>
      <c r="M588" s="1640"/>
      <c r="N588" s="1640"/>
      <c r="O588" s="1640"/>
      <c r="P588" s="1640"/>
      <c r="Q588" s="1640"/>
      <c r="R588" s="1640"/>
      <c r="S588" s="1640"/>
      <c r="Z588" s="421"/>
    </row>
    <row r="589" spans="3:26" ht="18" customHeight="1">
      <c r="D589" s="1640"/>
      <c r="E589" s="1640"/>
      <c r="F589" s="1640"/>
      <c r="G589" s="1640"/>
      <c r="H589" s="542"/>
      <c r="I589" s="1639"/>
      <c r="J589" s="1639"/>
      <c r="K589" s="1640"/>
      <c r="L589" s="1640"/>
      <c r="M589" s="1640"/>
      <c r="N589" s="1640"/>
      <c r="O589" s="1640"/>
      <c r="P589" s="1640"/>
      <c r="Q589" s="1640"/>
      <c r="R589" s="1640"/>
      <c r="S589" s="1640"/>
      <c r="Z589" s="421"/>
    </row>
    <row r="590" spans="3:26" ht="18" customHeight="1">
      <c r="D590" s="1640"/>
      <c r="E590" s="1640"/>
      <c r="F590" s="1640"/>
      <c r="G590" s="1640"/>
      <c r="H590" s="542"/>
      <c r="I590" s="1639"/>
      <c r="J590" s="1639"/>
      <c r="K590" s="1640"/>
      <c r="L590" s="1640"/>
      <c r="M590" s="1640"/>
      <c r="N590" s="1640"/>
      <c r="O590" s="1640"/>
      <c r="P590" s="1640"/>
      <c r="Q590" s="1640"/>
      <c r="R590" s="1640"/>
      <c r="S590" s="1640"/>
      <c r="Z590" s="421"/>
    </row>
    <row r="591" spans="3:26" ht="18" customHeight="1">
      <c r="D591" s="1640"/>
      <c r="E591" s="1640"/>
      <c r="F591" s="1640"/>
      <c r="G591" s="1640"/>
      <c r="H591" s="542"/>
      <c r="I591" s="1639"/>
      <c r="J591" s="1639"/>
      <c r="K591" s="1640"/>
      <c r="L591" s="1640"/>
      <c r="M591" s="1640"/>
      <c r="N591" s="1640"/>
      <c r="O591" s="1640"/>
      <c r="P591" s="1640"/>
      <c r="Q591" s="1640"/>
      <c r="R591" s="1640"/>
      <c r="S591" s="1640"/>
      <c r="Z591" s="421"/>
    </row>
    <row r="592" spans="3:26" ht="18" customHeight="1">
      <c r="D592" s="1640"/>
      <c r="E592" s="1640"/>
      <c r="F592" s="1640"/>
      <c r="G592" s="1640"/>
      <c r="H592" s="542"/>
      <c r="I592" s="1639"/>
      <c r="J592" s="1639"/>
      <c r="K592" s="1640"/>
      <c r="L592" s="1640"/>
      <c r="M592" s="1640"/>
      <c r="N592" s="1640"/>
      <c r="O592" s="1640"/>
      <c r="P592" s="1640"/>
      <c r="Q592" s="1640"/>
      <c r="R592" s="1640"/>
      <c r="S592" s="1640"/>
      <c r="Z592" s="421"/>
    </row>
    <row r="593" spans="4:26" ht="18" customHeight="1">
      <c r="D593" s="1640"/>
      <c r="E593" s="1640"/>
      <c r="F593" s="1640"/>
      <c r="G593" s="1640"/>
      <c r="H593" s="542"/>
      <c r="I593" s="1639"/>
      <c r="J593" s="1639"/>
      <c r="K593" s="1640"/>
      <c r="L593" s="1640"/>
      <c r="M593" s="1640"/>
      <c r="N593" s="1640"/>
      <c r="O593" s="1640"/>
      <c r="P593" s="1640"/>
      <c r="Q593" s="1640"/>
      <c r="R593" s="1640"/>
      <c r="S593" s="1640"/>
      <c r="Z593" s="421"/>
    </row>
    <row r="594" spans="4:26" ht="18" customHeight="1">
      <c r="D594" s="1640"/>
      <c r="E594" s="1640"/>
      <c r="F594" s="1640"/>
      <c r="G594" s="1640"/>
      <c r="H594" s="542"/>
      <c r="I594" s="1639"/>
      <c r="J594" s="1639"/>
      <c r="K594" s="1640"/>
      <c r="L594" s="1640"/>
      <c r="M594" s="1640"/>
      <c r="N594" s="1640"/>
      <c r="O594" s="1640"/>
      <c r="P594" s="1640"/>
      <c r="Q594" s="1640"/>
      <c r="R594" s="1640"/>
      <c r="S594" s="1640"/>
      <c r="Z594" s="421"/>
    </row>
    <row r="595" spans="4:26" ht="18" customHeight="1">
      <c r="D595" s="1640"/>
      <c r="E595" s="1640"/>
      <c r="F595" s="1640"/>
      <c r="G595" s="1640"/>
      <c r="H595" s="542"/>
      <c r="I595" s="1639"/>
      <c r="J595" s="1639"/>
      <c r="K595" s="1640"/>
      <c r="L595" s="1640"/>
      <c r="M595" s="1640"/>
      <c r="N595" s="1640"/>
      <c r="O595" s="1640"/>
      <c r="P595" s="1640"/>
      <c r="Q595" s="1640"/>
      <c r="R595" s="1640"/>
      <c r="S595" s="1640"/>
      <c r="Z595" s="421"/>
    </row>
    <row r="596" spans="4:26" ht="18" customHeight="1">
      <c r="D596" s="1640"/>
      <c r="E596" s="1640"/>
      <c r="F596" s="1640"/>
      <c r="G596" s="1640"/>
      <c r="H596" s="542"/>
      <c r="I596" s="1639"/>
      <c r="J596" s="1639"/>
      <c r="K596" s="1640"/>
      <c r="L596" s="1640"/>
      <c r="M596" s="1640"/>
      <c r="N596" s="1640"/>
      <c r="O596" s="1640"/>
      <c r="P596" s="1640"/>
      <c r="Q596" s="1640"/>
      <c r="R596" s="1640"/>
      <c r="S596" s="1640"/>
      <c r="Z596" s="421"/>
    </row>
    <row r="597" spans="4:26" ht="18" customHeight="1">
      <c r="D597" s="1640"/>
      <c r="E597" s="1640"/>
      <c r="F597" s="1640"/>
      <c r="G597" s="1640"/>
      <c r="H597" s="542"/>
      <c r="I597" s="1639"/>
      <c r="J597" s="1639"/>
      <c r="K597" s="1640"/>
      <c r="L597" s="1640"/>
      <c r="M597" s="1640"/>
      <c r="N597" s="1640"/>
      <c r="O597" s="1640"/>
      <c r="P597" s="1640"/>
      <c r="Q597" s="1640"/>
      <c r="R597" s="1640"/>
      <c r="S597" s="1640"/>
      <c r="Z597" s="421"/>
    </row>
    <row r="598" spans="4:26" ht="18" customHeight="1">
      <c r="D598" s="1640"/>
      <c r="E598" s="1640"/>
      <c r="F598" s="1640"/>
      <c r="G598" s="1640"/>
      <c r="H598" s="542"/>
      <c r="I598" s="1639"/>
      <c r="J598" s="1639"/>
      <c r="K598" s="1640"/>
      <c r="L598" s="1640"/>
      <c r="M598" s="1640"/>
      <c r="N598" s="1640"/>
      <c r="O598" s="1640"/>
      <c r="P598" s="1640"/>
      <c r="Q598" s="1640"/>
      <c r="R598" s="1640"/>
      <c r="S598" s="1640"/>
      <c r="Z598" s="421"/>
    </row>
    <row r="599" spans="4:26" ht="18" customHeight="1">
      <c r="D599" s="1640"/>
      <c r="E599" s="1640"/>
      <c r="F599" s="1640"/>
      <c r="G599" s="1640"/>
      <c r="H599" s="542"/>
      <c r="I599" s="1639"/>
      <c r="J599" s="1639"/>
      <c r="K599" s="1640"/>
      <c r="L599" s="1640"/>
      <c r="M599" s="1640"/>
      <c r="N599" s="1640"/>
      <c r="O599" s="1640"/>
      <c r="P599" s="1640"/>
      <c r="Q599" s="1640"/>
      <c r="R599" s="1640"/>
      <c r="S599" s="1640"/>
      <c r="Z599" s="421"/>
    </row>
    <row r="600" spans="4:26" ht="18" customHeight="1">
      <c r="D600" s="1640"/>
      <c r="E600" s="1640"/>
      <c r="F600" s="1640"/>
      <c r="G600" s="1640"/>
      <c r="H600" s="542"/>
      <c r="I600" s="1639"/>
      <c r="J600" s="1639"/>
      <c r="K600" s="1640"/>
      <c r="L600" s="1640"/>
      <c r="M600" s="1640"/>
      <c r="N600" s="1640"/>
      <c r="O600" s="1640"/>
      <c r="P600" s="1640"/>
      <c r="Q600" s="1640"/>
      <c r="R600" s="1640"/>
      <c r="S600" s="1640"/>
      <c r="Z600" s="421"/>
    </row>
    <row r="601" spans="4:26" ht="18" customHeight="1">
      <c r="D601" s="1640"/>
      <c r="E601" s="1640"/>
      <c r="F601" s="1640"/>
      <c r="G601" s="1640"/>
      <c r="H601" s="542"/>
      <c r="I601" s="1639"/>
      <c r="J601" s="1639"/>
      <c r="K601" s="1640"/>
      <c r="L601" s="1640"/>
      <c r="M601" s="1640"/>
      <c r="N601" s="1640"/>
      <c r="O601" s="1640"/>
      <c r="P601" s="1640"/>
      <c r="Q601" s="1640"/>
      <c r="R601" s="1640"/>
      <c r="S601" s="1640"/>
      <c r="Z601" s="421"/>
    </row>
    <row r="602" spans="4:26" ht="18" customHeight="1">
      <c r="D602" s="1640"/>
      <c r="E602" s="1640"/>
      <c r="F602" s="1640"/>
      <c r="G602" s="1640"/>
      <c r="H602" s="542"/>
      <c r="I602" s="1639"/>
      <c r="J602" s="1639"/>
      <c r="K602" s="1640"/>
      <c r="L602" s="1640"/>
      <c r="M602" s="1640"/>
      <c r="N602" s="1640"/>
      <c r="O602" s="1640"/>
      <c r="P602" s="1640"/>
      <c r="Q602" s="1640"/>
      <c r="R602" s="1640"/>
      <c r="S602" s="1640"/>
      <c r="Z602" s="421"/>
    </row>
    <row r="603" spans="4:26" ht="18" customHeight="1">
      <c r="D603" s="1640"/>
      <c r="E603" s="1640"/>
      <c r="F603" s="1640"/>
      <c r="G603" s="1640"/>
      <c r="H603" s="542"/>
      <c r="I603" s="1639"/>
      <c r="J603" s="1639"/>
      <c r="K603" s="1640"/>
      <c r="L603" s="1640"/>
      <c r="M603" s="1640"/>
      <c r="N603" s="1640"/>
      <c r="O603" s="1640"/>
      <c r="P603" s="1640"/>
      <c r="Q603" s="1640"/>
      <c r="R603" s="1640"/>
      <c r="S603" s="1640"/>
      <c r="Z603" s="421"/>
    </row>
    <row r="604" spans="4:26" ht="18" customHeight="1">
      <c r="D604" s="1640"/>
      <c r="E604" s="1640"/>
      <c r="F604" s="1640"/>
      <c r="G604" s="1640"/>
      <c r="H604" s="542"/>
      <c r="I604" s="1639"/>
      <c r="J604" s="1639"/>
      <c r="K604" s="1640"/>
      <c r="L604" s="1640"/>
      <c r="M604" s="1640"/>
      <c r="N604" s="1640"/>
      <c r="O604" s="1640"/>
      <c r="P604" s="1640"/>
      <c r="Q604" s="1640"/>
      <c r="R604" s="1640"/>
      <c r="S604" s="1640"/>
      <c r="Z604" s="421"/>
    </row>
    <row r="605" spans="4:26" ht="18" customHeight="1">
      <c r="D605" s="1640"/>
      <c r="E605" s="1640"/>
      <c r="F605" s="1640"/>
      <c r="G605" s="1640"/>
      <c r="H605" s="542"/>
      <c r="I605" s="1639"/>
      <c r="J605" s="1639"/>
      <c r="K605" s="1640"/>
      <c r="L605" s="1640"/>
      <c r="M605" s="1640"/>
      <c r="N605" s="1640"/>
      <c r="O605" s="1640"/>
      <c r="P605" s="1640"/>
      <c r="Q605" s="1640"/>
      <c r="R605" s="1640"/>
      <c r="S605" s="1640"/>
      <c r="Z605" s="421"/>
    </row>
    <row r="606" spans="4:26" ht="18" customHeight="1">
      <c r="D606" s="1640"/>
      <c r="E606" s="1640"/>
      <c r="F606" s="1640"/>
      <c r="G606" s="1640"/>
      <c r="H606" s="542"/>
      <c r="I606" s="1639"/>
      <c r="J606" s="1639"/>
      <c r="K606" s="1640"/>
      <c r="L606" s="1640"/>
      <c r="M606" s="1640"/>
      <c r="N606" s="1640"/>
      <c r="O606" s="1640"/>
      <c r="P606" s="1640"/>
      <c r="Q606" s="1640"/>
      <c r="R606" s="1640"/>
      <c r="S606" s="1640"/>
      <c r="Z606" s="421"/>
    </row>
    <row r="607" spans="4:26" ht="18" customHeight="1">
      <c r="D607" s="1640"/>
      <c r="E607" s="1640"/>
      <c r="F607" s="1640"/>
      <c r="G607" s="1640"/>
      <c r="H607" s="542"/>
      <c r="I607" s="1639"/>
      <c r="J607" s="1639"/>
      <c r="K607" s="1640"/>
      <c r="L607" s="1640"/>
      <c r="M607" s="1640"/>
      <c r="N607" s="1640"/>
      <c r="O607" s="1640"/>
      <c r="P607" s="1640"/>
      <c r="Q607" s="1640"/>
      <c r="R607" s="1640"/>
      <c r="S607" s="1640"/>
      <c r="Z607" s="421"/>
    </row>
    <row r="608" spans="4:26" ht="18" customHeight="1">
      <c r="D608" s="1640"/>
      <c r="E608" s="1640"/>
      <c r="F608" s="1640"/>
      <c r="G608" s="1640"/>
      <c r="H608" s="542"/>
      <c r="I608" s="1639"/>
      <c r="J608" s="1639"/>
      <c r="K608" s="1640"/>
      <c r="L608" s="1640"/>
      <c r="M608" s="1640"/>
      <c r="N608" s="1640"/>
      <c r="O608" s="1640"/>
      <c r="P608" s="1640"/>
      <c r="Q608" s="1640"/>
      <c r="R608" s="1640"/>
      <c r="S608" s="1640"/>
      <c r="Z608" s="421"/>
    </row>
    <row r="609" spans="2:26" ht="18" customHeight="1">
      <c r="D609" s="1640"/>
      <c r="E609" s="1640"/>
      <c r="F609" s="1640"/>
      <c r="G609" s="1640"/>
      <c r="H609" s="542"/>
      <c r="I609" s="1639"/>
      <c r="J609" s="1639"/>
      <c r="K609" s="1640"/>
      <c r="L609" s="1640"/>
      <c r="M609" s="1640"/>
      <c r="N609" s="1640"/>
      <c r="O609" s="1640"/>
      <c r="P609" s="1640"/>
      <c r="Q609" s="1640"/>
      <c r="R609" s="1640"/>
      <c r="S609" s="1640"/>
      <c r="Z609" s="421"/>
    </row>
    <row r="610" spans="2:26" ht="18" customHeight="1">
      <c r="D610" s="1640"/>
      <c r="E610" s="1640"/>
      <c r="F610" s="1640"/>
      <c r="G610" s="1640"/>
      <c r="H610" s="542"/>
      <c r="I610" s="1639"/>
      <c r="J610" s="1639"/>
      <c r="K610" s="1640"/>
      <c r="L610" s="1640"/>
      <c r="M610" s="1640"/>
      <c r="N610" s="1640"/>
      <c r="O610" s="1640"/>
      <c r="P610" s="1640"/>
      <c r="Q610" s="1640"/>
      <c r="R610" s="1640"/>
      <c r="S610" s="1640"/>
      <c r="Z610" s="421"/>
    </row>
    <row r="611" spans="2:26" ht="18" customHeight="1">
      <c r="D611" s="1640"/>
      <c r="E611" s="1640"/>
      <c r="F611" s="1640"/>
      <c r="G611" s="1640"/>
      <c r="H611" s="542"/>
      <c r="I611" s="1639"/>
      <c r="J611" s="1639"/>
      <c r="K611" s="1640"/>
      <c r="L611" s="1640"/>
      <c r="M611" s="1640"/>
      <c r="N611" s="1640"/>
      <c r="O611" s="1640"/>
      <c r="P611" s="1640"/>
      <c r="Q611" s="1640"/>
      <c r="R611" s="1640"/>
      <c r="S611" s="1640"/>
      <c r="Z611" s="421"/>
    </row>
    <row r="612" spans="2:26" ht="18" customHeight="1">
      <c r="D612" s="1640"/>
      <c r="E612" s="1640"/>
      <c r="F612" s="1640"/>
      <c r="G612" s="1640"/>
      <c r="H612" s="542"/>
      <c r="I612" s="1639"/>
      <c r="J612" s="1639"/>
      <c r="K612" s="1640"/>
      <c r="L612" s="1640"/>
      <c r="M612" s="1640"/>
      <c r="N612" s="1640"/>
      <c r="O612" s="1640"/>
      <c r="P612" s="1640"/>
      <c r="Q612" s="1640"/>
      <c r="R612" s="1640"/>
      <c r="S612" s="1640"/>
      <c r="Z612" s="421"/>
    </row>
    <row r="613" spans="2:26" ht="18" customHeight="1">
      <c r="D613" s="1640"/>
      <c r="E613" s="1640"/>
      <c r="F613" s="1640"/>
      <c r="G613" s="1640"/>
      <c r="H613" s="542"/>
      <c r="I613" s="1639"/>
      <c r="J613" s="1639"/>
      <c r="K613" s="1640"/>
      <c r="L613" s="1640"/>
      <c r="M613" s="1640"/>
      <c r="N613" s="1640"/>
      <c r="O613" s="1640"/>
      <c r="P613" s="1640"/>
      <c r="Q613" s="1640"/>
      <c r="R613" s="1640"/>
      <c r="S613" s="1640"/>
      <c r="Z613" s="421"/>
    </row>
    <row r="614" spans="2:26" ht="18" customHeight="1">
      <c r="D614" s="1640"/>
      <c r="E614" s="1640"/>
      <c r="F614" s="1640"/>
      <c r="G614" s="1640"/>
      <c r="H614" s="542"/>
      <c r="I614" s="1639"/>
      <c r="J614" s="1639"/>
      <c r="K614" s="1640"/>
      <c r="L614" s="1640"/>
      <c r="M614" s="1640"/>
      <c r="N614" s="1640"/>
      <c r="O614" s="1640"/>
      <c r="P614" s="1640"/>
      <c r="Q614" s="1640"/>
      <c r="R614" s="1640"/>
      <c r="S614" s="1640"/>
      <c r="Z614" s="421"/>
    </row>
    <row r="615" spans="2:26" ht="18" customHeight="1">
      <c r="D615" s="1640"/>
      <c r="E615" s="1640"/>
      <c r="F615" s="1640"/>
      <c r="G615" s="1640"/>
      <c r="H615" s="542"/>
      <c r="I615" s="1639"/>
      <c r="J615" s="1639"/>
      <c r="K615" s="1640"/>
      <c r="L615" s="1640"/>
      <c r="M615" s="1640"/>
      <c r="N615" s="1640"/>
      <c r="O615" s="1640"/>
      <c r="P615" s="1640"/>
      <c r="Q615" s="1640"/>
      <c r="R615" s="1640"/>
      <c r="S615" s="1640"/>
      <c r="Z615" s="421"/>
    </row>
    <row r="616" spans="2:26" ht="18" customHeight="1">
      <c r="D616" s="1640"/>
      <c r="E616" s="1640"/>
      <c r="F616" s="1640"/>
      <c r="G616" s="1640"/>
      <c r="H616" s="542"/>
      <c r="I616" s="1639"/>
      <c r="J616" s="1639"/>
      <c r="K616" s="1640"/>
      <c r="L616" s="1640"/>
      <c r="M616" s="1640"/>
      <c r="N616" s="1640"/>
      <c r="O616" s="1640"/>
      <c r="P616" s="1640"/>
      <c r="Q616" s="1640"/>
      <c r="R616" s="1640"/>
      <c r="S616" s="1640"/>
      <c r="Z616" s="421"/>
    </row>
    <row r="617" spans="2:26" ht="18" customHeight="1">
      <c r="D617" s="1640"/>
      <c r="E617" s="1640"/>
      <c r="F617" s="1640"/>
      <c r="G617" s="1640"/>
      <c r="H617" s="542"/>
      <c r="I617" s="1639"/>
      <c r="J617" s="1639"/>
      <c r="K617" s="1640"/>
      <c r="L617" s="1640"/>
      <c r="M617" s="1640"/>
      <c r="N617" s="1640"/>
      <c r="O617" s="1640"/>
      <c r="P617" s="1640"/>
      <c r="Q617" s="1640"/>
      <c r="R617" s="1640"/>
      <c r="S617" s="1640"/>
      <c r="Z617" s="421"/>
    </row>
    <row r="618" spans="2:26" ht="18" customHeight="1">
      <c r="D618" s="1640"/>
      <c r="E618" s="1640"/>
      <c r="F618" s="1640"/>
      <c r="G618" s="1640"/>
      <c r="H618" s="542"/>
      <c r="I618" s="1639"/>
      <c r="J618" s="1639"/>
      <c r="K618" s="1640"/>
      <c r="L618" s="1640"/>
      <c r="M618" s="1640"/>
      <c r="N618" s="1640"/>
      <c r="O618" s="1640"/>
      <c r="P618" s="1640"/>
      <c r="Q618" s="1640"/>
      <c r="R618" s="1640"/>
      <c r="S618" s="1640"/>
      <c r="Z618" s="421"/>
    </row>
    <row r="619" spans="2:26" ht="16.5" customHeight="1">
      <c r="E619" s="2" t="s">
        <v>829</v>
      </c>
      <c r="Z619" s="421"/>
    </row>
    <row r="620" spans="2:26" ht="16.5" customHeight="1">
      <c r="E620" s="2" t="s">
        <v>830</v>
      </c>
      <c r="Z620" s="421"/>
    </row>
    <row r="621" spans="2:26" ht="9.6" customHeight="1">
      <c r="Z621" s="421"/>
    </row>
    <row r="622" spans="2:26" ht="12" customHeight="1">
      <c r="Z622" s="421"/>
    </row>
    <row r="623" spans="2:26" ht="17.45" customHeight="1">
      <c r="P623" s="1618" t="s">
        <v>772</v>
      </c>
      <c r="Q623" s="1618"/>
      <c r="R623" s="1618"/>
      <c r="S623" s="1619" t="str">
        <f>$Q$12</f>
        <v>○△学校</v>
      </c>
      <c r="T623" s="1619"/>
      <c r="U623" s="1619"/>
      <c r="V623" s="1619"/>
      <c r="W623" s="1619"/>
      <c r="X623" s="1619"/>
      <c r="Z623" s="421"/>
    </row>
    <row r="624" spans="2:26" ht="16.5" customHeight="1">
      <c r="B624" s="12" t="s">
        <v>160</v>
      </c>
      <c r="Z624" s="421"/>
    </row>
    <row r="625" spans="3:26" ht="16.5" customHeight="1">
      <c r="C625" s="13" t="s">
        <v>1292</v>
      </c>
      <c r="Z625" s="421"/>
    </row>
    <row r="626" spans="3:26" ht="18.600000000000001" customHeight="1">
      <c r="D626" s="1623"/>
      <c r="E626" s="1623"/>
      <c r="F626" s="1623"/>
      <c r="G626" s="1647" t="s">
        <v>837</v>
      </c>
      <c r="H626" s="1647"/>
      <c r="I626" s="1643"/>
      <c r="J626" s="2108" t="s">
        <v>838</v>
      </c>
      <c r="K626" s="1690"/>
      <c r="L626" s="1628"/>
      <c r="M626" s="1647" t="s">
        <v>839</v>
      </c>
      <c r="N626" s="1647"/>
      <c r="O626" s="1643"/>
      <c r="P626" s="2109" t="s">
        <v>836</v>
      </c>
      <c r="Q626" s="1647"/>
      <c r="R626" s="1650"/>
      <c r="Z626" s="421"/>
    </row>
    <row r="627" spans="3:26" ht="16.5" customHeight="1">
      <c r="D627" s="1623" t="s">
        <v>43</v>
      </c>
      <c r="E627" s="1623"/>
      <c r="F627" s="1630"/>
      <c r="G627" s="2101">
        <v>30</v>
      </c>
      <c r="H627" s="1846"/>
      <c r="I627" s="21" t="s">
        <v>49</v>
      </c>
      <c r="J627" s="2102">
        <v>25</v>
      </c>
      <c r="K627" s="1846"/>
      <c r="L627" s="21" t="s">
        <v>49</v>
      </c>
      <c r="M627" s="2101">
        <v>20</v>
      </c>
      <c r="N627" s="1846"/>
      <c r="O627" s="21" t="s">
        <v>49</v>
      </c>
      <c r="P627" s="2102">
        <v>15</v>
      </c>
      <c r="Q627" s="1846"/>
      <c r="R627" s="20" t="s">
        <v>49</v>
      </c>
      <c r="Z627" s="421"/>
    </row>
    <row r="628" spans="3:26" ht="18.600000000000001" customHeight="1">
      <c r="D628" s="2059" t="s">
        <v>831</v>
      </c>
      <c r="E628" s="2059"/>
      <c r="F628" s="2060"/>
      <c r="G628" s="2101">
        <v>25</v>
      </c>
      <c r="H628" s="1846"/>
      <c r="I628" s="43" t="s">
        <v>49</v>
      </c>
      <c r="J628" s="2102">
        <v>20</v>
      </c>
      <c r="K628" s="1846"/>
      <c r="L628" s="43" t="s">
        <v>49</v>
      </c>
      <c r="M628" s="2101">
        <v>15</v>
      </c>
      <c r="N628" s="1846"/>
      <c r="O628" s="43" t="s">
        <v>49</v>
      </c>
      <c r="P628" s="2102">
        <v>10</v>
      </c>
      <c r="Q628" s="1846"/>
      <c r="R628" s="44" t="s">
        <v>49</v>
      </c>
      <c r="Z628" s="421"/>
    </row>
    <row r="629" spans="3:26" ht="16.5" customHeight="1">
      <c r="D629" s="2107" t="s">
        <v>832</v>
      </c>
      <c r="E629" s="2107"/>
      <c r="F629" s="2107"/>
      <c r="G629" s="2075" t="str">
        <f>IF(G628-G627&gt;0,G628-G627,"")</f>
        <v/>
      </c>
      <c r="H629" s="2076"/>
      <c r="I629" s="45" t="s">
        <v>49</v>
      </c>
      <c r="J629" s="2077" t="str">
        <f>IF(J628-J627&gt;0,J628-J627,"")</f>
        <v/>
      </c>
      <c r="K629" s="2078"/>
      <c r="L629" s="45" t="s">
        <v>49</v>
      </c>
      <c r="M629" s="2077" t="str">
        <f>IF(M628-M627&gt;0,M628-M627,"")</f>
        <v/>
      </c>
      <c r="N629" s="2078"/>
      <c r="O629" s="45" t="s">
        <v>49</v>
      </c>
      <c r="P629" s="2077" t="str">
        <f>IF(P628-P627&gt;0,P628-P627,"")</f>
        <v/>
      </c>
      <c r="Q629" s="2078"/>
      <c r="R629" s="46" t="s">
        <v>49</v>
      </c>
      <c r="Z629" s="421"/>
    </row>
    <row r="630" spans="3:26" ht="19.5" customHeight="1">
      <c r="D630" s="2061" t="s">
        <v>835</v>
      </c>
      <c r="E630" s="2061"/>
      <c r="F630" s="2061"/>
      <c r="G630" s="2080" t="str">
        <f>IF(G629="","満たしている","満たしていない")</f>
        <v>満たしている</v>
      </c>
      <c r="H630" s="2081"/>
      <c r="I630" s="1671"/>
      <c r="J630" s="2082" t="str">
        <f>IF(J629="","満たしている","満たしていない")</f>
        <v>満たしている</v>
      </c>
      <c r="K630" s="2081"/>
      <c r="L630" s="1671"/>
      <c r="M630" s="2082" t="str">
        <f>IF(M629="","満たしている","満たしていない")</f>
        <v>満たしている</v>
      </c>
      <c r="N630" s="2081"/>
      <c r="O630" s="2083"/>
      <c r="P630" s="2081" t="str">
        <f>IF(P629="","満たしている","満たしていない")</f>
        <v>満たしている</v>
      </c>
      <c r="Q630" s="2081"/>
      <c r="R630" s="1672"/>
      <c r="Z630" s="421"/>
    </row>
    <row r="631" spans="3:26" ht="16.5" customHeight="1">
      <c r="D631" s="2059" t="s">
        <v>833</v>
      </c>
      <c r="E631" s="2059"/>
      <c r="F631" s="2060"/>
      <c r="G631" s="2101">
        <v>12</v>
      </c>
      <c r="H631" s="1846"/>
      <c r="I631" s="43" t="s">
        <v>49</v>
      </c>
      <c r="J631" s="2102">
        <v>6</v>
      </c>
      <c r="K631" s="1846"/>
      <c r="L631" s="43" t="s">
        <v>49</v>
      </c>
      <c r="M631" s="2103"/>
      <c r="N631" s="2103"/>
      <c r="O631" s="2103"/>
      <c r="P631" s="2103"/>
      <c r="Q631" s="2103"/>
      <c r="R631" s="2104"/>
      <c r="Z631" s="421"/>
    </row>
    <row r="632" spans="3:26" ht="18.600000000000001" customHeight="1">
      <c r="D632" s="2107" t="s">
        <v>834</v>
      </c>
      <c r="E632" s="2107"/>
      <c r="F632" s="2107"/>
      <c r="G632" s="2095" t="str">
        <f>IF(G631-G627&gt;0,G631-G627,"")</f>
        <v/>
      </c>
      <c r="H632" s="2078"/>
      <c r="I632" s="45" t="s">
        <v>49</v>
      </c>
      <c r="J632" s="2077" t="str">
        <f>IF(J631-J627&gt;0,J631-J627,"")</f>
        <v/>
      </c>
      <c r="K632" s="2078"/>
      <c r="L632" s="46" t="s">
        <v>49</v>
      </c>
      <c r="M632" s="2103"/>
      <c r="N632" s="2103"/>
      <c r="O632" s="2103"/>
      <c r="P632" s="2103"/>
      <c r="Q632" s="2103"/>
      <c r="R632" s="2104"/>
      <c r="Z632" s="421"/>
    </row>
    <row r="633" spans="3:26" ht="16.5" customHeight="1">
      <c r="D633" s="2061" t="s">
        <v>835</v>
      </c>
      <c r="E633" s="2061"/>
      <c r="F633" s="2061"/>
      <c r="G633" s="2096" t="str">
        <f>IF(G632="","適合","不適合")</f>
        <v>適合</v>
      </c>
      <c r="H633" s="1671"/>
      <c r="I633" s="1671"/>
      <c r="J633" s="2097" t="str">
        <f>IF(J632="","適合","不適合")</f>
        <v>適合</v>
      </c>
      <c r="K633" s="1671"/>
      <c r="L633" s="1672"/>
      <c r="M633" s="2105"/>
      <c r="N633" s="2105"/>
      <c r="O633" s="2105"/>
      <c r="P633" s="2105"/>
      <c r="Q633" s="2105"/>
      <c r="R633" s="2106"/>
      <c r="Z633" s="421"/>
    </row>
    <row r="634" spans="3:26" ht="18.600000000000001" customHeight="1">
      <c r="D634" s="260" t="s">
        <v>840</v>
      </c>
      <c r="Z634" s="421"/>
    </row>
    <row r="635" spans="3:26" ht="51.6" customHeight="1">
      <c r="D635" s="2098"/>
      <c r="E635" s="2099"/>
      <c r="F635" s="2099"/>
      <c r="G635" s="2099"/>
      <c r="H635" s="2099"/>
      <c r="I635" s="2099"/>
      <c r="J635" s="2099"/>
      <c r="K635" s="2099"/>
      <c r="L635" s="2099"/>
      <c r="M635" s="2099"/>
      <c r="N635" s="2099"/>
      <c r="O635" s="2099"/>
      <c r="P635" s="2099"/>
      <c r="Q635" s="2099"/>
      <c r="R635" s="2099"/>
      <c r="S635" s="2099"/>
      <c r="T635" s="2099"/>
      <c r="U635" s="2099"/>
      <c r="V635" s="2099"/>
      <c r="W635" s="2099"/>
      <c r="X635" s="2100"/>
      <c r="Z635" s="421"/>
    </row>
    <row r="636" spans="3:26" ht="16.5" customHeight="1">
      <c r="E636" s="2" t="s">
        <v>1288</v>
      </c>
      <c r="Z636" s="421"/>
    </row>
    <row r="637" spans="3:26" ht="16.5" customHeight="1">
      <c r="E637" s="2" t="s">
        <v>1432</v>
      </c>
      <c r="Z637" s="421"/>
    </row>
    <row r="638" spans="3:26" ht="9.6" customHeight="1">
      <c r="Z638" s="421"/>
    </row>
    <row r="639" spans="3:26" ht="16.5" customHeight="1">
      <c r="C639" s="13" t="s">
        <v>841</v>
      </c>
      <c r="Z639" s="421"/>
    </row>
    <row r="640" spans="3:26" ht="45.95" customHeight="1">
      <c r="C640" s="13"/>
      <c r="D640" s="1722" t="s">
        <v>1202</v>
      </c>
      <c r="E640" s="1722"/>
      <c r="F640" s="1722"/>
      <c r="G640" s="1722"/>
      <c r="H640" s="1722"/>
      <c r="I640" s="1805"/>
      <c r="J640" s="2091" t="s">
        <v>1655</v>
      </c>
      <c r="K640" s="2092"/>
      <c r="L640" s="2092"/>
      <c r="M640" s="2092"/>
      <c r="N640" s="2092"/>
      <c r="O640" s="2092"/>
      <c r="P640" s="2092"/>
      <c r="Q640" s="2092"/>
      <c r="R640" s="2092"/>
      <c r="S640" s="2092"/>
      <c r="T640" s="2092"/>
      <c r="U640" s="2092"/>
      <c r="V640" s="2092"/>
      <c r="W640" s="2092"/>
      <c r="X640" s="2093"/>
      <c r="Z640" s="421"/>
    </row>
    <row r="641" spans="2:26" ht="16.5" customHeight="1">
      <c r="E641" s="2" t="s">
        <v>844</v>
      </c>
      <c r="Z641" s="421"/>
    </row>
    <row r="642" spans="2:26" ht="9.6" customHeight="1">
      <c r="C642" s="13"/>
      <c r="Z642" s="421"/>
    </row>
    <row r="643" spans="2:26" ht="16.5" customHeight="1">
      <c r="C643" s="13" t="s">
        <v>845</v>
      </c>
      <c r="Z643" s="421"/>
    </row>
    <row r="644" spans="2:26" ht="18.600000000000001" customHeight="1">
      <c r="D644" s="1630" t="s">
        <v>846</v>
      </c>
      <c r="E644" s="1655"/>
      <c r="F644" s="1655"/>
      <c r="G644" s="1655"/>
      <c r="H644" s="1655"/>
      <c r="I644" s="1789" t="s">
        <v>1656</v>
      </c>
      <c r="J644" s="2063"/>
      <c r="K644" s="2063"/>
      <c r="L644" s="1618"/>
      <c r="M644" s="1618"/>
      <c r="Z644" s="421" t="s">
        <v>1552</v>
      </c>
    </row>
    <row r="645" spans="2:26" ht="19.5" customHeight="1">
      <c r="D645" s="1702" t="s">
        <v>847</v>
      </c>
      <c r="E645" s="2094"/>
      <c r="F645" s="2094"/>
      <c r="G645" s="2094"/>
      <c r="H645" s="2094"/>
      <c r="I645" s="532"/>
      <c r="J645" s="10" t="s">
        <v>848</v>
      </c>
      <c r="K645" s="11"/>
      <c r="Z645" s="421"/>
    </row>
    <row r="646" spans="2:26" ht="16.5" customHeight="1">
      <c r="D646" s="1702" t="s">
        <v>849</v>
      </c>
      <c r="E646" s="2094"/>
      <c r="F646" s="2094"/>
      <c r="G646" s="2094"/>
      <c r="H646" s="2094"/>
      <c r="I646" s="529"/>
      <c r="J646" s="21" t="s">
        <v>850</v>
      </c>
      <c r="K646" s="20"/>
      <c r="Z646" s="421"/>
    </row>
    <row r="647" spans="2:26" ht="16.5" customHeight="1">
      <c r="E647" s="2" t="s">
        <v>851</v>
      </c>
      <c r="Z647" s="421"/>
    </row>
    <row r="648" spans="2:26" ht="9.6" customHeight="1">
      <c r="C648" s="13"/>
      <c r="Z648" s="421"/>
    </row>
    <row r="649" spans="2:26" ht="16.5" customHeight="1">
      <c r="C649" s="13" t="s">
        <v>852</v>
      </c>
      <c r="Z649" s="421"/>
    </row>
    <row r="650" spans="2:26" ht="16.5" customHeight="1">
      <c r="C650" s="13"/>
      <c r="D650" s="1628" t="s">
        <v>853</v>
      </c>
      <c r="E650" s="1628"/>
      <c r="F650" s="1628"/>
      <c r="G650" s="1628"/>
      <c r="H650" s="1628"/>
      <c r="I650" s="1628"/>
      <c r="J650" s="1628"/>
      <c r="K650" s="1628"/>
      <c r="L650" s="1628"/>
      <c r="M650" s="2079" t="s">
        <v>1657</v>
      </c>
      <c r="N650" s="2079"/>
      <c r="O650" s="2079"/>
      <c r="P650" s="2079"/>
      <c r="Q650" s="2079"/>
      <c r="R650" s="2079"/>
      <c r="S650" s="2079"/>
      <c r="T650" s="2079"/>
      <c r="Z650" s="421" t="s">
        <v>1553</v>
      </c>
    </row>
    <row r="651" spans="2:26" ht="16.5" customHeight="1">
      <c r="C651" s="13"/>
      <c r="D651" s="2084" t="s">
        <v>854</v>
      </c>
      <c r="E651" s="2085"/>
      <c r="F651" s="2085"/>
      <c r="G651" s="2085"/>
      <c r="H651" s="2085"/>
      <c r="I651" s="2086"/>
      <c r="J651" s="2086"/>
      <c r="K651" s="2086"/>
      <c r="L651" s="2087"/>
      <c r="M651" s="2088" t="s">
        <v>1658</v>
      </c>
      <c r="N651" s="2089"/>
      <c r="O651" s="2089"/>
      <c r="P651" s="2089"/>
      <c r="Q651" s="2089"/>
      <c r="R651" s="2089"/>
      <c r="S651" s="2089"/>
      <c r="T651" s="2090"/>
      <c r="Z651" s="421"/>
    </row>
    <row r="652" spans="2:26" ht="16.5" customHeight="1">
      <c r="E652" s="2" t="s">
        <v>855</v>
      </c>
      <c r="Z652" s="421"/>
    </row>
    <row r="653" spans="2:26" ht="16.5" customHeight="1">
      <c r="C653" s="13"/>
      <c r="Z653" s="421"/>
    </row>
    <row r="654" spans="2:26" ht="12" customHeight="1">
      <c r="C654" s="13"/>
      <c r="Z654" s="421"/>
    </row>
    <row r="655" spans="2:26" ht="17.45" customHeight="1">
      <c r="P655" s="1618" t="s">
        <v>772</v>
      </c>
      <c r="Q655" s="1618"/>
      <c r="R655" s="1618"/>
      <c r="S655" s="1619" t="str">
        <f>$Q$12</f>
        <v>○△学校</v>
      </c>
      <c r="T655" s="1619"/>
      <c r="U655" s="1619"/>
      <c r="V655" s="1619"/>
      <c r="W655" s="1619"/>
      <c r="X655" s="1619"/>
      <c r="Z655" s="421"/>
    </row>
    <row r="656" spans="2:26" ht="16.5" customHeight="1">
      <c r="B656" s="12" t="s">
        <v>856</v>
      </c>
      <c r="Z656" s="421"/>
    </row>
    <row r="657" spans="3:26" ht="16.5" customHeight="1">
      <c r="C657" s="13" t="s">
        <v>857</v>
      </c>
      <c r="Z657" s="421"/>
    </row>
    <row r="658" spans="3:26" ht="19.5" customHeight="1">
      <c r="D658" s="23" t="s">
        <v>163</v>
      </c>
      <c r="E658" s="50"/>
      <c r="F658" s="50"/>
      <c r="G658" s="50"/>
      <c r="H658" s="50"/>
      <c r="I658" s="50"/>
      <c r="J658" s="1789" t="s">
        <v>718</v>
      </c>
      <c r="K658" s="1789"/>
      <c r="L658" s="2063"/>
      <c r="M658" s="2063"/>
      <c r="N658" s="2063"/>
      <c r="O658" s="1618"/>
      <c r="P658" s="1618"/>
      <c r="Q658" s="1618"/>
      <c r="Z658" s="421" t="s">
        <v>1554</v>
      </c>
    </row>
    <row r="659" spans="3:26" ht="19.5" customHeight="1">
      <c r="D659" s="183" t="s">
        <v>162</v>
      </c>
      <c r="E659" s="52"/>
      <c r="F659" s="52"/>
      <c r="G659" s="52"/>
      <c r="H659" s="52"/>
      <c r="I659" s="52"/>
      <c r="J659" s="1629" t="s">
        <v>717</v>
      </c>
      <c r="K659" s="1629"/>
      <c r="L659" s="1629"/>
      <c r="M659" s="1629"/>
      <c r="N659" s="1635"/>
      <c r="O659" s="1635"/>
      <c r="P659" s="1635"/>
      <c r="Q659" s="1635"/>
      <c r="Z659" s="421" t="s">
        <v>1555</v>
      </c>
    </row>
    <row r="660" spans="3:26" ht="19.5" customHeight="1">
      <c r="D660" s="57"/>
      <c r="E660" s="188"/>
      <c r="F660" s="59"/>
      <c r="G660" s="59"/>
      <c r="H660" s="59"/>
      <c r="I660" s="154" t="s">
        <v>862</v>
      </c>
      <c r="J660" s="543" t="s">
        <v>1513</v>
      </c>
      <c r="K660" s="544">
        <v>6</v>
      </c>
      <c r="L660" s="87" t="s">
        <v>20</v>
      </c>
      <c r="M660" s="544">
        <v>4</v>
      </c>
      <c r="N660" s="87" t="s">
        <v>21</v>
      </c>
      <c r="O660" s="545">
        <v>1</v>
      </c>
      <c r="P660" s="204" t="s">
        <v>22</v>
      </c>
      <c r="Z660" s="421" t="s">
        <v>1540</v>
      </c>
    </row>
    <row r="661" spans="3:26" ht="19.5" customHeight="1">
      <c r="D661" s="183" t="s">
        <v>161</v>
      </c>
      <c r="E661" s="52"/>
      <c r="F661" s="52"/>
      <c r="G661" s="52"/>
      <c r="H661" s="52"/>
      <c r="I661" s="68"/>
      <c r="J661" s="2066" t="s">
        <v>1478</v>
      </c>
      <c r="K661" s="2067"/>
      <c r="L661" s="2067"/>
      <c r="M661" s="2067"/>
      <c r="N661" s="2067"/>
      <c r="O661" s="2067"/>
      <c r="P661" s="2067"/>
      <c r="Q661" s="2068"/>
      <c r="Z661" s="421" t="s">
        <v>1556</v>
      </c>
    </row>
    <row r="662" spans="3:26" ht="19.5" customHeight="1">
      <c r="D662" s="56"/>
      <c r="E662" s="195"/>
      <c r="F662" s="155"/>
      <c r="G662" s="155"/>
      <c r="H662" s="155"/>
      <c r="I662" s="193" t="s">
        <v>1479</v>
      </c>
      <c r="J662" s="2069" t="s">
        <v>860</v>
      </c>
      <c r="K662" s="2070"/>
      <c r="L662" s="2070"/>
      <c r="M662" s="2070"/>
      <c r="N662" s="2070"/>
      <c r="O662" s="2070"/>
      <c r="P662" s="2070"/>
      <c r="Q662" s="2071"/>
      <c r="R662" s="378"/>
      <c r="Z662" s="421"/>
    </row>
    <row r="663" spans="3:26" ht="30" customHeight="1">
      <c r="D663" s="57"/>
      <c r="E663" s="188"/>
      <c r="F663" s="59"/>
      <c r="G663" s="59"/>
      <c r="H663" s="59"/>
      <c r="I663" s="194" t="s">
        <v>858</v>
      </c>
      <c r="J663" s="2072"/>
      <c r="K663" s="2073"/>
      <c r="L663" s="2073"/>
      <c r="M663" s="2073"/>
      <c r="N663" s="2073"/>
      <c r="O663" s="2073"/>
      <c r="P663" s="2073"/>
      <c r="Q663" s="2073"/>
      <c r="R663" s="2073"/>
      <c r="S663" s="2073"/>
      <c r="T663" s="2073"/>
      <c r="U663" s="2073"/>
      <c r="V663" s="2074"/>
      <c r="Z663" s="421"/>
    </row>
    <row r="664" spans="3:26" ht="16.5" customHeight="1">
      <c r="E664" s="2" t="s">
        <v>859</v>
      </c>
      <c r="Z664" s="421"/>
    </row>
    <row r="665" spans="3:26" ht="9.6" customHeight="1">
      <c r="Z665" s="421"/>
    </row>
    <row r="666" spans="3:26" ht="16.5" customHeight="1">
      <c r="C666" s="13" t="s">
        <v>861</v>
      </c>
      <c r="Z666" s="421"/>
    </row>
    <row r="667" spans="3:26" ht="16.5" customHeight="1">
      <c r="D667" t="s">
        <v>164</v>
      </c>
      <c r="Z667" s="421"/>
    </row>
    <row r="668" spans="3:26" ht="18.95" customHeight="1">
      <c r="D668" s="23" t="s">
        <v>165</v>
      </c>
      <c r="E668" s="50"/>
      <c r="F668" s="50"/>
      <c r="G668" s="50"/>
      <c r="H668" s="50"/>
      <c r="I668" s="50"/>
      <c r="J668" s="50"/>
      <c r="K668" s="50"/>
      <c r="L668" s="50"/>
      <c r="M668" s="50"/>
      <c r="N668" s="1850" t="s">
        <v>697</v>
      </c>
      <c r="O668" s="1851"/>
      <c r="P668" s="1633"/>
      <c r="Q668" s="1633"/>
      <c r="R668" s="1634"/>
      <c r="Z668" s="421" t="s">
        <v>1557</v>
      </c>
    </row>
    <row r="669" spans="3:26" ht="33.950000000000003" customHeight="1">
      <c r="D669" s="23" t="s">
        <v>480</v>
      </c>
      <c r="E669" s="50"/>
      <c r="F669" s="50"/>
      <c r="G669" s="50"/>
      <c r="H669" s="50"/>
      <c r="I669" s="50"/>
      <c r="J669" s="50"/>
      <c r="K669" s="50"/>
      <c r="L669" s="50"/>
      <c r="M669" s="50"/>
      <c r="N669" s="2049" t="s">
        <v>1659</v>
      </c>
      <c r="O669" s="2050"/>
      <c r="P669" s="2050"/>
      <c r="Q669" s="2050"/>
      <c r="R669" s="2050"/>
      <c r="S669" s="2051"/>
      <c r="T669" s="2051"/>
      <c r="U669" s="2051"/>
      <c r="V669" s="2051"/>
      <c r="W669" s="2065"/>
      <c r="Z669" s="421"/>
    </row>
    <row r="670" spans="3:26" ht="16.5" customHeight="1">
      <c r="E670" s="2" t="s">
        <v>166</v>
      </c>
      <c r="Z670" s="421"/>
    </row>
    <row r="671" spans="3:26" ht="16.5" customHeight="1">
      <c r="E671" s="5" t="s">
        <v>516</v>
      </c>
      <c r="Z671" s="421"/>
    </row>
    <row r="672" spans="3:26" ht="16.5" customHeight="1">
      <c r="E672" s="5" t="s">
        <v>172</v>
      </c>
      <c r="Z672" s="421"/>
    </row>
    <row r="673" spans="1:26" ht="16.5" customHeight="1">
      <c r="E673" s="5" t="s">
        <v>481</v>
      </c>
      <c r="Z673" s="421"/>
    </row>
    <row r="674" spans="1:26" ht="16.5" customHeight="1">
      <c r="E674" s="5" t="s">
        <v>482</v>
      </c>
      <c r="Z674" s="421"/>
    </row>
    <row r="675" spans="1:26" ht="16.5" customHeight="1">
      <c r="E675" s="5" t="s">
        <v>483</v>
      </c>
      <c r="Z675" s="421"/>
    </row>
    <row r="676" spans="1:26" ht="16.5" customHeight="1">
      <c r="E676" s="5" t="s">
        <v>517</v>
      </c>
      <c r="Z676" s="421"/>
    </row>
    <row r="677" spans="1:26" ht="16.5" customHeight="1">
      <c r="E677" s="5" t="s">
        <v>167</v>
      </c>
      <c r="Z677" s="421"/>
    </row>
    <row r="678" spans="1:26" ht="16.5" customHeight="1">
      <c r="E678" s="5" t="s">
        <v>168</v>
      </c>
      <c r="Z678" s="421"/>
    </row>
    <row r="679" spans="1:26" ht="16.5" customHeight="1">
      <c r="E679" s="5" t="s">
        <v>169</v>
      </c>
      <c r="Z679" s="421"/>
    </row>
    <row r="680" spans="1:26" ht="16.5" customHeight="1">
      <c r="E680" s="5" t="s">
        <v>170</v>
      </c>
      <c r="Z680" s="421"/>
    </row>
    <row r="681" spans="1:26" ht="16.5" customHeight="1">
      <c r="E681" s="5" t="s">
        <v>171</v>
      </c>
      <c r="Z681" s="421"/>
    </row>
    <row r="682" spans="1:26" s="64" customFormat="1" ht="16.5" customHeight="1">
      <c r="A682" s="546"/>
      <c r="E682" s="147" t="s">
        <v>1660</v>
      </c>
      <c r="Z682" s="547"/>
    </row>
    <row r="683" spans="1:26" s="64" customFormat="1" ht="16.5" customHeight="1">
      <c r="A683" s="546"/>
      <c r="E683" s="147" t="s">
        <v>1391</v>
      </c>
      <c r="Z683" s="547"/>
    </row>
    <row r="684" spans="1:26" s="64" customFormat="1" ht="16.5" customHeight="1">
      <c r="A684" s="546"/>
      <c r="E684" s="147" t="s">
        <v>1392</v>
      </c>
      <c r="Z684" s="547"/>
    </row>
    <row r="685" spans="1:26" s="64" customFormat="1" ht="16.5" customHeight="1">
      <c r="A685" s="546"/>
      <c r="E685" s="147" t="s">
        <v>1393</v>
      </c>
      <c r="Z685" s="547"/>
    </row>
    <row r="686" spans="1:26" s="64" customFormat="1" ht="16.5" customHeight="1">
      <c r="A686" s="546"/>
      <c r="E686" s="147" t="s">
        <v>1394</v>
      </c>
      <c r="Z686" s="547"/>
    </row>
    <row r="687" spans="1:26" s="64" customFormat="1" ht="16.5" customHeight="1">
      <c r="A687" s="546"/>
      <c r="E687" s="147" t="s">
        <v>1395</v>
      </c>
      <c r="Z687" s="547"/>
    </row>
    <row r="688" spans="1:26" ht="9.6" customHeight="1">
      <c r="Z688" s="421"/>
    </row>
    <row r="689" spans="4:26" ht="17.45" customHeight="1">
      <c r="P689" s="1618" t="s">
        <v>772</v>
      </c>
      <c r="Q689" s="1618"/>
      <c r="R689" s="1618"/>
      <c r="S689" s="1619" t="str">
        <f>$Q$12</f>
        <v>○△学校</v>
      </c>
      <c r="T689" s="1619"/>
      <c r="U689" s="1619"/>
      <c r="V689" s="1619"/>
      <c r="W689" s="1619"/>
      <c r="X689" s="1619"/>
      <c r="Z689" s="421"/>
    </row>
    <row r="690" spans="4:26" s="64" customFormat="1" ht="16.5" customHeight="1">
      <c r="D690" s="64" t="s">
        <v>1829</v>
      </c>
      <c r="Y690" s="636"/>
    </row>
    <row r="691" spans="4:26" s="64" customFormat="1" ht="16.5" customHeight="1">
      <c r="D691" s="776" t="s">
        <v>1830</v>
      </c>
      <c r="E691" s="776"/>
      <c r="F691" s="776"/>
      <c r="G691" s="776"/>
      <c r="H691" s="776"/>
      <c r="I691" s="776"/>
      <c r="J691" s="776"/>
      <c r="K691" s="776"/>
      <c r="L691" s="776"/>
      <c r="M691" s="776"/>
      <c r="N691" s="776"/>
      <c r="O691" s="810" t="s">
        <v>158</v>
      </c>
      <c r="P691" s="811"/>
      <c r="Q691" s="812"/>
      <c r="R691" s="810" t="s">
        <v>1831</v>
      </c>
      <c r="S691" s="811"/>
      <c r="T691" s="811"/>
      <c r="U691" s="811"/>
      <c r="V691" s="811"/>
      <c r="W691" s="811"/>
      <c r="X691" s="812"/>
      <c r="Y691" s="636"/>
    </row>
    <row r="692" spans="4:26" s="64" customFormat="1" ht="16.5" customHeight="1">
      <c r="D692" s="865" t="s">
        <v>1837</v>
      </c>
      <c r="E692" s="866"/>
      <c r="F692" s="866"/>
      <c r="G692" s="866"/>
      <c r="H692" s="866"/>
      <c r="I692" s="866"/>
      <c r="J692" s="866"/>
      <c r="K692" s="866"/>
      <c r="L692" s="866"/>
      <c r="M692" s="866"/>
      <c r="N692" s="867"/>
      <c r="O692" s="783" t="s">
        <v>1838</v>
      </c>
      <c r="P692" s="784"/>
      <c r="Q692" s="785"/>
      <c r="R692" s="871" t="s">
        <v>1839</v>
      </c>
      <c r="S692" s="872"/>
      <c r="T692" s="872"/>
      <c r="U692" s="872"/>
      <c r="V692" s="872"/>
      <c r="W692" s="872"/>
      <c r="X692" s="873"/>
      <c r="Y692" s="636"/>
      <c r="Z692" s="426" t="s">
        <v>1840</v>
      </c>
    </row>
    <row r="693" spans="4:26" s="64" customFormat="1" ht="16.5" customHeight="1">
      <c r="D693" s="868"/>
      <c r="E693" s="869"/>
      <c r="F693" s="869"/>
      <c r="G693" s="869"/>
      <c r="H693" s="869"/>
      <c r="I693" s="869"/>
      <c r="J693" s="869"/>
      <c r="K693" s="869"/>
      <c r="L693" s="869"/>
      <c r="M693" s="869"/>
      <c r="N693" s="870"/>
      <c r="O693" s="786"/>
      <c r="P693" s="787"/>
      <c r="Q693" s="788"/>
      <c r="R693" s="874"/>
      <c r="S693" s="875"/>
      <c r="T693" s="875"/>
      <c r="U693" s="875"/>
      <c r="V693" s="875"/>
      <c r="W693" s="875"/>
      <c r="X693" s="876"/>
      <c r="Y693" s="636"/>
    </row>
    <row r="694" spans="4:26" s="64" customFormat="1" ht="16.5" customHeight="1">
      <c r="D694" s="868"/>
      <c r="E694" s="869"/>
      <c r="F694" s="869"/>
      <c r="G694" s="869"/>
      <c r="H694" s="869"/>
      <c r="I694" s="869"/>
      <c r="J694" s="869"/>
      <c r="K694" s="869"/>
      <c r="L694" s="869"/>
      <c r="M694" s="869"/>
      <c r="N694" s="870"/>
      <c r="O694" s="786"/>
      <c r="P694" s="787"/>
      <c r="Q694" s="788"/>
      <c r="R694" s="874"/>
      <c r="S694" s="875"/>
      <c r="T694" s="875"/>
      <c r="U694" s="875"/>
      <c r="V694" s="875"/>
      <c r="W694" s="875"/>
      <c r="X694" s="876"/>
      <c r="Y694" s="636"/>
    </row>
    <row r="695" spans="4:26" s="64" customFormat="1" ht="16.5" customHeight="1">
      <c r="D695" s="868"/>
      <c r="E695" s="869"/>
      <c r="F695" s="869"/>
      <c r="G695" s="869"/>
      <c r="H695" s="869"/>
      <c r="I695" s="869"/>
      <c r="J695" s="869"/>
      <c r="K695" s="869"/>
      <c r="L695" s="869"/>
      <c r="M695" s="869"/>
      <c r="N695" s="870"/>
      <c r="O695" s="786"/>
      <c r="P695" s="787"/>
      <c r="Q695" s="788"/>
      <c r="R695" s="874"/>
      <c r="S695" s="875"/>
      <c r="T695" s="875"/>
      <c r="U695" s="875"/>
      <c r="V695" s="875"/>
      <c r="W695" s="875"/>
      <c r="X695" s="876"/>
      <c r="Y695" s="636"/>
    </row>
    <row r="696" spans="4:26" s="64" customFormat="1" ht="16.5" customHeight="1">
      <c r="D696" s="868"/>
      <c r="E696" s="869"/>
      <c r="F696" s="869"/>
      <c r="G696" s="869"/>
      <c r="H696" s="869"/>
      <c r="I696" s="869"/>
      <c r="J696" s="869"/>
      <c r="K696" s="869"/>
      <c r="L696" s="869"/>
      <c r="M696" s="869"/>
      <c r="N696" s="870"/>
      <c r="O696" s="786"/>
      <c r="P696" s="787"/>
      <c r="Q696" s="788"/>
      <c r="R696" s="874"/>
      <c r="S696" s="875"/>
      <c r="T696" s="875"/>
      <c r="U696" s="875"/>
      <c r="V696" s="875"/>
      <c r="W696" s="875"/>
      <c r="X696" s="876"/>
      <c r="Y696" s="636"/>
    </row>
    <row r="697" spans="4:26" s="64" customFormat="1" ht="16.5" customHeight="1">
      <c r="D697" s="868"/>
      <c r="E697" s="869"/>
      <c r="F697" s="869"/>
      <c r="G697" s="869"/>
      <c r="H697" s="869"/>
      <c r="I697" s="869"/>
      <c r="J697" s="869"/>
      <c r="K697" s="869"/>
      <c r="L697" s="869"/>
      <c r="M697" s="869"/>
      <c r="N697" s="870"/>
      <c r="O697" s="786"/>
      <c r="P697" s="787"/>
      <c r="Q697" s="788"/>
      <c r="R697" s="877"/>
      <c r="S697" s="878"/>
      <c r="T697" s="878"/>
      <c r="U697" s="878"/>
      <c r="V697" s="878"/>
      <c r="W697" s="878"/>
      <c r="X697" s="879"/>
      <c r="Y697" s="636"/>
    </row>
    <row r="698" spans="4:26" s="64" customFormat="1" ht="16.5" customHeight="1">
      <c r="D698" s="865" t="s">
        <v>1841</v>
      </c>
      <c r="E698" s="866"/>
      <c r="F698" s="866"/>
      <c r="G698" s="866"/>
      <c r="H698" s="866"/>
      <c r="I698" s="866"/>
      <c r="J698" s="866"/>
      <c r="K698" s="866"/>
      <c r="L698" s="866"/>
      <c r="M698" s="866"/>
      <c r="N698" s="867"/>
      <c r="O698" s="783" t="s">
        <v>1842</v>
      </c>
      <c r="P698" s="784"/>
      <c r="Q698" s="785"/>
      <c r="R698" s="367"/>
      <c r="Y698" s="636"/>
      <c r="Z698" s="426" t="s">
        <v>1843</v>
      </c>
    </row>
    <row r="699" spans="4:26" s="64" customFormat="1" ht="16.5" customHeight="1">
      <c r="D699" s="868"/>
      <c r="E699" s="869"/>
      <c r="F699" s="869"/>
      <c r="G699" s="869"/>
      <c r="H699" s="869"/>
      <c r="I699" s="869"/>
      <c r="J699" s="869"/>
      <c r="K699" s="869"/>
      <c r="L699" s="869"/>
      <c r="M699" s="869"/>
      <c r="N699" s="870"/>
      <c r="O699" s="786"/>
      <c r="P699" s="787"/>
      <c r="Q699" s="788"/>
      <c r="R699" s="367"/>
      <c r="Y699" s="636"/>
    </row>
    <row r="700" spans="4:26" s="64" customFormat="1" ht="16.5" customHeight="1">
      <c r="D700" s="868"/>
      <c r="E700" s="869"/>
      <c r="F700" s="869"/>
      <c r="G700" s="869"/>
      <c r="H700" s="869"/>
      <c r="I700" s="869"/>
      <c r="J700" s="869"/>
      <c r="K700" s="869"/>
      <c r="L700" s="869"/>
      <c r="M700" s="869"/>
      <c r="N700" s="870"/>
      <c r="O700" s="786"/>
      <c r="P700" s="787"/>
      <c r="Q700" s="788"/>
      <c r="R700" s="367"/>
      <c r="Y700" s="636"/>
    </row>
    <row r="701" spans="4:26" s="64" customFormat="1" ht="16.5" customHeight="1">
      <c r="D701" s="868"/>
      <c r="E701" s="869"/>
      <c r="F701" s="869"/>
      <c r="G701" s="869"/>
      <c r="H701" s="869"/>
      <c r="I701" s="869"/>
      <c r="J701" s="869"/>
      <c r="K701" s="869"/>
      <c r="L701" s="869"/>
      <c r="M701" s="869"/>
      <c r="N701" s="870"/>
      <c r="O701" s="786"/>
      <c r="P701" s="787"/>
      <c r="Q701" s="788"/>
      <c r="R701" s="367"/>
      <c r="Y701" s="636"/>
    </row>
    <row r="702" spans="4:26" s="64" customFormat="1" ht="16.5" customHeight="1">
      <c r="D702" s="868"/>
      <c r="E702" s="869"/>
      <c r="F702" s="869"/>
      <c r="G702" s="869"/>
      <c r="H702" s="869"/>
      <c r="I702" s="869"/>
      <c r="J702" s="869"/>
      <c r="K702" s="869"/>
      <c r="L702" s="869"/>
      <c r="M702" s="869"/>
      <c r="N702" s="870"/>
      <c r="O702" s="786"/>
      <c r="P702" s="787"/>
      <c r="Q702" s="788"/>
      <c r="R702" s="367"/>
      <c r="Y702" s="636"/>
    </row>
    <row r="703" spans="4:26" s="64" customFormat="1" ht="16.5" customHeight="1">
      <c r="D703" s="868"/>
      <c r="E703" s="869"/>
      <c r="F703" s="869"/>
      <c r="G703" s="869"/>
      <c r="H703" s="869"/>
      <c r="I703" s="869"/>
      <c r="J703" s="869"/>
      <c r="K703" s="869"/>
      <c r="L703" s="869"/>
      <c r="M703" s="869"/>
      <c r="N703" s="870"/>
      <c r="O703" s="786"/>
      <c r="P703" s="787"/>
      <c r="Q703" s="788"/>
      <c r="R703" s="367"/>
      <c r="Y703" s="636"/>
    </row>
    <row r="704" spans="4:26" s="64" customFormat="1" ht="16.5" customHeight="1">
      <c r="D704" s="880"/>
      <c r="E704" s="881"/>
      <c r="F704" s="881"/>
      <c r="G704" s="881"/>
      <c r="H704" s="881"/>
      <c r="I704" s="881"/>
      <c r="J704" s="881"/>
      <c r="K704" s="881"/>
      <c r="L704" s="881"/>
      <c r="M704" s="881"/>
      <c r="N704" s="882"/>
      <c r="O704" s="789"/>
      <c r="P704" s="790"/>
      <c r="Q704" s="791"/>
      <c r="R704" s="367"/>
      <c r="Y704" s="636"/>
    </row>
    <row r="705" spans="1:26" s="64" customFormat="1" ht="16.5" customHeight="1">
      <c r="D705" s="865" t="s">
        <v>1844</v>
      </c>
      <c r="E705" s="866"/>
      <c r="F705" s="866"/>
      <c r="G705" s="866"/>
      <c r="H705" s="866"/>
      <c r="I705" s="866"/>
      <c r="J705" s="866"/>
      <c r="K705" s="866"/>
      <c r="L705" s="866"/>
      <c r="M705" s="866"/>
      <c r="N705" s="867"/>
      <c r="O705" s="783" t="s">
        <v>1838</v>
      </c>
      <c r="P705" s="784"/>
      <c r="Q705" s="785"/>
      <c r="R705" s="871" t="s">
        <v>1845</v>
      </c>
      <c r="S705" s="872"/>
      <c r="T705" s="872"/>
      <c r="U705" s="872"/>
      <c r="V705" s="872"/>
      <c r="W705" s="872"/>
      <c r="X705" s="873"/>
      <c r="Y705" s="636"/>
      <c r="Z705" s="64" t="s">
        <v>1846</v>
      </c>
    </row>
    <row r="706" spans="1:26" s="64" customFormat="1" ht="16.5" customHeight="1">
      <c r="D706" s="868"/>
      <c r="E706" s="869"/>
      <c r="F706" s="869"/>
      <c r="G706" s="869"/>
      <c r="H706" s="869"/>
      <c r="I706" s="869"/>
      <c r="J706" s="869"/>
      <c r="K706" s="869"/>
      <c r="L706" s="869"/>
      <c r="M706" s="869"/>
      <c r="N706" s="870"/>
      <c r="O706" s="786"/>
      <c r="P706" s="787"/>
      <c r="Q706" s="788"/>
      <c r="R706" s="874"/>
      <c r="S706" s="875"/>
      <c r="T706" s="875"/>
      <c r="U706" s="875"/>
      <c r="V706" s="875"/>
      <c r="W706" s="875"/>
      <c r="X706" s="876"/>
      <c r="Y706" s="636"/>
    </row>
    <row r="707" spans="1:26" s="64" customFormat="1" ht="16.5" customHeight="1">
      <c r="D707" s="868"/>
      <c r="E707" s="869"/>
      <c r="F707" s="869"/>
      <c r="G707" s="869"/>
      <c r="H707" s="869"/>
      <c r="I707" s="869"/>
      <c r="J707" s="869"/>
      <c r="K707" s="869"/>
      <c r="L707" s="869"/>
      <c r="M707" s="869"/>
      <c r="N707" s="870"/>
      <c r="O707" s="786"/>
      <c r="P707" s="787"/>
      <c r="Q707" s="788"/>
      <c r="R707" s="874"/>
      <c r="S707" s="875"/>
      <c r="T707" s="875"/>
      <c r="U707" s="875"/>
      <c r="V707" s="875"/>
      <c r="W707" s="875"/>
      <c r="X707" s="876"/>
      <c r="Y707" s="636"/>
    </row>
    <row r="708" spans="1:26" s="64" customFormat="1" ht="16.5" customHeight="1">
      <c r="D708" s="868"/>
      <c r="E708" s="869"/>
      <c r="F708" s="869"/>
      <c r="G708" s="869"/>
      <c r="H708" s="869"/>
      <c r="I708" s="869"/>
      <c r="J708" s="869"/>
      <c r="K708" s="869"/>
      <c r="L708" s="869"/>
      <c r="M708" s="869"/>
      <c r="N708" s="870"/>
      <c r="O708" s="786"/>
      <c r="P708" s="787"/>
      <c r="Q708" s="788"/>
      <c r="R708" s="874"/>
      <c r="S708" s="875"/>
      <c r="T708" s="875"/>
      <c r="U708" s="875"/>
      <c r="V708" s="875"/>
      <c r="W708" s="875"/>
      <c r="X708" s="876"/>
      <c r="Y708" s="636"/>
    </row>
    <row r="709" spans="1:26" s="64" customFormat="1" ht="16.5" customHeight="1">
      <c r="D709" s="868"/>
      <c r="E709" s="869"/>
      <c r="F709" s="869"/>
      <c r="G709" s="869"/>
      <c r="H709" s="869"/>
      <c r="I709" s="869"/>
      <c r="J709" s="869"/>
      <c r="K709" s="869"/>
      <c r="L709" s="869"/>
      <c r="M709" s="869"/>
      <c r="N709" s="870"/>
      <c r="O709" s="786"/>
      <c r="P709" s="787"/>
      <c r="Q709" s="788"/>
      <c r="R709" s="874"/>
      <c r="S709" s="875"/>
      <c r="T709" s="875"/>
      <c r="U709" s="875"/>
      <c r="V709" s="875"/>
      <c r="W709" s="875"/>
      <c r="X709" s="876"/>
      <c r="Y709" s="636"/>
    </row>
    <row r="710" spans="1:26" s="64" customFormat="1" ht="16.5" customHeight="1">
      <c r="D710" s="868"/>
      <c r="E710" s="869"/>
      <c r="F710" s="869"/>
      <c r="G710" s="869"/>
      <c r="H710" s="869"/>
      <c r="I710" s="869"/>
      <c r="J710" s="869"/>
      <c r="K710" s="869"/>
      <c r="L710" s="869"/>
      <c r="M710" s="869"/>
      <c r="N710" s="870"/>
      <c r="O710" s="786"/>
      <c r="P710" s="787"/>
      <c r="Q710" s="788"/>
      <c r="R710" s="874"/>
      <c r="S710" s="875"/>
      <c r="T710" s="875"/>
      <c r="U710" s="875"/>
      <c r="V710" s="875"/>
      <c r="W710" s="875"/>
      <c r="X710" s="876"/>
      <c r="Y710" s="636"/>
    </row>
    <row r="711" spans="1:26" s="64" customFormat="1" ht="16.5" customHeight="1">
      <c r="D711" s="880"/>
      <c r="E711" s="881"/>
      <c r="F711" s="881"/>
      <c r="G711" s="881"/>
      <c r="H711" s="881"/>
      <c r="I711" s="881"/>
      <c r="J711" s="881"/>
      <c r="K711" s="881"/>
      <c r="L711" s="881"/>
      <c r="M711" s="881"/>
      <c r="N711" s="882"/>
      <c r="O711" s="789"/>
      <c r="P711" s="790"/>
      <c r="Q711" s="791"/>
      <c r="R711" s="877"/>
      <c r="S711" s="878"/>
      <c r="T711" s="878"/>
      <c r="U711" s="878"/>
      <c r="V711" s="878"/>
      <c r="W711" s="878"/>
      <c r="X711" s="879"/>
      <c r="Y711" s="636"/>
    </row>
    <row r="712" spans="1:26" s="64" customFormat="1" ht="16.5" customHeight="1">
      <c r="D712" s="865" t="s">
        <v>1847</v>
      </c>
      <c r="E712" s="866"/>
      <c r="F712" s="866"/>
      <c r="G712" s="866"/>
      <c r="H712" s="866"/>
      <c r="I712" s="866"/>
      <c r="J712" s="866"/>
      <c r="K712" s="866"/>
      <c r="L712" s="866"/>
      <c r="M712" s="866"/>
      <c r="N712" s="867"/>
      <c r="O712" s="783" t="s">
        <v>1842</v>
      </c>
      <c r="P712" s="784"/>
      <c r="Q712" s="785"/>
      <c r="R712" s="367"/>
      <c r="Y712" s="636"/>
      <c r="Z712" s="426" t="s">
        <v>1848</v>
      </c>
    </row>
    <row r="713" spans="1:26" s="64" customFormat="1" ht="16.5" customHeight="1">
      <c r="D713" s="868"/>
      <c r="E713" s="869"/>
      <c r="F713" s="869"/>
      <c r="G713" s="869"/>
      <c r="H713" s="869"/>
      <c r="I713" s="869"/>
      <c r="J713" s="869"/>
      <c r="K713" s="869"/>
      <c r="L713" s="869"/>
      <c r="M713" s="869"/>
      <c r="N713" s="870"/>
      <c r="O713" s="786"/>
      <c r="P713" s="787"/>
      <c r="Q713" s="788"/>
      <c r="R713" s="367"/>
      <c r="Y713" s="636"/>
    </row>
    <row r="714" spans="1:26" s="64" customFormat="1" ht="16.5" customHeight="1">
      <c r="D714" s="868"/>
      <c r="E714" s="869"/>
      <c r="F714" s="869"/>
      <c r="G714" s="869"/>
      <c r="H714" s="869"/>
      <c r="I714" s="869"/>
      <c r="J714" s="869"/>
      <c r="K714" s="869"/>
      <c r="L714" s="869"/>
      <c r="M714" s="869"/>
      <c r="N714" s="870"/>
      <c r="O714" s="786"/>
      <c r="P714" s="787"/>
      <c r="Q714" s="788"/>
      <c r="R714" s="367"/>
      <c r="Y714" s="636"/>
    </row>
    <row r="715" spans="1:26" s="64" customFormat="1" ht="16.5" customHeight="1">
      <c r="D715" s="868"/>
      <c r="E715" s="869"/>
      <c r="F715" s="869"/>
      <c r="G715" s="869"/>
      <c r="H715" s="869"/>
      <c r="I715" s="869"/>
      <c r="J715" s="869"/>
      <c r="K715" s="869"/>
      <c r="L715" s="869"/>
      <c r="M715" s="869"/>
      <c r="N715" s="870"/>
      <c r="O715" s="786"/>
      <c r="P715" s="787"/>
      <c r="Q715" s="788"/>
      <c r="R715" s="367"/>
      <c r="Y715" s="636"/>
    </row>
    <row r="716" spans="1:26" s="64" customFormat="1" ht="16.5" customHeight="1">
      <c r="D716" s="868"/>
      <c r="E716" s="869"/>
      <c r="F716" s="869"/>
      <c r="G716" s="869"/>
      <c r="H716" s="869"/>
      <c r="I716" s="869"/>
      <c r="J716" s="869"/>
      <c r="K716" s="869"/>
      <c r="L716" s="869"/>
      <c r="M716" s="869"/>
      <c r="N716" s="870"/>
      <c r="O716" s="786"/>
      <c r="P716" s="787"/>
      <c r="Q716" s="788"/>
      <c r="R716" s="367"/>
      <c r="Y716" s="636"/>
    </row>
    <row r="717" spans="1:26" s="64" customFormat="1" ht="16.5" customHeight="1">
      <c r="A717" s="64" t="s">
        <v>472</v>
      </c>
      <c r="D717" s="868"/>
      <c r="E717" s="869"/>
      <c r="F717" s="869"/>
      <c r="G717" s="869"/>
      <c r="H717" s="869"/>
      <c r="I717" s="869"/>
      <c r="J717" s="869"/>
      <c r="K717" s="869"/>
      <c r="L717" s="869"/>
      <c r="M717" s="869"/>
      <c r="N717" s="870"/>
      <c r="O717" s="786"/>
      <c r="P717" s="787"/>
      <c r="Q717" s="788"/>
      <c r="R717" s="367"/>
      <c r="Y717" s="636"/>
    </row>
    <row r="718" spans="1:26" s="64" customFormat="1" ht="16.5" customHeight="1">
      <c r="D718" s="865" t="s">
        <v>1849</v>
      </c>
      <c r="E718" s="866"/>
      <c r="F718" s="866"/>
      <c r="G718" s="866"/>
      <c r="H718" s="866"/>
      <c r="I718" s="866"/>
      <c r="J718" s="866"/>
      <c r="K718" s="866"/>
      <c r="L718" s="866"/>
      <c r="M718" s="866"/>
      <c r="N718" s="867"/>
      <c r="O718" s="783" t="s">
        <v>1850</v>
      </c>
      <c r="P718" s="784"/>
      <c r="Q718" s="785"/>
      <c r="R718" s="367"/>
      <c r="Y718" s="636"/>
      <c r="Z718" s="426" t="s">
        <v>1848</v>
      </c>
    </row>
    <row r="719" spans="1:26" s="64" customFormat="1" ht="16.5" customHeight="1">
      <c r="D719" s="868"/>
      <c r="E719" s="869"/>
      <c r="F719" s="869"/>
      <c r="G719" s="869"/>
      <c r="H719" s="869"/>
      <c r="I719" s="869"/>
      <c r="J719" s="869"/>
      <c r="K719" s="869"/>
      <c r="L719" s="869"/>
      <c r="M719" s="869"/>
      <c r="N719" s="870"/>
      <c r="O719" s="786"/>
      <c r="P719" s="787"/>
      <c r="Q719" s="788"/>
      <c r="R719" s="367"/>
      <c r="Y719" s="636"/>
    </row>
    <row r="720" spans="1:26" s="64" customFormat="1" ht="16.5" customHeight="1">
      <c r="D720" s="868"/>
      <c r="E720" s="869"/>
      <c r="F720" s="869"/>
      <c r="G720" s="869"/>
      <c r="H720" s="869"/>
      <c r="I720" s="869"/>
      <c r="J720" s="869"/>
      <c r="K720" s="869"/>
      <c r="L720" s="869"/>
      <c r="M720" s="869"/>
      <c r="N720" s="870"/>
      <c r="O720" s="786"/>
      <c r="P720" s="787"/>
      <c r="Q720" s="788"/>
      <c r="R720" s="367"/>
      <c r="Y720" s="636"/>
    </row>
    <row r="721" spans="4:26" s="64" customFormat="1" ht="16.5" customHeight="1">
      <c r="D721" s="868"/>
      <c r="E721" s="869"/>
      <c r="F721" s="869"/>
      <c r="G721" s="869"/>
      <c r="H721" s="869"/>
      <c r="I721" s="869"/>
      <c r="J721" s="869"/>
      <c r="K721" s="869"/>
      <c r="L721" s="869"/>
      <c r="M721" s="869"/>
      <c r="N721" s="870"/>
      <c r="O721" s="786"/>
      <c r="P721" s="787"/>
      <c r="Q721" s="788"/>
      <c r="R721" s="367"/>
      <c r="Y721" s="636"/>
    </row>
    <row r="722" spans="4:26" s="64" customFormat="1" ht="16.5" customHeight="1">
      <c r="D722" s="868"/>
      <c r="E722" s="869"/>
      <c r="F722" s="869"/>
      <c r="G722" s="869"/>
      <c r="H722" s="869"/>
      <c r="I722" s="869"/>
      <c r="J722" s="869"/>
      <c r="K722" s="869"/>
      <c r="L722" s="869"/>
      <c r="M722" s="869"/>
      <c r="N722" s="870"/>
      <c r="O722" s="786"/>
      <c r="P722" s="787"/>
      <c r="Q722" s="788"/>
      <c r="R722" s="367"/>
      <c r="Y722" s="636"/>
    </row>
    <row r="723" spans="4:26" s="64" customFormat="1" ht="16.5" customHeight="1">
      <c r="D723" s="868"/>
      <c r="E723" s="869"/>
      <c r="F723" s="869"/>
      <c r="G723" s="869"/>
      <c r="H723" s="869"/>
      <c r="I723" s="869"/>
      <c r="J723" s="869"/>
      <c r="K723" s="869"/>
      <c r="L723" s="869"/>
      <c r="M723" s="869"/>
      <c r="N723" s="870"/>
      <c r="O723" s="786"/>
      <c r="P723" s="787"/>
      <c r="Q723" s="788"/>
      <c r="R723" s="367"/>
      <c r="Y723" s="636"/>
    </row>
    <row r="724" spans="4:26" s="64" customFormat="1" ht="16.5" customHeight="1">
      <c r="D724" s="880"/>
      <c r="E724" s="881"/>
      <c r="F724" s="881"/>
      <c r="G724" s="881"/>
      <c r="H724" s="881"/>
      <c r="I724" s="881"/>
      <c r="J724" s="881"/>
      <c r="K724" s="881"/>
      <c r="L724" s="881"/>
      <c r="M724" s="881"/>
      <c r="N724" s="882"/>
      <c r="O724" s="789"/>
      <c r="P724" s="790"/>
      <c r="Q724" s="791"/>
      <c r="R724" s="367"/>
      <c r="Y724" s="636"/>
    </row>
    <row r="725" spans="4:26" s="64" customFormat="1" ht="16.5" customHeight="1">
      <c r="E725" s="147" t="s">
        <v>1832</v>
      </c>
      <c r="Y725" s="636"/>
    </row>
    <row r="726" spans="4:26" s="64" customFormat="1" ht="16.5" customHeight="1">
      <c r="E726" s="147"/>
      <c r="Y726" s="636"/>
    </row>
    <row r="727" spans="4:26" s="64" customFormat="1" ht="16.5" customHeight="1">
      <c r="D727" s="64" t="s">
        <v>1833</v>
      </c>
      <c r="Y727" s="636"/>
    </row>
    <row r="728" spans="4:26" s="64" customFormat="1" ht="16.5" customHeight="1">
      <c r="D728" s="776" t="s">
        <v>1830</v>
      </c>
      <c r="E728" s="776"/>
      <c r="F728" s="776"/>
      <c r="G728" s="776"/>
      <c r="H728" s="776"/>
      <c r="I728" s="776"/>
      <c r="J728" s="776"/>
      <c r="K728" s="776"/>
      <c r="L728" s="776"/>
      <c r="M728" s="776"/>
      <c r="N728" s="776"/>
      <c r="O728" s="810" t="s">
        <v>158</v>
      </c>
      <c r="P728" s="811"/>
      <c r="Q728" s="812"/>
      <c r="R728" s="810" t="s">
        <v>1831</v>
      </c>
      <c r="S728" s="811"/>
      <c r="T728" s="811"/>
      <c r="U728" s="811"/>
      <c r="V728" s="811"/>
      <c r="W728" s="811"/>
      <c r="X728" s="812"/>
      <c r="Y728" s="636"/>
    </row>
    <row r="729" spans="4:26" s="64" customFormat="1" ht="16.5" customHeight="1">
      <c r="D729" s="865" t="s">
        <v>1851</v>
      </c>
      <c r="E729" s="866"/>
      <c r="F729" s="866"/>
      <c r="G729" s="866"/>
      <c r="H729" s="866"/>
      <c r="I729" s="866"/>
      <c r="J729" s="866"/>
      <c r="K729" s="866"/>
      <c r="L729" s="866"/>
      <c r="M729" s="866"/>
      <c r="N729" s="867"/>
      <c r="O729" s="783" t="s">
        <v>1838</v>
      </c>
      <c r="P729" s="784"/>
      <c r="Q729" s="785"/>
      <c r="R729" s="871" t="s">
        <v>1852</v>
      </c>
      <c r="S729" s="872"/>
      <c r="T729" s="872"/>
      <c r="U729" s="872"/>
      <c r="V729" s="872"/>
      <c r="W729" s="872"/>
      <c r="X729" s="873"/>
      <c r="Y729" s="636"/>
      <c r="Z729" s="64" t="s">
        <v>1846</v>
      </c>
    </row>
    <row r="730" spans="4:26" s="64" customFormat="1" ht="16.5" customHeight="1">
      <c r="D730" s="868"/>
      <c r="E730" s="869"/>
      <c r="F730" s="869"/>
      <c r="G730" s="869"/>
      <c r="H730" s="869"/>
      <c r="I730" s="869"/>
      <c r="J730" s="869"/>
      <c r="K730" s="869"/>
      <c r="L730" s="869"/>
      <c r="M730" s="869"/>
      <c r="N730" s="870"/>
      <c r="O730" s="786"/>
      <c r="P730" s="787"/>
      <c r="Q730" s="788"/>
      <c r="R730" s="874"/>
      <c r="S730" s="875"/>
      <c r="T730" s="875"/>
      <c r="U730" s="875"/>
      <c r="V730" s="875"/>
      <c r="W730" s="875"/>
      <c r="X730" s="876"/>
      <c r="Y730" s="636"/>
    </row>
    <row r="731" spans="4:26" s="64" customFormat="1" ht="16.5" customHeight="1">
      <c r="D731" s="868"/>
      <c r="E731" s="869"/>
      <c r="F731" s="869"/>
      <c r="G731" s="869"/>
      <c r="H731" s="869"/>
      <c r="I731" s="869"/>
      <c r="J731" s="869"/>
      <c r="K731" s="869"/>
      <c r="L731" s="869"/>
      <c r="M731" s="869"/>
      <c r="N731" s="870"/>
      <c r="O731" s="786"/>
      <c r="P731" s="787"/>
      <c r="Q731" s="788"/>
      <c r="R731" s="874"/>
      <c r="S731" s="875"/>
      <c r="T731" s="875"/>
      <c r="U731" s="875"/>
      <c r="V731" s="875"/>
      <c r="W731" s="875"/>
      <c r="X731" s="876"/>
      <c r="Y731" s="636"/>
    </row>
    <row r="732" spans="4:26" s="64" customFormat="1" ht="16.5" customHeight="1">
      <c r="D732" s="868"/>
      <c r="E732" s="869"/>
      <c r="F732" s="869"/>
      <c r="G732" s="869"/>
      <c r="H732" s="869"/>
      <c r="I732" s="869"/>
      <c r="J732" s="869"/>
      <c r="K732" s="869"/>
      <c r="L732" s="869"/>
      <c r="M732" s="869"/>
      <c r="N732" s="870"/>
      <c r="O732" s="786"/>
      <c r="P732" s="787"/>
      <c r="Q732" s="788"/>
      <c r="R732" s="874"/>
      <c r="S732" s="875"/>
      <c r="T732" s="875"/>
      <c r="U732" s="875"/>
      <c r="V732" s="875"/>
      <c r="W732" s="875"/>
      <c r="X732" s="876"/>
      <c r="Y732" s="636"/>
    </row>
    <row r="733" spans="4:26" s="64" customFormat="1" ht="16.5" customHeight="1">
      <c r="D733" s="868"/>
      <c r="E733" s="869"/>
      <c r="F733" s="869"/>
      <c r="G733" s="869"/>
      <c r="H733" s="869"/>
      <c r="I733" s="869"/>
      <c r="J733" s="869"/>
      <c r="K733" s="869"/>
      <c r="L733" s="869"/>
      <c r="M733" s="869"/>
      <c r="N733" s="870"/>
      <c r="O733" s="786"/>
      <c r="P733" s="787"/>
      <c r="Q733" s="788"/>
      <c r="R733" s="874"/>
      <c r="S733" s="875"/>
      <c r="T733" s="875"/>
      <c r="U733" s="875"/>
      <c r="V733" s="875"/>
      <c r="W733" s="875"/>
      <c r="X733" s="876"/>
      <c r="Y733" s="636"/>
    </row>
    <row r="734" spans="4:26" s="64" customFormat="1" ht="16.5" customHeight="1">
      <c r="D734" s="868"/>
      <c r="E734" s="869"/>
      <c r="F734" s="869"/>
      <c r="G734" s="869"/>
      <c r="H734" s="869"/>
      <c r="I734" s="869"/>
      <c r="J734" s="869"/>
      <c r="K734" s="869"/>
      <c r="L734" s="869"/>
      <c r="M734" s="869"/>
      <c r="N734" s="870"/>
      <c r="O734" s="786"/>
      <c r="P734" s="787"/>
      <c r="Q734" s="788"/>
      <c r="R734" s="877"/>
      <c r="S734" s="878"/>
      <c r="T734" s="878"/>
      <c r="U734" s="878"/>
      <c r="V734" s="878"/>
      <c r="W734" s="878"/>
      <c r="X734" s="879"/>
      <c r="Y734" s="636"/>
    </row>
    <row r="735" spans="4:26" s="64" customFormat="1" ht="16.5" customHeight="1">
      <c r="D735" s="865" t="s">
        <v>1853</v>
      </c>
      <c r="E735" s="866"/>
      <c r="F735" s="866"/>
      <c r="G735" s="866"/>
      <c r="H735" s="866"/>
      <c r="I735" s="866"/>
      <c r="J735" s="866"/>
      <c r="K735" s="866"/>
      <c r="L735" s="866"/>
      <c r="M735" s="866"/>
      <c r="N735" s="867"/>
      <c r="O735" s="783" t="s">
        <v>1854</v>
      </c>
      <c r="P735" s="784"/>
      <c r="Q735" s="785"/>
      <c r="R735" s="367"/>
      <c r="Y735" s="636"/>
      <c r="Z735" s="426" t="s">
        <v>1843</v>
      </c>
    </row>
    <row r="736" spans="4:26" s="64" customFormat="1" ht="16.5" customHeight="1">
      <c r="D736" s="868"/>
      <c r="E736" s="869"/>
      <c r="F736" s="869"/>
      <c r="G736" s="869"/>
      <c r="H736" s="869"/>
      <c r="I736" s="869"/>
      <c r="J736" s="869"/>
      <c r="K736" s="869"/>
      <c r="L736" s="869"/>
      <c r="M736" s="869"/>
      <c r="N736" s="870"/>
      <c r="O736" s="786"/>
      <c r="P736" s="787"/>
      <c r="Q736" s="788"/>
      <c r="R736" s="367"/>
      <c r="Y736" s="636"/>
    </row>
    <row r="737" spans="3:26" s="64" customFormat="1" ht="16.5" customHeight="1">
      <c r="D737" s="868"/>
      <c r="E737" s="869"/>
      <c r="F737" s="869"/>
      <c r="G737" s="869"/>
      <c r="H737" s="869"/>
      <c r="I737" s="869"/>
      <c r="J737" s="869"/>
      <c r="K737" s="869"/>
      <c r="L737" s="869"/>
      <c r="M737" s="869"/>
      <c r="N737" s="870"/>
      <c r="O737" s="786"/>
      <c r="P737" s="787"/>
      <c r="Q737" s="788"/>
      <c r="R737" s="367"/>
      <c r="Y737" s="636"/>
    </row>
    <row r="738" spans="3:26" s="64" customFormat="1" ht="16.5" customHeight="1">
      <c r="D738" s="868"/>
      <c r="E738" s="869"/>
      <c r="F738" s="869"/>
      <c r="G738" s="869"/>
      <c r="H738" s="869"/>
      <c r="I738" s="869"/>
      <c r="J738" s="869"/>
      <c r="K738" s="869"/>
      <c r="L738" s="869"/>
      <c r="M738" s="869"/>
      <c r="N738" s="870"/>
      <c r="O738" s="786"/>
      <c r="P738" s="787"/>
      <c r="Q738" s="788"/>
      <c r="R738" s="367"/>
      <c r="Y738" s="636"/>
    </row>
    <row r="739" spans="3:26" s="64" customFormat="1" ht="16.5" customHeight="1">
      <c r="D739" s="868"/>
      <c r="E739" s="869"/>
      <c r="F739" s="869"/>
      <c r="G739" s="869"/>
      <c r="H739" s="869"/>
      <c r="I739" s="869"/>
      <c r="J739" s="869"/>
      <c r="K739" s="869"/>
      <c r="L739" s="869"/>
      <c r="M739" s="869"/>
      <c r="N739" s="870"/>
      <c r="O739" s="786"/>
      <c r="P739" s="787"/>
      <c r="Q739" s="788"/>
      <c r="R739" s="367"/>
      <c r="Y739" s="636"/>
    </row>
    <row r="740" spans="3:26" s="64" customFormat="1" ht="16.5" customHeight="1">
      <c r="D740" s="880"/>
      <c r="E740" s="881"/>
      <c r="F740" s="881"/>
      <c r="G740" s="881"/>
      <c r="H740" s="881"/>
      <c r="I740" s="881"/>
      <c r="J740" s="881"/>
      <c r="K740" s="881"/>
      <c r="L740" s="881"/>
      <c r="M740" s="881"/>
      <c r="N740" s="882"/>
      <c r="O740" s="789"/>
      <c r="P740" s="790"/>
      <c r="Q740" s="791"/>
      <c r="R740" s="367"/>
      <c r="Y740" s="636"/>
    </row>
    <row r="741" spans="3:26" s="64" customFormat="1" ht="16.5" customHeight="1">
      <c r="E741" s="147" t="s">
        <v>1834</v>
      </c>
      <c r="Y741" s="636"/>
    </row>
    <row r="742" spans="3:26" s="64" customFormat="1" ht="16.5" customHeight="1">
      <c r="E742" s="147" t="s">
        <v>1835</v>
      </c>
      <c r="Y742" s="636"/>
    </row>
    <row r="743" spans="3:26" s="64" customFormat="1" ht="16.5" customHeight="1">
      <c r="E743" s="147" t="s">
        <v>1836</v>
      </c>
      <c r="Y743" s="636"/>
    </row>
    <row r="744" spans="3:26" ht="12" customHeight="1">
      <c r="Z744" s="421"/>
    </row>
    <row r="745" spans="3:26" ht="17.45" customHeight="1">
      <c r="P745" s="1618" t="s">
        <v>772</v>
      </c>
      <c r="Q745" s="1618"/>
      <c r="R745" s="1618"/>
      <c r="S745" s="1619" t="str">
        <f>$Q$12</f>
        <v>○△学校</v>
      </c>
      <c r="T745" s="1619"/>
      <c r="U745" s="1619"/>
      <c r="V745" s="1619"/>
      <c r="W745" s="1619"/>
      <c r="X745" s="1619"/>
      <c r="Z745" s="421"/>
    </row>
    <row r="746" spans="3:26" ht="16.5" customHeight="1">
      <c r="C746" s="13" t="s">
        <v>863</v>
      </c>
      <c r="Z746" s="421"/>
    </row>
    <row r="747" spans="3:26" ht="16.5" customHeight="1">
      <c r="D747" t="s">
        <v>173</v>
      </c>
      <c r="Z747" s="421"/>
    </row>
    <row r="748" spans="3:26" ht="15.95" customHeight="1">
      <c r="D748" s="23" t="s">
        <v>174</v>
      </c>
      <c r="E748" s="50"/>
      <c r="F748" s="50"/>
      <c r="G748" s="50"/>
      <c r="H748" s="50"/>
      <c r="I748" s="1646" t="s">
        <v>562</v>
      </c>
      <c r="J748" s="1646"/>
      <c r="K748" s="1618"/>
      <c r="Z748" s="421" t="s">
        <v>1558</v>
      </c>
    </row>
    <row r="749" spans="3:26" ht="15.95" customHeight="1">
      <c r="D749" s="23" t="s">
        <v>175</v>
      </c>
      <c r="E749" s="50"/>
      <c r="F749" s="50"/>
      <c r="G749" s="50"/>
      <c r="H749" s="50"/>
      <c r="I749" s="1646" t="s">
        <v>562</v>
      </c>
      <c r="J749" s="1646"/>
      <c r="K749" s="1618"/>
      <c r="Z749" s="421" t="s">
        <v>1558</v>
      </c>
    </row>
    <row r="750" spans="3:26" ht="28.5" customHeight="1">
      <c r="D750" s="2046" t="s">
        <v>1433</v>
      </c>
      <c r="E750" s="1626"/>
      <c r="F750" s="1626"/>
      <c r="G750" s="1626"/>
      <c r="H750" s="2064"/>
      <c r="I750" s="2049" t="s">
        <v>1661</v>
      </c>
      <c r="J750" s="2050"/>
      <c r="K750" s="2050"/>
      <c r="L750" s="2051"/>
      <c r="M750" s="2051"/>
      <c r="N750" s="2051"/>
      <c r="O750" s="2051"/>
      <c r="P750" s="2051"/>
      <c r="Q750" s="2051"/>
      <c r="R750" s="1774"/>
      <c r="S750" s="1774"/>
      <c r="T750" s="1775"/>
      <c r="Z750" s="421"/>
    </row>
    <row r="751" spans="3:26" ht="9.6" customHeight="1">
      <c r="Z751" s="421"/>
    </row>
    <row r="752" spans="3:26" ht="16.5" customHeight="1">
      <c r="D752" s="64" t="s">
        <v>176</v>
      </c>
      <c r="Z752" s="421"/>
    </row>
    <row r="753" spans="4:26" ht="17.45" customHeight="1">
      <c r="D753" s="2058" t="s">
        <v>177</v>
      </c>
      <c r="E753" s="2059" t="s">
        <v>1203</v>
      </c>
      <c r="F753" s="2059"/>
      <c r="G753" s="2059"/>
      <c r="H753" s="2060"/>
      <c r="I753" s="1646" t="s">
        <v>564</v>
      </c>
      <c r="J753" s="1646"/>
      <c r="K753" s="1618"/>
      <c r="Z753" s="421" t="s">
        <v>1559</v>
      </c>
    </row>
    <row r="754" spans="4:26" ht="17.45" customHeight="1">
      <c r="D754" s="2058"/>
      <c r="E754" s="2061" t="s">
        <v>179</v>
      </c>
      <c r="F754" s="2061"/>
      <c r="G754" s="2061"/>
      <c r="H754" s="2062"/>
      <c r="I754" s="1646" t="s">
        <v>565</v>
      </c>
      <c r="J754" s="1646"/>
      <c r="K754" s="1618"/>
      <c r="Z754" s="421" t="s">
        <v>1560</v>
      </c>
    </row>
    <row r="755" spans="4:26" ht="17.45" customHeight="1">
      <c r="D755" s="2058" t="s">
        <v>178</v>
      </c>
      <c r="E755" s="2059" t="s">
        <v>1203</v>
      </c>
      <c r="F755" s="2059"/>
      <c r="G755" s="2059"/>
      <c r="H755" s="2060"/>
      <c r="I755" s="1646" t="s">
        <v>564</v>
      </c>
      <c r="J755" s="1646"/>
      <c r="K755" s="1618"/>
      <c r="Z755" s="421" t="s">
        <v>1559</v>
      </c>
    </row>
    <row r="756" spans="4:26" ht="17.45" customHeight="1">
      <c r="D756" s="2058"/>
      <c r="E756" s="2061" t="s">
        <v>179</v>
      </c>
      <c r="F756" s="2061"/>
      <c r="G756" s="2061"/>
      <c r="H756" s="2062"/>
      <c r="I756" s="1646" t="s">
        <v>565</v>
      </c>
      <c r="J756" s="1646"/>
      <c r="K756" s="1618"/>
      <c r="Z756" s="421" t="s">
        <v>1560</v>
      </c>
    </row>
    <row r="757" spans="4:26" ht="16.5" customHeight="1">
      <c r="E757" s="2" t="s">
        <v>864</v>
      </c>
      <c r="Z757" s="421"/>
    </row>
    <row r="758" spans="4:26" ht="9.6" customHeight="1">
      <c r="Z758" s="421"/>
    </row>
    <row r="759" spans="4:26" ht="16.5" customHeight="1">
      <c r="D759" t="s">
        <v>865</v>
      </c>
      <c r="Z759" s="421"/>
    </row>
    <row r="760" spans="4:26" ht="18.600000000000001" customHeight="1">
      <c r="D760" s="23" t="s">
        <v>1204</v>
      </c>
      <c r="E760" s="50"/>
      <c r="F760" s="50"/>
      <c r="G760" s="50"/>
      <c r="H760" s="50"/>
      <c r="I760" s="1686" t="s">
        <v>1662</v>
      </c>
      <c r="J760" s="1686"/>
      <c r="K760" s="2063"/>
      <c r="Z760" s="421" t="s">
        <v>1561</v>
      </c>
    </row>
    <row r="761" spans="4:26" ht="15" customHeight="1">
      <c r="E761" s="5" t="s">
        <v>518</v>
      </c>
      <c r="F761" s="5"/>
      <c r="G761" s="5"/>
      <c r="Z761" s="421"/>
    </row>
    <row r="762" spans="4:26" ht="15" customHeight="1">
      <c r="E762" s="5" t="s">
        <v>186</v>
      </c>
      <c r="F762" s="5"/>
      <c r="G762" s="5"/>
      <c r="Z762" s="421"/>
    </row>
    <row r="763" spans="4:26" ht="15" customHeight="1">
      <c r="E763" s="5" t="s">
        <v>180</v>
      </c>
      <c r="F763" s="5"/>
      <c r="G763" s="5"/>
      <c r="Z763" s="421"/>
    </row>
    <row r="764" spans="4:26" ht="15" customHeight="1">
      <c r="E764" s="5" t="s">
        <v>181</v>
      </c>
      <c r="F764" s="5"/>
      <c r="G764" s="5"/>
      <c r="Z764" s="421"/>
    </row>
    <row r="765" spans="4:26" ht="15" customHeight="1">
      <c r="E765" s="5" t="s">
        <v>182</v>
      </c>
      <c r="F765" s="5"/>
      <c r="G765" s="5"/>
      <c r="Z765" s="421"/>
    </row>
    <row r="766" spans="4:26" ht="15" customHeight="1">
      <c r="E766" s="5" t="s">
        <v>183</v>
      </c>
      <c r="F766" s="5"/>
      <c r="G766" s="5"/>
      <c r="Z766" s="421"/>
    </row>
    <row r="767" spans="4:26" ht="15" customHeight="1">
      <c r="E767" s="5" t="s">
        <v>184</v>
      </c>
      <c r="F767" s="5"/>
      <c r="G767" s="5"/>
      <c r="Z767" s="421"/>
    </row>
    <row r="768" spans="4:26" ht="15" customHeight="1">
      <c r="E768" s="5" t="s">
        <v>185</v>
      </c>
      <c r="F768" s="5"/>
      <c r="G768" s="5"/>
      <c r="Z768" s="421"/>
    </row>
    <row r="769" spans="3:26" ht="9.6" customHeight="1">
      <c r="Z769" s="421"/>
    </row>
    <row r="770" spans="3:26" ht="16.5" customHeight="1">
      <c r="C770" s="13" t="s">
        <v>867</v>
      </c>
      <c r="Z770" s="421"/>
    </row>
    <row r="771" spans="3:26" ht="16.5" customHeight="1">
      <c r="D771" t="s">
        <v>187</v>
      </c>
      <c r="Z771" s="421"/>
    </row>
    <row r="772" spans="3:26" ht="18.600000000000001" customHeight="1">
      <c r="D772" s="23" t="s">
        <v>188</v>
      </c>
      <c r="E772" s="50"/>
      <c r="F772" s="50"/>
      <c r="G772" s="50"/>
      <c r="H772" s="50"/>
      <c r="I772" s="1654" t="s">
        <v>562</v>
      </c>
      <c r="J772" s="1654"/>
      <c r="K772" s="1618"/>
      <c r="Z772" s="421" t="s">
        <v>1558</v>
      </c>
    </row>
    <row r="773" spans="3:26" ht="28.5" customHeight="1">
      <c r="D773" s="2046" t="s">
        <v>1434</v>
      </c>
      <c r="E773" s="2047"/>
      <c r="F773" s="2047"/>
      <c r="G773" s="2047"/>
      <c r="H773" s="2048"/>
      <c r="I773" s="2049" t="s">
        <v>1661</v>
      </c>
      <c r="J773" s="2050"/>
      <c r="K773" s="2050"/>
      <c r="L773" s="2051"/>
      <c r="M773" s="2051"/>
      <c r="N773" s="2051"/>
      <c r="O773" s="2051"/>
      <c r="P773" s="2051"/>
      <c r="Q773" s="2051"/>
      <c r="R773" s="1774"/>
      <c r="S773" s="1774"/>
      <c r="T773" s="1775"/>
      <c r="Z773" s="421"/>
    </row>
    <row r="774" spans="3:26" ht="16.5" customHeight="1">
      <c r="E774" s="2" t="s">
        <v>866</v>
      </c>
      <c r="Z774" s="421"/>
    </row>
    <row r="775" spans="3:26" ht="9.6" customHeight="1">
      <c r="Z775" s="421"/>
    </row>
    <row r="776" spans="3:26" ht="16.5" customHeight="1">
      <c r="C776" s="13" t="s">
        <v>868</v>
      </c>
      <c r="Z776" s="421"/>
    </row>
    <row r="777" spans="3:26" ht="16.5" customHeight="1">
      <c r="D777" t="s">
        <v>189</v>
      </c>
      <c r="Z777" s="421"/>
    </row>
    <row r="778" spans="3:26" ht="17.100000000000001" customHeight="1">
      <c r="D778" s="23" t="s">
        <v>190</v>
      </c>
      <c r="E778" s="50"/>
      <c r="F778" s="50"/>
      <c r="G778" s="50"/>
      <c r="H778" s="50"/>
      <c r="I778" s="50"/>
      <c r="J778" s="1654" t="s">
        <v>698</v>
      </c>
      <c r="K778" s="1654"/>
      <c r="L778" s="1654"/>
      <c r="M778" s="1654"/>
      <c r="N778" s="1654"/>
      <c r="O778" s="1654"/>
      <c r="P778" s="1654"/>
      <c r="Q778" s="1654"/>
      <c r="R778" s="1618"/>
      <c r="Z778" s="421" t="s">
        <v>1562</v>
      </c>
    </row>
    <row r="779" spans="3:26" ht="17.100000000000001" customHeight="1">
      <c r="D779" s="51" t="s">
        <v>191</v>
      </c>
      <c r="E779" s="52"/>
      <c r="F779" s="52"/>
      <c r="G779" s="52"/>
      <c r="H779" s="52"/>
      <c r="I779" s="52"/>
      <c r="J779" s="1743" t="s">
        <v>751</v>
      </c>
      <c r="K779" s="1743"/>
      <c r="L779" s="1743"/>
      <c r="M779" s="1743"/>
      <c r="N779" s="1743"/>
      <c r="O779" s="1743"/>
      <c r="P779" s="1743"/>
      <c r="Q779" s="1743"/>
      <c r="R779" s="1743"/>
      <c r="Z779" s="421" t="s">
        <v>1563</v>
      </c>
    </row>
    <row r="780" spans="3:26" ht="17.100000000000001" customHeight="1">
      <c r="D780" s="2052" t="s">
        <v>699</v>
      </c>
      <c r="E780" s="2053"/>
      <c r="F780" s="2053"/>
      <c r="G780" s="2053"/>
      <c r="H780" s="2053"/>
      <c r="I780" s="2054"/>
      <c r="J780" s="2055"/>
      <c r="K780" s="2056"/>
      <c r="L780" s="2056"/>
      <c r="M780" s="2056"/>
      <c r="N780" s="2056"/>
      <c r="O780" s="2056"/>
      <c r="P780" s="2056"/>
      <c r="Q780" s="2056"/>
      <c r="R780" s="2057"/>
      <c r="Z780" s="421"/>
    </row>
    <row r="781" spans="3:26" ht="16.5" customHeight="1">
      <c r="E781" s="2" t="s">
        <v>869</v>
      </c>
      <c r="Z781" s="421"/>
    </row>
    <row r="782" spans="3:26" ht="9.6" customHeight="1">
      <c r="Z782" s="421"/>
    </row>
    <row r="783" spans="3:26" ht="16.5" customHeight="1">
      <c r="D783" t="s">
        <v>870</v>
      </c>
      <c r="Z783" s="421"/>
    </row>
    <row r="784" spans="3:26" ht="18.600000000000001" customHeight="1">
      <c r="D784" s="1623" t="s">
        <v>201</v>
      </c>
      <c r="E784" s="1623"/>
      <c r="F784" s="1623"/>
      <c r="G784" s="1623"/>
      <c r="H784" s="1623"/>
      <c r="I784" s="1623"/>
      <c r="J784" s="1623"/>
      <c r="K784" s="1623"/>
      <c r="L784" s="1623"/>
      <c r="M784" s="1623"/>
      <c r="N784" s="1623"/>
      <c r="O784" s="1623"/>
      <c r="P784" s="1623"/>
      <c r="Q784" s="1623"/>
      <c r="R784" s="1623"/>
      <c r="S784" s="1862" t="s">
        <v>1745</v>
      </c>
      <c r="T784" s="2045"/>
      <c r="Z784" s="421"/>
    </row>
    <row r="785" spans="4:26" ht="18" customHeight="1">
      <c r="D785" s="1618" t="s">
        <v>192</v>
      </c>
      <c r="E785" s="1618"/>
      <c r="F785" s="1618"/>
      <c r="G785" s="1618"/>
      <c r="H785" s="1618"/>
      <c r="I785" s="1618"/>
      <c r="J785" s="1618"/>
      <c r="K785" s="1618"/>
      <c r="L785" s="1618"/>
      <c r="M785" s="1618"/>
      <c r="N785" s="1618"/>
      <c r="O785" s="1618"/>
      <c r="P785" s="1618"/>
      <c r="Q785" s="1618"/>
      <c r="R785" s="1819"/>
      <c r="S785" s="1780" t="s">
        <v>570</v>
      </c>
      <c r="T785" s="1782"/>
      <c r="Z785" s="421" t="s">
        <v>1529</v>
      </c>
    </row>
    <row r="786" spans="4:26" ht="18" customHeight="1">
      <c r="D786" s="1618" t="s">
        <v>485</v>
      </c>
      <c r="E786" s="1618"/>
      <c r="F786" s="1618"/>
      <c r="G786" s="1618"/>
      <c r="H786" s="1618"/>
      <c r="I786" s="1618"/>
      <c r="J786" s="1618"/>
      <c r="K786" s="1618"/>
      <c r="L786" s="1618"/>
      <c r="M786" s="1618"/>
      <c r="N786" s="1618"/>
      <c r="O786" s="1618"/>
      <c r="P786" s="1618"/>
      <c r="Q786" s="1618"/>
      <c r="R786" s="1819"/>
      <c r="S786" s="1780" t="s">
        <v>570</v>
      </c>
      <c r="T786" s="1782"/>
      <c r="Z786" s="421" t="s">
        <v>1529</v>
      </c>
    </row>
    <row r="787" spans="4:26" ht="18" customHeight="1">
      <c r="D787" s="1618" t="s">
        <v>486</v>
      </c>
      <c r="E787" s="1618"/>
      <c r="F787" s="1618"/>
      <c r="G787" s="1618"/>
      <c r="H787" s="1618"/>
      <c r="I787" s="1618"/>
      <c r="J787" s="1618"/>
      <c r="K787" s="1618"/>
      <c r="L787" s="1618"/>
      <c r="M787" s="1618"/>
      <c r="N787" s="1618"/>
      <c r="O787" s="1618"/>
      <c r="P787" s="1618"/>
      <c r="Q787" s="1618"/>
      <c r="R787" s="1819"/>
      <c r="S787" s="1780" t="s">
        <v>570</v>
      </c>
      <c r="T787" s="1782"/>
      <c r="Z787" s="421" t="s">
        <v>1529</v>
      </c>
    </row>
    <row r="788" spans="4:26" ht="18" customHeight="1">
      <c r="D788" s="1618" t="s">
        <v>193</v>
      </c>
      <c r="E788" s="1618"/>
      <c r="F788" s="1618"/>
      <c r="G788" s="1618"/>
      <c r="H788" s="1618"/>
      <c r="I788" s="1618"/>
      <c r="J788" s="1618"/>
      <c r="K788" s="1618"/>
      <c r="L788" s="1618"/>
      <c r="M788" s="1618"/>
      <c r="N788" s="1618"/>
      <c r="O788" s="1618"/>
      <c r="P788" s="1618"/>
      <c r="Q788" s="1618"/>
      <c r="R788" s="1819"/>
      <c r="S788" s="1780" t="s">
        <v>570</v>
      </c>
      <c r="T788" s="1782"/>
      <c r="Z788" s="421" t="s">
        <v>1529</v>
      </c>
    </row>
    <row r="789" spans="4:26" ht="18" customHeight="1">
      <c r="D789" s="1618" t="s">
        <v>484</v>
      </c>
      <c r="E789" s="1618"/>
      <c r="F789" s="1618"/>
      <c r="G789" s="1618"/>
      <c r="H789" s="1618"/>
      <c r="I789" s="1618"/>
      <c r="J789" s="1618"/>
      <c r="K789" s="1618"/>
      <c r="L789" s="1618"/>
      <c r="M789" s="1618"/>
      <c r="N789" s="1618"/>
      <c r="O789" s="1618"/>
      <c r="P789" s="1618"/>
      <c r="Q789" s="1618"/>
      <c r="R789" s="1819"/>
      <c r="S789" s="1780" t="s">
        <v>570</v>
      </c>
      <c r="T789" s="1782"/>
      <c r="Z789" s="421" t="s">
        <v>1529</v>
      </c>
    </row>
    <row r="790" spans="4:26" ht="18" customHeight="1">
      <c r="D790" s="1618" t="s">
        <v>487</v>
      </c>
      <c r="E790" s="1618"/>
      <c r="F790" s="1618"/>
      <c r="G790" s="1618"/>
      <c r="H790" s="1618"/>
      <c r="I790" s="1618"/>
      <c r="J790" s="1618"/>
      <c r="K790" s="1618"/>
      <c r="L790" s="1618"/>
      <c r="M790" s="1618"/>
      <c r="N790" s="1618"/>
      <c r="O790" s="1618"/>
      <c r="P790" s="1618"/>
      <c r="Q790" s="1618"/>
      <c r="R790" s="1819"/>
      <c r="S790" s="1780" t="s">
        <v>570</v>
      </c>
      <c r="T790" s="1782"/>
      <c r="Z790" s="421" t="s">
        <v>1529</v>
      </c>
    </row>
    <row r="791" spans="4:26" ht="18" customHeight="1">
      <c r="D791" s="1618" t="s">
        <v>194</v>
      </c>
      <c r="E791" s="1618"/>
      <c r="F791" s="1618"/>
      <c r="G791" s="1618"/>
      <c r="H791" s="1618"/>
      <c r="I791" s="1618"/>
      <c r="J791" s="1618"/>
      <c r="K791" s="1618"/>
      <c r="L791" s="1618"/>
      <c r="M791" s="1618"/>
      <c r="N791" s="1618"/>
      <c r="O791" s="1618"/>
      <c r="P791" s="1618"/>
      <c r="Q791" s="1618"/>
      <c r="R791" s="1819"/>
      <c r="S791" s="1780" t="s">
        <v>570</v>
      </c>
      <c r="T791" s="1782"/>
      <c r="Z791" s="421" t="s">
        <v>1529</v>
      </c>
    </row>
    <row r="792" spans="4:26" ht="18" customHeight="1">
      <c r="D792" s="1618" t="s">
        <v>195</v>
      </c>
      <c r="E792" s="1618"/>
      <c r="F792" s="1618"/>
      <c r="G792" s="1618"/>
      <c r="H792" s="1618"/>
      <c r="I792" s="1618"/>
      <c r="J792" s="1618"/>
      <c r="K792" s="1618"/>
      <c r="L792" s="1618"/>
      <c r="M792" s="1618"/>
      <c r="N792" s="1618"/>
      <c r="O792" s="1618"/>
      <c r="P792" s="1618"/>
      <c r="Q792" s="1618"/>
      <c r="R792" s="1819"/>
      <c r="S792" s="1780" t="s">
        <v>570</v>
      </c>
      <c r="T792" s="1782"/>
      <c r="Z792" s="421" t="s">
        <v>1529</v>
      </c>
    </row>
    <row r="793" spans="4:26" ht="18" customHeight="1">
      <c r="D793" s="1618" t="s">
        <v>196</v>
      </c>
      <c r="E793" s="1618"/>
      <c r="F793" s="1618"/>
      <c r="G793" s="1618"/>
      <c r="H793" s="1618"/>
      <c r="I793" s="1618"/>
      <c r="J793" s="1618"/>
      <c r="K793" s="1618"/>
      <c r="L793" s="1618"/>
      <c r="M793" s="1618"/>
      <c r="N793" s="1618"/>
      <c r="O793" s="1618"/>
      <c r="P793" s="1618"/>
      <c r="Q793" s="1618"/>
      <c r="R793" s="1819"/>
      <c r="S793" s="1780" t="s">
        <v>570</v>
      </c>
      <c r="T793" s="1782"/>
      <c r="Z793" s="421" t="s">
        <v>1529</v>
      </c>
    </row>
    <row r="794" spans="4:26" ht="18" customHeight="1">
      <c r="D794" s="1618" t="s">
        <v>197</v>
      </c>
      <c r="E794" s="1618"/>
      <c r="F794" s="1618"/>
      <c r="G794" s="1618"/>
      <c r="H794" s="1618"/>
      <c r="I794" s="1618"/>
      <c r="J794" s="1618"/>
      <c r="K794" s="1618"/>
      <c r="L794" s="1618"/>
      <c r="M794" s="1618"/>
      <c r="N794" s="1618"/>
      <c r="O794" s="1618"/>
      <c r="P794" s="1618"/>
      <c r="Q794" s="1618"/>
      <c r="R794" s="1819"/>
      <c r="S794" s="1780" t="s">
        <v>570</v>
      </c>
      <c r="T794" s="1782"/>
      <c r="Z794" s="421" t="s">
        <v>1529</v>
      </c>
    </row>
    <row r="795" spans="4:26" ht="18" customHeight="1">
      <c r="D795" s="1618" t="s">
        <v>198</v>
      </c>
      <c r="E795" s="1618"/>
      <c r="F795" s="1618"/>
      <c r="G795" s="1618"/>
      <c r="H795" s="1618"/>
      <c r="I795" s="1618"/>
      <c r="J795" s="1618"/>
      <c r="K795" s="1618"/>
      <c r="L795" s="1618"/>
      <c r="M795" s="1618"/>
      <c r="N795" s="1618"/>
      <c r="O795" s="1618"/>
      <c r="P795" s="1618"/>
      <c r="Q795" s="1618"/>
      <c r="R795" s="1819"/>
      <c r="S795" s="1780" t="s">
        <v>570</v>
      </c>
      <c r="T795" s="1782"/>
      <c r="Z795" s="421" t="s">
        <v>1529</v>
      </c>
    </row>
    <row r="796" spans="4:26" ht="18" customHeight="1">
      <c r="D796" s="1618" t="s">
        <v>199</v>
      </c>
      <c r="E796" s="1618"/>
      <c r="F796" s="1618"/>
      <c r="G796" s="1618"/>
      <c r="H796" s="1618"/>
      <c r="I796" s="1618"/>
      <c r="J796" s="1618"/>
      <c r="K796" s="1618"/>
      <c r="L796" s="1618"/>
      <c r="M796" s="1618"/>
      <c r="N796" s="1618"/>
      <c r="O796" s="1618"/>
      <c r="P796" s="1618"/>
      <c r="Q796" s="1618"/>
      <c r="R796" s="1819"/>
      <c r="S796" s="1780" t="s">
        <v>570</v>
      </c>
      <c r="T796" s="1782"/>
      <c r="Z796" s="421" t="s">
        <v>1529</v>
      </c>
    </row>
    <row r="797" spans="4:26" ht="18" customHeight="1">
      <c r="D797" s="1618" t="s">
        <v>200</v>
      </c>
      <c r="E797" s="1618"/>
      <c r="F797" s="1618"/>
      <c r="G797" s="1618"/>
      <c r="H797" s="1618"/>
      <c r="I797" s="1618"/>
      <c r="J797" s="1618"/>
      <c r="K797" s="1618"/>
      <c r="L797" s="1618"/>
      <c r="M797" s="1618"/>
      <c r="N797" s="1618"/>
      <c r="O797" s="1618"/>
      <c r="P797" s="1618"/>
      <c r="Q797" s="1618"/>
      <c r="R797" s="1819"/>
      <c r="S797" s="1780" t="s">
        <v>570</v>
      </c>
      <c r="T797" s="1782"/>
      <c r="Z797" s="421" t="s">
        <v>1529</v>
      </c>
    </row>
    <row r="798" spans="4:26" ht="16.5" customHeight="1">
      <c r="E798" s="2" t="s">
        <v>609</v>
      </c>
      <c r="Z798" s="421"/>
    </row>
    <row r="799" spans="4:26" ht="16.5" customHeight="1">
      <c r="E799" s="5" t="s">
        <v>202</v>
      </c>
      <c r="Z799" s="421"/>
    </row>
    <row r="800" spans="4:26" ht="12" customHeight="1">
      <c r="Z800" s="421"/>
    </row>
    <row r="801" spans="3:26" ht="17.45" customHeight="1">
      <c r="P801" s="1618" t="s">
        <v>772</v>
      </c>
      <c r="Q801" s="1618"/>
      <c r="R801" s="1618"/>
      <c r="S801" s="1619" t="str">
        <f>$Q$12</f>
        <v>○△学校</v>
      </c>
      <c r="T801" s="1619"/>
      <c r="U801" s="1619"/>
      <c r="V801" s="1619"/>
      <c r="W801" s="1619"/>
      <c r="X801" s="1619"/>
      <c r="Z801" s="421"/>
    </row>
    <row r="802" spans="3:26" ht="16.5" customHeight="1">
      <c r="C802" s="13" t="s">
        <v>874</v>
      </c>
      <c r="Z802" s="421"/>
    </row>
    <row r="803" spans="3:26" ht="16.5" customHeight="1">
      <c r="D803" s="64" t="s">
        <v>1810</v>
      </c>
      <c r="Z803" s="421"/>
    </row>
    <row r="804" spans="3:26" ht="30" customHeight="1">
      <c r="D804" s="1722" t="s">
        <v>871</v>
      </c>
      <c r="E804" s="1623"/>
      <c r="F804" s="1623"/>
      <c r="G804" s="1623"/>
      <c r="H804" s="1630"/>
      <c r="I804" s="2030">
        <v>50</v>
      </c>
      <c r="J804" s="2032"/>
      <c r="K804" s="21" t="s">
        <v>49</v>
      </c>
      <c r="L804" s="21" t="s">
        <v>1205</v>
      </c>
      <c r="M804" s="21"/>
      <c r="N804" s="21"/>
      <c r="O804" s="21"/>
      <c r="P804" s="548">
        <v>5</v>
      </c>
      <c r="Q804" s="21" t="s">
        <v>1206</v>
      </c>
      <c r="R804" s="21"/>
      <c r="S804" s="21"/>
      <c r="T804" s="21"/>
      <c r="U804" s="548">
        <v>5</v>
      </c>
      <c r="V804" s="21" t="s">
        <v>209</v>
      </c>
      <c r="W804" s="20"/>
      <c r="Z804" s="421"/>
    </row>
    <row r="805" spans="3:26" ht="3.95" customHeight="1">
      <c r="R805" s="261"/>
      <c r="S805" s="261"/>
      <c r="Z805" s="421"/>
    </row>
    <row r="806" spans="3:26" ht="18.95" customHeight="1">
      <c r="D806" s="2043"/>
      <c r="E806" s="2044"/>
      <c r="F806" s="2044"/>
      <c r="G806" s="2044"/>
      <c r="H806" s="2044"/>
      <c r="I806" s="1647" t="s">
        <v>205</v>
      </c>
      <c r="J806" s="1647"/>
      <c r="K806" s="1650"/>
      <c r="L806" s="1643" t="s">
        <v>206</v>
      </c>
      <c r="M806" s="1698"/>
      <c r="N806" s="1698"/>
      <c r="O806" s="1645"/>
      <c r="P806" s="1697" t="s">
        <v>207</v>
      </c>
      <c r="Q806" s="1699"/>
      <c r="R806" s="1914"/>
      <c r="S806" s="1915"/>
      <c r="T806" s="1697" t="s">
        <v>208</v>
      </c>
      <c r="U806" s="1699"/>
      <c r="V806" s="1699"/>
      <c r="W806" s="1721"/>
      <c r="Z806" s="421"/>
    </row>
    <row r="807" spans="3:26" ht="18" customHeight="1">
      <c r="D807" s="1623" t="s">
        <v>203</v>
      </c>
      <c r="E807" s="1623"/>
      <c r="F807" s="1623"/>
      <c r="G807" s="1623"/>
      <c r="H807" s="1630"/>
      <c r="I807" s="2030">
        <v>49</v>
      </c>
      <c r="J807" s="2032"/>
      <c r="K807" s="21" t="s">
        <v>49</v>
      </c>
      <c r="L807" s="2030">
        <v>39</v>
      </c>
      <c r="M807" s="2031"/>
      <c r="N807" s="21" t="s">
        <v>49</v>
      </c>
      <c r="O807" s="21"/>
      <c r="P807" s="2030">
        <v>40</v>
      </c>
      <c r="Q807" s="2031"/>
      <c r="R807" s="21" t="s">
        <v>49</v>
      </c>
      <c r="S807" s="21"/>
      <c r="T807" s="2030">
        <v>40</v>
      </c>
      <c r="U807" s="2031"/>
      <c r="V807" s="21" t="s">
        <v>49</v>
      </c>
      <c r="W807" s="20"/>
      <c r="Z807" s="421"/>
    </row>
    <row r="808" spans="3:26" ht="16.5" customHeight="1">
      <c r="D808" s="1623"/>
      <c r="E808" s="1623"/>
      <c r="F808" s="1623"/>
      <c r="G808" s="1623"/>
      <c r="H808" s="1623"/>
      <c r="I808" s="88" t="s">
        <v>210</v>
      </c>
      <c r="J808" s="86"/>
      <c r="K808" s="40"/>
      <c r="L808" s="2033"/>
      <c r="M808" s="2034"/>
      <c r="N808" s="2034"/>
      <c r="O808" s="2035"/>
      <c r="P808" s="2033"/>
      <c r="Q808" s="2034"/>
      <c r="R808" s="2034"/>
      <c r="S808" s="2035"/>
      <c r="T808" s="2033"/>
      <c r="U808" s="2034"/>
      <c r="V808" s="2034"/>
      <c r="W808" s="2035"/>
      <c r="Z808" s="421"/>
    </row>
    <row r="809" spans="3:26" ht="18.95" customHeight="1">
      <c r="D809" s="1623"/>
      <c r="E809" s="1623"/>
      <c r="F809" s="1623"/>
      <c r="G809" s="1623"/>
      <c r="H809" s="1630"/>
      <c r="I809" s="2037">
        <v>1</v>
      </c>
      <c r="J809" s="2038"/>
      <c r="K809" s="8" t="s">
        <v>49</v>
      </c>
      <c r="L809" s="2036"/>
      <c r="M809" s="2034"/>
      <c r="N809" s="2034"/>
      <c r="O809" s="2035"/>
      <c r="P809" s="2036"/>
      <c r="Q809" s="2034"/>
      <c r="R809" s="2034"/>
      <c r="S809" s="2035"/>
      <c r="T809" s="2036"/>
      <c r="U809" s="2034"/>
      <c r="V809" s="2034"/>
      <c r="W809" s="2035"/>
      <c r="Z809" s="421"/>
    </row>
    <row r="810" spans="3:26" ht="18.95" customHeight="1">
      <c r="D810" s="1623" t="s">
        <v>204</v>
      </c>
      <c r="E810" s="1623"/>
      <c r="F810" s="1623"/>
      <c r="G810" s="1623"/>
      <c r="H810" s="1623"/>
      <c r="I810" s="2028">
        <v>0</v>
      </c>
      <c r="J810" s="2029"/>
      <c r="K810" s="6" t="s">
        <v>49</v>
      </c>
      <c r="L810" s="2030">
        <v>11</v>
      </c>
      <c r="M810" s="2031"/>
      <c r="N810" s="21" t="s">
        <v>49</v>
      </c>
      <c r="O810" s="20"/>
      <c r="P810" s="2030">
        <v>10</v>
      </c>
      <c r="Q810" s="2031"/>
      <c r="R810" s="21" t="s">
        <v>49</v>
      </c>
      <c r="S810" s="20"/>
      <c r="T810" s="2030">
        <v>10</v>
      </c>
      <c r="U810" s="2031"/>
      <c r="V810" s="21" t="s">
        <v>49</v>
      </c>
      <c r="W810" s="20"/>
      <c r="Z810" s="421"/>
    </row>
    <row r="811" spans="3:26" ht="12.6" customHeight="1">
      <c r="D811" s="865" t="s">
        <v>1663</v>
      </c>
      <c r="E811" s="866"/>
      <c r="F811" s="866"/>
      <c r="G811" s="866"/>
      <c r="H811" s="867"/>
      <c r="I811" s="2039"/>
      <c r="J811" s="2040"/>
      <c r="K811" s="2018" t="s">
        <v>397</v>
      </c>
      <c r="L811" s="2020" t="s">
        <v>1664</v>
      </c>
      <c r="M811" s="2021"/>
      <c r="N811" s="2021"/>
      <c r="O811" s="2022"/>
      <c r="P811" s="2020" t="s">
        <v>1665</v>
      </c>
      <c r="Q811" s="2021"/>
      <c r="R811" s="2021"/>
      <c r="S811" s="2022"/>
      <c r="T811" s="2020" t="s">
        <v>1665</v>
      </c>
      <c r="U811" s="2021"/>
      <c r="V811" s="2021"/>
      <c r="W811" s="2022"/>
      <c r="Z811" s="421"/>
    </row>
    <row r="812" spans="3:26" ht="12.6" customHeight="1">
      <c r="D812" s="868"/>
      <c r="E812" s="869"/>
      <c r="F812" s="869"/>
      <c r="G812" s="869"/>
      <c r="H812" s="870"/>
      <c r="I812" s="2041"/>
      <c r="J812" s="2042"/>
      <c r="K812" s="2019"/>
      <c r="L812" s="2023" t="s">
        <v>566</v>
      </c>
      <c r="M812" s="2024"/>
      <c r="N812" s="2024"/>
      <c r="O812" s="2025"/>
      <c r="P812" s="2023" t="s">
        <v>1668</v>
      </c>
      <c r="Q812" s="2024"/>
      <c r="R812" s="2024"/>
      <c r="S812" s="2025"/>
      <c r="T812" s="2023" t="s">
        <v>1670</v>
      </c>
      <c r="U812" s="2024"/>
      <c r="V812" s="2024"/>
      <c r="W812" s="2025"/>
      <c r="Z812" s="421"/>
    </row>
    <row r="813" spans="3:26" ht="12.6" customHeight="1">
      <c r="D813" s="868"/>
      <c r="E813" s="869"/>
      <c r="F813" s="869"/>
      <c r="G813" s="869"/>
      <c r="H813" s="870"/>
      <c r="I813" s="2041"/>
      <c r="J813" s="2042"/>
      <c r="K813" s="2018" t="s">
        <v>398</v>
      </c>
      <c r="L813" s="2020" t="s">
        <v>1665</v>
      </c>
      <c r="M813" s="2021"/>
      <c r="N813" s="2021"/>
      <c r="O813" s="2022"/>
      <c r="P813" s="2020" t="s">
        <v>1666</v>
      </c>
      <c r="Q813" s="2021"/>
      <c r="R813" s="2021"/>
      <c r="S813" s="2022"/>
      <c r="T813" s="2020" t="s">
        <v>1666</v>
      </c>
      <c r="U813" s="2021"/>
      <c r="V813" s="2021"/>
      <c r="W813" s="2022"/>
      <c r="Z813" s="421"/>
    </row>
    <row r="814" spans="3:26" ht="12.6" customHeight="1">
      <c r="D814" s="868"/>
      <c r="E814" s="869"/>
      <c r="F814" s="869"/>
      <c r="G814" s="869"/>
      <c r="H814" s="870"/>
      <c r="I814" s="2041"/>
      <c r="J814" s="2042"/>
      <c r="K814" s="2019"/>
      <c r="L814" s="2023" t="s">
        <v>1667</v>
      </c>
      <c r="M814" s="2024"/>
      <c r="N814" s="2024"/>
      <c r="O814" s="2025"/>
      <c r="P814" s="2023" t="s">
        <v>1668</v>
      </c>
      <c r="Q814" s="2024"/>
      <c r="R814" s="2024"/>
      <c r="S814" s="2025"/>
      <c r="T814" s="2023" t="s">
        <v>1669</v>
      </c>
      <c r="U814" s="2024"/>
      <c r="V814" s="2024"/>
      <c r="W814" s="2025"/>
      <c r="Z814" s="421"/>
    </row>
    <row r="815" spans="3:26" ht="12.6" customHeight="1">
      <c r="D815" s="868"/>
      <c r="E815" s="869"/>
      <c r="F815" s="869"/>
      <c r="G815" s="869"/>
      <c r="H815" s="870"/>
      <c r="I815" s="2041"/>
      <c r="J815" s="2042"/>
      <c r="K815" s="2018" t="s">
        <v>399</v>
      </c>
      <c r="L815" s="2020" t="s">
        <v>1666</v>
      </c>
      <c r="M815" s="2021"/>
      <c r="N815" s="2021"/>
      <c r="O815" s="2022"/>
      <c r="P815" s="2020"/>
      <c r="Q815" s="2021"/>
      <c r="R815" s="2021"/>
      <c r="S815" s="2022"/>
      <c r="T815" s="2020"/>
      <c r="U815" s="2021"/>
      <c r="V815" s="2021"/>
      <c r="W815" s="2022"/>
      <c r="Z815" s="421"/>
    </row>
    <row r="816" spans="3:26" ht="12.6" customHeight="1">
      <c r="D816" s="868"/>
      <c r="E816" s="869"/>
      <c r="F816" s="869"/>
      <c r="G816" s="869"/>
      <c r="H816" s="870"/>
      <c r="I816" s="2041"/>
      <c r="J816" s="2042"/>
      <c r="K816" s="2019"/>
      <c r="L816" s="2023" t="s">
        <v>1667</v>
      </c>
      <c r="M816" s="2024"/>
      <c r="N816" s="2024"/>
      <c r="O816" s="2025"/>
      <c r="P816" s="2023"/>
      <c r="Q816" s="2024"/>
      <c r="R816" s="2024"/>
      <c r="S816" s="2025"/>
      <c r="T816" s="2023"/>
      <c r="U816" s="2024"/>
      <c r="V816" s="2024"/>
      <c r="W816" s="2025"/>
      <c r="Z816" s="421"/>
    </row>
    <row r="817" spans="4:26" ht="12.6" customHeight="1">
      <c r="D817" s="868"/>
      <c r="E817" s="869"/>
      <c r="F817" s="869"/>
      <c r="G817" s="869"/>
      <c r="H817" s="870"/>
      <c r="I817" s="2041"/>
      <c r="J817" s="2042"/>
      <c r="K817" s="2018" t="s">
        <v>490</v>
      </c>
      <c r="L817" s="2020"/>
      <c r="M817" s="2021"/>
      <c r="N817" s="2021"/>
      <c r="O817" s="2022"/>
      <c r="P817" s="2020"/>
      <c r="Q817" s="2021"/>
      <c r="R817" s="2021"/>
      <c r="S817" s="2022"/>
      <c r="T817" s="2020"/>
      <c r="U817" s="2021"/>
      <c r="V817" s="2021"/>
      <c r="W817" s="2022"/>
      <c r="Z817" s="421"/>
    </row>
    <row r="818" spans="4:26" ht="12.6" customHeight="1">
      <c r="D818" s="868"/>
      <c r="E818" s="869"/>
      <c r="F818" s="869"/>
      <c r="G818" s="869"/>
      <c r="H818" s="870"/>
      <c r="I818" s="2041"/>
      <c r="J818" s="2042"/>
      <c r="K818" s="2019"/>
      <c r="L818" s="2023"/>
      <c r="M818" s="2024"/>
      <c r="N818" s="2024"/>
      <c r="O818" s="2025"/>
      <c r="P818" s="2023"/>
      <c r="Q818" s="2024"/>
      <c r="R818" s="2024"/>
      <c r="S818" s="2025"/>
      <c r="T818" s="2023"/>
      <c r="U818" s="2024"/>
      <c r="V818" s="2024"/>
      <c r="W818" s="2025"/>
      <c r="Z818" s="421"/>
    </row>
    <row r="819" spans="4:26" ht="12.6" customHeight="1">
      <c r="D819" s="868"/>
      <c r="E819" s="869"/>
      <c r="F819" s="869"/>
      <c r="G819" s="869"/>
      <c r="H819" s="870"/>
      <c r="I819" s="2041"/>
      <c r="J819" s="2042"/>
      <c r="K819" s="2018" t="s">
        <v>491</v>
      </c>
      <c r="L819" s="2020"/>
      <c r="M819" s="2021"/>
      <c r="N819" s="2021"/>
      <c r="O819" s="2022"/>
      <c r="P819" s="2020"/>
      <c r="Q819" s="2021"/>
      <c r="R819" s="2021"/>
      <c r="S819" s="2022"/>
      <c r="T819" s="2020"/>
      <c r="U819" s="2021"/>
      <c r="V819" s="2021"/>
      <c r="W819" s="2022"/>
      <c r="Z819" s="421"/>
    </row>
    <row r="820" spans="4:26" ht="12.6" customHeight="1">
      <c r="D820" s="868"/>
      <c r="E820" s="869"/>
      <c r="F820" s="869"/>
      <c r="G820" s="869"/>
      <c r="H820" s="870"/>
      <c r="I820" s="2041"/>
      <c r="J820" s="2042"/>
      <c r="K820" s="2019"/>
      <c r="L820" s="2023"/>
      <c r="M820" s="2024"/>
      <c r="N820" s="2024"/>
      <c r="O820" s="2025"/>
      <c r="P820" s="2023"/>
      <c r="Q820" s="2024"/>
      <c r="R820" s="2024"/>
      <c r="S820" s="2025"/>
      <c r="T820" s="2023"/>
      <c r="U820" s="2024"/>
      <c r="V820" s="2024"/>
      <c r="W820" s="2025"/>
      <c r="Z820" s="421"/>
    </row>
    <row r="821" spans="4:26" ht="12.6" customHeight="1">
      <c r="D821" s="868"/>
      <c r="E821" s="869"/>
      <c r="F821" s="869"/>
      <c r="G821" s="869"/>
      <c r="H821" s="870"/>
      <c r="I821" s="2041"/>
      <c r="J821" s="2042"/>
      <c r="K821" s="2018" t="s">
        <v>492</v>
      </c>
      <c r="L821" s="2020"/>
      <c r="M821" s="2021"/>
      <c r="N821" s="2021"/>
      <c r="O821" s="2022"/>
      <c r="P821" s="2020"/>
      <c r="Q821" s="2021"/>
      <c r="R821" s="2021"/>
      <c r="S821" s="2022"/>
      <c r="T821" s="2020"/>
      <c r="U821" s="2021"/>
      <c r="V821" s="2021"/>
      <c r="W821" s="2022"/>
      <c r="Z821" s="421"/>
    </row>
    <row r="822" spans="4:26" ht="12.6" customHeight="1">
      <c r="D822" s="868"/>
      <c r="E822" s="869"/>
      <c r="F822" s="869"/>
      <c r="G822" s="869"/>
      <c r="H822" s="870"/>
      <c r="I822" s="2041"/>
      <c r="J822" s="2042"/>
      <c r="K822" s="2019"/>
      <c r="L822" s="2023"/>
      <c r="M822" s="2024"/>
      <c r="N822" s="2024"/>
      <c r="O822" s="2025"/>
      <c r="P822" s="2023"/>
      <c r="Q822" s="2024"/>
      <c r="R822" s="2024"/>
      <c r="S822" s="2025"/>
      <c r="T822" s="2023"/>
      <c r="U822" s="2024"/>
      <c r="V822" s="2024"/>
      <c r="W822" s="2025"/>
      <c r="Z822" s="421"/>
    </row>
    <row r="823" spans="4:26" ht="12.6" customHeight="1">
      <c r="D823" s="868"/>
      <c r="E823" s="869"/>
      <c r="F823" s="869"/>
      <c r="G823" s="869"/>
      <c r="H823" s="870"/>
      <c r="I823" s="2041"/>
      <c r="J823" s="2042"/>
      <c r="K823" s="2018" t="s">
        <v>493</v>
      </c>
      <c r="L823" s="2020"/>
      <c r="M823" s="2021"/>
      <c r="N823" s="2021"/>
      <c r="O823" s="2022"/>
      <c r="P823" s="2020"/>
      <c r="Q823" s="2021"/>
      <c r="R823" s="2021"/>
      <c r="S823" s="2022"/>
      <c r="T823" s="2020"/>
      <c r="U823" s="2021"/>
      <c r="V823" s="2021"/>
      <c r="W823" s="2022"/>
      <c r="Z823" s="421"/>
    </row>
    <row r="824" spans="4:26" ht="12.6" customHeight="1">
      <c r="D824" s="868"/>
      <c r="E824" s="869"/>
      <c r="F824" s="869"/>
      <c r="G824" s="869"/>
      <c r="H824" s="870"/>
      <c r="I824" s="2041"/>
      <c r="J824" s="2042"/>
      <c r="K824" s="2019"/>
      <c r="L824" s="2023"/>
      <c r="M824" s="2024"/>
      <c r="N824" s="2024"/>
      <c r="O824" s="2025"/>
      <c r="P824" s="2023"/>
      <c r="Q824" s="2024"/>
      <c r="R824" s="2024"/>
      <c r="S824" s="2025"/>
      <c r="T824" s="2023"/>
      <c r="U824" s="2024"/>
      <c r="V824" s="2024"/>
      <c r="W824" s="2025"/>
      <c r="Z824" s="421"/>
    </row>
    <row r="825" spans="4:26" ht="12.6" customHeight="1">
      <c r="D825" s="868"/>
      <c r="E825" s="869"/>
      <c r="F825" s="869"/>
      <c r="G825" s="869"/>
      <c r="H825" s="870"/>
      <c r="I825" s="2041"/>
      <c r="J825" s="2042"/>
      <c r="K825" s="2018" t="s">
        <v>494</v>
      </c>
      <c r="L825" s="2020"/>
      <c r="M825" s="2021"/>
      <c r="N825" s="2021"/>
      <c r="O825" s="2022"/>
      <c r="P825" s="2020"/>
      <c r="Q825" s="2021"/>
      <c r="R825" s="2021"/>
      <c r="S825" s="2022"/>
      <c r="T825" s="2020"/>
      <c r="U825" s="2021"/>
      <c r="V825" s="2021"/>
      <c r="W825" s="2022"/>
      <c r="Z825" s="421"/>
    </row>
    <row r="826" spans="4:26" ht="12.6" customHeight="1">
      <c r="D826" s="868"/>
      <c r="E826" s="869"/>
      <c r="F826" s="869"/>
      <c r="G826" s="869"/>
      <c r="H826" s="870"/>
      <c r="I826" s="2041"/>
      <c r="J826" s="2042"/>
      <c r="K826" s="2019"/>
      <c r="L826" s="2023"/>
      <c r="M826" s="2024"/>
      <c r="N826" s="2024"/>
      <c r="O826" s="2025"/>
      <c r="P826" s="2023"/>
      <c r="Q826" s="2024"/>
      <c r="R826" s="2024"/>
      <c r="S826" s="2025"/>
      <c r="T826" s="2023"/>
      <c r="U826" s="2024"/>
      <c r="V826" s="2024"/>
      <c r="W826" s="2025"/>
      <c r="Z826" s="421"/>
    </row>
    <row r="827" spans="4:26" ht="12.6" customHeight="1">
      <c r="D827" s="868"/>
      <c r="E827" s="869"/>
      <c r="F827" s="869"/>
      <c r="G827" s="869"/>
      <c r="H827" s="870"/>
      <c r="I827" s="2041"/>
      <c r="J827" s="2042"/>
      <c r="K827" s="2018" t="s">
        <v>495</v>
      </c>
      <c r="L827" s="2020"/>
      <c r="M827" s="2021"/>
      <c r="N827" s="2021"/>
      <c r="O827" s="2022"/>
      <c r="P827" s="2020"/>
      <c r="Q827" s="2021"/>
      <c r="R827" s="2021"/>
      <c r="S827" s="2022"/>
      <c r="T827" s="2020"/>
      <c r="U827" s="2021"/>
      <c r="V827" s="2021"/>
      <c r="W827" s="2022"/>
      <c r="Z827" s="421"/>
    </row>
    <row r="828" spans="4:26" ht="12.6" customHeight="1">
      <c r="D828" s="868"/>
      <c r="E828" s="869"/>
      <c r="F828" s="869"/>
      <c r="G828" s="869"/>
      <c r="H828" s="870"/>
      <c r="I828" s="2041"/>
      <c r="J828" s="2042"/>
      <c r="K828" s="2019"/>
      <c r="L828" s="2023"/>
      <c r="M828" s="2024"/>
      <c r="N828" s="2024"/>
      <c r="O828" s="2025"/>
      <c r="P828" s="2023"/>
      <c r="Q828" s="2024"/>
      <c r="R828" s="2024"/>
      <c r="S828" s="2025"/>
      <c r="T828" s="2023"/>
      <c r="U828" s="2024"/>
      <c r="V828" s="2024"/>
      <c r="W828" s="2025"/>
      <c r="Z828" s="421"/>
    </row>
    <row r="829" spans="4:26" ht="12.6" customHeight="1">
      <c r="D829" s="868"/>
      <c r="E829" s="869"/>
      <c r="F829" s="869"/>
      <c r="G829" s="869"/>
      <c r="H829" s="870"/>
      <c r="I829" s="2041"/>
      <c r="J829" s="2042"/>
      <c r="K829" s="2018" t="s">
        <v>496</v>
      </c>
      <c r="L829" s="2020"/>
      <c r="M829" s="2021"/>
      <c r="N829" s="2021"/>
      <c r="O829" s="2022"/>
      <c r="P829" s="2020"/>
      <c r="Q829" s="2021"/>
      <c r="R829" s="2021"/>
      <c r="S829" s="2022"/>
      <c r="T829" s="2020"/>
      <c r="U829" s="2021"/>
      <c r="V829" s="2021"/>
      <c r="W829" s="2022"/>
      <c r="Z829" s="421"/>
    </row>
    <row r="830" spans="4:26" ht="12.6" customHeight="1">
      <c r="D830" s="868"/>
      <c r="E830" s="869"/>
      <c r="F830" s="869"/>
      <c r="G830" s="869"/>
      <c r="H830" s="870"/>
      <c r="I830" s="2041"/>
      <c r="J830" s="2042"/>
      <c r="K830" s="2019"/>
      <c r="L830" s="2023"/>
      <c r="M830" s="2024"/>
      <c r="N830" s="2024"/>
      <c r="O830" s="2025"/>
      <c r="P830" s="2023"/>
      <c r="Q830" s="2024"/>
      <c r="R830" s="2024"/>
      <c r="S830" s="2025"/>
      <c r="T830" s="2023"/>
      <c r="U830" s="2024"/>
      <c r="V830" s="2024"/>
      <c r="W830" s="2025"/>
      <c r="Z830" s="421"/>
    </row>
    <row r="831" spans="4:26" ht="12.6" customHeight="1">
      <c r="D831" s="868"/>
      <c r="E831" s="869"/>
      <c r="F831" s="869"/>
      <c r="G831" s="869"/>
      <c r="H831" s="870"/>
      <c r="I831" s="2041"/>
      <c r="J831" s="2042"/>
      <c r="K831" s="2018" t="s">
        <v>497</v>
      </c>
      <c r="L831" s="2020"/>
      <c r="M831" s="2021"/>
      <c r="N831" s="2021"/>
      <c r="O831" s="2022"/>
      <c r="P831" s="2020"/>
      <c r="Q831" s="2021"/>
      <c r="R831" s="2021"/>
      <c r="S831" s="2022"/>
      <c r="T831" s="2020"/>
      <c r="U831" s="2021"/>
      <c r="V831" s="2021"/>
      <c r="W831" s="2022"/>
      <c r="Z831" s="421"/>
    </row>
    <row r="832" spans="4:26" ht="12.6" customHeight="1">
      <c r="D832" s="868"/>
      <c r="E832" s="869"/>
      <c r="F832" s="869"/>
      <c r="G832" s="869"/>
      <c r="H832" s="870"/>
      <c r="I832" s="2041"/>
      <c r="J832" s="2042"/>
      <c r="K832" s="2019"/>
      <c r="L832" s="2023"/>
      <c r="M832" s="2024"/>
      <c r="N832" s="2024"/>
      <c r="O832" s="2025"/>
      <c r="P832" s="2023"/>
      <c r="Q832" s="2024"/>
      <c r="R832" s="2024"/>
      <c r="S832" s="2025"/>
      <c r="T832" s="2023"/>
      <c r="U832" s="2024"/>
      <c r="V832" s="2024"/>
      <c r="W832" s="2025"/>
      <c r="Z832" s="421"/>
    </row>
    <row r="833" spans="4:26" ht="12.6" customHeight="1">
      <c r="D833" s="868"/>
      <c r="E833" s="869"/>
      <c r="F833" s="869"/>
      <c r="G833" s="869"/>
      <c r="H833" s="870"/>
      <c r="I833" s="2041"/>
      <c r="J833" s="2042"/>
      <c r="K833" s="2018" t="s">
        <v>498</v>
      </c>
      <c r="L833" s="2020"/>
      <c r="M833" s="2021"/>
      <c r="N833" s="2021"/>
      <c r="O833" s="2022"/>
      <c r="P833" s="2020"/>
      <c r="Q833" s="2021"/>
      <c r="R833" s="2021"/>
      <c r="S833" s="2022"/>
      <c r="T833" s="2020"/>
      <c r="U833" s="2021"/>
      <c r="V833" s="2021"/>
      <c r="W833" s="2022"/>
      <c r="Z833" s="421"/>
    </row>
    <row r="834" spans="4:26" ht="12.6" customHeight="1">
      <c r="D834" s="868"/>
      <c r="E834" s="869"/>
      <c r="F834" s="869"/>
      <c r="G834" s="869"/>
      <c r="H834" s="870"/>
      <c r="I834" s="2041"/>
      <c r="J834" s="2042"/>
      <c r="K834" s="2019"/>
      <c r="L834" s="2023"/>
      <c r="M834" s="2024"/>
      <c r="N834" s="2024"/>
      <c r="O834" s="2025"/>
      <c r="P834" s="2023"/>
      <c r="Q834" s="2024"/>
      <c r="R834" s="2024"/>
      <c r="S834" s="2025"/>
      <c r="T834" s="2023"/>
      <c r="U834" s="2024"/>
      <c r="V834" s="2024"/>
      <c r="W834" s="2025"/>
      <c r="Z834" s="421"/>
    </row>
    <row r="835" spans="4:26" ht="12.6" customHeight="1">
      <c r="D835" s="868"/>
      <c r="E835" s="869"/>
      <c r="F835" s="869"/>
      <c r="G835" s="869"/>
      <c r="H835" s="870"/>
      <c r="I835" s="2041"/>
      <c r="J835" s="2042"/>
      <c r="K835" s="2018" t="s">
        <v>499</v>
      </c>
      <c r="L835" s="2020"/>
      <c r="M835" s="2021"/>
      <c r="N835" s="2021"/>
      <c r="O835" s="2022"/>
      <c r="P835" s="2020"/>
      <c r="Q835" s="2021"/>
      <c r="R835" s="2021"/>
      <c r="S835" s="2022"/>
      <c r="T835" s="2020"/>
      <c r="U835" s="2021"/>
      <c r="V835" s="2021"/>
      <c r="W835" s="2022"/>
      <c r="Z835" s="421"/>
    </row>
    <row r="836" spans="4:26" ht="12.6" customHeight="1">
      <c r="D836" s="868"/>
      <c r="E836" s="869"/>
      <c r="F836" s="869"/>
      <c r="G836" s="869"/>
      <c r="H836" s="870"/>
      <c r="I836" s="2041"/>
      <c r="J836" s="2042"/>
      <c r="K836" s="2019"/>
      <c r="L836" s="2023"/>
      <c r="M836" s="2024"/>
      <c r="N836" s="2024"/>
      <c r="O836" s="2025"/>
      <c r="P836" s="2023"/>
      <c r="Q836" s="2024"/>
      <c r="R836" s="2024"/>
      <c r="S836" s="2025"/>
      <c r="T836" s="2023"/>
      <c r="U836" s="2024"/>
      <c r="V836" s="2024"/>
      <c r="W836" s="2025"/>
      <c r="Z836" s="421"/>
    </row>
    <row r="837" spans="4:26" ht="12.6" customHeight="1">
      <c r="D837" s="868"/>
      <c r="E837" s="869"/>
      <c r="F837" s="869"/>
      <c r="G837" s="869"/>
      <c r="H837" s="870"/>
      <c r="I837" s="2041"/>
      <c r="J837" s="2042"/>
      <c r="K837" s="2018" t="s">
        <v>500</v>
      </c>
      <c r="L837" s="2020"/>
      <c r="M837" s="2021"/>
      <c r="N837" s="2021"/>
      <c r="O837" s="2022"/>
      <c r="P837" s="2020"/>
      <c r="Q837" s="2021"/>
      <c r="R837" s="2021"/>
      <c r="S837" s="2022"/>
      <c r="T837" s="2020"/>
      <c r="U837" s="2021"/>
      <c r="V837" s="2021"/>
      <c r="W837" s="2022"/>
      <c r="Z837" s="421"/>
    </row>
    <row r="838" spans="4:26" ht="12.6" customHeight="1">
      <c r="D838" s="868"/>
      <c r="E838" s="869"/>
      <c r="F838" s="869"/>
      <c r="G838" s="869"/>
      <c r="H838" s="870"/>
      <c r="I838" s="2041"/>
      <c r="J838" s="2042"/>
      <c r="K838" s="2019"/>
      <c r="L838" s="2023"/>
      <c r="M838" s="2024"/>
      <c r="N838" s="2024"/>
      <c r="O838" s="2025"/>
      <c r="P838" s="2023"/>
      <c r="Q838" s="2024"/>
      <c r="R838" s="2024"/>
      <c r="S838" s="2025"/>
      <c r="T838" s="2023"/>
      <c r="U838" s="2024"/>
      <c r="V838" s="2024"/>
      <c r="W838" s="2025"/>
      <c r="Z838" s="421"/>
    </row>
    <row r="839" spans="4:26" ht="12.6" customHeight="1">
      <c r="D839" s="868"/>
      <c r="E839" s="869"/>
      <c r="F839" s="869"/>
      <c r="G839" s="869"/>
      <c r="H839" s="870"/>
      <c r="I839" s="2041"/>
      <c r="J839" s="2042"/>
      <c r="K839" s="2018" t="s">
        <v>501</v>
      </c>
      <c r="L839" s="2020"/>
      <c r="M839" s="2021"/>
      <c r="N839" s="2021"/>
      <c r="O839" s="2022"/>
      <c r="P839" s="2020"/>
      <c r="Q839" s="2021"/>
      <c r="R839" s="2021"/>
      <c r="S839" s="2022"/>
      <c r="T839" s="2020"/>
      <c r="U839" s="2021"/>
      <c r="V839" s="2021"/>
      <c r="W839" s="2022"/>
      <c r="Z839" s="421"/>
    </row>
    <row r="840" spans="4:26" ht="12.6" customHeight="1">
      <c r="D840" s="868"/>
      <c r="E840" s="869"/>
      <c r="F840" s="869"/>
      <c r="G840" s="869"/>
      <c r="H840" s="870"/>
      <c r="I840" s="2041"/>
      <c r="J840" s="2042"/>
      <c r="K840" s="2019"/>
      <c r="L840" s="2023"/>
      <c r="M840" s="2024"/>
      <c r="N840" s="2024"/>
      <c r="O840" s="2025"/>
      <c r="P840" s="2023"/>
      <c r="Q840" s="2024"/>
      <c r="R840" s="2024"/>
      <c r="S840" s="2025"/>
      <c r="T840" s="2023"/>
      <c r="U840" s="2024"/>
      <c r="V840" s="2024"/>
      <c r="W840" s="2025"/>
      <c r="Z840" s="421"/>
    </row>
    <row r="841" spans="4:26" ht="12.6" customHeight="1">
      <c r="D841" s="868"/>
      <c r="E841" s="869"/>
      <c r="F841" s="869"/>
      <c r="G841" s="869"/>
      <c r="H841" s="870"/>
      <c r="I841" s="2041"/>
      <c r="J841" s="2042"/>
      <c r="K841" s="2026" t="s">
        <v>501</v>
      </c>
      <c r="L841" s="2020"/>
      <c r="M841" s="2021"/>
      <c r="N841" s="2021"/>
      <c r="O841" s="2022"/>
      <c r="P841" s="2020"/>
      <c r="Q841" s="2021"/>
      <c r="R841" s="2021"/>
      <c r="S841" s="2022"/>
      <c r="T841" s="2020"/>
      <c r="U841" s="2021"/>
      <c r="V841" s="2021"/>
      <c r="W841" s="2022"/>
      <c r="Z841" s="421"/>
    </row>
    <row r="842" spans="4:26" ht="12.6" customHeight="1">
      <c r="D842" s="868"/>
      <c r="E842" s="869"/>
      <c r="F842" s="869"/>
      <c r="G842" s="869"/>
      <c r="H842" s="870"/>
      <c r="I842" s="2041"/>
      <c r="J842" s="2042"/>
      <c r="K842" s="2027"/>
      <c r="L842" s="2023"/>
      <c r="M842" s="2024"/>
      <c r="N842" s="2024"/>
      <c r="O842" s="2025"/>
      <c r="P842" s="2023"/>
      <c r="Q842" s="2024"/>
      <c r="R842" s="2024"/>
      <c r="S842" s="2025"/>
      <c r="T842" s="2023"/>
      <c r="U842" s="2024"/>
      <c r="V842" s="2024"/>
      <c r="W842" s="2025"/>
      <c r="Z842" s="421"/>
    </row>
    <row r="843" spans="4:26" ht="12.6" customHeight="1">
      <c r="D843" s="868"/>
      <c r="E843" s="869"/>
      <c r="F843" s="869"/>
      <c r="G843" s="869"/>
      <c r="H843" s="870"/>
      <c r="I843" s="2041"/>
      <c r="J843" s="2042"/>
      <c r="K843" s="2026" t="s">
        <v>1646</v>
      </c>
      <c r="L843" s="2020"/>
      <c r="M843" s="2021"/>
      <c r="N843" s="2021"/>
      <c r="O843" s="2022"/>
      <c r="P843" s="2020"/>
      <c r="Q843" s="2021"/>
      <c r="R843" s="2021"/>
      <c r="S843" s="2022"/>
      <c r="T843" s="2020"/>
      <c r="U843" s="2021"/>
      <c r="V843" s="2021"/>
      <c r="W843" s="2022"/>
      <c r="Z843" s="421"/>
    </row>
    <row r="844" spans="4:26" ht="12.6" customHeight="1">
      <c r="D844" s="868"/>
      <c r="E844" s="869"/>
      <c r="F844" s="869"/>
      <c r="G844" s="869"/>
      <c r="H844" s="870"/>
      <c r="I844" s="2041"/>
      <c r="J844" s="2042"/>
      <c r="K844" s="2027"/>
      <c r="L844" s="2023"/>
      <c r="M844" s="2024"/>
      <c r="N844" s="2024"/>
      <c r="O844" s="2025"/>
      <c r="P844" s="2023"/>
      <c r="Q844" s="2024"/>
      <c r="R844" s="2024"/>
      <c r="S844" s="2025"/>
      <c r="T844" s="2023"/>
      <c r="U844" s="2024"/>
      <c r="V844" s="2024"/>
      <c r="W844" s="2025"/>
      <c r="Z844" s="421"/>
    </row>
    <row r="845" spans="4:26" ht="12.6" customHeight="1">
      <c r="D845" s="868"/>
      <c r="E845" s="869"/>
      <c r="F845" s="869"/>
      <c r="G845" s="869"/>
      <c r="H845" s="870"/>
      <c r="I845" s="2041"/>
      <c r="J845" s="2042"/>
      <c r="K845" s="2026" t="s">
        <v>1647</v>
      </c>
      <c r="L845" s="2020"/>
      <c r="M845" s="2021"/>
      <c r="N845" s="2021"/>
      <c r="O845" s="2022"/>
      <c r="P845" s="2020"/>
      <c r="Q845" s="2021"/>
      <c r="R845" s="2021"/>
      <c r="S845" s="2022"/>
      <c r="T845" s="2020"/>
      <c r="U845" s="2021"/>
      <c r="V845" s="2021"/>
      <c r="W845" s="2022"/>
      <c r="Z845" s="421"/>
    </row>
    <row r="846" spans="4:26" ht="12.6" customHeight="1">
      <c r="D846" s="868"/>
      <c r="E846" s="869"/>
      <c r="F846" s="869"/>
      <c r="G846" s="869"/>
      <c r="H846" s="870"/>
      <c r="I846" s="2041"/>
      <c r="J846" s="2042"/>
      <c r="K846" s="2027"/>
      <c r="L846" s="2023"/>
      <c r="M846" s="2024"/>
      <c r="N846" s="2024"/>
      <c r="O846" s="2025"/>
      <c r="P846" s="2023"/>
      <c r="Q846" s="2024"/>
      <c r="R846" s="2024"/>
      <c r="S846" s="2025"/>
      <c r="T846" s="2023"/>
      <c r="U846" s="2024"/>
      <c r="V846" s="2024"/>
      <c r="W846" s="2025"/>
      <c r="Z846" s="421"/>
    </row>
    <row r="847" spans="4:26" ht="12.6" customHeight="1">
      <c r="D847" s="868"/>
      <c r="E847" s="869"/>
      <c r="F847" s="869"/>
      <c r="G847" s="869"/>
      <c r="H847" s="870"/>
      <c r="I847" s="2041"/>
      <c r="J847" s="2042"/>
      <c r="K847" s="2026" t="s">
        <v>1648</v>
      </c>
      <c r="L847" s="2020"/>
      <c r="M847" s="2021"/>
      <c r="N847" s="2021"/>
      <c r="O847" s="2022"/>
      <c r="P847" s="2020"/>
      <c r="Q847" s="2021"/>
      <c r="R847" s="2021"/>
      <c r="S847" s="2022"/>
      <c r="T847" s="2020"/>
      <c r="U847" s="2021"/>
      <c r="V847" s="2021"/>
      <c r="W847" s="2022"/>
      <c r="Z847" s="421"/>
    </row>
    <row r="848" spans="4:26" ht="12.6" customHeight="1">
      <c r="D848" s="868"/>
      <c r="E848" s="869"/>
      <c r="F848" s="869"/>
      <c r="G848" s="869"/>
      <c r="H848" s="870"/>
      <c r="I848" s="2041"/>
      <c r="J848" s="2042"/>
      <c r="K848" s="2027"/>
      <c r="L848" s="2023"/>
      <c r="M848" s="2024"/>
      <c r="N848" s="2024"/>
      <c r="O848" s="2025"/>
      <c r="P848" s="2023"/>
      <c r="Q848" s="2024"/>
      <c r="R848" s="2024"/>
      <c r="S848" s="2025"/>
      <c r="T848" s="2023"/>
      <c r="U848" s="2024"/>
      <c r="V848" s="2024"/>
      <c r="W848" s="2025"/>
      <c r="Z848" s="421"/>
    </row>
    <row r="849" spans="4:26" ht="12.6" customHeight="1">
      <c r="D849" s="868"/>
      <c r="E849" s="869"/>
      <c r="F849" s="869"/>
      <c r="G849" s="869"/>
      <c r="H849" s="870"/>
      <c r="I849" s="2041"/>
      <c r="J849" s="2042"/>
      <c r="K849" s="2026" t="s">
        <v>1649</v>
      </c>
      <c r="L849" s="2020"/>
      <c r="M849" s="2021"/>
      <c r="N849" s="2021"/>
      <c r="O849" s="2022"/>
      <c r="P849" s="2020"/>
      <c r="Q849" s="2021"/>
      <c r="R849" s="2021"/>
      <c r="S849" s="2022"/>
      <c r="T849" s="2020"/>
      <c r="U849" s="2021"/>
      <c r="V849" s="2021"/>
      <c r="W849" s="2022"/>
      <c r="Z849" s="421"/>
    </row>
    <row r="850" spans="4:26" ht="12.6" customHeight="1">
      <c r="D850" s="868"/>
      <c r="E850" s="869"/>
      <c r="F850" s="869"/>
      <c r="G850" s="869"/>
      <c r="H850" s="870"/>
      <c r="I850" s="2041"/>
      <c r="J850" s="2042"/>
      <c r="K850" s="2027"/>
      <c r="L850" s="2023"/>
      <c r="M850" s="2024"/>
      <c r="N850" s="2024"/>
      <c r="O850" s="2025"/>
      <c r="P850" s="2023"/>
      <c r="Q850" s="2024"/>
      <c r="R850" s="2024"/>
      <c r="S850" s="2025"/>
      <c r="T850" s="2023"/>
      <c r="U850" s="2024"/>
      <c r="V850" s="2024"/>
      <c r="W850" s="2025"/>
      <c r="Z850" s="421"/>
    </row>
    <row r="851" spans="4:26" ht="12.6" customHeight="1">
      <c r="D851" s="868"/>
      <c r="E851" s="869"/>
      <c r="F851" s="869"/>
      <c r="G851" s="869"/>
      <c r="H851" s="870"/>
      <c r="I851" s="2041"/>
      <c r="J851" s="2042"/>
      <c r="K851" s="2026" t="s">
        <v>1650</v>
      </c>
      <c r="L851" s="2020"/>
      <c r="M851" s="2021"/>
      <c r="N851" s="2021"/>
      <c r="O851" s="2022"/>
      <c r="P851" s="2020"/>
      <c r="Q851" s="2021"/>
      <c r="R851" s="2021"/>
      <c r="S851" s="2022"/>
      <c r="T851" s="2020"/>
      <c r="U851" s="2021"/>
      <c r="V851" s="2021"/>
      <c r="W851" s="2022"/>
      <c r="Z851" s="421"/>
    </row>
    <row r="852" spans="4:26" ht="12.6" customHeight="1">
      <c r="D852" s="868"/>
      <c r="E852" s="869"/>
      <c r="F852" s="869"/>
      <c r="G852" s="869"/>
      <c r="H852" s="870"/>
      <c r="I852" s="2041"/>
      <c r="J852" s="2042"/>
      <c r="K852" s="2027"/>
      <c r="L852" s="2023"/>
      <c r="M852" s="2024"/>
      <c r="N852" s="2024"/>
      <c r="O852" s="2025"/>
      <c r="P852" s="2023"/>
      <c r="Q852" s="2024"/>
      <c r="R852" s="2024"/>
      <c r="S852" s="2025"/>
      <c r="T852" s="2023"/>
      <c r="U852" s="2024"/>
      <c r="V852" s="2024"/>
      <c r="W852" s="2025"/>
      <c r="Z852" s="421"/>
    </row>
    <row r="853" spans="4:26" ht="12.6" customHeight="1">
      <c r="D853" s="868"/>
      <c r="E853" s="869"/>
      <c r="F853" s="869"/>
      <c r="G853" s="869"/>
      <c r="H853" s="870"/>
      <c r="I853" s="2041"/>
      <c r="J853" s="2042"/>
      <c r="K853" s="2026" t="s">
        <v>1651</v>
      </c>
      <c r="L853" s="2020"/>
      <c r="M853" s="2021"/>
      <c r="N853" s="2021"/>
      <c r="O853" s="2022"/>
      <c r="P853" s="2020"/>
      <c r="Q853" s="2021"/>
      <c r="R853" s="2021"/>
      <c r="S853" s="2022"/>
      <c r="T853" s="2020"/>
      <c r="U853" s="2021"/>
      <c r="V853" s="2021"/>
      <c r="W853" s="2022"/>
      <c r="Z853" s="421"/>
    </row>
    <row r="854" spans="4:26" ht="12.6" customHeight="1">
      <c r="D854" s="880"/>
      <c r="E854" s="881"/>
      <c r="F854" s="881"/>
      <c r="G854" s="881"/>
      <c r="H854" s="882"/>
      <c r="I854" s="2041"/>
      <c r="J854" s="2042"/>
      <c r="K854" s="2027"/>
      <c r="L854" s="2023"/>
      <c r="M854" s="2024"/>
      <c r="N854" s="2024"/>
      <c r="O854" s="2025"/>
      <c r="P854" s="2023"/>
      <c r="Q854" s="2024"/>
      <c r="R854" s="2024"/>
      <c r="S854" s="2025"/>
      <c r="T854" s="2023"/>
      <c r="U854" s="2024"/>
      <c r="V854" s="2024"/>
      <c r="W854" s="2025"/>
      <c r="Z854" s="421"/>
    </row>
    <row r="855" spans="4:26" ht="16.5" customHeight="1">
      <c r="E855" s="2" t="s">
        <v>872</v>
      </c>
      <c r="Z855" s="421"/>
    </row>
    <row r="856" spans="4:26" ht="16.5" customHeight="1">
      <c r="E856" s="2" t="s">
        <v>873</v>
      </c>
      <c r="Z856" s="421"/>
    </row>
    <row r="857" spans="4:26" ht="16.5" customHeight="1">
      <c r="E857" s="5" t="s">
        <v>738</v>
      </c>
      <c r="Z857" s="421"/>
    </row>
    <row r="858" spans="4:26" ht="9.6" customHeight="1">
      <c r="Z858" s="421"/>
    </row>
    <row r="859" spans="4:26" ht="16.5" customHeight="1">
      <c r="D859" t="s">
        <v>212</v>
      </c>
      <c r="Z859" s="421"/>
    </row>
    <row r="860" spans="4:26" ht="19.5" customHeight="1">
      <c r="D860" s="1630" t="s">
        <v>211</v>
      </c>
      <c r="E860" s="1626"/>
      <c r="F860" s="1626"/>
      <c r="G860" s="1626"/>
      <c r="H860" s="1626"/>
      <c r="I860" s="1626"/>
      <c r="J860" s="1626"/>
      <c r="K860" s="1626"/>
      <c r="L860" s="1626"/>
      <c r="M860" s="1626"/>
      <c r="N860" s="1627"/>
      <c r="O860" s="1705" t="s">
        <v>567</v>
      </c>
      <c r="P860" s="1633"/>
      <c r="Q860" s="1634"/>
      <c r="Z860" s="421" t="s">
        <v>1564</v>
      </c>
    </row>
    <row r="861" spans="4:26" ht="16.5" customHeight="1">
      <c r="E861" s="2" t="s">
        <v>519</v>
      </c>
      <c r="Z861" s="421"/>
    </row>
    <row r="862" spans="4:26" ht="16.5" customHeight="1">
      <c r="E862" s="5" t="s">
        <v>488</v>
      </c>
      <c r="Z862" s="421"/>
    </row>
    <row r="863" spans="4:26" ht="16.5" customHeight="1">
      <c r="E863" s="5" t="s">
        <v>489</v>
      </c>
      <c r="Z863" s="421"/>
    </row>
    <row r="864" spans="4:26" ht="16.5" customHeight="1">
      <c r="E864" s="5" t="s">
        <v>213</v>
      </c>
      <c r="Z864" s="421"/>
    </row>
    <row r="865" spans="3:26" ht="16.5" customHeight="1">
      <c r="E865" s="5" t="s">
        <v>214</v>
      </c>
      <c r="Z865" s="421"/>
    </row>
    <row r="866" spans="3:26" ht="16.5" customHeight="1">
      <c r="E866" s="5" t="s">
        <v>215</v>
      </c>
      <c r="Z866" s="421"/>
    </row>
    <row r="867" spans="3:26" ht="16.5" customHeight="1">
      <c r="E867" s="5" t="s">
        <v>216</v>
      </c>
      <c r="Z867" s="421"/>
    </row>
    <row r="868" spans="3:26" ht="12" customHeight="1">
      <c r="Z868" s="421"/>
    </row>
    <row r="869" spans="3:26" ht="17.45" customHeight="1">
      <c r="P869" s="1618" t="s">
        <v>772</v>
      </c>
      <c r="Q869" s="1618"/>
      <c r="R869" s="1618"/>
      <c r="S869" s="1619" t="str">
        <f>$Q$12</f>
        <v>○△学校</v>
      </c>
      <c r="T869" s="1619"/>
      <c r="U869" s="1619"/>
      <c r="V869" s="1619"/>
      <c r="W869" s="1619"/>
      <c r="X869" s="1619"/>
      <c r="Z869" s="421"/>
    </row>
    <row r="870" spans="3:26" ht="16.5" customHeight="1">
      <c r="C870" s="13" t="s">
        <v>875</v>
      </c>
      <c r="Z870" s="421"/>
    </row>
    <row r="871" spans="3:26" ht="16.5" customHeight="1">
      <c r="D871" t="s">
        <v>233</v>
      </c>
      <c r="Z871" s="421"/>
    </row>
    <row r="872" spans="3:26" ht="16.5" customHeight="1">
      <c r="D872" s="1623" t="s">
        <v>201</v>
      </c>
      <c r="E872" s="1623"/>
      <c r="F872" s="1623"/>
      <c r="G872" s="1623"/>
      <c r="H872" s="1623"/>
      <c r="I872" s="1623"/>
      <c r="J872" s="1623"/>
      <c r="K872" s="1647" t="s">
        <v>158</v>
      </c>
      <c r="L872" s="1647"/>
      <c r="M872" s="1647"/>
      <c r="N872" s="1783" t="s">
        <v>235</v>
      </c>
      <c r="O872" s="1783"/>
      <c r="P872" s="1783"/>
      <c r="Q872" s="1783"/>
      <c r="R872" s="1783"/>
      <c r="S872" s="1783"/>
      <c r="T872" s="1783"/>
      <c r="U872" s="1783"/>
      <c r="V872" s="1783"/>
      <c r="Z872" s="421"/>
    </row>
    <row r="873" spans="3:26" ht="50.45" customHeight="1">
      <c r="D873" s="1722" t="s">
        <v>238</v>
      </c>
      <c r="E873" s="1623"/>
      <c r="F873" s="1623"/>
      <c r="G873" s="1623"/>
      <c r="H873" s="1623"/>
      <c r="I873" s="1623"/>
      <c r="J873" s="1630"/>
      <c r="K873" s="1686" t="s">
        <v>563</v>
      </c>
      <c r="L873" s="1686"/>
      <c r="M873" s="1850"/>
      <c r="N873" s="2002" t="s">
        <v>1671</v>
      </c>
      <c r="O873" s="2003"/>
      <c r="P873" s="2003"/>
      <c r="Q873" s="2003"/>
      <c r="R873" s="2003"/>
      <c r="S873" s="2003"/>
      <c r="T873" s="2003"/>
      <c r="U873" s="2003"/>
      <c r="V873" s="2004"/>
      <c r="Z873" s="421" t="s">
        <v>1565</v>
      </c>
    </row>
    <row r="874" spans="3:26" ht="48.95" customHeight="1">
      <c r="D874" s="1722" t="s">
        <v>234</v>
      </c>
      <c r="E874" s="1623"/>
      <c r="F874" s="1623"/>
      <c r="G874" s="1623"/>
      <c r="H874" s="1623"/>
      <c r="I874" s="1623"/>
      <c r="J874" s="1630"/>
      <c r="K874" s="1686" t="s">
        <v>563</v>
      </c>
      <c r="L874" s="1686"/>
      <c r="M874" s="1850"/>
      <c r="N874" s="2002" t="s">
        <v>1672</v>
      </c>
      <c r="O874" s="2003"/>
      <c r="P874" s="2003"/>
      <c r="Q874" s="2003"/>
      <c r="R874" s="2003"/>
      <c r="S874" s="2003"/>
      <c r="T874" s="2003"/>
      <c r="U874" s="2003"/>
      <c r="V874" s="2004"/>
      <c r="Z874" s="421" t="s">
        <v>1565</v>
      </c>
    </row>
    <row r="875" spans="3:26" ht="9.6" customHeight="1">
      <c r="Z875" s="421"/>
    </row>
    <row r="876" spans="3:26" ht="16.5" customHeight="1">
      <c r="D876" t="s">
        <v>236</v>
      </c>
      <c r="Z876" s="421"/>
    </row>
    <row r="877" spans="3:26" ht="16.5" customHeight="1">
      <c r="D877" s="1623" t="s">
        <v>201</v>
      </c>
      <c r="E877" s="1623"/>
      <c r="F877" s="1623"/>
      <c r="G877" s="1623"/>
      <c r="H877" s="1623"/>
      <c r="I877" s="1623"/>
      <c r="J877" s="1623"/>
      <c r="K877" s="1647" t="s">
        <v>158</v>
      </c>
      <c r="L877" s="1647"/>
      <c r="M877" s="1647"/>
      <c r="N877" s="1783" t="s">
        <v>235</v>
      </c>
      <c r="O877" s="1783"/>
      <c r="P877" s="1783"/>
      <c r="Q877" s="1783"/>
      <c r="R877" s="1783"/>
      <c r="S877" s="1783"/>
      <c r="T877" s="1783"/>
      <c r="U877" s="1783"/>
      <c r="V877" s="1783"/>
      <c r="Z877" s="421"/>
    </row>
    <row r="878" spans="3:26" ht="50.45" customHeight="1">
      <c r="D878" s="1722" t="s">
        <v>238</v>
      </c>
      <c r="E878" s="1623"/>
      <c r="F878" s="1623"/>
      <c r="G878" s="1623"/>
      <c r="H878" s="1623"/>
      <c r="I878" s="1623"/>
      <c r="J878" s="1630"/>
      <c r="K878" s="1686" t="s">
        <v>563</v>
      </c>
      <c r="L878" s="1686"/>
      <c r="M878" s="1850"/>
      <c r="N878" s="2002" t="s">
        <v>1671</v>
      </c>
      <c r="O878" s="2003"/>
      <c r="P878" s="2003"/>
      <c r="Q878" s="2003"/>
      <c r="R878" s="2003"/>
      <c r="S878" s="2003"/>
      <c r="T878" s="2003"/>
      <c r="U878" s="2003"/>
      <c r="V878" s="2004"/>
      <c r="Z878" s="421" t="s">
        <v>1565</v>
      </c>
    </row>
    <row r="879" spans="3:26" ht="50.45" customHeight="1">
      <c r="D879" s="1722" t="s">
        <v>234</v>
      </c>
      <c r="E879" s="1623"/>
      <c r="F879" s="1623"/>
      <c r="G879" s="1623"/>
      <c r="H879" s="1623"/>
      <c r="I879" s="1623"/>
      <c r="J879" s="1630"/>
      <c r="K879" s="1686" t="s">
        <v>563</v>
      </c>
      <c r="L879" s="1686"/>
      <c r="M879" s="1850"/>
      <c r="N879" s="2002" t="s">
        <v>1672</v>
      </c>
      <c r="O879" s="2003"/>
      <c r="P879" s="2003"/>
      <c r="Q879" s="2003"/>
      <c r="R879" s="2003"/>
      <c r="S879" s="2003"/>
      <c r="T879" s="2003"/>
      <c r="U879" s="2003"/>
      <c r="V879" s="2004"/>
      <c r="Z879" s="421" t="s">
        <v>1565</v>
      </c>
    </row>
    <row r="880" spans="3:26" ht="9.6" customHeight="1">
      <c r="Z880" s="421"/>
    </row>
    <row r="881" spans="2:26" ht="16.5" customHeight="1">
      <c r="D881" t="s">
        <v>237</v>
      </c>
      <c r="Z881" s="421"/>
    </row>
    <row r="882" spans="2:26" ht="16.5" customHeight="1">
      <c r="D882" s="1623" t="s">
        <v>201</v>
      </c>
      <c r="E882" s="1623"/>
      <c r="F882" s="1623"/>
      <c r="G882" s="1623"/>
      <c r="H882" s="1623"/>
      <c r="I882" s="1623"/>
      <c r="J882" s="1623"/>
      <c r="K882" s="1647" t="s">
        <v>158</v>
      </c>
      <c r="L882" s="1647"/>
      <c r="M882" s="1647"/>
      <c r="N882" s="1783" t="s">
        <v>235</v>
      </c>
      <c r="O882" s="1783"/>
      <c r="P882" s="1783"/>
      <c r="Q882" s="1783"/>
      <c r="R882" s="1783"/>
      <c r="S882" s="1783"/>
      <c r="T882" s="1783"/>
      <c r="U882" s="1783"/>
      <c r="V882" s="1783"/>
      <c r="Z882" s="421"/>
    </row>
    <row r="883" spans="2:26" ht="50.45" customHeight="1">
      <c r="D883" s="1722" t="s">
        <v>238</v>
      </c>
      <c r="E883" s="1623"/>
      <c r="F883" s="1623"/>
      <c r="G883" s="1623"/>
      <c r="H883" s="1623"/>
      <c r="I883" s="1623"/>
      <c r="J883" s="1630"/>
      <c r="K883" s="1686" t="s">
        <v>563</v>
      </c>
      <c r="L883" s="1686"/>
      <c r="M883" s="1850"/>
      <c r="N883" s="2002" t="s">
        <v>1671</v>
      </c>
      <c r="O883" s="2003"/>
      <c r="P883" s="2003"/>
      <c r="Q883" s="2003"/>
      <c r="R883" s="2003"/>
      <c r="S883" s="2003"/>
      <c r="T883" s="2003"/>
      <c r="U883" s="2003"/>
      <c r="V883" s="2004"/>
      <c r="Z883" s="421" t="s">
        <v>1565</v>
      </c>
    </row>
    <row r="884" spans="2:26" ht="50.45" customHeight="1">
      <c r="D884" s="1722" t="s">
        <v>234</v>
      </c>
      <c r="E884" s="1623"/>
      <c r="F884" s="1623"/>
      <c r="G884" s="1623"/>
      <c r="H884" s="1623"/>
      <c r="I884" s="1623"/>
      <c r="J884" s="1630"/>
      <c r="K884" s="1686" t="s">
        <v>563</v>
      </c>
      <c r="L884" s="1686"/>
      <c r="M884" s="1850"/>
      <c r="N884" s="2002" t="s">
        <v>1672</v>
      </c>
      <c r="O884" s="2003"/>
      <c r="P884" s="2003"/>
      <c r="Q884" s="2003"/>
      <c r="R884" s="2003"/>
      <c r="S884" s="2003"/>
      <c r="T884" s="2003"/>
      <c r="U884" s="2003"/>
      <c r="V884" s="2004"/>
      <c r="Z884" s="421" t="s">
        <v>1565</v>
      </c>
    </row>
    <row r="885" spans="2:26" ht="16.5" customHeight="1">
      <c r="E885" s="2" t="s">
        <v>239</v>
      </c>
      <c r="Z885" s="421"/>
    </row>
    <row r="886" spans="2:26" ht="16.5" customHeight="1">
      <c r="E886" s="5" t="s">
        <v>520</v>
      </c>
      <c r="Z886" s="421"/>
    </row>
    <row r="887" spans="2:26" ht="16.5" customHeight="1">
      <c r="E887" s="5" t="s">
        <v>240</v>
      </c>
      <c r="Z887" s="421"/>
    </row>
    <row r="888" spans="2:26" ht="16.5" customHeight="1">
      <c r="E888" s="5" t="s">
        <v>241</v>
      </c>
      <c r="Z888" s="421"/>
    </row>
    <row r="889" spans="2:26" ht="16.5" customHeight="1">
      <c r="E889" s="5" t="s">
        <v>242</v>
      </c>
      <c r="P889" s="1651" t="s">
        <v>1207</v>
      </c>
      <c r="Q889" s="1652"/>
      <c r="R889" s="1652"/>
      <c r="S889" s="2010"/>
      <c r="T889" s="2010"/>
      <c r="U889" s="2010"/>
      <c r="V889" s="2011"/>
      <c r="W889" s="2011"/>
      <c r="X889" s="1627"/>
      <c r="Z889" s="421"/>
    </row>
    <row r="890" spans="2:26" ht="16.5" customHeight="1">
      <c r="E890" s="5" t="s">
        <v>243</v>
      </c>
      <c r="Z890" s="421"/>
    </row>
    <row r="891" spans="2:26" ht="16.5" customHeight="1">
      <c r="E891" s="5" t="s">
        <v>244</v>
      </c>
      <c r="Z891" s="421"/>
    </row>
    <row r="892" spans="2:26" ht="16.5" customHeight="1">
      <c r="E892" s="5" t="s">
        <v>245</v>
      </c>
      <c r="Z892" s="421"/>
    </row>
    <row r="893" spans="2:26" ht="16.5" customHeight="1">
      <c r="E893" s="5" t="s">
        <v>246</v>
      </c>
      <c r="Z893" s="421"/>
    </row>
    <row r="894" spans="2:26" ht="9.6" customHeight="1">
      <c r="Z894" s="421"/>
    </row>
    <row r="895" spans="2:26" ht="16.5" customHeight="1">
      <c r="B895" s="12" t="s">
        <v>876</v>
      </c>
      <c r="Z895" s="421"/>
    </row>
    <row r="896" spans="2:26" ht="16.5" customHeight="1">
      <c r="C896" s="13" t="s">
        <v>881</v>
      </c>
      <c r="Z896" s="421"/>
    </row>
    <row r="897" spans="3:26" ht="16.5" customHeight="1">
      <c r="D897" s="1643"/>
      <c r="E897" s="1644"/>
      <c r="F897" s="1627"/>
      <c r="G897" s="1647" t="s">
        <v>248</v>
      </c>
      <c r="H897" s="1647"/>
      <c r="I897" s="1647"/>
      <c r="J897" s="1650"/>
      <c r="K897" s="1650" t="s">
        <v>249</v>
      </c>
      <c r="L897" s="1650"/>
      <c r="M897" s="1650"/>
      <c r="N897" s="1650"/>
      <c r="O897" s="1647" t="s">
        <v>250</v>
      </c>
      <c r="P897" s="1647"/>
      <c r="Q897" s="1647"/>
      <c r="R897" s="1650"/>
      <c r="Z897" s="421"/>
    </row>
    <row r="898" spans="3:26" ht="18.95" customHeight="1">
      <c r="D898" s="1643" t="s">
        <v>877</v>
      </c>
      <c r="E898" s="1644"/>
      <c r="F898" s="1626"/>
      <c r="G898" s="2005">
        <v>3000</v>
      </c>
      <c r="H898" s="2006"/>
      <c r="I898" s="2007"/>
      <c r="J898" s="21" t="s">
        <v>247</v>
      </c>
      <c r="K898" s="2012"/>
      <c r="L898" s="2013"/>
      <c r="M898" s="2013"/>
      <c r="N898" s="2014"/>
      <c r="O898" s="2015"/>
      <c r="P898" s="2016"/>
      <c r="Q898" s="2016"/>
      <c r="R898" s="2017"/>
      <c r="Z898" s="421"/>
    </row>
    <row r="899" spans="3:26" ht="18.95" customHeight="1">
      <c r="D899" s="1643" t="s">
        <v>878</v>
      </c>
      <c r="E899" s="1644"/>
      <c r="F899" s="1626"/>
      <c r="G899" s="2005">
        <v>2000</v>
      </c>
      <c r="H899" s="2006"/>
      <c r="I899" s="2007"/>
      <c r="J899" s="21" t="s">
        <v>247</v>
      </c>
      <c r="K899" s="2005">
        <v>1500</v>
      </c>
      <c r="L899" s="2006"/>
      <c r="M899" s="2007"/>
      <c r="N899" s="20" t="s">
        <v>247</v>
      </c>
      <c r="O899" s="2008">
        <f t="shared" ref="O899" si="7">G899-K899</f>
        <v>500</v>
      </c>
      <c r="P899" s="2009"/>
      <c r="Q899" s="2009"/>
      <c r="R899" s="20" t="s">
        <v>247</v>
      </c>
      <c r="Z899" s="421"/>
    </row>
    <row r="900" spans="3:26" ht="16.5" customHeight="1">
      <c r="E900" s="5" t="s">
        <v>879</v>
      </c>
      <c r="Z900" s="421"/>
    </row>
    <row r="901" spans="3:26" ht="9.6" customHeight="1">
      <c r="Z901" s="421"/>
    </row>
    <row r="902" spans="3:26" ht="16.5" customHeight="1">
      <c r="C902" s="62" t="s">
        <v>1674</v>
      </c>
      <c r="Z902" s="421"/>
    </row>
    <row r="903" spans="3:26" ht="16.5" customHeight="1">
      <c r="D903" s="1650"/>
      <c r="E903" s="1650"/>
      <c r="F903" s="1650"/>
      <c r="G903" s="1647" t="s">
        <v>251</v>
      </c>
      <c r="H903" s="1647"/>
      <c r="I903" s="1647"/>
      <c r="J903" s="1647"/>
      <c r="K903" s="892" t="s">
        <v>1705</v>
      </c>
      <c r="L903" s="892"/>
      <c r="M903" s="892"/>
      <c r="N903" s="892"/>
      <c r="O903" s="892"/>
      <c r="P903" s="892"/>
      <c r="Q903" s="892"/>
      <c r="R903" s="892"/>
      <c r="S903" s="892"/>
      <c r="Z903" s="421"/>
    </row>
    <row r="904" spans="3:26" ht="18.600000000000001" customHeight="1">
      <c r="D904" s="1643" t="s">
        <v>877</v>
      </c>
      <c r="E904" s="1644"/>
      <c r="F904" s="1626"/>
      <c r="G904" s="1646" t="s">
        <v>568</v>
      </c>
      <c r="H904" s="1646"/>
      <c r="I904" s="1646"/>
      <c r="J904" s="1780"/>
      <c r="K904" s="1999"/>
      <c r="L904" s="2000"/>
      <c r="M904" s="2000"/>
      <c r="N904" s="2000"/>
      <c r="O904" s="2000"/>
      <c r="P904" s="2000"/>
      <c r="Q904" s="2000"/>
      <c r="R904" s="2000"/>
      <c r="S904" s="2001"/>
      <c r="Z904" s="421" t="s">
        <v>1566</v>
      </c>
    </row>
    <row r="905" spans="3:26" ht="18.600000000000001" customHeight="1">
      <c r="D905" s="1643" t="s">
        <v>878</v>
      </c>
      <c r="E905" s="1644"/>
      <c r="F905" s="1626"/>
      <c r="G905" s="1646" t="s">
        <v>568</v>
      </c>
      <c r="H905" s="1646"/>
      <c r="I905" s="1646"/>
      <c r="J905" s="1780"/>
      <c r="K905" s="1999"/>
      <c r="L905" s="2000"/>
      <c r="M905" s="2000"/>
      <c r="N905" s="2000"/>
      <c r="O905" s="2000"/>
      <c r="P905" s="2000"/>
      <c r="Q905" s="2000"/>
      <c r="R905" s="2000"/>
      <c r="S905" s="2001"/>
      <c r="Z905" s="421" t="s">
        <v>1566</v>
      </c>
    </row>
    <row r="906" spans="3:26" ht="24.95" customHeight="1">
      <c r="D906" s="1997" t="s">
        <v>252</v>
      </c>
      <c r="E906" s="1969"/>
      <c r="F906" s="1998"/>
      <c r="G906" s="1646" t="s">
        <v>569</v>
      </c>
      <c r="H906" s="1646"/>
      <c r="I906" s="1646"/>
      <c r="J906" s="1780"/>
      <c r="K906" s="1999"/>
      <c r="L906" s="2000"/>
      <c r="M906" s="2000"/>
      <c r="N906" s="2000"/>
      <c r="O906" s="2000"/>
      <c r="P906" s="2000"/>
      <c r="Q906" s="2000"/>
      <c r="R906" s="2000"/>
      <c r="S906" s="2001"/>
      <c r="Z906" s="421" t="s">
        <v>1567</v>
      </c>
    </row>
    <row r="907" spans="3:26" ht="16.5" customHeight="1">
      <c r="E907" s="2" t="s">
        <v>880</v>
      </c>
      <c r="Z907" s="421"/>
    </row>
    <row r="908" spans="3:26" ht="11.45" customHeight="1">
      <c r="Z908" s="421"/>
    </row>
    <row r="909" spans="3:26" ht="17.45" customHeight="1">
      <c r="P909" s="1618" t="s">
        <v>772</v>
      </c>
      <c r="Q909" s="1618"/>
      <c r="R909" s="1618"/>
      <c r="S909" s="1619" t="str">
        <f>$Q$12</f>
        <v>○△学校</v>
      </c>
      <c r="T909" s="1619"/>
      <c r="U909" s="1619"/>
      <c r="V909" s="1619"/>
      <c r="W909" s="1619"/>
      <c r="X909" s="1619"/>
      <c r="Z909" s="421"/>
    </row>
    <row r="910" spans="3:26" ht="16.5" customHeight="1">
      <c r="C910" s="13" t="s">
        <v>882</v>
      </c>
      <c r="Z910" s="421"/>
    </row>
    <row r="911" spans="3:26" ht="19.5" customHeight="1">
      <c r="D911" s="1630" t="s">
        <v>1208</v>
      </c>
      <c r="E911" s="1626"/>
      <c r="F911" s="1626"/>
      <c r="G911" s="1626"/>
      <c r="H911" s="1626"/>
      <c r="I911" s="1626"/>
      <c r="J911" s="1627"/>
      <c r="K911" s="1850" t="s">
        <v>700</v>
      </c>
      <c r="L911" s="1851"/>
      <c r="M911" s="1626"/>
      <c r="N911" s="1626"/>
      <c r="O911" s="1627"/>
      <c r="Z911" s="421" t="s">
        <v>1568</v>
      </c>
    </row>
    <row r="912" spans="3:26" ht="16.5" customHeight="1">
      <c r="E912" s="260" t="s">
        <v>502</v>
      </c>
      <c r="Z912" s="421"/>
    </row>
    <row r="913" spans="3:26" ht="16.5" customHeight="1">
      <c r="D913" s="1628" t="s">
        <v>253</v>
      </c>
      <c r="E913" s="1628"/>
      <c r="F913" s="1628"/>
      <c r="G913" s="1623" t="s">
        <v>254</v>
      </c>
      <c r="H913" s="1623"/>
      <c r="I913" s="1623"/>
      <c r="J913" s="1623"/>
      <c r="K913" s="1735" t="s">
        <v>255</v>
      </c>
      <c r="L913" s="1736"/>
      <c r="M913" s="1737"/>
      <c r="N913" s="1985" t="s">
        <v>256</v>
      </c>
      <c r="O913" s="1986"/>
      <c r="P913" s="1986"/>
      <c r="Q913" s="1987"/>
      <c r="R913" s="1988" t="s">
        <v>257</v>
      </c>
      <c r="S913" s="1989"/>
      <c r="T913" s="1990"/>
      <c r="Z913" s="421"/>
    </row>
    <row r="914" spans="3:26" ht="16.5" customHeight="1">
      <c r="D914" s="1648"/>
      <c r="E914" s="1648"/>
      <c r="F914" s="1648"/>
      <c r="G914" s="1648"/>
      <c r="H914" s="1648"/>
      <c r="I914" s="1648"/>
      <c r="J914" s="1648"/>
      <c r="K914" s="1840"/>
      <c r="L914" s="1841"/>
      <c r="M914" s="1842"/>
      <c r="N914" s="1991" t="s">
        <v>503</v>
      </c>
      <c r="O914" s="1992"/>
      <c r="P914" s="1992"/>
      <c r="Q914" s="1993"/>
      <c r="R914" s="1994" t="s">
        <v>504</v>
      </c>
      <c r="S914" s="1995"/>
      <c r="T914" s="1996"/>
      <c r="Z914" s="421"/>
    </row>
    <row r="915" spans="3:26" ht="15.6" customHeight="1">
      <c r="D915" s="1975" t="s">
        <v>1673</v>
      </c>
      <c r="E915" s="1975"/>
      <c r="F915" s="1975"/>
      <c r="G915" s="1975" t="s">
        <v>1502</v>
      </c>
      <c r="H915" s="1975"/>
      <c r="I915" s="1975"/>
      <c r="J915" s="1975"/>
      <c r="K915" s="1975" t="s">
        <v>719</v>
      </c>
      <c r="L915" s="1975"/>
      <c r="M915" s="1975"/>
      <c r="N915" s="1976">
        <v>50000000</v>
      </c>
      <c r="O915" s="1977"/>
      <c r="P915" s="1978"/>
      <c r="Q915" s="549" t="s">
        <v>121</v>
      </c>
      <c r="R915" s="1979" t="s">
        <v>1480</v>
      </c>
      <c r="S915" s="1980"/>
      <c r="T915" s="1981"/>
      <c r="Z915" s="421"/>
    </row>
    <row r="916" spans="3:26" ht="15.6" customHeight="1">
      <c r="D916" s="1975"/>
      <c r="E916" s="1975"/>
      <c r="F916" s="1975"/>
      <c r="G916" s="1975"/>
      <c r="H916" s="1975"/>
      <c r="I916" s="1975"/>
      <c r="J916" s="1975"/>
      <c r="K916" s="1975"/>
      <c r="L916" s="1975"/>
      <c r="M916" s="1975"/>
      <c r="N916" s="550" t="s">
        <v>1513</v>
      </c>
      <c r="O916" s="551">
        <v>1</v>
      </c>
      <c r="P916" s="552">
        <v>4</v>
      </c>
      <c r="Q916" s="553">
        <v>10</v>
      </c>
      <c r="R916" s="1982">
        <v>10000000</v>
      </c>
      <c r="S916" s="1983"/>
      <c r="T916" s="1984"/>
      <c r="Z916" s="421" t="s">
        <v>1540</v>
      </c>
    </row>
    <row r="917" spans="3:26" ht="15.6" customHeight="1">
      <c r="D917" s="1975"/>
      <c r="E917" s="1975"/>
      <c r="F917" s="1975"/>
      <c r="G917" s="1975"/>
      <c r="H917" s="1975"/>
      <c r="I917" s="1975"/>
      <c r="J917" s="1975"/>
      <c r="K917" s="1975"/>
      <c r="L917" s="1975"/>
      <c r="M917" s="1975"/>
      <c r="N917" s="1976"/>
      <c r="O917" s="1977"/>
      <c r="P917" s="1978"/>
      <c r="Q917" s="549" t="s">
        <v>121</v>
      </c>
      <c r="R917" s="1979"/>
      <c r="S917" s="1980"/>
      <c r="T917" s="1981"/>
      <c r="Z917" s="421"/>
    </row>
    <row r="918" spans="3:26" ht="15.6" customHeight="1">
      <c r="D918" s="1975"/>
      <c r="E918" s="1975"/>
      <c r="F918" s="1975"/>
      <c r="G918" s="1975"/>
      <c r="H918" s="1975"/>
      <c r="I918" s="1975"/>
      <c r="J918" s="1975"/>
      <c r="K918" s="1975"/>
      <c r="L918" s="1975"/>
      <c r="M918" s="1975"/>
      <c r="N918" s="550"/>
      <c r="O918" s="551"/>
      <c r="P918" s="552"/>
      <c r="Q918" s="553"/>
      <c r="R918" s="1982"/>
      <c r="S918" s="1983"/>
      <c r="T918" s="1984"/>
      <c r="Z918" s="421" t="s">
        <v>1540</v>
      </c>
    </row>
    <row r="919" spans="3:26" ht="15.6" customHeight="1">
      <c r="D919" s="1975"/>
      <c r="E919" s="1975"/>
      <c r="F919" s="1975"/>
      <c r="G919" s="1975"/>
      <c r="H919" s="1975"/>
      <c r="I919" s="1975"/>
      <c r="J919" s="1975"/>
      <c r="K919" s="1975"/>
      <c r="L919" s="1975"/>
      <c r="M919" s="1975"/>
      <c r="N919" s="1976"/>
      <c r="O919" s="1977"/>
      <c r="P919" s="1978"/>
      <c r="Q919" s="549" t="s">
        <v>121</v>
      </c>
      <c r="R919" s="1979"/>
      <c r="S919" s="1980"/>
      <c r="T919" s="1981"/>
      <c r="Z919" s="421"/>
    </row>
    <row r="920" spans="3:26" ht="15.6" customHeight="1">
      <c r="D920" s="1975"/>
      <c r="E920" s="1975"/>
      <c r="F920" s="1975"/>
      <c r="G920" s="1975"/>
      <c r="H920" s="1975"/>
      <c r="I920" s="1975"/>
      <c r="J920" s="1975"/>
      <c r="K920" s="1975"/>
      <c r="L920" s="1975"/>
      <c r="M920" s="1975"/>
      <c r="N920" s="550"/>
      <c r="O920" s="551"/>
      <c r="P920" s="552"/>
      <c r="Q920" s="553"/>
      <c r="R920" s="1982"/>
      <c r="S920" s="1983"/>
      <c r="T920" s="1984"/>
      <c r="Z920" s="421" t="s">
        <v>1540</v>
      </c>
    </row>
    <row r="921" spans="3:26" ht="16.5" customHeight="1">
      <c r="E921" s="2" t="s">
        <v>1789</v>
      </c>
      <c r="Z921" s="421"/>
    </row>
    <row r="922" spans="3:26" ht="9.6" customHeight="1">
      <c r="Z922" s="421"/>
    </row>
    <row r="923" spans="3:26" ht="16.5" customHeight="1">
      <c r="C923" s="13" t="s">
        <v>1481</v>
      </c>
      <c r="Z923" s="421"/>
    </row>
    <row r="924" spans="3:26" ht="18.600000000000001" customHeight="1">
      <c r="D924" s="803" t="s">
        <v>258</v>
      </c>
      <c r="E924" s="803"/>
      <c r="F924" s="803"/>
      <c r="G924" s="803"/>
      <c r="H924" s="803"/>
      <c r="I924" s="179" t="s">
        <v>19</v>
      </c>
      <c r="J924" s="633" t="s">
        <v>1791</v>
      </c>
      <c r="K924" s="6" t="s">
        <v>20</v>
      </c>
      <c r="L924" s="554">
        <v>8</v>
      </c>
      <c r="M924" s="6" t="s">
        <v>21</v>
      </c>
      <c r="N924" s="424">
        <v>1</v>
      </c>
      <c r="O924" s="20" t="s">
        <v>22</v>
      </c>
      <c r="Z924" s="421"/>
    </row>
    <row r="925" spans="3:26" ht="18.600000000000001" customHeight="1">
      <c r="D925" s="23" t="s">
        <v>1482</v>
      </c>
      <c r="E925" s="50"/>
      <c r="F925" s="50"/>
      <c r="G925" s="50"/>
      <c r="H925" s="50"/>
      <c r="I925" s="1705" t="s">
        <v>748</v>
      </c>
      <c r="J925" s="1706"/>
      <c r="K925" s="1633"/>
      <c r="L925" s="1633"/>
      <c r="M925" s="1634"/>
      <c r="Z925" s="421" t="s">
        <v>1569</v>
      </c>
    </row>
    <row r="926" spans="3:26" ht="16.5" customHeight="1">
      <c r="E926" s="260" t="s">
        <v>260</v>
      </c>
      <c r="Z926" s="421"/>
    </row>
    <row r="927" spans="3:26" ht="16.5" customHeight="1">
      <c r="D927" s="23"/>
      <c r="E927" s="50"/>
      <c r="F927" s="1735" t="s">
        <v>259</v>
      </c>
      <c r="G927" s="1759"/>
      <c r="H927" s="1759"/>
      <c r="I927" s="1759"/>
      <c r="J927" s="1759"/>
      <c r="K927" s="1760"/>
      <c r="L927" s="1972" t="s">
        <v>883</v>
      </c>
      <c r="M927" s="1973"/>
      <c r="N927" s="1973"/>
      <c r="O927" s="1973"/>
      <c r="P927" s="1973"/>
      <c r="Q927" s="1974"/>
      <c r="Z927" s="421"/>
    </row>
    <row r="928" spans="3:26" ht="18.600000000000001" customHeight="1">
      <c r="D928" s="1643" t="s">
        <v>877</v>
      </c>
      <c r="E928" s="1644"/>
      <c r="F928" s="529"/>
      <c r="G928" s="21" t="s">
        <v>20</v>
      </c>
      <c r="H928" s="529"/>
      <c r="I928" s="21" t="s">
        <v>21</v>
      </c>
      <c r="J928" s="529"/>
      <c r="K928" s="21" t="s">
        <v>22</v>
      </c>
      <c r="L928" s="529"/>
      <c r="M928" s="21" t="s">
        <v>20</v>
      </c>
      <c r="N928" s="529"/>
      <c r="O928" s="21" t="s">
        <v>21</v>
      </c>
      <c r="P928" s="529"/>
      <c r="Q928" s="20" t="s">
        <v>22</v>
      </c>
      <c r="Z928" s="421"/>
    </row>
    <row r="929" spans="3:26" ht="18.600000000000001" customHeight="1">
      <c r="D929" s="1643" t="s">
        <v>878</v>
      </c>
      <c r="E929" s="1644"/>
      <c r="F929" s="529"/>
      <c r="G929" s="21" t="s">
        <v>20</v>
      </c>
      <c r="H929" s="529"/>
      <c r="I929" s="21" t="s">
        <v>21</v>
      </c>
      <c r="J929" s="529"/>
      <c r="K929" s="21" t="s">
        <v>22</v>
      </c>
      <c r="L929" s="529"/>
      <c r="M929" s="21" t="s">
        <v>20</v>
      </c>
      <c r="N929" s="529"/>
      <c r="O929" s="21" t="s">
        <v>21</v>
      </c>
      <c r="P929" s="529"/>
      <c r="Q929" s="20" t="s">
        <v>22</v>
      </c>
      <c r="Z929" s="421"/>
    </row>
    <row r="930" spans="3:26" ht="16.5" customHeight="1">
      <c r="E930" s="2" t="s">
        <v>1483</v>
      </c>
      <c r="Z930" s="421"/>
    </row>
    <row r="931" spans="3:26" ht="9.6" customHeight="1">
      <c r="Z931" s="421"/>
    </row>
    <row r="932" spans="3:26" ht="16.5" customHeight="1">
      <c r="C932" s="62" t="s">
        <v>1811</v>
      </c>
      <c r="Z932" s="421"/>
    </row>
    <row r="933" spans="3:26" ht="29.45" customHeight="1">
      <c r="D933" s="1648" t="s">
        <v>261</v>
      </c>
      <c r="E933" s="1648"/>
      <c r="F933" s="1648"/>
      <c r="G933" s="1648"/>
      <c r="H933" s="1648"/>
      <c r="I933" s="1649" t="s">
        <v>262</v>
      </c>
      <c r="J933" s="1649"/>
      <c r="K933" s="1798" t="s">
        <v>263</v>
      </c>
      <c r="L933" s="1970"/>
      <c r="M933" s="1971"/>
      <c r="N933" s="1798" t="s">
        <v>884</v>
      </c>
      <c r="O933" s="1970"/>
      <c r="P933" s="1971"/>
      <c r="Q933" s="1648"/>
      <c r="Z933" s="421"/>
    </row>
    <row r="934" spans="3:26" ht="18.600000000000001" customHeight="1">
      <c r="D934" s="1960" t="s">
        <v>610</v>
      </c>
      <c r="E934" s="1960"/>
      <c r="F934" s="1960"/>
      <c r="G934" s="1960"/>
      <c r="H934" s="1960"/>
      <c r="I934" s="1961" t="s">
        <v>570</v>
      </c>
      <c r="J934" s="1962"/>
      <c r="K934" s="1962" t="s">
        <v>559</v>
      </c>
      <c r="L934" s="1963"/>
      <c r="M934" s="1964"/>
      <c r="N934" s="1965" t="s">
        <v>603</v>
      </c>
      <c r="O934" s="1966"/>
      <c r="P934" s="1967"/>
      <c r="Q934" s="1640"/>
      <c r="Z934" s="421" t="s">
        <v>1605</v>
      </c>
    </row>
    <row r="935" spans="3:26" ht="18.600000000000001" customHeight="1">
      <c r="D935" s="1960"/>
      <c r="E935" s="1960"/>
      <c r="F935" s="1960"/>
      <c r="G935" s="1960"/>
      <c r="H935" s="1960"/>
      <c r="I935" s="1961"/>
      <c r="J935" s="1962"/>
      <c r="K935" s="1962"/>
      <c r="L935" s="1963"/>
      <c r="M935" s="1964"/>
      <c r="N935" s="1965"/>
      <c r="O935" s="1966"/>
      <c r="P935" s="1967"/>
      <c r="Q935" s="1640"/>
      <c r="Z935" s="421" t="s">
        <v>1605</v>
      </c>
    </row>
    <row r="936" spans="3:26" ht="18.600000000000001" customHeight="1">
      <c r="D936" s="1960"/>
      <c r="E936" s="1960"/>
      <c r="F936" s="1960"/>
      <c r="G936" s="1960"/>
      <c r="H936" s="1960"/>
      <c r="I936" s="1961"/>
      <c r="J936" s="1962"/>
      <c r="K936" s="1962"/>
      <c r="L936" s="1963"/>
      <c r="M936" s="1964"/>
      <c r="N936" s="1965"/>
      <c r="O936" s="1966"/>
      <c r="P936" s="1967"/>
      <c r="Q936" s="1640"/>
      <c r="Z936" s="421" t="s">
        <v>1605</v>
      </c>
    </row>
    <row r="937" spans="3:26" ht="18.600000000000001" customHeight="1">
      <c r="D937" s="1960"/>
      <c r="E937" s="1960"/>
      <c r="F937" s="1960"/>
      <c r="G937" s="1960"/>
      <c r="H937" s="1960"/>
      <c r="I937" s="1961"/>
      <c r="J937" s="1962"/>
      <c r="K937" s="1962"/>
      <c r="L937" s="1963"/>
      <c r="M937" s="1964"/>
      <c r="N937" s="1965"/>
      <c r="O937" s="1966"/>
      <c r="P937" s="1967"/>
      <c r="Q937" s="1640"/>
      <c r="Z937" s="421" t="s">
        <v>1605</v>
      </c>
    </row>
    <row r="938" spans="3:26" ht="18.600000000000001" customHeight="1">
      <c r="D938" s="1960"/>
      <c r="E938" s="1960"/>
      <c r="F938" s="1960"/>
      <c r="G938" s="1960"/>
      <c r="H938" s="1960"/>
      <c r="I938" s="1961"/>
      <c r="J938" s="1962"/>
      <c r="K938" s="1962"/>
      <c r="L938" s="1963"/>
      <c r="M938" s="1964"/>
      <c r="N938" s="1965"/>
      <c r="O938" s="1966"/>
      <c r="P938" s="1967"/>
      <c r="Q938" s="1640"/>
      <c r="Z938" s="421" t="s">
        <v>1605</v>
      </c>
    </row>
    <row r="939" spans="3:26" ht="16.5" customHeight="1">
      <c r="E939" s="2" t="s">
        <v>264</v>
      </c>
      <c r="Z939" s="421"/>
    </row>
    <row r="940" spans="3:26" ht="16.5" customHeight="1">
      <c r="E940" s="5" t="s">
        <v>1484</v>
      </c>
      <c r="Z940" s="421"/>
    </row>
    <row r="941" spans="3:26" ht="16.5" customHeight="1">
      <c r="E941" s="5" t="s">
        <v>678</v>
      </c>
      <c r="Z941" s="421"/>
    </row>
    <row r="942" spans="3:26" ht="9.6" customHeight="1">
      <c r="E942" s="5"/>
      <c r="Z942" s="421"/>
    </row>
    <row r="943" spans="3:26" ht="16.5" customHeight="1">
      <c r="C943" s="13" t="s">
        <v>885</v>
      </c>
      <c r="Z943" s="421"/>
    </row>
    <row r="944" spans="3:26" ht="30.95" customHeight="1">
      <c r="D944" s="1649" t="s">
        <v>886</v>
      </c>
      <c r="E944" s="1647"/>
      <c r="F944" s="1647"/>
      <c r="G944" s="1647"/>
      <c r="H944" s="1649" t="s">
        <v>887</v>
      </c>
      <c r="I944" s="1647"/>
      <c r="J944" s="1647"/>
      <c r="K944" s="1647"/>
      <c r="L944" s="1678" t="s">
        <v>262</v>
      </c>
      <c r="M944" s="1650"/>
      <c r="N944" s="1968" t="s">
        <v>888</v>
      </c>
      <c r="O944" s="1969"/>
      <c r="P944" s="1969"/>
      <c r="Q944" s="1969"/>
      <c r="R944" s="1959" t="s">
        <v>265</v>
      </c>
      <c r="S944" s="1797"/>
      <c r="Z944" s="421"/>
    </row>
    <row r="945" spans="3:26" ht="18.95" customHeight="1">
      <c r="D945" s="1639" t="s">
        <v>1675</v>
      </c>
      <c r="E945" s="1639"/>
      <c r="F945" s="1639"/>
      <c r="G945" s="1639"/>
      <c r="H945" s="1639" t="s">
        <v>1676</v>
      </c>
      <c r="I945" s="1639"/>
      <c r="J945" s="1639"/>
      <c r="K945" s="1639"/>
      <c r="L945" s="1926" t="s">
        <v>570</v>
      </c>
      <c r="M945" s="1927"/>
      <c r="N945" s="1928" t="s">
        <v>559</v>
      </c>
      <c r="O945" s="1929"/>
      <c r="P945" s="1929"/>
      <c r="Q945" s="1929"/>
      <c r="R945" s="1929" t="s">
        <v>570</v>
      </c>
      <c r="S945" s="1929"/>
      <c r="Z945" s="421" t="s">
        <v>1606</v>
      </c>
    </row>
    <row r="946" spans="3:26" ht="18.95" customHeight="1">
      <c r="D946" s="1639"/>
      <c r="E946" s="1639"/>
      <c r="F946" s="1639"/>
      <c r="G946" s="1639"/>
      <c r="H946" s="1639"/>
      <c r="I946" s="1639"/>
      <c r="J946" s="1639"/>
      <c r="K946" s="1639"/>
      <c r="L946" s="1926"/>
      <c r="M946" s="1927"/>
      <c r="N946" s="1928"/>
      <c r="O946" s="1929"/>
      <c r="P946" s="1929"/>
      <c r="Q946" s="1929"/>
      <c r="R946" s="1929"/>
      <c r="S946" s="1929"/>
      <c r="Z946" s="421" t="s">
        <v>1606</v>
      </c>
    </row>
    <row r="947" spans="3:26" ht="18.95" customHeight="1">
      <c r="D947" s="1639"/>
      <c r="E947" s="1639"/>
      <c r="F947" s="1639"/>
      <c r="G947" s="1639"/>
      <c r="H947" s="1639"/>
      <c r="I947" s="1639"/>
      <c r="J947" s="1639"/>
      <c r="K947" s="1639"/>
      <c r="L947" s="1926"/>
      <c r="M947" s="1927"/>
      <c r="N947" s="1928"/>
      <c r="O947" s="1929"/>
      <c r="P947" s="1929"/>
      <c r="Q947" s="1929"/>
      <c r="R947" s="1929"/>
      <c r="S947" s="1929"/>
      <c r="Z947" s="421" t="s">
        <v>1606</v>
      </c>
    </row>
    <row r="948" spans="3:26" ht="18.95" customHeight="1">
      <c r="D948" s="1639"/>
      <c r="E948" s="1639"/>
      <c r="F948" s="1639"/>
      <c r="G948" s="1639"/>
      <c r="H948" s="1639"/>
      <c r="I948" s="1639"/>
      <c r="J948" s="1639"/>
      <c r="K948" s="1639"/>
      <c r="L948" s="1926"/>
      <c r="M948" s="1927"/>
      <c r="N948" s="1928"/>
      <c r="O948" s="1929"/>
      <c r="P948" s="1929"/>
      <c r="Q948" s="1929"/>
      <c r="R948" s="1929"/>
      <c r="S948" s="1929"/>
      <c r="Z948" s="421" t="s">
        <v>1606</v>
      </c>
    </row>
    <row r="949" spans="3:26" ht="18.95" customHeight="1">
      <c r="D949" s="1639"/>
      <c r="E949" s="1639"/>
      <c r="F949" s="1639"/>
      <c r="G949" s="1639"/>
      <c r="H949" s="1639"/>
      <c r="I949" s="1639"/>
      <c r="J949" s="1639"/>
      <c r="K949" s="1639"/>
      <c r="L949" s="1926"/>
      <c r="M949" s="1927"/>
      <c r="N949" s="1928"/>
      <c r="O949" s="1929"/>
      <c r="P949" s="1929"/>
      <c r="Q949" s="1929"/>
      <c r="R949" s="1929"/>
      <c r="S949" s="1929"/>
      <c r="Z949" s="421" t="s">
        <v>1606</v>
      </c>
    </row>
    <row r="950" spans="3:26" ht="18.95" customHeight="1">
      <c r="D950" s="1639"/>
      <c r="E950" s="1639"/>
      <c r="F950" s="1639"/>
      <c r="G950" s="1639"/>
      <c r="H950" s="1639"/>
      <c r="I950" s="1639"/>
      <c r="J950" s="1639"/>
      <c r="K950" s="1639"/>
      <c r="L950" s="1926"/>
      <c r="M950" s="1927"/>
      <c r="N950" s="1928"/>
      <c r="O950" s="1929"/>
      <c r="P950" s="1929"/>
      <c r="Q950" s="1929"/>
      <c r="R950" s="1929"/>
      <c r="S950" s="1929"/>
      <c r="Z950" s="421" t="s">
        <v>1606</v>
      </c>
    </row>
    <row r="951" spans="3:26" ht="18.95" customHeight="1">
      <c r="D951" s="1639"/>
      <c r="E951" s="1639"/>
      <c r="F951" s="1639"/>
      <c r="G951" s="1639"/>
      <c r="H951" s="1639"/>
      <c r="I951" s="1639"/>
      <c r="J951" s="1639"/>
      <c r="K951" s="1639"/>
      <c r="L951" s="1926"/>
      <c r="M951" s="1927"/>
      <c r="N951" s="1928"/>
      <c r="O951" s="1929"/>
      <c r="P951" s="1929"/>
      <c r="Q951" s="1929"/>
      <c r="R951" s="1929"/>
      <c r="S951" s="1929"/>
      <c r="Z951" s="421" t="s">
        <v>1606</v>
      </c>
    </row>
    <row r="952" spans="3:26" ht="18.95" customHeight="1">
      <c r="D952" s="1639"/>
      <c r="E952" s="1639"/>
      <c r="F952" s="1639"/>
      <c r="G952" s="1639"/>
      <c r="H952" s="1639"/>
      <c r="I952" s="1639"/>
      <c r="J952" s="1639"/>
      <c r="K952" s="1639"/>
      <c r="L952" s="1926"/>
      <c r="M952" s="1927"/>
      <c r="N952" s="1928"/>
      <c r="O952" s="1929"/>
      <c r="P952" s="1929"/>
      <c r="Q952" s="1929"/>
      <c r="R952" s="1929"/>
      <c r="S952" s="1929"/>
      <c r="Z952" s="421" t="s">
        <v>1606</v>
      </c>
    </row>
    <row r="953" spans="3:26" ht="16.5" customHeight="1">
      <c r="E953" s="2" t="s">
        <v>889</v>
      </c>
      <c r="Z953" s="421"/>
    </row>
    <row r="954" spans="3:26" ht="9.6" customHeight="1">
      <c r="E954" s="2"/>
      <c r="Z954" s="421"/>
    </row>
    <row r="955" spans="3:26" ht="16.5" customHeight="1">
      <c r="C955" s="13" t="s">
        <v>1294</v>
      </c>
      <c r="Z955" s="421"/>
    </row>
    <row r="956" spans="3:26" ht="16.5" customHeight="1">
      <c r="D956" s="1623" t="s">
        <v>890</v>
      </c>
      <c r="E956" s="1623"/>
      <c r="F956" s="1646" t="s">
        <v>570</v>
      </c>
      <c r="G956" s="1646"/>
      <c r="H956" s="1646"/>
      <c r="I956" s="1646"/>
      <c r="J956" s="1646"/>
      <c r="K956" s="1646"/>
      <c r="L956" s="1646"/>
      <c r="M956" s="1646"/>
      <c r="N956" s="1646"/>
      <c r="Z956" s="421" t="s">
        <v>1529</v>
      </c>
    </row>
    <row r="957" spans="3:26" ht="16.5" customHeight="1">
      <c r="D957" s="1623" t="s">
        <v>891</v>
      </c>
      <c r="E957" s="1623"/>
      <c r="F957" s="1646" t="s">
        <v>570</v>
      </c>
      <c r="G957" s="1646"/>
      <c r="H957" s="1646"/>
      <c r="I957" s="1646"/>
      <c r="J957" s="1646"/>
      <c r="K957" s="1646"/>
      <c r="L957" s="1646"/>
      <c r="M957" s="1646"/>
      <c r="N957" s="1646"/>
      <c r="Z957" s="421" t="s">
        <v>1529</v>
      </c>
    </row>
    <row r="958" spans="3:26" ht="16.5" customHeight="1">
      <c r="D958" s="1623" t="s">
        <v>892</v>
      </c>
      <c r="E958" s="1623"/>
      <c r="F958" s="1650" t="s">
        <v>896</v>
      </c>
      <c r="G958" s="1647"/>
      <c r="H958" s="1650"/>
      <c r="I958" s="1647" t="s">
        <v>897</v>
      </c>
      <c r="J958" s="1647"/>
      <c r="K958" s="1650"/>
      <c r="L958" s="1647" t="s">
        <v>898</v>
      </c>
      <c r="M958" s="1647"/>
      <c r="N958" s="1650"/>
      <c r="Z958" s="421"/>
    </row>
    <row r="959" spans="3:26" ht="16.5" customHeight="1">
      <c r="D959" s="1623"/>
      <c r="E959" s="1623"/>
      <c r="F959" s="39" t="s">
        <v>893</v>
      </c>
      <c r="G959" s="424">
        <v>20</v>
      </c>
      <c r="H959" s="21" t="s">
        <v>895</v>
      </c>
      <c r="I959" s="1955">
        <v>45</v>
      </c>
      <c r="J959" s="1956"/>
      <c r="K959" s="1626" t="s">
        <v>895</v>
      </c>
      <c r="L959" s="1955">
        <v>1</v>
      </c>
      <c r="M959" s="1956"/>
      <c r="N959" s="1627" t="s">
        <v>895</v>
      </c>
      <c r="Z959" s="421"/>
    </row>
    <row r="960" spans="3:26" ht="16.5" customHeight="1">
      <c r="D960" s="1623"/>
      <c r="E960" s="1623"/>
      <c r="F960" s="39" t="s">
        <v>894</v>
      </c>
      <c r="G960" s="424">
        <v>30</v>
      </c>
      <c r="H960" s="21" t="s">
        <v>895</v>
      </c>
      <c r="I960" s="1957"/>
      <c r="J960" s="1958"/>
      <c r="K960" s="1626"/>
      <c r="L960" s="1957"/>
      <c r="M960" s="1958"/>
      <c r="N960" s="1627"/>
      <c r="Z960" s="421"/>
    </row>
    <row r="961" spans="1:26" ht="12" customHeight="1">
      <c r="E961" s="5"/>
      <c r="Z961" s="421"/>
    </row>
    <row r="962" spans="1:26" ht="16.5" customHeight="1">
      <c r="P962" s="1618" t="s">
        <v>928</v>
      </c>
      <c r="Q962" s="1618"/>
      <c r="R962" s="1618"/>
      <c r="S962" s="1619" t="str">
        <f>$Q$12</f>
        <v>○△学校</v>
      </c>
      <c r="T962" s="1619"/>
      <c r="U962" s="1619"/>
      <c r="V962" s="1619"/>
      <c r="W962" s="1619"/>
      <c r="X962" s="1619"/>
      <c r="Z962" s="421"/>
    </row>
    <row r="963" spans="1:26" ht="16.5" customHeight="1">
      <c r="A963" s="423" t="s">
        <v>266</v>
      </c>
      <c r="Z963" s="421"/>
    </row>
    <row r="964" spans="1:26" ht="16.5" customHeight="1">
      <c r="B964" s="12" t="s">
        <v>745</v>
      </c>
      <c r="Z964" s="421"/>
    </row>
    <row r="965" spans="1:26" ht="16.5" customHeight="1">
      <c r="C965" s="13" t="s">
        <v>1209</v>
      </c>
      <c r="Z965" s="421"/>
    </row>
    <row r="966" spans="1:26" ht="16.5" customHeight="1">
      <c r="C966" s="13"/>
      <c r="D966" s="1862" t="s">
        <v>706</v>
      </c>
      <c r="E966" s="1699"/>
      <c r="F966" s="1699"/>
      <c r="G966" s="1699"/>
      <c r="H966" s="1699"/>
      <c r="I966" s="1648" t="s">
        <v>707</v>
      </c>
      <c r="J966" s="1826"/>
      <c r="K966" s="1826"/>
      <c r="L966" s="1826"/>
      <c r="M966" s="1949" t="s">
        <v>73</v>
      </c>
      <c r="N966" s="1950"/>
      <c r="O966" s="1950"/>
      <c r="P966" s="1951"/>
      <c r="Z966" s="421"/>
    </row>
    <row r="967" spans="1:26" ht="24.95" customHeight="1">
      <c r="D967" s="1948"/>
      <c r="E967" s="1617"/>
      <c r="F967" s="1617"/>
      <c r="G967" s="1617"/>
      <c r="H967" s="1617"/>
      <c r="I967" s="1692" t="s">
        <v>708</v>
      </c>
      <c r="J967" s="1657"/>
      <c r="K967" s="1657"/>
      <c r="L967" s="1658"/>
      <c r="M967" s="1952" t="s">
        <v>1677</v>
      </c>
      <c r="N967" s="1953"/>
      <c r="O967" s="1953"/>
      <c r="P967" s="1954"/>
      <c r="Z967" s="421"/>
    </row>
    <row r="968" spans="1:26" ht="16.5" customHeight="1">
      <c r="E968" s="2" t="s">
        <v>267</v>
      </c>
      <c r="Z968" s="421"/>
    </row>
    <row r="969" spans="1:26" ht="6.6" customHeight="1">
      <c r="Z969" s="421"/>
    </row>
    <row r="970" spans="1:26" ht="16.5" customHeight="1">
      <c r="C970" s="13" t="s">
        <v>604</v>
      </c>
      <c r="Z970" s="421"/>
    </row>
    <row r="971" spans="1:26" ht="30.95" customHeight="1">
      <c r="D971" s="1931" t="s">
        <v>268</v>
      </c>
      <c r="E971" s="1932"/>
      <c r="F971" s="1932"/>
      <c r="G971" s="1932"/>
      <c r="H971" s="1939"/>
      <c r="I971" s="1678" t="s">
        <v>269</v>
      </c>
      <c r="J971" s="1650"/>
      <c r="K971" s="1650"/>
      <c r="L971" s="1650"/>
      <c r="M971" s="1678" t="s">
        <v>270</v>
      </c>
      <c r="N971" s="1650"/>
      <c r="O971" s="1650"/>
      <c r="P971" s="1618"/>
      <c r="Z971" s="421"/>
    </row>
    <row r="972" spans="1:26" ht="13.5" customHeight="1">
      <c r="D972" s="1940" t="s">
        <v>271</v>
      </c>
      <c r="E972" s="1941"/>
      <c r="F972" s="1941"/>
      <c r="G972" s="1941"/>
      <c r="H972" s="1942"/>
      <c r="I972" s="1826"/>
      <c r="J972" s="1826"/>
      <c r="K972" s="1826"/>
      <c r="L972" s="1826"/>
      <c r="M972" s="1826"/>
      <c r="N972" s="1826"/>
      <c r="O972" s="1826"/>
      <c r="P972" s="1826"/>
      <c r="Z972" s="421"/>
    </row>
    <row r="973" spans="1:26" ht="24.95" customHeight="1">
      <c r="D973" s="1943" t="s">
        <v>573</v>
      </c>
      <c r="E973" s="1944"/>
      <c r="F973" s="1944"/>
      <c r="G973" s="1944"/>
      <c r="H973" s="1944"/>
      <c r="I973" s="1945" t="s">
        <v>720</v>
      </c>
      <c r="J973" s="1946"/>
      <c r="K973" s="1946"/>
      <c r="L973" s="1947"/>
      <c r="M973" s="1952" t="s">
        <v>1678</v>
      </c>
      <c r="N973" s="1953"/>
      <c r="O973" s="1953"/>
      <c r="P973" s="1954"/>
      <c r="Z973" s="421"/>
    </row>
    <row r="974" spans="1:26" ht="16.5" customHeight="1">
      <c r="E974" s="2" t="s">
        <v>267</v>
      </c>
      <c r="Z974" s="421"/>
    </row>
    <row r="975" spans="1:26" ht="6.6" customHeight="1">
      <c r="Z975" s="421"/>
    </row>
    <row r="976" spans="1:26" ht="16.5" customHeight="1">
      <c r="C976" s="13" t="s">
        <v>899</v>
      </c>
      <c r="Z976" s="421"/>
    </row>
    <row r="977" spans="4:26" ht="16.5" customHeight="1">
      <c r="D977" t="s">
        <v>272</v>
      </c>
      <c r="Z977" s="421"/>
    </row>
    <row r="978" spans="4:26" ht="33" customHeight="1">
      <c r="D978" s="1678" t="s">
        <v>273</v>
      </c>
      <c r="E978" s="1650"/>
      <c r="F978" s="1650"/>
      <c r="G978" s="1650"/>
      <c r="H978" s="1650"/>
      <c r="I978" s="1931" t="s">
        <v>274</v>
      </c>
      <c r="J978" s="1932"/>
      <c r="K978" s="1932"/>
      <c r="L978" s="1932"/>
      <c r="M978" s="1932"/>
      <c r="N978" s="1678" t="s">
        <v>1210</v>
      </c>
      <c r="O978" s="1650"/>
      <c r="P978" s="1650"/>
      <c r="Q978" s="1650"/>
      <c r="R978" s="1650"/>
      <c r="Z978" s="421"/>
    </row>
    <row r="979" spans="4:26" ht="12.6" customHeight="1">
      <c r="D979" s="1930"/>
      <c r="E979" s="1930"/>
      <c r="F979" s="1930"/>
      <c r="G979" s="1930"/>
      <c r="H979" s="1930"/>
      <c r="I979" s="1933" t="s">
        <v>275</v>
      </c>
      <c r="J979" s="1934"/>
      <c r="K979" s="1934"/>
      <c r="L979" s="1934"/>
      <c r="M979" s="1934"/>
      <c r="N979" s="1930"/>
      <c r="O979" s="1930"/>
      <c r="P979" s="1930"/>
      <c r="Q979" s="1930"/>
      <c r="R979" s="1810"/>
      <c r="Z979" s="421"/>
    </row>
    <row r="980" spans="4:26" ht="24.6" customHeight="1">
      <c r="D980" s="1646" t="s">
        <v>574</v>
      </c>
      <c r="E980" s="1810"/>
      <c r="F980" s="1810"/>
      <c r="G980" s="1810"/>
      <c r="H980" s="1810"/>
      <c r="I980" s="1935" t="s">
        <v>575</v>
      </c>
      <c r="J980" s="1936"/>
      <c r="K980" s="1936"/>
      <c r="L980" s="1936"/>
      <c r="M980" s="1936"/>
      <c r="N980" s="1937">
        <v>30</v>
      </c>
      <c r="O980" s="1938"/>
      <c r="P980" s="1938"/>
      <c r="Q980" s="1938"/>
      <c r="R980" s="139" t="s">
        <v>576</v>
      </c>
      <c r="Z980" s="421" t="s">
        <v>1570</v>
      </c>
    </row>
    <row r="981" spans="4:26" ht="16.5" customHeight="1">
      <c r="E981" s="2" t="s">
        <v>276</v>
      </c>
      <c r="Z981" s="421"/>
    </row>
    <row r="982" spans="4:26" ht="6.95" customHeight="1">
      <c r="Z982" s="421"/>
    </row>
    <row r="983" spans="4:26" ht="16.5" customHeight="1">
      <c r="D983" s="64" t="s">
        <v>1812</v>
      </c>
      <c r="Z983" s="421"/>
    </row>
    <row r="984" spans="4:26" ht="30.95" customHeight="1">
      <c r="D984" s="1910" t="s">
        <v>279</v>
      </c>
      <c r="E984" s="1911"/>
      <c r="F984" s="1911"/>
      <c r="G984" s="1912"/>
      <c r="H984" s="1916" t="s">
        <v>277</v>
      </c>
      <c r="I984" s="1917"/>
      <c r="J984" s="1917"/>
      <c r="K984" s="1918"/>
      <c r="L984" s="1919" t="s">
        <v>278</v>
      </c>
      <c r="M984" s="1911"/>
      <c r="N984" s="1912"/>
      <c r="O984" s="1920" t="s">
        <v>900</v>
      </c>
      <c r="P984" s="1921"/>
      <c r="Q984" s="1921"/>
      <c r="R984" s="1922"/>
      <c r="Z984" s="421"/>
    </row>
    <row r="985" spans="4:26" ht="14.1" customHeight="1">
      <c r="D985" s="1913"/>
      <c r="E985" s="1914"/>
      <c r="F985" s="1914"/>
      <c r="G985" s="1915"/>
      <c r="H985" s="1923" t="s">
        <v>280</v>
      </c>
      <c r="I985" s="1924"/>
      <c r="J985" s="1924"/>
      <c r="K985" s="1925"/>
      <c r="L985" s="1913"/>
      <c r="M985" s="1914"/>
      <c r="N985" s="1915"/>
      <c r="O985" s="1554" t="s">
        <v>1813</v>
      </c>
      <c r="P985" s="1554"/>
      <c r="Q985" s="1554"/>
      <c r="R985" s="1555"/>
      <c r="Z985" s="421"/>
    </row>
    <row r="986" spans="4:26" ht="24.95" customHeight="1">
      <c r="D986" s="2364" t="s">
        <v>570</v>
      </c>
      <c r="E986" s="1810"/>
      <c r="F986" s="1810"/>
      <c r="G986" s="1810"/>
      <c r="H986" s="2365" t="s">
        <v>721</v>
      </c>
      <c r="I986" s="1966"/>
      <c r="J986" s="1966"/>
      <c r="K986" s="2366"/>
      <c r="L986" s="2367" t="s">
        <v>570</v>
      </c>
      <c r="M986" s="1810"/>
      <c r="N986" s="1810"/>
      <c r="O986" s="2368">
        <v>0</v>
      </c>
      <c r="P986" s="2369"/>
      <c r="Q986" s="2369"/>
      <c r="R986" s="74" t="s">
        <v>121</v>
      </c>
      <c r="Z986" s="421" t="s">
        <v>1607</v>
      </c>
    </row>
    <row r="987" spans="4:26" ht="16.5" customHeight="1">
      <c r="E987" s="2" t="s">
        <v>281</v>
      </c>
      <c r="Z987" s="421"/>
    </row>
    <row r="988" spans="4:26" ht="6.95" customHeight="1">
      <c r="Z988" s="421"/>
    </row>
    <row r="989" spans="4:26" ht="16.5" customHeight="1">
      <c r="D989" t="s">
        <v>282</v>
      </c>
      <c r="Z989" s="421"/>
    </row>
    <row r="990" spans="4:26" ht="16.5" customHeight="1">
      <c r="D990" s="1628" t="s">
        <v>283</v>
      </c>
      <c r="E990" s="1628"/>
      <c r="F990" s="1648" t="s">
        <v>284</v>
      </c>
      <c r="G990" s="1648"/>
      <c r="H990" s="1648"/>
      <c r="I990" s="1648"/>
      <c r="J990" s="1648"/>
      <c r="K990" s="1648"/>
      <c r="L990" s="1648"/>
      <c r="M990" s="1648" t="s">
        <v>285</v>
      </c>
      <c r="N990" s="1648"/>
      <c r="O990" s="1648"/>
      <c r="P990" s="1648"/>
      <c r="Z990" s="421"/>
    </row>
    <row r="991" spans="4:26" ht="24.6" customHeight="1">
      <c r="D991" s="1646" t="s">
        <v>570</v>
      </c>
      <c r="E991" s="1780"/>
      <c r="F991" s="1904" t="s">
        <v>1211</v>
      </c>
      <c r="G991" s="1905"/>
      <c r="H991" s="1905"/>
      <c r="I991" s="1905"/>
      <c r="J991" s="1905"/>
      <c r="K991" s="1905"/>
      <c r="L991" s="1906"/>
      <c r="M991" s="1907" t="s">
        <v>572</v>
      </c>
      <c r="N991" s="1908"/>
      <c r="O991" s="1908"/>
      <c r="P991" s="1909"/>
      <c r="Z991" s="421" t="s">
        <v>1529</v>
      </c>
    </row>
    <row r="992" spans="4:26" ht="16.5" customHeight="1">
      <c r="E992" s="2" t="s">
        <v>286</v>
      </c>
      <c r="Z992" s="421"/>
    </row>
    <row r="993" spans="2:26" ht="9.6" customHeight="1">
      <c r="Z993" s="421"/>
    </row>
    <row r="994" spans="2:26" ht="17.45" customHeight="1">
      <c r="P994" s="1618" t="s">
        <v>772</v>
      </c>
      <c r="Q994" s="1618"/>
      <c r="R994" s="1618"/>
      <c r="S994" s="1619" t="str">
        <f>$Q$12</f>
        <v>○△学校</v>
      </c>
      <c r="T994" s="1619"/>
      <c r="U994" s="1619"/>
      <c r="V994" s="1619"/>
      <c r="W994" s="1619"/>
      <c r="X994" s="1619"/>
      <c r="Z994" s="421"/>
    </row>
    <row r="995" spans="2:26" ht="16.5" customHeight="1">
      <c r="B995" s="12" t="s">
        <v>1863</v>
      </c>
      <c r="Z995" s="421"/>
    </row>
    <row r="996" spans="2:26" ht="16.5" customHeight="1">
      <c r="C996" s="62" t="s">
        <v>1814</v>
      </c>
      <c r="Z996" s="421"/>
    </row>
    <row r="997" spans="2:26" ht="16.5" customHeight="1">
      <c r="C997" s="13"/>
      <c r="D997" s="1643" t="s">
        <v>901</v>
      </c>
      <c r="E997" s="1644"/>
      <c r="F997" s="1645"/>
      <c r="G997" s="1789" t="s">
        <v>1290</v>
      </c>
      <c r="H997" s="1789"/>
      <c r="I997" s="1789"/>
      <c r="J997" s="92" t="s">
        <v>789</v>
      </c>
      <c r="Z997" s="421"/>
    </row>
    <row r="998" spans="2:26" ht="15" customHeight="1">
      <c r="C998" s="13"/>
      <c r="D998" s="64" t="s">
        <v>1679</v>
      </c>
      <c r="Z998" s="421"/>
    </row>
    <row r="999" spans="2:26" ht="18.95" customHeight="1">
      <c r="D999" s="22" t="s">
        <v>287</v>
      </c>
      <c r="E999" s="22"/>
      <c r="F999" s="22"/>
      <c r="G999" s="1855" t="s">
        <v>902</v>
      </c>
      <c r="H999" s="1752"/>
      <c r="I999" s="1752"/>
      <c r="J999" s="1753"/>
      <c r="K999" s="1855" t="s">
        <v>903</v>
      </c>
      <c r="L999" s="1752"/>
      <c r="M999" s="1752"/>
      <c r="N999" s="1753"/>
      <c r="O999" s="1855" t="s">
        <v>288</v>
      </c>
      <c r="P999" s="1752"/>
      <c r="Q999" s="1752"/>
      <c r="R999" s="1753"/>
      <c r="Z999" s="421"/>
    </row>
    <row r="1000" spans="2:26" ht="18.95" customHeight="1">
      <c r="D1000" s="1898" t="s">
        <v>906</v>
      </c>
      <c r="E1000" s="1899"/>
      <c r="F1000" s="1900"/>
      <c r="G1000" s="1901">
        <v>10000</v>
      </c>
      <c r="H1000" s="1902"/>
      <c r="I1000" s="1903"/>
      <c r="J1000" s="10" t="s">
        <v>121</v>
      </c>
      <c r="K1000" s="1901">
        <v>10000</v>
      </c>
      <c r="L1000" s="1902"/>
      <c r="M1000" s="1903"/>
      <c r="N1000" s="10" t="s">
        <v>121</v>
      </c>
      <c r="O1000" s="1901">
        <v>10000</v>
      </c>
      <c r="P1000" s="1902"/>
      <c r="Q1000" s="1903"/>
      <c r="R1000" s="198" t="s">
        <v>121</v>
      </c>
      <c r="Z1000" s="421"/>
    </row>
    <row r="1001" spans="2:26" ht="18.95" customHeight="1">
      <c r="D1001" s="23" t="s">
        <v>904</v>
      </c>
      <c r="E1001" s="52"/>
      <c r="F1001" s="199"/>
      <c r="G1001" s="1843">
        <v>200000</v>
      </c>
      <c r="H1001" s="1844"/>
      <c r="I1001" s="1845"/>
      <c r="J1001" s="43" t="s">
        <v>121</v>
      </c>
      <c r="K1001" s="1843">
        <v>200000</v>
      </c>
      <c r="L1001" s="1844"/>
      <c r="M1001" s="1845"/>
      <c r="N1001" s="43" t="s">
        <v>121</v>
      </c>
      <c r="O1001" s="1843">
        <v>200000</v>
      </c>
      <c r="P1001" s="1844"/>
      <c r="Q1001" s="1845"/>
      <c r="R1001" s="200" t="s">
        <v>121</v>
      </c>
      <c r="Z1001" s="421"/>
    </row>
    <row r="1002" spans="2:26" ht="18.95" customHeight="1">
      <c r="D1002" s="1892" t="s">
        <v>905</v>
      </c>
      <c r="E1002" s="1887" t="s">
        <v>909</v>
      </c>
      <c r="F1002" s="1888"/>
      <c r="G1002" s="1895">
        <v>250000</v>
      </c>
      <c r="H1002" s="1896"/>
      <c r="I1002" s="1897"/>
      <c r="J1002" s="201" t="s">
        <v>121</v>
      </c>
      <c r="K1002" s="1895">
        <v>250000</v>
      </c>
      <c r="L1002" s="1896"/>
      <c r="M1002" s="1897"/>
      <c r="N1002" s="201" t="s">
        <v>121</v>
      </c>
      <c r="O1002" s="1895">
        <v>250000</v>
      </c>
      <c r="P1002" s="1896"/>
      <c r="Q1002" s="1897"/>
      <c r="R1002" s="200" t="s">
        <v>121</v>
      </c>
      <c r="Z1002" s="421"/>
    </row>
    <row r="1003" spans="2:26" ht="18.95" customHeight="1">
      <c r="D1003" s="1893"/>
      <c r="E1003" s="1880" t="s">
        <v>910</v>
      </c>
      <c r="F1003" s="1881"/>
      <c r="G1003" s="1895">
        <v>250000</v>
      </c>
      <c r="H1003" s="1896"/>
      <c r="I1003" s="1897"/>
      <c r="J1003" s="202" t="s">
        <v>121</v>
      </c>
      <c r="K1003" s="1895">
        <v>250000</v>
      </c>
      <c r="L1003" s="1896"/>
      <c r="M1003" s="1897"/>
      <c r="N1003" s="202" t="s">
        <v>121</v>
      </c>
      <c r="O1003" s="1895">
        <v>250000</v>
      </c>
      <c r="P1003" s="1896"/>
      <c r="Q1003" s="1897"/>
      <c r="R1003" s="203" t="s">
        <v>121</v>
      </c>
      <c r="Z1003" s="421"/>
    </row>
    <row r="1004" spans="2:26" ht="18.95" customHeight="1">
      <c r="D1004" s="1893"/>
      <c r="E1004" s="1880" t="s">
        <v>911</v>
      </c>
      <c r="F1004" s="1881"/>
      <c r="G1004" s="1895">
        <v>250000</v>
      </c>
      <c r="H1004" s="1896"/>
      <c r="I1004" s="1897"/>
      <c r="J1004" s="202" t="s">
        <v>121</v>
      </c>
      <c r="K1004" s="1895">
        <v>250000</v>
      </c>
      <c r="L1004" s="1896"/>
      <c r="M1004" s="1897"/>
      <c r="N1004" s="202" t="s">
        <v>121</v>
      </c>
      <c r="O1004" s="1895">
        <v>250000</v>
      </c>
      <c r="P1004" s="1896"/>
      <c r="Q1004" s="1897"/>
      <c r="R1004" s="203" t="s">
        <v>121</v>
      </c>
      <c r="Z1004" s="421"/>
    </row>
    <row r="1005" spans="2:26" ht="18.95" customHeight="1">
      <c r="D1005" s="1894"/>
      <c r="E1005" s="1882" t="s">
        <v>912</v>
      </c>
      <c r="F1005" s="1883"/>
      <c r="G1005" s="1895">
        <v>250000</v>
      </c>
      <c r="H1005" s="1896"/>
      <c r="I1005" s="1897"/>
      <c r="J1005" s="205" t="s">
        <v>121</v>
      </c>
      <c r="K1005" s="1895">
        <v>250000</v>
      </c>
      <c r="L1005" s="1896"/>
      <c r="M1005" s="1897"/>
      <c r="N1005" s="205" t="s">
        <v>121</v>
      </c>
      <c r="O1005" s="1895">
        <v>250000</v>
      </c>
      <c r="P1005" s="1896"/>
      <c r="Q1005" s="1897"/>
      <c r="R1005" s="204" t="s">
        <v>121</v>
      </c>
      <c r="Z1005" s="421"/>
    </row>
    <row r="1006" spans="2:26" ht="18.95" customHeight="1">
      <c r="D1006" s="1884" t="s">
        <v>290</v>
      </c>
      <c r="E1006" s="1887" t="s">
        <v>907</v>
      </c>
      <c r="F1006" s="1888"/>
      <c r="G1006" s="1889">
        <v>150000</v>
      </c>
      <c r="H1006" s="1890"/>
      <c r="I1006" s="1891"/>
      <c r="J1006" s="201" t="s">
        <v>121</v>
      </c>
      <c r="K1006" s="1889">
        <v>150000</v>
      </c>
      <c r="L1006" s="1890"/>
      <c r="M1006" s="1891"/>
      <c r="N1006" s="201" t="s">
        <v>121</v>
      </c>
      <c r="O1006" s="1889">
        <v>150000</v>
      </c>
      <c r="P1006" s="1890"/>
      <c r="Q1006" s="1891"/>
      <c r="R1006" s="200" t="s">
        <v>121</v>
      </c>
      <c r="Z1006" s="421"/>
    </row>
    <row r="1007" spans="2:26" ht="16.5" customHeight="1">
      <c r="C1007" s="13"/>
      <c r="D1007" s="1885"/>
      <c r="E1007" s="1880" t="s">
        <v>908</v>
      </c>
      <c r="F1007" s="1881"/>
      <c r="G1007" s="1877"/>
      <c r="H1007" s="1878"/>
      <c r="I1007" s="1879"/>
      <c r="J1007" s="202" t="s">
        <v>121</v>
      </c>
      <c r="K1007" s="1877"/>
      <c r="L1007" s="1878"/>
      <c r="M1007" s="1879"/>
      <c r="N1007" s="202" t="s">
        <v>121</v>
      </c>
      <c r="O1007" s="1877"/>
      <c r="P1007" s="1878"/>
      <c r="Q1007" s="1879"/>
      <c r="R1007" s="203" t="s">
        <v>121</v>
      </c>
      <c r="Z1007" s="421"/>
    </row>
    <row r="1008" spans="2:26" ht="18.95" customHeight="1">
      <c r="D1008" s="1885"/>
      <c r="E1008" s="1875"/>
      <c r="F1008" s="1876"/>
      <c r="G1008" s="1877"/>
      <c r="H1008" s="1878"/>
      <c r="I1008" s="1879"/>
      <c r="J1008" s="202" t="s">
        <v>121</v>
      </c>
      <c r="K1008" s="1877"/>
      <c r="L1008" s="1878"/>
      <c r="M1008" s="1879"/>
      <c r="N1008" s="202" t="s">
        <v>121</v>
      </c>
      <c r="O1008" s="1877"/>
      <c r="P1008" s="1878"/>
      <c r="Q1008" s="1879"/>
      <c r="R1008" s="203" t="s">
        <v>121</v>
      </c>
      <c r="Z1008" s="421"/>
    </row>
    <row r="1009" spans="2:26" ht="18.95" customHeight="1">
      <c r="D1009" s="1886"/>
      <c r="E1009" s="1870"/>
      <c r="F1009" s="1871"/>
      <c r="G1009" s="1872"/>
      <c r="H1009" s="1873"/>
      <c r="I1009" s="1874"/>
      <c r="J1009" s="205" t="s">
        <v>121</v>
      </c>
      <c r="K1009" s="1872"/>
      <c r="L1009" s="1873"/>
      <c r="M1009" s="1874"/>
      <c r="N1009" s="205" t="s">
        <v>121</v>
      </c>
      <c r="O1009" s="1872"/>
      <c r="P1009" s="1873"/>
      <c r="Q1009" s="1874"/>
      <c r="R1009" s="204" t="s">
        <v>121</v>
      </c>
      <c r="Z1009" s="421"/>
    </row>
    <row r="1010" spans="2:26" ht="16.5" customHeight="1">
      <c r="E1010" s="2" t="s">
        <v>1485</v>
      </c>
      <c r="Z1010" s="421"/>
    </row>
    <row r="1011" spans="2:26" ht="12" customHeight="1">
      <c r="E1011" s="5"/>
      <c r="Z1011" s="421"/>
    </row>
    <row r="1012" spans="2:26" ht="16.5" customHeight="1">
      <c r="C1012" s="13" t="s">
        <v>913</v>
      </c>
      <c r="Z1012" s="421"/>
    </row>
    <row r="1013" spans="2:26" ht="18.95" customHeight="1">
      <c r="D1013" s="1623"/>
      <c r="E1013" s="1623"/>
      <c r="F1013" s="1623"/>
      <c r="G1013" s="1862" t="s">
        <v>291</v>
      </c>
      <c r="H1013" s="1863"/>
      <c r="I1013" s="1862" t="s">
        <v>292</v>
      </c>
      <c r="J1013" s="1863"/>
      <c r="K1013" s="1643" t="s">
        <v>303</v>
      </c>
      <c r="L1013" s="1679"/>
      <c r="M1013" s="1851" t="s">
        <v>577</v>
      </c>
      <c r="N1013" s="1752"/>
      <c r="O1013" s="1752"/>
      <c r="P1013" s="1752"/>
      <c r="Q1013" s="1752"/>
      <c r="R1013" s="1752"/>
      <c r="S1013" s="1753"/>
      <c r="Z1013" s="421" t="s">
        <v>1571</v>
      </c>
    </row>
    <row r="1014" spans="2:26" ht="16.5" customHeight="1">
      <c r="D1014" s="1623"/>
      <c r="E1014" s="1623"/>
      <c r="F1014" s="1623"/>
      <c r="G1014" s="1864"/>
      <c r="H1014" s="1865"/>
      <c r="I1014" s="1864"/>
      <c r="J1014" s="1865"/>
      <c r="K1014" s="1869" t="s">
        <v>293</v>
      </c>
      <c r="L1014" s="1867"/>
      <c r="M1014" s="1867"/>
      <c r="N1014" s="1867" t="s">
        <v>294</v>
      </c>
      <c r="O1014" s="1867"/>
      <c r="P1014" s="1867"/>
      <c r="Q1014" s="1867" t="s">
        <v>295</v>
      </c>
      <c r="R1014" s="1867"/>
      <c r="S1014" s="1868"/>
      <c r="Z1014" s="421"/>
    </row>
    <row r="1015" spans="2:26" ht="18.95" customHeight="1">
      <c r="D1015" s="1650" t="s">
        <v>914</v>
      </c>
      <c r="E1015" s="1650"/>
      <c r="F1015" s="1650"/>
      <c r="G1015" s="1646" t="s">
        <v>562</v>
      </c>
      <c r="H1015" s="1646"/>
      <c r="I1015" s="1646" t="s">
        <v>565</v>
      </c>
      <c r="J1015" s="1646"/>
      <c r="K1015" s="1859" t="s">
        <v>611</v>
      </c>
      <c r="L1015" s="1860"/>
      <c r="M1015" s="1860"/>
      <c r="N1015" s="1860" t="s">
        <v>611</v>
      </c>
      <c r="O1015" s="1860"/>
      <c r="P1015" s="1860"/>
      <c r="Q1015" s="1860" t="s">
        <v>564</v>
      </c>
      <c r="R1015" s="1860"/>
      <c r="S1015" s="1861"/>
      <c r="Z1015" s="421" t="s">
        <v>1608</v>
      </c>
    </row>
    <row r="1016" spans="2:26" ht="16.5" customHeight="1">
      <c r="E1016" s="2" t="s">
        <v>917</v>
      </c>
      <c r="Z1016" s="421"/>
    </row>
    <row r="1017" spans="2:26" ht="9.6" customHeight="1">
      <c r="Z1017" s="421"/>
    </row>
    <row r="1018" spans="2:26" ht="16.5" customHeight="1">
      <c r="C1018" s="13" t="s">
        <v>915</v>
      </c>
      <c r="Z1018" s="421"/>
    </row>
    <row r="1019" spans="2:26" ht="19.5" customHeight="1">
      <c r="D1019" s="1623"/>
      <c r="E1019" s="1623"/>
      <c r="F1019" s="1623"/>
      <c r="G1019" s="1862" t="s">
        <v>291</v>
      </c>
      <c r="H1019" s="1863"/>
      <c r="I1019" s="1862" t="s">
        <v>292</v>
      </c>
      <c r="J1019" s="1863"/>
      <c r="K1019" s="1643" t="s">
        <v>303</v>
      </c>
      <c r="L1019" s="1679"/>
      <c r="M1019" s="1851" t="s">
        <v>612</v>
      </c>
      <c r="N1019" s="1752"/>
      <c r="O1019" s="1752"/>
      <c r="P1019" s="1752"/>
      <c r="Q1019" s="1752"/>
      <c r="R1019" s="1752"/>
      <c r="S1019" s="1753"/>
      <c r="Z1019" s="421" t="s">
        <v>1571</v>
      </c>
    </row>
    <row r="1020" spans="2:26" ht="16.5" customHeight="1">
      <c r="D1020" s="1623"/>
      <c r="E1020" s="1623"/>
      <c r="F1020" s="1623"/>
      <c r="G1020" s="1864"/>
      <c r="H1020" s="1865"/>
      <c r="I1020" s="1864"/>
      <c r="J1020" s="1865"/>
      <c r="K1020" s="1866" t="s">
        <v>293</v>
      </c>
      <c r="L1020" s="1867"/>
      <c r="M1020" s="1867"/>
      <c r="N1020" s="1867" t="s">
        <v>294</v>
      </c>
      <c r="O1020" s="1867"/>
      <c r="P1020" s="1867"/>
      <c r="Q1020" s="1867" t="s">
        <v>295</v>
      </c>
      <c r="R1020" s="1867"/>
      <c r="S1020" s="1868"/>
      <c r="Z1020" s="421"/>
    </row>
    <row r="1021" spans="2:26" ht="18.600000000000001" customHeight="1">
      <c r="D1021" s="1650" t="s">
        <v>916</v>
      </c>
      <c r="E1021" s="1650"/>
      <c r="F1021" s="1650"/>
      <c r="G1021" s="1646" t="s">
        <v>562</v>
      </c>
      <c r="H1021" s="1646"/>
      <c r="I1021" s="1646" t="s">
        <v>565</v>
      </c>
      <c r="J1021" s="1646"/>
      <c r="K1021" s="1859"/>
      <c r="L1021" s="1860"/>
      <c r="M1021" s="1860"/>
      <c r="N1021" s="1860"/>
      <c r="O1021" s="1860"/>
      <c r="P1021" s="1860"/>
      <c r="Q1021" s="1860"/>
      <c r="R1021" s="1860"/>
      <c r="S1021" s="1861"/>
      <c r="Z1021" s="421" t="s">
        <v>1608</v>
      </c>
    </row>
    <row r="1022" spans="2:26" ht="16.5" customHeight="1">
      <c r="E1022" s="2" t="s">
        <v>918</v>
      </c>
      <c r="Z1022" s="421"/>
    </row>
    <row r="1023" spans="2:26" ht="9.6" customHeight="1">
      <c r="Z1023" s="421"/>
    </row>
    <row r="1024" spans="2:26" ht="16.5" customHeight="1">
      <c r="B1024" s="12" t="s">
        <v>296</v>
      </c>
      <c r="Z1024" s="421"/>
    </row>
    <row r="1025" spans="2:26" ht="16.5" customHeight="1">
      <c r="C1025" s="13" t="s">
        <v>297</v>
      </c>
      <c r="Z1025" s="421"/>
    </row>
    <row r="1026" spans="2:26" ht="24" customHeight="1">
      <c r="D1026" s="1650"/>
      <c r="E1026" s="1650"/>
      <c r="F1026" s="1650"/>
      <c r="G1026" s="1855" t="s">
        <v>301</v>
      </c>
      <c r="H1026" s="1751"/>
      <c r="I1026" s="1751"/>
      <c r="J1026" s="1856"/>
      <c r="K1026" s="1857" t="s">
        <v>536</v>
      </c>
      <c r="L1026" s="1858"/>
      <c r="M1026" s="1690" t="s">
        <v>302</v>
      </c>
      <c r="N1026" s="1690"/>
      <c r="O1026" s="1690"/>
      <c r="P1026" s="1690"/>
      <c r="Q1026" s="1690"/>
      <c r="R1026" s="1690"/>
      <c r="S1026" s="1690"/>
      <c r="T1026" s="1690"/>
      <c r="Z1026" s="421"/>
    </row>
    <row r="1027" spans="2:26" ht="18.600000000000001" customHeight="1">
      <c r="D1027" s="1650" t="s">
        <v>298</v>
      </c>
      <c r="E1027" s="1650"/>
      <c r="F1027" s="1650"/>
      <c r="G1027" s="1850" t="s">
        <v>746</v>
      </c>
      <c r="H1027" s="1851"/>
      <c r="I1027" s="1752"/>
      <c r="J1027" s="1753"/>
      <c r="K1027" s="1730"/>
      <c r="L1027" s="1659"/>
      <c r="M1027" s="1731"/>
      <c r="N1027" s="1732"/>
      <c r="O1027" s="1732"/>
      <c r="P1027" s="1732"/>
      <c r="Q1027" s="1732"/>
      <c r="R1027" s="1732"/>
      <c r="S1027" s="1732"/>
      <c r="T1027" s="1733"/>
      <c r="Z1027" s="421" t="s">
        <v>1609</v>
      </c>
    </row>
    <row r="1028" spans="2:26" ht="18.600000000000001" customHeight="1">
      <c r="D1028" s="1650" t="s">
        <v>299</v>
      </c>
      <c r="E1028" s="1650"/>
      <c r="F1028" s="1650"/>
      <c r="G1028" s="1850" t="s">
        <v>747</v>
      </c>
      <c r="H1028" s="1851"/>
      <c r="I1028" s="1752"/>
      <c r="J1028" s="1753"/>
      <c r="K1028" s="1730" t="s">
        <v>570</v>
      </c>
      <c r="L1028" s="1659"/>
      <c r="M1028" s="1852" t="s">
        <v>1213</v>
      </c>
      <c r="N1028" s="1853"/>
      <c r="O1028" s="1853"/>
      <c r="P1028" s="1853"/>
      <c r="Q1028" s="1853"/>
      <c r="R1028" s="1853"/>
      <c r="S1028" s="1853"/>
      <c r="T1028" s="1854"/>
      <c r="Z1028" s="421" t="s">
        <v>1609</v>
      </c>
    </row>
    <row r="1029" spans="2:26" ht="18.600000000000001" customHeight="1">
      <c r="D1029" s="1650" t="s">
        <v>300</v>
      </c>
      <c r="E1029" s="1650"/>
      <c r="F1029" s="1650"/>
      <c r="G1029" s="1850" t="s">
        <v>747</v>
      </c>
      <c r="H1029" s="1851"/>
      <c r="I1029" s="1752"/>
      <c r="J1029" s="1753"/>
      <c r="K1029" s="1730" t="s">
        <v>570</v>
      </c>
      <c r="L1029" s="1659"/>
      <c r="M1029" s="1731" t="s">
        <v>1680</v>
      </c>
      <c r="N1029" s="1732"/>
      <c r="O1029" s="1732"/>
      <c r="P1029" s="1732"/>
      <c r="Q1029" s="1732"/>
      <c r="R1029" s="1732"/>
      <c r="S1029" s="1732"/>
      <c r="T1029" s="1733"/>
      <c r="Z1029" s="421" t="s">
        <v>1609</v>
      </c>
    </row>
    <row r="1030" spans="2:26" ht="16.5" customHeight="1">
      <c r="E1030" s="2" t="s">
        <v>919</v>
      </c>
      <c r="Z1030" s="421"/>
    </row>
    <row r="1031" spans="2:26" ht="16.5" customHeight="1">
      <c r="E1031" s="5" t="s">
        <v>521</v>
      </c>
      <c r="Z1031" s="421"/>
    </row>
    <row r="1032" spans="2:26" ht="16.5" customHeight="1">
      <c r="E1032" s="5" t="s">
        <v>1212</v>
      </c>
      <c r="Z1032" s="421"/>
    </row>
    <row r="1033" spans="2:26" ht="9.6" customHeight="1">
      <c r="Z1033" s="421"/>
    </row>
    <row r="1034" spans="2:26" ht="17.45" customHeight="1">
      <c r="P1034" s="1618" t="s">
        <v>772</v>
      </c>
      <c r="Q1034" s="1618"/>
      <c r="R1034" s="1618"/>
      <c r="S1034" s="1619" t="str">
        <f>$Q$12</f>
        <v>○△学校</v>
      </c>
      <c r="T1034" s="1619"/>
      <c r="U1034" s="1619"/>
      <c r="V1034" s="1619"/>
      <c r="W1034" s="1619"/>
      <c r="X1034" s="1619"/>
      <c r="Z1034" s="421"/>
    </row>
    <row r="1035" spans="2:26" ht="16.5" customHeight="1">
      <c r="B1035" s="12" t="s">
        <v>304</v>
      </c>
      <c r="Z1035" s="421"/>
    </row>
    <row r="1036" spans="2:26" ht="16.5" customHeight="1">
      <c r="C1036" s="13" t="s">
        <v>305</v>
      </c>
      <c r="Z1036" s="421"/>
    </row>
    <row r="1037" spans="2:26" ht="18.600000000000001" customHeight="1">
      <c r="D1037" s="1628"/>
      <c r="E1037" s="1628"/>
      <c r="F1037" s="1628"/>
      <c r="G1037" s="555" t="s">
        <v>1815</v>
      </c>
      <c r="H1037" s="89"/>
      <c r="I1037" s="89"/>
      <c r="J1037" s="76"/>
      <c r="K1037" s="1623" t="s">
        <v>313</v>
      </c>
      <c r="L1037" s="1623"/>
      <c r="M1037" s="1623"/>
      <c r="N1037" s="1623"/>
      <c r="O1037" s="1623"/>
      <c r="P1037" s="1623"/>
      <c r="Q1037" s="1623"/>
      <c r="R1037" s="1623"/>
      <c r="Z1037" s="421"/>
    </row>
    <row r="1038" spans="2:26" ht="18.600000000000001" customHeight="1">
      <c r="D1038" s="1628" t="s">
        <v>306</v>
      </c>
      <c r="E1038" s="1628"/>
      <c r="F1038" s="1702"/>
      <c r="G1038" s="1843">
        <v>1000000</v>
      </c>
      <c r="H1038" s="1844"/>
      <c r="I1038" s="1845"/>
      <c r="J1038" s="20" t="s">
        <v>121</v>
      </c>
      <c r="K1038" s="1849"/>
      <c r="L1038" s="1849"/>
      <c r="M1038" s="1849"/>
      <c r="N1038" s="1849"/>
      <c r="O1038" s="1849"/>
      <c r="P1038" s="1849"/>
      <c r="Q1038" s="1849"/>
      <c r="R1038" s="1849"/>
      <c r="Z1038" s="421"/>
    </row>
    <row r="1039" spans="2:26" ht="18.600000000000001" customHeight="1">
      <c r="D1039" s="1628" t="s">
        <v>307</v>
      </c>
      <c r="E1039" s="1628"/>
      <c r="F1039" s="1702"/>
      <c r="G1039" s="1843">
        <v>100000</v>
      </c>
      <c r="H1039" s="1844"/>
      <c r="I1039" s="1845"/>
      <c r="J1039" s="21" t="s">
        <v>121</v>
      </c>
      <c r="K1039" s="1731" t="s">
        <v>1708</v>
      </c>
      <c r="L1039" s="1732"/>
      <c r="M1039" s="1732"/>
      <c r="N1039" s="1732"/>
      <c r="O1039" s="1732"/>
      <c r="P1039" s="1732"/>
      <c r="Q1039" s="1732"/>
      <c r="R1039" s="1733"/>
      <c r="Z1039" s="421"/>
    </row>
    <row r="1040" spans="2:26" ht="18.600000000000001" customHeight="1">
      <c r="D1040" s="1628" t="s">
        <v>308</v>
      </c>
      <c r="E1040" s="1628"/>
      <c r="F1040" s="1702"/>
      <c r="G1040" s="1843">
        <v>200000</v>
      </c>
      <c r="H1040" s="1844"/>
      <c r="I1040" s="1845"/>
      <c r="J1040" s="21" t="s">
        <v>121</v>
      </c>
      <c r="K1040" s="1731" t="s">
        <v>1864</v>
      </c>
      <c r="L1040" s="1732"/>
      <c r="M1040" s="1732"/>
      <c r="N1040" s="1732"/>
      <c r="O1040" s="1732"/>
      <c r="P1040" s="1732"/>
      <c r="Q1040" s="1732"/>
      <c r="R1040" s="1733"/>
      <c r="Z1040" s="421"/>
    </row>
    <row r="1041" spans="3:26" ht="18.600000000000001" customHeight="1">
      <c r="D1041" s="1628" t="s">
        <v>309</v>
      </c>
      <c r="E1041" s="1628"/>
      <c r="F1041" s="1702"/>
      <c r="G1041" s="1843">
        <v>0</v>
      </c>
      <c r="H1041" s="1844"/>
      <c r="I1041" s="1845"/>
      <c r="J1041" s="21" t="s">
        <v>121</v>
      </c>
      <c r="K1041" s="1731"/>
      <c r="L1041" s="1732"/>
      <c r="M1041" s="1732"/>
      <c r="N1041" s="1732"/>
      <c r="O1041" s="1732"/>
      <c r="P1041" s="1732"/>
      <c r="Q1041" s="1732"/>
      <c r="R1041" s="1733"/>
      <c r="Z1041" s="421"/>
    </row>
    <row r="1042" spans="3:26" ht="18.600000000000001" customHeight="1">
      <c r="D1042" s="1628" t="s">
        <v>310</v>
      </c>
      <c r="E1042" s="1628"/>
      <c r="F1042" s="1702"/>
      <c r="G1042" s="1843">
        <v>400000</v>
      </c>
      <c r="H1042" s="1844"/>
      <c r="I1042" s="1845"/>
      <c r="J1042" s="21" t="s">
        <v>121</v>
      </c>
      <c r="K1042" s="1731" t="s">
        <v>1681</v>
      </c>
      <c r="L1042" s="1732"/>
      <c r="M1042" s="1732"/>
      <c r="N1042" s="1732"/>
      <c r="O1042" s="1732"/>
      <c r="P1042" s="1732"/>
      <c r="Q1042" s="1732"/>
      <c r="R1042" s="1733"/>
      <c r="Z1042" s="421"/>
    </row>
    <row r="1043" spans="3:26" ht="18.600000000000001" customHeight="1">
      <c r="D1043" s="1628" t="s">
        <v>311</v>
      </c>
      <c r="E1043" s="1628"/>
      <c r="F1043" s="1702"/>
      <c r="G1043" s="1843">
        <v>100000</v>
      </c>
      <c r="H1043" s="1844"/>
      <c r="I1043" s="1845"/>
      <c r="J1043" s="21" t="s">
        <v>121</v>
      </c>
      <c r="K1043" s="1731" t="s">
        <v>1682</v>
      </c>
      <c r="L1043" s="1732"/>
      <c r="M1043" s="1732"/>
      <c r="N1043" s="1732"/>
      <c r="O1043" s="1732"/>
      <c r="P1043" s="1732"/>
      <c r="Q1043" s="1732"/>
      <c r="R1043" s="1733"/>
      <c r="Z1043" s="421"/>
    </row>
    <row r="1044" spans="3:26" ht="18.600000000000001" customHeight="1">
      <c r="D1044" s="1628" t="s">
        <v>312</v>
      </c>
      <c r="E1044" s="1628"/>
      <c r="F1044" s="1702"/>
      <c r="G1044" s="1843">
        <v>0</v>
      </c>
      <c r="H1044" s="1844"/>
      <c r="I1044" s="1845"/>
      <c r="J1044" s="21" t="s">
        <v>121</v>
      </c>
      <c r="K1044" s="1731"/>
      <c r="L1044" s="1732"/>
      <c r="M1044" s="1732"/>
      <c r="N1044" s="1732"/>
      <c r="O1044" s="1732"/>
      <c r="P1044" s="1732"/>
      <c r="Q1044" s="1732"/>
      <c r="R1044" s="1733"/>
      <c r="Z1044" s="421"/>
    </row>
    <row r="1045" spans="3:26" ht="16.5" customHeight="1">
      <c r="E1045" s="2" t="s">
        <v>920</v>
      </c>
      <c r="Z1045" s="421"/>
    </row>
    <row r="1046" spans="3:26" ht="16.5" customHeight="1">
      <c r="E1046" s="147" t="s">
        <v>1486</v>
      </c>
      <c r="Z1046" s="421"/>
    </row>
    <row r="1047" spans="3:26" ht="17.100000000000001" customHeight="1">
      <c r="Z1047" s="421"/>
    </row>
    <row r="1048" spans="3:26" ht="16.5" customHeight="1">
      <c r="C1048" s="13" t="s">
        <v>314</v>
      </c>
      <c r="Z1048" s="421"/>
    </row>
    <row r="1049" spans="3:26" ht="19.5" customHeight="1">
      <c r="D1049" s="23" t="s">
        <v>1816</v>
      </c>
      <c r="E1049" s="50"/>
      <c r="F1049" s="50"/>
      <c r="G1049" s="50"/>
      <c r="H1049" s="50"/>
      <c r="I1049" s="50"/>
      <c r="J1049" s="50"/>
      <c r="K1049" s="50"/>
      <c r="L1049" s="50"/>
      <c r="M1049" s="50"/>
      <c r="N1049" s="1843">
        <v>100</v>
      </c>
      <c r="O1049" s="1844"/>
      <c r="P1049" s="1846"/>
      <c r="Q1049" s="1847" t="s">
        <v>1214</v>
      </c>
      <c r="R1049" s="1627"/>
      <c r="Z1049" s="421"/>
    </row>
    <row r="1050" spans="3:26" ht="6" customHeight="1">
      <c r="Z1050" s="421"/>
    </row>
    <row r="1051" spans="3:26" ht="42.95" customHeight="1">
      <c r="D1051" s="1623"/>
      <c r="E1051" s="1623"/>
      <c r="F1051" s="1623"/>
      <c r="G1051" s="776" t="s">
        <v>1815</v>
      </c>
      <c r="H1051" s="776"/>
      <c r="I1051" s="776"/>
      <c r="J1051" s="776"/>
      <c r="K1051" s="1848" t="s">
        <v>1817</v>
      </c>
      <c r="L1051" s="1783"/>
      <c r="M1051" s="1783"/>
      <c r="N1051" s="1783"/>
      <c r="O1051" s="1783"/>
      <c r="P1051" s="1783"/>
      <c r="Q1051" s="1783"/>
      <c r="R1051" s="1783"/>
      <c r="S1051" s="1647" t="s">
        <v>319</v>
      </c>
      <c r="T1051" s="1647"/>
      <c r="U1051" s="1647"/>
      <c r="V1051" s="1650"/>
      <c r="W1051" s="1722" t="s">
        <v>320</v>
      </c>
      <c r="X1051" s="1722"/>
      <c r="Z1051" s="421"/>
    </row>
    <row r="1052" spans="3:26" ht="16.5" customHeight="1">
      <c r="D1052" s="1735" t="s">
        <v>315</v>
      </c>
      <c r="E1052" s="1736"/>
      <c r="F1052" s="1737"/>
      <c r="G1052" s="1831">
        <v>1500000</v>
      </c>
      <c r="H1052" s="1832"/>
      <c r="I1052" s="1832"/>
      <c r="J1052" s="1759" t="s">
        <v>121</v>
      </c>
      <c r="K1052" s="1835" t="s">
        <v>1215</v>
      </c>
      <c r="L1052" s="1835"/>
      <c r="M1052" s="1835"/>
      <c r="N1052" s="1835"/>
      <c r="O1052" s="1835"/>
      <c r="P1052" s="1835"/>
      <c r="Q1052" s="1835"/>
      <c r="R1052" s="1835"/>
      <c r="S1052" s="1836">
        <v>1100000</v>
      </c>
      <c r="T1052" s="1836"/>
      <c r="U1052" s="1836"/>
      <c r="V1052" s="44" t="s">
        <v>121</v>
      </c>
      <c r="W1052" s="1837" t="s">
        <v>570</v>
      </c>
      <c r="X1052" s="1837"/>
      <c r="Z1052" s="421" t="s">
        <v>1529</v>
      </c>
    </row>
    <row r="1053" spans="3:26" ht="16.5" customHeight="1">
      <c r="D1053" s="1840"/>
      <c r="E1053" s="1841"/>
      <c r="F1053" s="1842"/>
      <c r="G1053" s="1833"/>
      <c r="H1053" s="1834"/>
      <c r="I1053" s="1834"/>
      <c r="J1053" s="1834"/>
      <c r="K1053" s="1838"/>
      <c r="L1053" s="1838"/>
      <c r="M1053" s="1838"/>
      <c r="N1053" s="1838"/>
      <c r="O1053" s="1838"/>
      <c r="P1053" s="1838"/>
      <c r="Q1053" s="1838"/>
      <c r="R1053" s="1838"/>
      <c r="S1053" s="1839"/>
      <c r="T1053" s="1839"/>
      <c r="U1053" s="1839"/>
      <c r="V1053" s="46" t="s">
        <v>121</v>
      </c>
      <c r="W1053" s="1827"/>
      <c r="X1053" s="1827"/>
      <c r="Z1053" s="421" t="s">
        <v>1529</v>
      </c>
    </row>
    <row r="1054" spans="3:26" ht="16.5" customHeight="1">
      <c r="D1054" s="1738"/>
      <c r="E1054" s="1712"/>
      <c r="F1054" s="1739"/>
      <c r="G1054" s="1746"/>
      <c r="H1054" s="1674"/>
      <c r="I1054" s="1674"/>
      <c r="J1054" s="1674"/>
      <c r="K1054" s="1828"/>
      <c r="L1054" s="1828"/>
      <c r="M1054" s="1828"/>
      <c r="N1054" s="1828"/>
      <c r="O1054" s="1828"/>
      <c r="P1054" s="1828"/>
      <c r="Q1054" s="1828"/>
      <c r="R1054" s="1828"/>
      <c r="S1054" s="1829"/>
      <c r="T1054" s="1829"/>
      <c r="U1054" s="1829"/>
      <c r="V1054" s="48" t="s">
        <v>121</v>
      </c>
      <c r="W1054" s="1830"/>
      <c r="X1054" s="1830"/>
      <c r="Z1054" s="421" t="s">
        <v>1529</v>
      </c>
    </row>
    <row r="1055" spans="3:26" ht="16.5" customHeight="1">
      <c r="D1055" s="1735" t="s">
        <v>316</v>
      </c>
      <c r="E1055" s="1736"/>
      <c r="F1055" s="1737"/>
      <c r="G1055" s="1831">
        <v>0</v>
      </c>
      <c r="H1055" s="1832"/>
      <c r="I1055" s="1832"/>
      <c r="J1055" s="1759" t="s">
        <v>121</v>
      </c>
      <c r="K1055" s="1835"/>
      <c r="L1055" s="1835"/>
      <c r="M1055" s="1835"/>
      <c r="N1055" s="1835"/>
      <c r="O1055" s="1835"/>
      <c r="P1055" s="1835"/>
      <c r="Q1055" s="1835"/>
      <c r="R1055" s="1835"/>
      <c r="S1055" s="1836"/>
      <c r="T1055" s="1836"/>
      <c r="U1055" s="1836"/>
      <c r="V1055" s="44" t="s">
        <v>121</v>
      </c>
      <c r="W1055" s="1837"/>
      <c r="X1055" s="1837"/>
      <c r="Z1055" s="421" t="s">
        <v>1529</v>
      </c>
    </row>
    <row r="1056" spans="3:26" ht="16.5" customHeight="1">
      <c r="D1056" s="1840"/>
      <c r="E1056" s="1841"/>
      <c r="F1056" s="1842"/>
      <c r="G1056" s="1833"/>
      <c r="H1056" s="1834"/>
      <c r="I1056" s="1834"/>
      <c r="J1056" s="1834"/>
      <c r="K1056" s="1838"/>
      <c r="L1056" s="1838"/>
      <c r="M1056" s="1838"/>
      <c r="N1056" s="1838"/>
      <c r="O1056" s="1838"/>
      <c r="P1056" s="1838"/>
      <c r="Q1056" s="1838"/>
      <c r="R1056" s="1838"/>
      <c r="S1056" s="1839"/>
      <c r="T1056" s="1839"/>
      <c r="U1056" s="1839"/>
      <c r="V1056" s="46" t="s">
        <v>121</v>
      </c>
      <c r="W1056" s="1827"/>
      <c r="X1056" s="1827"/>
      <c r="Z1056" s="421" t="s">
        <v>1529</v>
      </c>
    </row>
    <row r="1057" spans="2:26" ht="16.5" customHeight="1">
      <c r="D1057" s="1738"/>
      <c r="E1057" s="1712"/>
      <c r="F1057" s="1739"/>
      <c r="G1057" s="1746"/>
      <c r="H1057" s="1674"/>
      <c r="I1057" s="1674"/>
      <c r="J1057" s="1674"/>
      <c r="K1057" s="1828"/>
      <c r="L1057" s="1828"/>
      <c r="M1057" s="1828"/>
      <c r="N1057" s="1828"/>
      <c r="O1057" s="1828"/>
      <c r="P1057" s="1828"/>
      <c r="Q1057" s="1828"/>
      <c r="R1057" s="1828"/>
      <c r="S1057" s="1829"/>
      <c r="T1057" s="1829"/>
      <c r="U1057" s="1829"/>
      <c r="V1057" s="48" t="s">
        <v>121</v>
      </c>
      <c r="W1057" s="1830"/>
      <c r="X1057" s="1830"/>
      <c r="Z1057" s="421" t="s">
        <v>1529</v>
      </c>
    </row>
    <row r="1058" spans="2:26" ht="16.5" customHeight="1">
      <c r="D1058" s="1735" t="s">
        <v>317</v>
      </c>
      <c r="E1058" s="1736"/>
      <c r="F1058" s="1737"/>
      <c r="G1058" s="1831">
        <v>0</v>
      </c>
      <c r="H1058" s="1832"/>
      <c r="I1058" s="1832"/>
      <c r="J1058" s="1759" t="s">
        <v>121</v>
      </c>
      <c r="K1058" s="1835"/>
      <c r="L1058" s="1835"/>
      <c r="M1058" s="1835"/>
      <c r="N1058" s="1835"/>
      <c r="O1058" s="1835"/>
      <c r="P1058" s="1835"/>
      <c r="Q1058" s="1835"/>
      <c r="R1058" s="1835"/>
      <c r="S1058" s="1836"/>
      <c r="T1058" s="1836"/>
      <c r="U1058" s="1836"/>
      <c r="V1058" s="44" t="s">
        <v>121</v>
      </c>
      <c r="W1058" s="1837"/>
      <c r="X1058" s="1837"/>
      <c r="Z1058" s="421" t="s">
        <v>1529</v>
      </c>
    </row>
    <row r="1059" spans="2:26" ht="16.5" customHeight="1">
      <c r="D1059" s="1840"/>
      <c r="E1059" s="1841"/>
      <c r="F1059" s="1842"/>
      <c r="G1059" s="1833"/>
      <c r="H1059" s="1834"/>
      <c r="I1059" s="1834"/>
      <c r="J1059" s="1834"/>
      <c r="K1059" s="1838"/>
      <c r="L1059" s="1838"/>
      <c r="M1059" s="1838"/>
      <c r="N1059" s="1838"/>
      <c r="O1059" s="1838"/>
      <c r="P1059" s="1838"/>
      <c r="Q1059" s="1838"/>
      <c r="R1059" s="1838"/>
      <c r="S1059" s="1839"/>
      <c r="T1059" s="1839"/>
      <c r="U1059" s="1839"/>
      <c r="V1059" s="46" t="s">
        <v>121</v>
      </c>
      <c r="W1059" s="1827"/>
      <c r="X1059" s="1827"/>
      <c r="Z1059" s="421" t="s">
        <v>1529</v>
      </c>
    </row>
    <row r="1060" spans="2:26" ht="16.5" customHeight="1">
      <c r="D1060" s="1738"/>
      <c r="E1060" s="1712"/>
      <c r="F1060" s="1739"/>
      <c r="G1060" s="1746"/>
      <c r="H1060" s="1674"/>
      <c r="I1060" s="1674"/>
      <c r="J1060" s="1674"/>
      <c r="K1060" s="1828"/>
      <c r="L1060" s="1828"/>
      <c r="M1060" s="1828"/>
      <c r="N1060" s="1828"/>
      <c r="O1060" s="1828"/>
      <c r="P1060" s="1828"/>
      <c r="Q1060" s="1828"/>
      <c r="R1060" s="1828"/>
      <c r="S1060" s="1829"/>
      <c r="T1060" s="1829"/>
      <c r="U1060" s="1829"/>
      <c r="V1060" s="48" t="s">
        <v>121</v>
      </c>
      <c r="W1060" s="1830"/>
      <c r="X1060" s="1830"/>
      <c r="Z1060" s="421" t="s">
        <v>1529</v>
      </c>
    </row>
    <row r="1061" spans="2:26" ht="16.5" customHeight="1">
      <c r="D1061" s="1623" t="s">
        <v>318</v>
      </c>
      <c r="E1061" s="1623"/>
      <c r="F1061" s="1623"/>
      <c r="G1061" s="1831">
        <v>200000</v>
      </c>
      <c r="H1061" s="1832"/>
      <c r="I1061" s="1832"/>
      <c r="J1061" s="1759" t="s">
        <v>121</v>
      </c>
      <c r="K1061" s="1835"/>
      <c r="L1061" s="1835"/>
      <c r="M1061" s="1835"/>
      <c r="N1061" s="1835"/>
      <c r="O1061" s="1835"/>
      <c r="P1061" s="1835"/>
      <c r="Q1061" s="1835"/>
      <c r="R1061" s="1835"/>
      <c r="S1061" s="1836"/>
      <c r="T1061" s="1836"/>
      <c r="U1061" s="1836"/>
      <c r="V1061" s="44" t="s">
        <v>121</v>
      </c>
      <c r="W1061" s="1837"/>
      <c r="X1061" s="1837"/>
      <c r="Z1061" s="421" t="s">
        <v>1529</v>
      </c>
    </row>
    <row r="1062" spans="2:26" ht="16.5" customHeight="1">
      <c r="D1062" s="1623"/>
      <c r="E1062" s="1623"/>
      <c r="F1062" s="1623"/>
      <c r="G1062" s="1833"/>
      <c r="H1062" s="1834"/>
      <c r="I1062" s="1834"/>
      <c r="J1062" s="1834"/>
      <c r="K1062" s="1838"/>
      <c r="L1062" s="1838"/>
      <c r="M1062" s="1838"/>
      <c r="N1062" s="1838"/>
      <c r="O1062" s="1838"/>
      <c r="P1062" s="1838"/>
      <c r="Q1062" s="1838"/>
      <c r="R1062" s="1838"/>
      <c r="S1062" s="1839"/>
      <c r="T1062" s="1839"/>
      <c r="U1062" s="1839"/>
      <c r="V1062" s="46" t="s">
        <v>121</v>
      </c>
      <c r="W1062" s="1827"/>
      <c r="X1062" s="1827"/>
      <c r="Z1062" s="421" t="s">
        <v>1529</v>
      </c>
    </row>
    <row r="1063" spans="2:26" ht="16.5" customHeight="1">
      <c r="D1063" s="1623"/>
      <c r="E1063" s="1623"/>
      <c r="F1063" s="1623"/>
      <c r="G1063" s="1746"/>
      <c r="H1063" s="1674"/>
      <c r="I1063" s="1674"/>
      <c r="J1063" s="1674"/>
      <c r="K1063" s="1828"/>
      <c r="L1063" s="1828"/>
      <c r="M1063" s="1828"/>
      <c r="N1063" s="1828"/>
      <c r="O1063" s="1828"/>
      <c r="P1063" s="1828"/>
      <c r="Q1063" s="1828"/>
      <c r="R1063" s="1828"/>
      <c r="S1063" s="1829"/>
      <c r="T1063" s="1829"/>
      <c r="U1063" s="1829"/>
      <c r="V1063" s="48" t="s">
        <v>121</v>
      </c>
      <c r="W1063" s="1830"/>
      <c r="X1063" s="1830"/>
      <c r="Z1063" s="421" t="s">
        <v>1529</v>
      </c>
    </row>
    <row r="1064" spans="2:26" ht="16.5" customHeight="1">
      <c r="E1064" s="2" t="s">
        <v>321</v>
      </c>
      <c r="Z1064" s="421"/>
    </row>
    <row r="1065" spans="2:26" ht="16.5" customHeight="1">
      <c r="E1065" s="5" t="s">
        <v>522</v>
      </c>
      <c r="Z1065" s="421"/>
    </row>
    <row r="1066" spans="2:26" ht="16.5" customHeight="1">
      <c r="E1066" s="5" t="s">
        <v>322</v>
      </c>
      <c r="Z1066" s="421"/>
    </row>
    <row r="1067" spans="2:26" ht="12" customHeight="1">
      <c r="Z1067" s="421"/>
    </row>
    <row r="1068" spans="2:26" ht="17.45" customHeight="1">
      <c r="P1068" s="1618" t="s">
        <v>772</v>
      </c>
      <c r="Q1068" s="1618"/>
      <c r="R1068" s="1618"/>
      <c r="S1068" s="1619" t="str">
        <f>$Q$12</f>
        <v>○△学校</v>
      </c>
      <c r="T1068" s="1619"/>
      <c r="U1068" s="1619"/>
      <c r="V1068" s="1619"/>
      <c r="W1068" s="1619"/>
      <c r="X1068" s="1619"/>
      <c r="Z1068" s="421"/>
    </row>
    <row r="1069" spans="2:26" ht="16.5" customHeight="1">
      <c r="B1069" s="12" t="s">
        <v>1282</v>
      </c>
      <c r="Z1069" s="421"/>
    </row>
    <row r="1070" spans="2:26" ht="16.5" customHeight="1">
      <c r="C1070" s="62" t="s">
        <v>1818</v>
      </c>
      <c r="D1070" s="64"/>
      <c r="E1070" s="64"/>
      <c r="F1070" s="64"/>
      <c r="Z1070" s="421"/>
    </row>
    <row r="1071" spans="2:26" ht="16.5" customHeight="1">
      <c r="C1071" s="64"/>
      <c r="D1071" s="64" t="s">
        <v>1683</v>
      </c>
      <c r="E1071" s="64"/>
      <c r="F1071" s="64"/>
      <c r="Z1071" s="421"/>
    </row>
    <row r="1072" spans="2:26" ht="41.45" customHeight="1">
      <c r="D1072" s="1647" t="s">
        <v>1283</v>
      </c>
      <c r="E1072" s="1647"/>
      <c r="F1072" s="1647"/>
      <c r="G1072" s="1647"/>
      <c r="H1072" s="1647"/>
      <c r="I1072" s="1647"/>
      <c r="J1072" s="1647"/>
      <c r="K1072" s="1647" t="s">
        <v>151</v>
      </c>
      <c r="L1072" s="1647"/>
      <c r="M1072" s="1647"/>
      <c r="N1072" s="1650"/>
      <c r="O1072" s="1650" t="s">
        <v>323</v>
      </c>
      <c r="P1072" s="1650"/>
      <c r="Q1072" s="1650"/>
      <c r="R1072" s="1798" t="s">
        <v>324</v>
      </c>
      <c r="S1072" s="1799"/>
      <c r="Z1072" s="421"/>
    </row>
    <row r="1073" spans="3:26" ht="18.600000000000001" customHeight="1">
      <c r="D1073" s="1640"/>
      <c r="E1073" s="1640"/>
      <c r="F1073" s="1640"/>
      <c r="G1073" s="1640"/>
      <c r="H1073" s="1640"/>
      <c r="I1073" s="1640"/>
      <c r="J1073" s="1640"/>
      <c r="K1073" s="1823"/>
      <c r="L1073" s="1823"/>
      <c r="M1073" s="1823"/>
      <c r="N1073" s="20" t="s">
        <v>121</v>
      </c>
      <c r="O1073" s="1635"/>
      <c r="P1073" s="1635"/>
      <c r="Q1073" s="1624"/>
      <c r="R1073" s="529"/>
      <c r="S1073" s="20" t="s">
        <v>91</v>
      </c>
      <c r="Z1073" s="421" t="s">
        <v>1572</v>
      </c>
    </row>
    <row r="1074" spans="3:26" ht="18.600000000000001" customHeight="1">
      <c r="D1074" s="1640"/>
      <c r="E1074" s="1640"/>
      <c r="F1074" s="1640"/>
      <c r="G1074" s="1640"/>
      <c r="H1074" s="1640"/>
      <c r="I1074" s="1640"/>
      <c r="J1074" s="1640"/>
      <c r="K1074" s="1823"/>
      <c r="L1074" s="1823"/>
      <c r="M1074" s="1823"/>
      <c r="N1074" s="20" t="s">
        <v>121</v>
      </c>
      <c r="O1074" s="1635"/>
      <c r="P1074" s="1635"/>
      <c r="Q1074" s="1624"/>
      <c r="R1074" s="529"/>
      <c r="S1074" s="20" t="s">
        <v>91</v>
      </c>
      <c r="Z1074" s="421" t="s">
        <v>1572</v>
      </c>
    </row>
    <row r="1075" spans="3:26" ht="18.600000000000001" customHeight="1">
      <c r="D1075" s="1640"/>
      <c r="E1075" s="1640"/>
      <c r="F1075" s="1640"/>
      <c r="G1075" s="1640"/>
      <c r="H1075" s="1640"/>
      <c r="I1075" s="1640"/>
      <c r="J1075" s="1640"/>
      <c r="K1075" s="1823"/>
      <c r="L1075" s="1823"/>
      <c r="M1075" s="1823"/>
      <c r="N1075" s="20" t="s">
        <v>121</v>
      </c>
      <c r="O1075" s="1635"/>
      <c r="P1075" s="1635"/>
      <c r="Q1075" s="1624"/>
      <c r="R1075" s="529"/>
      <c r="S1075" s="20" t="s">
        <v>289</v>
      </c>
      <c r="Z1075" s="421" t="s">
        <v>1572</v>
      </c>
    </row>
    <row r="1076" spans="3:26" ht="18.600000000000001" customHeight="1">
      <c r="D1076" s="1640"/>
      <c r="E1076" s="1640"/>
      <c r="F1076" s="1640"/>
      <c r="G1076" s="1640"/>
      <c r="H1076" s="1640"/>
      <c r="I1076" s="1640"/>
      <c r="J1076" s="1640"/>
      <c r="K1076" s="1823"/>
      <c r="L1076" s="1823"/>
      <c r="M1076" s="1823"/>
      <c r="N1076" s="20" t="s">
        <v>121</v>
      </c>
      <c r="O1076" s="1635"/>
      <c r="P1076" s="1635"/>
      <c r="Q1076" s="1624"/>
      <c r="R1076" s="529"/>
      <c r="S1076" s="20" t="s">
        <v>289</v>
      </c>
      <c r="Z1076" s="421" t="s">
        <v>1572</v>
      </c>
    </row>
    <row r="1077" spans="3:26" ht="18.600000000000001" customHeight="1">
      <c r="D1077" s="1640"/>
      <c r="E1077" s="1640"/>
      <c r="F1077" s="1640"/>
      <c r="G1077" s="1640"/>
      <c r="H1077" s="1640"/>
      <c r="I1077" s="1640"/>
      <c r="J1077" s="1640"/>
      <c r="K1077" s="1823"/>
      <c r="L1077" s="1823"/>
      <c r="M1077" s="1823"/>
      <c r="N1077" s="20" t="s">
        <v>121</v>
      </c>
      <c r="O1077" s="1635"/>
      <c r="P1077" s="1635"/>
      <c r="Q1077" s="1624"/>
      <c r="R1077" s="529"/>
      <c r="S1077" s="20" t="s">
        <v>289</v>
      </c>
      <c r="Z1077" s="421" t="s">
        <v>1572</v>
      </c>
    </row>
    <row r="1078" spans="3:26" ht="18.600000000000001" customHeight="1">
      <c r="D1078" s="1640"/>
      <c r="E1078" s="1640"/>
      <c r="F1078" s="1640"/>
      <c r="G1078" s="1640"/>
      <c r="H1078" s="1640"/>
      <c r="I1078" s="1640"/>
      <c r="J1078" s="1640"/>
      <c r="K1078" s="1823"/>
      <c r="L1078" s="1823"/>
      <c r="M1078" s="1823"/>
      <c r="N1078" s="20" t="s">
        <v>121</v>
      </c>
      <c r="O1078" s="1635"/>
      <c r="P1078" s="1635"/>
      <c r="Q1078" s="1624"/>
      <c r="R1078" s="529"/>
      <c r="S1078" s="20" t="s">
        <v>289</v>
      </c>
      <c r="Z1078" s="421" t="s">
        <v>1572</v>
      </c>
    </row>
    <row r="1079" spans="3:26" ht="18.600000000000001" customHeight="1">
      <c r="D1079" s="1640"/>
      <c r="E1079" s="1640"/>
      <c r="F1079" s="1640"/>
      <c r="G1079" s="1640"/>
      <c r="H1079" s="1640"/>
      <c r="I1079" s="1640"/>
      <c r="J1079" s="1640"/>
      <c r="K1079" s="1823"/>
      <c r="L1079" s="1823"/>
      <c r="M1079" s="1823"/>
      <c r="N1079" s="20" t="s">
        <v>121</v>
      </c>
      <c r="O1079" s="1635"/>
      <c r="P1079" s="1635"/>
      <c r="Q1079" s="1624"/>
      <c r="R1079" s="529"/>
      <c r="S1079" s="20" t="s">
        <v>91</v>
      </c>
      <c r="Z1079" s="421" t="s">
        <v>1572</v>
      </c>
    </row>
    <row r="1080" spans="3:26" ht="18.600000000000001" customHeight="1">
      <c r="D1080" s="1640"/>
      <c r="E1080" s="1640"/>
      <c r="F1080" s="1640"/>
      <c r="G1080" s="1640"/>
      <c r="H1080" s="1640"/>
      <c r="I1080" s="1640"/>
      <c r="J1080" s="1640"/>
      <c r="K1080" s="1823"/>
      <c r="L1080" s="1823"/>
      <c r="M1080" s="1823"/>
      <c r="N1080" s="20" t="s">
        <v>121</v>
      </c>
      <c r="O1080" s="1635"/>
      <c r="P1080" s="1635"/>
      <c r="Q1080" s="1624"/>
      <c r="R1080" s="529"/>
      <c r="S1080" s="20" t="s">
        <v>91</v>
      </c>
      <c r="Z1080" s="421" t="s">
        <v>1572</v>
      </c>
    </row>
    <row r="1081" spans="3:26" ht="18.600000000000001" customHeight="1">
      <c r="D1081" s="1640"/>
      <c r="E1081" s="1640"/>
      <c r="F1081" s="1640"/>
      <c r="G1081" s="1640"/>
      <c r="H1081" s="1640"/>
      <c r="I1081" s="1640"/>
      <c r="J1081" s="1640"/>
      <c r="K1081" s="1823"/>
      <c r="L1081" s="1823"/>
      <c r="M1081" s="1823"/>
      <c r="N1081" s="20" t="s">
        <v>121</v>
      </c>
      <c r="O1081" s="1635"/>
      <c r="P1081" s="1635"/>
      <c r="Q1081" s="1624"/>
      <c r="R1081" s="529"/>
      <c r="S1081" s="20" t="s">
        <v>289</v>
      </c>
      <c r="Z1081" s="421" t="s">
        <v>1572</v>
      </c>
    </row>
    <row r="1082" spans="3:26" ht="18.600000000000001" customHeight="1">
      <c r="D1082" s="1640"/>
      <c r="E1082" s="1640"/>
      <c r="F1082" s="1640"/>
      <c r="G1082" s="1640"/>
      <c r="H1082" s="1640"/>
      <c r="I1082" s="1640"/>
      <c r="J1082" s="1640"/>
      <c r="K1082" s="1823"/>
      <c r="L1082" s="1823"/>
      <c r="M1082" s="1823"/>
      <c r="N1082" s="20" t="s">
        <v>121</v>
      </c>
      <c r="O1082" s="1635"/>
      <c r="P1082" s="1635"/>
      <c r="Q1082" s="1624"/>
      <c r="R1082" s="529"/>
      <c r="S1082" s="20" t="s">
        <v>289</v>
      </c>
      <c r="Z1082" s="421" t="s">
        <v>1572</v>
      </c>
    </row>
    <row r="1083" spans="3:26" ht="16.5" customHeight="1">
      <c r="E1083" s="2" t="s">
        <v>921</v>
      </c>
      <c r="Z1083" s="421"/>
    </row>
    <row r="1084" spans="3:26" ht="9.6" customHeight="1">
      <c r="Z1084" s="421"/>
    </row>
    <row r="1085" spans="3:26" ht="16.5" customHeight="1">
      <c r="C1085" s="62" t="s">
        <v>1819</v>
      </c>
      <c r="D1085" s="64"/>
      <c r="E1085" s="64"/>
      <c r="F1085" s="64"/>
      <c r="Z1085" s="421"/>
    </row>
    <row r="1086" spans="3:26" ht="16.5" customHeight="1">
      <c r="C1086" s="64"/>
      <c r="D1086" s="64" t="s">
        <v>1683</v>
      </c>
      <c r="E1086" s="64"/>
      <c r="F1086" s="64"/>
      <c r="Z1086" s="421"/>
    </row>
    <row r="1087" spans="3:26" ht="39.6" customHeight="1">
      <c r="D1087" s="1647" t="s">
        <v>325</v>
      </c>
      <c r="E1087" s="1647"/>
      <c r="F1087" s="1647"/>
      <c r="G1087" s="1647"/>
      <c r="H1087" s="1647"/>
      <c r="I1087" s="1647"/>
      <c r="J1087" s="1647"/>
      <c r="K1087" s="1647" t="s">
        <v>151</v>
      </c>
      <c r="L1087" s="1647"/>
      <c r="M1087" s="1647"/>
      <c r="N1087" s="1650"/>
      <c r="O1087" s="1650" t="s">
        <v>323</v>
      </c>
      <c r="P1087" s="1650"/>
      <c r="Q1087" s="1650"/>
      <c r="R1087" s="1798" t="s">
        <v>506</v>
      </c>
      <c r="S1087" s="1799"/>
      <c r="Z1087" s="421"/>
    </row>
    <row r="1088" spans="3:26" ht="18.95" customHeight="1">
      <c r="D1088" s="1640"/>
      <c r="E1088" s="1640"/>
      <c r="F1088" s="1640"/>
      <c r="G1088" s="1640"/>
      <c r="H1088" s="1640"/>
      <c r="I1088" s="1640"/>
      <c r="J1088" s="1640"/>
      <c r="K1088" s="1823"/>
      <c r="L1088" s="1823"/>
      <c r="M1088" s="1823"/>
      <c r="N1088" s="20" t="s">
        <v>121</v>
      </c>
      <c r="O1088" s="1635"/>
      <c r="P1088" s="1635"/>
      <c r="Q1088" s="1624"/>
      <c r="R1088" s="529"/>
      <c r="S1088" s="20" t="s">
        <v>91</v>
      </c>
      <c r="Z1088" s="421" t="s">
        <v>1573</v>
      </c>
    </row>
    <row r="1089" spans="4:26" ht="18.95" customHeight="1">
      <c r="D1089" s="1640"/>
      <c r="E1089" s="1640"/>
      <c r="F1089" s="1640"/>
      <c r="G1089" s="1640"/>
      <c r="H1089" s="1640"/>
      <c r="I1089" s="1640"/>
      <c r="J1089" s="1640"/>
      <c r="K1089" s="1823"/>
      <c r="L1089" s="1823"/>
      <c r="M1089" s="1823"/>
      <c r="N1089" s="20" t="s">
        <v>121</v>
      </c>
      <c r="O1089" s="1635"/>
      <c r="P1089" s="1635"/>
      <c r="Q1089" s="1624"/>
      <c r="R1089" s="529"/>
      <c r="S1089" s="20" t="s">
        <v>91</v>
      </c>
      <c r="Z1089" s="421" t="s">
        <v>1573</v>
      </c>
    </row>
    <row r="1090" spans="4:26" ht="18.95" customHeight="1">
      <c r="D1090" s="1640"/>
      <c r="E1090" s="1640"/>
      <c r="F1090" s="1640"/>
      <c r="G1090" s="1640"/>
      <c r="H1090" s="1640"/>
      <c r="I1090" s="1640"/>
      <c r="J1090" s="1640"/>
      <c r="K1090" s="1823"/>
      <c r="L1090" s="1823"/>
      <c r="M1090" s="1823"/>
      <c r="N1090" s="20" t="s">
        <v>121</v>
      </c>
      <c r="O1090" s="1635"/>
      <c r="P1090" s="1635"/>
      <c r="Q1090" s="1624"/>
      <c r="R1090" s="529"/>
      <c r="S1090" s="20" t="s">
        <v>289</v>
      </c>
      <c r="Z1090" s="421" t="s">
        <v>1573</v>
      </c>
    </row>
    <row r="1091" spans="4:26" ht="18.95" customHeight="1">
      <c r="D1091" s="1640"/>
      <c r="E1091" s="1640"/>
      <c r="F1091" s="1640"/>
      <c r="G1091" s="1640"/>
      <c r="H1091" s="1640"/>
      <c r="I1091" s="1640"/>
      <c r="J1091" s="1640"/>
      <c r="K1091" s="1823"/>
      <c r="L1091" s="1823"/>
      <c r="M1091" s="1823"/>
      <c r="N1091" s="20" t="s">
        <v>121</v>
      </c>
      <c r="O1091" s="1635"/>
      <c r="P1091" s="1635"/>
      <c r="Q1091" s="1624"/>
      <c r="R1091" s="529"/>
      <c r="S1091" s="20" t="s">
        <v>289</v>
      </c>
      <c r="Z1091" s="421" t="s">
        <v>1573</v>
      </c>
    </row>
    <row r="1092" spans="4:26" ht="18.95" customHeight="1">
      <c r="D1092" s="1640"/>
      <c r="E1092" s="1640"/>
      <c r="F1092" s="1640"/>
      <c r="G1092" s="1640"/>
      <c r="H1092" s="1640"/>
      <c r="I1092" s="1640"/>
      <c r="J1092" s="1640"/>
      <c r="K1092" s="1823"/>
      <c r="L1092" s="1823"/>
      <c r="M1092" s="1823"/>
      <c r="N1092" s="20" t="s">
        <v>121</v>
      </c>
      <c r="O1092" s="1635"/>
      <c r="P1092" s="1635"/>
      <c r="Q1092" s="1624"/>
      <c r="R1092" s="529"/>
      <c r="S1092" s="20" t="s">
        <v>289</v>
      </c>
      <c r="Z1092" s="421" t="s">
        <v>1573</v>
      </c>
    </row>
    <row r="1093" spans="4:26" ht="18.95" customHeight="1">
      <c r="D1093" s="1640"/>
      <c r="E1093" s="1640"/>
      <c r="F1093" s="1640"/>
      <c r="G1093" s="1640"/>
      <c r="H1093" s="1640"/>
      <c r="I1093" s="1640"/>
      <c r="J1093" s="1640"/>
      <c r="K1093" s="1823"/>
      <c r="L1093" s="1823"/>
      <c r="M1093" s="1823"/>
      <c r="N1093" s="20" t="s">
        <v>121</v>
      </c>
      <c r="O1093" s="1635"/>
      <c r="P1093" s="1635"/>
      <c r="Q1093" s="1624"/>
      <c r="R1093" s="529"/>
      <c r="S1093" s="20" t="s">
        <v>289</v>
      </c>
      <c r="Z1093" s="421" t="s">
        <v>1573</v>
      </c>
    </row>
    <row r="1094" spans="4:26" ht="18.95" customHeight="1">
      <c r="D1094" s="1640"/>
      <c r="E1094" s="1640"/>
      <c r="F1094" s="1640"/>
      <c r="G1094" s="1640"/>
      <c r="H1094" s="1640"/>
      <c r="I1094" s="1640"/>
      <c r="J1094" s="1640"/>
      <c r="K1094" s="1823"/>
      <c r="L1094" s="1823"/>
      <c r="M1094" s="1823"/>
      <c r="N1094" s="20" t="s">
        <v>121</v>
      </c>
      <c r="O1094" s="1635"/>
      <c r="P1094" s="1635"/>
      <c r="Q1094" s="1624"/>
      <c r="R1094" s="529"/>
      <c r="S1094" s="20" t="s">
        <v>289</v>
      </c>
      <c r="Z1094" s="421" t="s">
        <v>1573</v>
      </c>
    </row>
    <row r="1095" spans="4:26" ht="18.95" customHeight="1">
      <c r="D1095" s="1640"/>
      <c r="E1095" s="1640"/>
      <c r="F1095" s="1640"/>
      <c r="G1095" s="1640"/>
      <c r="H1095" s="1640"/>
      <c r="I1095" s="1640"/>
      <c r="J1095" s="1640"/>
      <c r="K1095" s="1823"/>
      <c r="L1095" s="1823"/>
      <c r="M1095" s="1823"/>
      <c r="N1095" s="20" t="s">
        <v>121</v>
      </c>
      <c r="O1095" s="1635"/>
      <c r="P1095" s="1635"/>
      <c r="Q1095" s="1624"/>
      <c r="R1095" s="529"/>
      <c r="S1095" s="20" t="s">
        <v>289</v>
      </c>
      <c r="Z1095" s="421" t="s">
        <v>1573</v>
      </c>
    </row>
    <row r="1096" spans="4:26" ht="18.95" customHeight="1">
      <c r="D1096" s="1640"/>
      <c r="E1096" s="1640"/>
      <c r="F1096" s="1640"/>
      <c r="G1096" s="1640"/>
      <c r="H1096" s="1640"/>
      <c r="I1096" s="1640"/>
      <c r="J1096" s="1640"/>
      <c r="K1096" s="1823"/>
      <c r="L1096" s="1823"/>
      <c r="M1096" s="1823"/>
      <c r="N1096" s="20" t="s">
        <v>121</v>
      </c>
      <c r="O1096" s="1635"/>
      <c r="P1096" s="1635"/>
      <c r="Q1096" s="1624"/>
      <c r="R1096" s="529"/>
      <c r="S1096" s="20" t="s">
        <v>289</v>
      </c>
      <c r="Z1096" s="421" t="s">
        <v>1573</v>
      </c>
    </row>
    <row r="1097" spans="4:26" ht="18.95" customHeight="1">
      <c r="D1097" s="1640"/>
      <c r="E1097" s="1640"/>
      <c r="F1097" s="1640"/>
      <c r="G1097" s="1640"/>
      <c r="H1097" s="1640"/>
      <c r="I1097" s="1640"/>
      <c r="J1097" s="1640"/>
      <c r="K1097" s="1823"/>
      <c r="L1097" s="1823"/>
      <c r="M1097" s="1823"/>
      <c r="N1097" s="20" t="s">
        <v>121</v>
      </c>
      <c r="O1097" s="1635"/>
      <c r="P1097" s="1635"/>
      <c r="Q1097" s="1624"/>
      <c r="R1097" s="529"/>
      <c r="S1097" s="20" t="s">
        <v>289</v>
      </c>
      <c r="Z1097" s="421" t="s">
        <v>1573</v>
      </c>
    </row>
    <row r="1098" spans="4:26" ht="18.95" customHeight="1">
      <c r="D1098" s="1640"/>
      <c r="E1098" s="1640"/>
      <c r="F1098" s="1640"/>
      <c r="G1098" s="1640"/>
      <c r="H1098" s="1640"/>
      <c r="I1098" s="1640"/>
      <c r="J1098" s="1640"/>
      <c r="K1098" s="1823"/>
      <c r="L1098" s="1823"/>
      <c r="M1098" s="1823"/>
      <c r="N1098" s="20" t="s">
        <v>121</v>
      </c>
      <c r="O1098" s="1635"/>
      <c r="P1098" s="1635"/>
      <c r="Q1098" s="1624"/>
      <c r="R1098" s="529"/>
      <c r="S1098" s="20" t="s">
        <v>289</v>
      </c>
      <c r="Z1098" s="421" t="s">
        <v>1573</v>
      </c>
    </row>
    <row r="1099" spans="4:26" ht="18.95" customHeight="1">
      <c r="D1099" s="1640"/>
      <c r="E1099" s="1640"/>
      <c r="F1099" s="1640"/>
      <c r="G1099" s="1640"/>
      <c r="H1099" s="1640"/>
      <c r="I1099" s="1640"/>
      <c r="J1099" s="1640"/>
      <c r="K1099" s="1823"/>
      <c r="L1099" s="1823"/>
      <c r="M1099" s="1823"/>
      <c r="N1099" s="20" t="s">
        <v>121</v>
      </c>
      <c r="O1099" s="1635"/>
      <c r="P1099" s="1635"/>
      <c r="Q1099" s="1624"/>
      <c r="R1099" s="529"/>
      <c r="S1099" s="20" t="s">
        <v>91</v>
      </c>
      <c r="Z1099" s="421" t="s">
        <v>1573</v>
      </c>
    </row>
    <row r="1100" spans="4:26" ht="18.95" customHeight="1">
      <c r="D1100" s="1640"/>
      <c r="E1100" s="1640"/>
      <c r="F1100" s="1640"/>
      <c r="G1100" s="1640"/>
      <c r="H1100" s="1640"/>
      <c r="I1100" s="1640"/>
      <c r="J1100" s="1640"/>
      <c r="K1100" s="1823"/>
      <c r="L1100" s="1823"/>
      <c r="M1100" s="1823"/>
      <c r="N1100" s="20" t="s">
        <v>121</v>
      </c>
      <c r="O1100" s="1635"/>
      <c r="P1100" s="1635"/>
      <c r="Q1100" s="1624"/>
      <c r="R1100" s="529"/>
      <c r="S1100" s="20" t="s">
        <v>91</v>
      </c>
      <c r="Z1100" s="421" t="s">
        <v>1573</v>
      </c>
    </row>
    <row r="1101" spans="4:26" ht="18.95" customHeight="1">
      <c r="D1101" s="1640"/>
      <c r="E1101" s="1640"/>
      <c r="F1101" s="1640"/>
      <c r="G1101" s="1640"/>
      <c r="H1101" s="1640"/>
      <c r="I1101" s="1640"/>
      <c r="J1101" s="1640"/>
      <c r="K1101" s="1823"/>
      <c r="L1101" s="1823"/>
      <c r="M1101" s="1823"/>
      <c r="N1101" s="20" t="s">
        <v>121</v>
      </c>
      <c r="O1101" s="1635"/>
      <c r="P1101" s="1635"/>
      <c r="Q1101" s="1624"/>
      <c r="R1101" s="529"/>
      <c r="S1101" s="20" t="s">
        <v>289</v>
      </c>
      <c r="Z1101" s="421" t="s">
        <v>1573</v>
      </c>
    </row>
    <row r="1102" spans="4:26" ht="18.95" customHeight="1">
      <c r="D1102" s="1640"/>
      <c r="E1102" s="1640"/>
      <c r="F1102" s="1640"/>
      <c r="G1102" s="1640"/>
      <c r="H1102" s="1640"/>
      <c r="I1102" s="1640"/>
      <c r="J1102" s="1640"/>
      <c r="K1102" s="1823"/>
      <c r="L1102" s="1823"/>
      <c r="M1102" s="1823"/>
      <c r="N1102" s="20" t="s">
        <v>121</v>
      </c>
      <c r="O1102" s="1635"/>
      <c r="P1102" s="1635"/>
      <c r="Q1102" s="1624"/>
      <c r="R1102" s="529"/>
      <c r="S1102" s="20" t="s">
        <v>289</v>
      </c>
      <c r="Z1102" s="421" t="s">
        <v>1573</v>
      </c>
    </row>
    <row r="1103" spans="4:26" ht="18.95" customHeight="1">
      <c r="D1103" s="1640"/>
      <c r="E1103" s="1640"/>
      <c r="F1103" s="1640"/>
      <c r="G1103" s="1640"/>
      <c r="H1103" s="1640"/>
      <c r="I1103" s="1640"/>
      <c r="J1103" s="1640"/>
      <c r="K1103" s="1823"/>
      <c r="L1103" s="1823"/>
      <c r="M1103" s="1823"/>
      <c r="N1103" s="20" t="s">
        <v>121</v>
      </c>
      <c r="O1103" s="1635"/>
      <c r="P1103" s="1635"/>
      <c r="Q1103" s="1624"/>
      <c r="R1103" s="529"/>
      <c r="S1103" s="20" t="s">
        <v>289</v>
      </c>
      <c r="Z1103" s="421" t="s">
        <v>1573</v>
      </c>
    </row>
    <row r="1104" spans="4:26" ht="18.95" customHeight="1">
      <c r="D1104" s="1640"/>
      <c r="E1104" s="1640"/>
      <c r="F1104" s="1640"/>
      <c r="G1104" s="1640"/>
      <c r="H1104" s="1640"/>
      <c r="I1104" s="1640"/>
      <c r="J1104" s="1640"/>
      <c r="K1104" s="1823"/>
      <c r="L1104" s="1823"/>
      <c r="M1104" s="1823"/>
      <c r="N1104" s="20" t="s">
        <v>121</v>
      </c>
      <c r="O1104" s="1635"/>
      <c r="P1104" s="1635"/>
      <c r="Q1104" s="1624"/>
      <c r="R1104" s="529"/>
      <c r="S1104" s="20" t="s">
        <v>289</v>
      </c>
      <c r="Z1104" s="421" t="s">
        <v>1573</v>
      </c>
    </row>
    <row r="1105" spans="1:26" ht="18.95" customHeight="1">
      <c r="D1105" s="1640"/>
      <c r="E1105" s="1640"/>
      <c r="F1105" s="1640"/>
      <c r="G1105" s="1640"/>
      <c r="H1105" s="1640"/>
      <c r="I1105" s="1640"/>
      <c r="J1105" s="1640"/>
      <c r="K1105" s="1823"/>
      <c r="L1105" s="1823"/>
      <c r="M1105" s="1823"/>
      <c r="N1105" s="20" t="s">
        <v>121</v>
      </c>
      <c r="O1105" s="1635"/>
      <c r="P1105" s="1635"/>
      <c r="Q1105" s="1624"/>
      <c r="R1105" s="529"/>
      <c r="S1105" s="20" t="s">
        <v>289</v>
      </c>
      <c r="Z1105" s="421" t="s">
        <v>1573</v>
      </c>
    </row>
    <row r="1106" spans="1:26" ht="18.95" customHeight="1">
      <c r="D1106" s="1640"/>
      <c r="E1106" s="1640"/>
      <c r="F1106" s="1640"/>
      <c r="G1106" s="1640"/>
      <c r="H1106" s="1640"/>
      <c r="I1106" s="1640"/>
      <c r="J1106" s="1640"/>
      <c r="K1106" s="1823"/>
      <c r="L1106" s="1823"/>
      <c r="M1106" s="1823"/>
      <c r="N1106" s="20" t="s">
        <v>121</v>
      </c>
      <c r="O1106" s="1635"/>
      <c r="P1106" s="1635"/>
      <c r="Q1106" s="1624"/>
      <c r="R1106" s="529"/>
      <c r="S1106" s="20" t="s">
        <v>289</v>
      </c>
      <c r="Z1106" s="421" t="s">
        <v>1573</v>
      </c>
    </row>
    <row r="1107" spans="1:26" ht="16.5" customHeight="1">
      <c r="E1107" s="2" t="s">
        <v>921</v>
      </c>
      <c r="Z1107" s="421"/>
    </row>
    <row r="1108" spans="1:26" ht="17.100000000000001" customHeight="1">
      <c r="Z1108" s="421"/>
    </row>
    <row r="1109" spans="1:26" ht="16.5" customHeight="1">
      <c r="C1109" s="62" t="s">
        <v>1820</v>
      </c>
      <c r="Z1109" s="421"/>
    </row>
    <row r="1110" spans="1:26" ht="33.950000000000003" customHeight="1">
      <c r="D1110" s="1618"/>
      <c r="E1110" s="1618"/>
      <c r="F1110" s="1618"/>
      <c r="G1110" s="1824" t="s">
        <v>330</v>
      </c>
      <c r="H1110" s="1619"/>
      <c r="I1110" s="1825" t="s">
        <v>328</v>
      </c>
      <c r="J1110" s="1826"/>
      <c r="K1110" s="1826"/>
      <c r="L1110" s="1618"/>
      <c r="M1110" s="1825" t="s">
        <v>329</v>
      </c>
      <c r="N1110" s="1826"/>
      <c r="O1110" s="1826"/>
      <c r="P1110" s="1618"/>
      <c r="Q1110" s="1825" t="s">
        <v>1821</v>
      </c>
      <c r="R1110" s="1826"/>
      <c r="S1110" s="1826"/>
      <c r="T1110" s="1618"/>
      <c r="Z1110" s="421"/>
    </row>
    <row r="1111" spans="1:26" ht="19.5" customHeight="1">
      <c r="D1111" s="1819" t="s">
        <v>326</v>
      </c>
      <c r="E1111" s="1626"/>
      <c r="F1111" s="1627"/>
      <c r="G1111" s="1646" t="s">
        <v>742</v>
      </c>
      <c r="H1111" s="1780"/>
      <c r="I1111" s="1820"/>
      <c r="J1111" s="1821"/>
      <c r="K1111" s="1822"/>
      <c r="L1111" s="21" t="s">
        <v>121</v>
      </c>
      <c r="M1111" s="1820"/>
      <c r="N1111" s="1821"/>
      <c r="O1111" s="1822"/>
      <c r="P1111" s="21" t="s">
        <v>121</v>
      </c>
      <c r="Q1111" s="1820"/>
      <c r="R1111" s="1821"/>
      <c r="S1111" s="1822"/>
      <c r="T1111" s="20" t="s">
        <v>121</v>
      </c>
      <c r="Z1111" s="421" t="s">
        <v>1529</v>
      </c>
    </row>
    <row r="1112" spans="1:26" ht="19.5" customHeight="1">
      <c r="D1112" s="1819" t="s">
        <v>327</v>
      </c>
      <c r="E1112" s="1626"/>
      <c r="F1112" s="1627"/>
      <c r="G1112" s="1646" t="s">
        <v>742</v>
      </c>
      <c r="H1112" s="1780"/>
      <c r="I1112" s="1820"/>
      <c r="J1112" s="1821"/>
      <c r="K1112" s="1822"/>
      <c r="L1112" s="21" t="s">
        <v>121</v>
      </c>
      <c r="M1112" s="1820"/>
      <c r="N1112" s="1821"/>
      <c r="O1112" s="1822"/>
      <c r="P1112" s="21" t="s">
        <v>121</v>
      </c>
      <c r="Q1112" s="1820"/>
      <c r="R1112" s="1821"/>
      <c r="S1112" s="1822"/>
      <c r="T1112" s="20" t="s">
        <v>121</v>
      </c>
      <c r="Z1112" s="421" t="s">
        <v>1529</v>
      </c>
    </row>
    <row r="1113" spans="1:26" ht="16.5" customHeight="1">
      <c r="E1113" s="2" t="s">
        <v>331</v>
      </c>
      <c r="Z1113" s="421"/>
    </row>
    <row r="1114" spans="1:26" ht="16.5" customHeight="1">
      <c r="E1114" s="147" t="s">
        <v>922</v>
      </c>
      <c r="Z1114" s="421"/>
    </row>
    <row r="1115" spans="1:26" ht="9.6" customHeight="1">
      <c r="Z1115" s="421"/>
    </row>
    <row r="1116" spans="1:26" ht="12" customHeight="1">
      <c r="Z1116" s="421"/>
    </row>
    <row r="1117" spans="1:26" ht="17.45" customHeight="1">
      <c r="P1117" s="1618" t="s">
        <v>928</v>
      </c>
      <c r="Q1117" s="1618"/>
      <c r="R1117" s="1618"/>
      <c r="S1117" s="1619" t="str">
        <f>$Q$12</f>
        <v>○△学校</v>
      </c>
      <c r="T1117" s="1619"/>
      <c r="U1117" s="1619"/>
      <c r="V1117" s="1619"/>
      <c r="W1117" s="1619"/>
      <c r="X1117" s="1619"/>
      <c r="Z1117" s="421"/>
    </row>
    <row r="1118" spans="1:26" ht="16.5" customHeight="1">
      <c r="A1118" s="423" t="s">
        <v>332</v>
      </c>
      <c r="Z1118" s="421"/>
    </row>
    <row r="1119" spans="1:26" ht="16.5" customHeight="1">
      <c r="B1119" s="12" t="s">
        <v>923</v>
      </c>
      <c r="Z1119" s="421"/>
    </row>
    <row r="1120" spans="1:26" ht="16.5" customHeight="1">
      <c r="C1120" s="13" t="s">
        <v>924</v>
      </c>
      <c r="Z1120" s="421"/>
    </row>
    <row r="1121" spans="2:26" ht="18" customHeight="1">
      <c r="D1121" s="1630" t="s">
        <v>1295</v>
      </c>
      <c r="E1121" s="1655"/>
      <c r="F1121" s="1655"/>
      <c r="G1121" s="1655"/>
      <c r="H1121" s="1655"/>
      <c r="I1121" s="1655"/>
      <c r="J1121" s="1708"/>
      <c r="K1121" s="1780" t="s">
        <v>1216</v>
      </c>
      <c r="L1121" s="1781"/>
      <c r="M1121" s="1781"/>
      <c r="N1121" s="1782"/>
      <c r="Z1121" s="421" t="s">
        <v>1574</v>
      </c>
    </row>
    <row r="1122" spans="2:26" ht="16.5" customHeight="1">
      <c r="E1122" s="2" t="s">
        <v>925</v>
      </c>
      <c r="Z1122" s="421"/>
    </row>
    <row r="1123" spans="2:26" ht="16.5" customHeight="1">
      <c r="E1123" s="2"/>
      <c r="T1123" s="861" t="s">
        <v>1226</v>
      </c>
      <c r="U1123" s="1714"/>
      <c r="V1123" s="1714"/>
      <c r="W1123" s="1714"/>
      <c r="X1123" s="1734"/>
      <c r="Z1123" s="421"/>
    </row>
    <row r="1124" spans="2:26" ht="9.6" customHeight="1">
      <c r="Z1124" s="421"/>
    </row>
    <row r="1125" spans="2:26" ht="16.5" customHeight="1">
      <c r="B1125" s="12" t="s">
        <v>334</v>
      </c>
      <c r="Z1125" s="421"/>
    </row>
    <row r="1126" spans="2:26" ht="16.5" customHeight="1">
      <c r="C1126" s="13" t="s">
        <v>929</v>
      </c>
      <c r="Z1126" s="421"/>
    </row>
    <row r="1127" spans="2:26" ht="16.5" customHeight="1">
      <c r="D1127" s="1735"/>
      <c r="E1127" s="1736"/>
      <c r="F1127" s="1737"/>
      <c r="G1127" s="1650" t="s">
        <v>1515</v>
      </c>
      <c r="H1127" s="1650"/>
      <c r="I1127" s="1650"/>
      <c r="J1127" s="1650"/>
      <c r="K1127" s="1650"/>
      <c r="L1127" s="1650"/>
      <c r="M1127" s="1650" t="s">
        <v>341</v>
      </c>
      <c r="N1127" s="1650"/>
      <c r="O1127" s="1650"/>
      <c r="P1127" s="1650"/>
      <c r="Q1127" s="1650"/>
      <c r="R1127" s="1650"/>
      <c r="S1127" s="1815" t="s">
        <v>926</v>
      </c>
      <c r="T1127" s="1816"/>
      <c r="Z1127" s="421"/>
    </row>
    <row r="1128" spans="2:26" ht="42.95" customHeight="1">
      <c r="D1128" s="1738"/>
      <c r="E1128" s="1712"/>
      <c r="F1128" s="1739"/>
      <c r="G1128" s="1647"/>
      <c r="H1128" s="1650"/>
      <c r="I1128" s="1647"/>
      <c r="J1128" s="1650"/>
      <c r="K1128" s="1647"/>
      <c r="L1128" s="1650"/>
      <c r="M1128" s="1800" t="s">
        <v>338</v>
      </c>
      <c r="N1128" s="1801"/>
      <c r="O1128" s="1801" t="s">
        <v>339</v>
      </c>
      <c r="P1128" s="1801"/>
      <c r="Q1128" s="1801" t="s">
        <v>340</v>
      </c>
      <c r="R1128" s="1802"/>
      <c r="S1128" s="1817"/>
      <c r="T1128" s="1818"/>
      <c r="Z1128" s="421"/>
    </row>
    <row r="1129" spans="2:26" ht="19.5" customHeight="1">
      <c r="D1129" s="1722" t="s">
        <v>335</v>
      </c>
      <c r="E1129" s="1722"/>
      <c r="F1129" s="1805"/>
      <c r="G1129" s="631" t="s">
        <v>1791</v>
      </c>
      <c r="H1129" s="21" t="s">
        <v>20</v>
      </c>
      <c r="I1129" s="424">
        <v>3</v>
      </c>
      <c r="J1129" s="21" t="s">
        <v>21</v>
      </c>
      <c r="K1129" s="424">
        <v>29</v>
      </c>
      <c r="L1129" s="20" t="s">
        <v>22</v>
      </c>
      <c r="M1129" s="1806" t="s">
        <v>570</v>
      </c>
      <c r="N1129" s="1790"/>
      <c r="O1129" s="1790" t="s">
        <v>570</v>
      </c>
      <c r="P1129" s="1790"/>
      <c r="Q1129" s="1790" t="s">
        <v>570</v>
      </c>
      <c r="R1129" s="1807"/>
      <c r="S1129" s="1808" t="s">
        <v>570</v>
      </c>
      <c r="T1129" s="1809"/>
      <c r="Z1129" s="421" t="s">
        <v>1750</v>
      </c>
    </row>
    <row r="1130" spans="2:26" ht="5.45" customHeight="1">
      <c r="D1130" s="3"/>
      <c r="E1130" s="3"/>
      <c r="F1130" s="3"/>
      <c r="M1130" s="85"/>
      <c r="N1130" s="85"/>
      <c r="O1130" s="85"/>
      <c r="P1130" s="85"/>
      <c r="Q1130" s="85"/>
      <c r="R1130" s="85"/>
      <c r="S1130" s="85"/>
      <c r="T1130" s="85"/>
      <c r="Z1130" s="421"/>
    </row>
    <row r="1131" spans="2:26" ht="44.1" customHeight="1">
      <c r="D1131" s="144"/>
      <c r="E1131" s="144"/>
      <c r="F1131" s="144"/>
      <c r="H1131" s="10"/>
      <c r="J1131" s="10"/>
      <c r="L1131" s="11"/>
      <c r="M1131" s="1800" t="s">
        <v>578</v>
      </c>
      <c r="N1131" s="1801"/>
      <c r="O1131" s="1801" t="s">
        <v>579</v>
      </c>
      <c r="P1131" s="1801"/>
      <c r="Q1131" s="1801" t="s">
        <v>340</v>
      </c>
      <c r="R1131" s="1802"/>
      <c r="S1131" s="1803" t="s">
        <v>926</v>
      </c>
      <c r="T1131" s="1804"/>
      <c r="Z1131" s="421"/>
    </row>
    <row r="1132" spans="2:26" ht="19.5" customHeight="1">
      <c r="D1132" s="1722" t="s">
        <v>336</v>
      </c>
      <c r="E1132" s="1722"/>
      <c r="F1132" s="1805"/>
      <c r="G1132" s="631" t="s">
        <v>1791</v>
      </c>
      <c r="H1132" s="21" t="s">
        <v>20</v>
      </c>
      <c r="I1132" s="424">
        <v>3</v>
      </c>
      <c r="J1132" s="21" t="s">
        <v>21</v>
      </c>
      <c r="K1132" s="424">
        <v>29</v>
      </c>
      <c r="L1132" s="20" t="s">
        <v>22</v>
      </c>
      <c r="M1132" s="1806" t="s">
        <v>570</v>
      </c>
      <c r="N1132" s="1790"/>
      <c r="O1132" s="1790" t="s">
        <v>570</v>
      </c>
      <c r="P1132" s="1790"/>
      <c r="Q1132" s="1790" t="s">
        <v>570</v>
      </c>
      <c r="R1132" s="1807"/>
      <c r="S1132" s="1808" t="s">
        <v>570</v>
      </c>
      <c r="T1132" s="1809"/>
      <c r="Z1132" s="421" t="s">
        <v>1750</v>
      </c>
    </row>
    <row r="1133" spans="2:26" ht="5.45" customHeight="1">
      <c r="D1133" s="3"/>
      <c r="E1133" s="3"/>
      <c r="F1133" s="3"/>
      <c r="M1133" s="85"/>
      <c r="N1133" s="85"/>
      <c r="O1133" s="85"/>
      <c r="P1133" s="85"/>
      <c r="Q1133" s="85"/>
      <c r="R1133" s="85"/>
      <c r="S1133" s="85"/>
      <c r="T1133" s="85"/>
      <c r="U1133" s="85"/>
      <c r="V1133" s="85"/>
      <c r="W1133" s="85"/>
      <c r="X1133" s="85"/>
      <c r="Z1133" s="421"/>
    </row>
    <row r="1134" spans="2:26" ht="26.45" customHeight="1">
      <c r="M1134" s="2370" t="s">
        <v>468</v>
      </c>
      <c r="N1134" s="2371"/>
      <c r="O1134" s="2371" t="s">
        <v>469</v>
      </c>
      <c r="P1134" s="2371"/>
      <c r="Q1134" s="2371" t="s">
        <v>343</v>
      </c>
      <c r="R1134" s="2372"/>
      <c r="Z1134" s="421"/>
    </row>
    <row r="1135" spans="2:26" ht="29.45" customHeight="1">
      <c r="D1135" s="1722" t="s">
        <v>337</v>
      </c>
      <c r="E1135" s="1722"/>
      <c r="F1135" s="1805"/>
      <c r="G1135" s="631" t="s">
        <v>1791</v>
      </c>
      <c r="H1135" s="21" t="s">
        <v>20</v>
      </c>
      <c r="I1135" s="424">
        <v>4</v>
      </c>
      <c r="J1135" s="21" t="s">
        <v>21</v>
      </c>
      <c r="K1135" s="424">
        <v>1</v>
      </c>
      <c r="L1135" s="20" t="s">
        <v>22</v>
      </c>
      <c r="M1135" s="1806" t="s">
        <v>570</v>
      </c>
      <c r="N1135" s="1790"/>
      <c r="O1135" s="1790" t="s">
        <v>570</v>
      </c>
      <c r="P1135" s="1790"/>
      <c r="Q1135" s="1790" t="s">
        <v>570</v>
      </c>
      <c r="R1135" s="1807"/>
      <c r="Z1135" s="421" t="s">
        <v>1751</v>
      </c>
    </row>
    <row r="1136" spans="2:26" ht="16.5" customHeight="1">
      <c r="E1136" s="2" t="s">
        <v>930</v>
      </c>
      <c r="Z1136" s="421"/>
    </row>
    <row r="1137" spans="2:26" ht="19.5" customHeight="1">
      <c r="E1137" s="147"/>
      <c r="S1137" s="861" t="s">
        <v>1410</v>
      </c>
      <c r="T1137" s="1714"/>
      <c r="U1137" s="1714"/>
      <c r="V1137" s="1714"/>
      <c r="W1137" s="1714"/>
      <c r="X1137" s="1734"/>
      <c r="Z1137" s="421"/>
    </row>
    <row r="1138" spans="2:26" ht="11.45" customHeight="1">
      <c r="Z1138" s="421"/>
    </row>
    <row r="1139" spans="2:26" ht="17.45" customHeight="1">
      <c r="P1139" s="1618" t="s">
        <v>772</v>
      </c>
      <c r="Q1139" s="1618"/>
      <c r="R1139" s="1618"/>
      <c r="S1139" s="1619" t="str">
        <f>$Q$12</f>
        <v>○△学校</v>
      </c>
      <c r="T1139" s="1619"/>
      <c r="U1139" s="1619"/>
      <c r="V1139" s="1619"/>
      <c r="W1139" s="1619"/>
      <c r="X1139" s="1619"/>
      <c r="Z1139" s="421"/>
    </row>
    <row r="1140" spans="2:26" ht="16.5" customHeight="1">
      <c r="B1140" s="12" t="s">
        <v>1865</v>
      </c>
      <c r="Z1140" s="421"/>
    </row>
    <row r="1141" spans="2:26" ht="16.5" customHeight="1">
      <c r="C1141" s="13" t="s">
        <v>1866</v>
      </c>
      <c r="Z1141" s="421"/>
    </row>
    <row r="1142" spans="2:26" ht="31.5" customHeight="1">
      <c r="D1142" s="1650"/>
      <c r="E1142" s="1650"/>
      <c r="F1142" s="1647" t="s">
        <v>1516</v>
      </c>
      <c r="G1142" s="1650"/>
      <c r="H1142" s="1647"/>
      <c r="I1142" s="1650"/>
      <c r="J1142" s="1647"/>
      <c r="K1142" s="1650"/>
      <c r="L1142" s="1647" t="s">
        <v>344</v>
      </c>
      <c r="M1142" s="1647"/>
      <c r="N1142" s="1647"/>
      <c r="O1142" s="1647"/>
      <c r="P1142" s="1647"/>
      <c r="Q1142" s="1722" t="s">
        <v>1867</v>
      </c>
      <c r="R1142" s="1722"/>
      <c r="S1142" s="1783" t="s">
        <v>345</v>
      </c>
      <c r="T1142" s="1722"/>
      <c r="Z1142" s="421"/>
    </row>
    <row r="1143" spans="2:26" ht="18.95" customHeight="1">
      <c r="D1143" s="1650" t="s">
        <v>342</v>
      </c>
      <c r="E1143" s="1643"/>
      <c r="F1143" s="631" t="s">
        <v>1791</v>
      </c>
      <c r="G1143" s="10" t="s">
        <v>20</v>
      </c>
      <c r="H1143" s="424">
        <v>5</v>
      </c>
      <c r="I1143" s="10" t="s">
        <v>21</v>
      </c>
      <c r="J1143" s="424">
        <v>15</v>
      </c>
      <c r="K1143" s="10" t="s">
        <v>22</v>
      </c>
      <c r="L1143" s="1811" t="s">
        <v>722</v>
      </c>
      <c r="M1143" s="1812"/>
      <c r="N1143" s="1812"/>
      <c r="O1143" s="1812"/>
      <c r="P1143" s="1813"/>
      <c r="Q1143" s="1646" t="s">
        <v>570</v>
      </c>
      <c r="R1143" s="1646"/>
      <c r="S1143" s="556">
        <v>2</v>
      </c>
      <c r="T1143" s="20" t="s">
        <v>49</v>
      </c>
      <c r="Z1143" s="421" t="s">
        <v>1529</v>
      </c>
    </row>
    <row r="1144" spans="2:26" ht="18.95" customHeight="1">
      <c r="D1144" s="1650" t="s">
        <v>343</v>
      </c>
      <c r="E1144" s="1643"/>
      <c r="F1144" s="529"/>
      <c r="G1144" s="21" t="s">
        <v>20</v>
      </c>
      <c r="H1144" s="529"/>
      <c r="I1144" s="21" t="s">
        <v>21</v>
      </c>
      <c r="J1144" s="529"/>
      <c r="K1144" s="21" t="s">
        <v>22</v>
      </c>
      <c r="L1144" s="1731"/>
      <c r="M1144" s="1732"/>
      <c r="N1144" s="1732"/>
      <c r="O1144" s="1732"/>
      <c r="P1144" s="1814"/>
      <c r="Q1144" s="1730"/>
      <c r="R1144" s="1730"/>
      <c r="S1144" s="556"/>
      <c r="T1144" s="20" t="s">
        <v>49</v>
      </c>
      <c r="Z1144" s="421" t="s">
        <v>1529</v>
      </c>
    </row>
    <row r="1145" spans="2:26" ht="16.5" customHeight="1">
      <c r="D1145" s="260" t="s">
        <v>1868</v>
      </c>
      <c r="Z1145" s="421"/>
    </row>
    <row r="1146" spans="2:26" ht="18.600000000000001" customHeight="1">
      <c r="D1146" s="1650"/>
      <c r="E1146" s="1650"/>
      <c r="F1146" s="1792" t="s">
        <v>346</v>
      </c>
      <c r="G1146" s="1793"/>
      <c r="H1146" s="1793"/>
      <c r="I1146" s="1794"/>
      <c r="J1146" s="1795" t="s">
        <v>347</v>
      </c>
      <c r="K1146" s="1796"/>
      <c r="L1146" s="1647" t="s">
        <v>348</v>
      </c>
      <c r="M1146" s="1650"/>
      <c r="Z1146" s="421"/>
    </row>
    <row r="1147" spans="2:26" ht="18.600000000000001" customHeight="1">
      <c r="D1147" s="1650" t="s">
        <v>342</v>
      </c>
      <c r="E1147" s="1643"/>
      <c r="F1147" s="1784">
        <v>2</v>
      </c>
      <c r="G1147" s="1785"/>
      <c r="H1147" s="1786"/>
      <c r="I1147" s="21" t="s">
        <v>49</v>
      </c>
      <c r="J1147" s="1730" t="s">
        <v>570</v>
      </c>
      <c r="K1147" s="1730"/>
      <c r="L1147" s="556">
        <v>0</v>
      </c>
      <c r="M1147" s="20" t="s">
        <v>49</v>
      </c>
      <c r="Z1147" s="421" t="s">
        <v>1529</v>
      </c>
    </row>
    <row r="1148" spans="2:26" ht="18.600000000000001" customHeight="1">
      <c r="D1148" s="1650" t="s">
        <v>343</v>
      </c>
      <c r="E1148" s="1643"/>
      <c r="F1148" s="1784"/>
      <c r="G1148" s="1785"/>
      <c r="H1148" s="1786"/>
      <c r="I1148" s="21" t="s">
        <v>49</v>
      </c>
      <c r="J1148" s="1730"/>
      <c r="K1148" s="1730"/>
      <c r="L1148" s="556"/>
      <c r="M1148" s="20" t="s">
        <v>49</v>
      </c>
      <c r="Z1148" s="421" t="s">
        <v>1529</v>
      </c>
    </row>
    <row r="1149" spans="2:26" ht="16.5" customHeight="1">
      <c r="E1149" s="2" t="s">
        <v>927</v>
      </c>
      <c r="Z1149" s="421"/>
    </row>
    <row r="1150" spans="2:26" ht="16.5" customHeight="1">
      <c r="E1150" s="5" t="s">
        <v>1869</v>
      </c>
      <c r="Z1150" s="421"/>
    </row>
    <row r="1151" spans="2:26" ht="16.5" customHeight="1">
      <c r="E1151" s="5" t="s">
        <v>931</v>
      </c>
      <c r="Z1151" s="421"/>
    </row>
    <row r="1152" spans="2:26" ht="9.6" customHeight="1">
      <c r="Z1152" s="421"/>
    </row>
    <row r="1153" spans="3:26" ht="16.5" customHeight="1">
      <c r="C1153" s="62" t="s">
        <v>1685</v>
      </c>
      <c r="Z1153" s="421"/>
    </row>
    <row r="1154" spans="3:26" ht="16.5" customHeight="1">
      <c r="D1154" s="1650" t="s">
        <v>995</v>
      </c>
      <c r="E1154" s="1810"/>
      <c r="F1154" s="1810"/>
      <c r="G1154" s="1810"/>
      <c r="H1154" s="1810"/>
      <c r="I1154" s="1810"/>
      <c r="J1154" s="1650" t="s">
        <v>996</v>
      </c>
      <c r="K1154" s="1810"/>
      <c r="L1154" s="1810"/>
      <c r="M1154" s="1650" t="s">
        <v>997</v>
      </c>
      <c r="N1154" s="1810"/>
      <c r="O1154" s="1810"/>
      <c r="Z1154" s="421"/>
    </row>
    <row r="1155" spans="3:26" ht="18.95" customHeight="1">
      <c r="D1155" s="1628" t="s">
        <v>349</v>
      </c>
      <c r="E1155" s="1628"/>
      <c r="F1155" s="1628"/>
      <c r="G1155" s="1628"/>
      <c r="H1155" s="1628"/>
      <c r="I1155" s="1618"/>
      <c r="J1155" s="1780" t="s">
        <v>580</v>
      </c>
      <c r="K1155" s="1781"/>
      <c r="L1155" s="1782"/>
      <c r="M1155" s="1780" t="s">
        <v>613</v>
      </c>
      <c r="N1155" s="1781"/>
      <c r="O1155" s="1782"/>
      <c r="Z1155" s="421" t="s">
        <v>1610</v>
      </c>
    </row>
    <row r="1156" spans="3:26" ht="18.95" customHeight="1">
      <c r="D1156" s="1628" t="s">
        <v>350</v>
      </c>
      <c r="E1156" s="1628"/>
      <c r="F1156" s="1628"/>
      <c r="G1156" s="1628"/>
      <c r="H1156" s="1628"/>
      <c r="I1156" s="1618"/>
      <c r="J1156" s="1780" t="s">
        <v>580</v>
      </c>
      <c r="K1156" s="1781"/>
      <c r="L1156" s="1782"/>
      <c r="M1156" s="1780" t="s">
        <v>613</v>
      </c>
      <c r="N1156" s="1781"/>
      <c r="O1156" s="1782"/>
      <c r="Z1156" s="421" t="s">
        <v>1610</v>
      </c>
    </row>
    <row r="1157" spans="3:26" ht="18.95" customHeight="1">
      <c r="D1157" s="1628" t="s">
        <v>351</v>
      </c>
      <c r="E1157" s="1628"/>
      <c r="F1157" s="1628"/>
      <c r="G1157" s="1628"/>
      <c r="H1157" s="1628"/>
      <c r="I1157" s="1618"/>
      <c r="J1157" s="1780" t="s">
        <v>580</v>
      </c>
      <c r="K1157" s="1781"/>
      <c r="L1157" s="1782"/>
      <c r="M1157" s="1780" t="s">
        <v>613</v>
      </c>
      <c r="N1157" s="1781"/>
      <c r="O1157" s="1782"/>
      <c r="Z1157" s="421" t="s">
        <v>1610</v>
      </c>
    </row>
    <row r="1158" spans="3:26" ht="18.95" customHeight="1">
      <c r="D1158" s="1628" t="s">
        <v>998</v>
      </c>
      <c r="E1158" s="1628"/>
      <c r="F1158" s="1628"/>
      <c r="G1158" s="1628"/>
      <c r="H1158" s="1628"/>
      <c r="I1158" s="1618"/>
      <c r="J1158" s="1780" t="s">
        <v>580</v>
      </c>
      <c r="K1158" s="1781"/>
      <c r="L1158" s="1782"/>
      <c r="M1158" s="1780" t="s">
        <v>613</v>
      </c>
      <c r="N1158" s="1781"/>
      <c r="O1158" s="1782"/>
      <c r="Z1158" s="421" t="s">
        <v>1610</v>
      </c>
    </row>
    <row r="1159" spans="3:26" ht="18.95" customHeight="1">
      <c r="D1159" s="1628" t="s">
        <v>999</v>
      </c>
      <c r="E1159" s="1628"/>
      <c r="F1159" s="1628"/>
      <c r="G1159" s="1628"/>
      <c r="H1159" s="1628"/>
      <c r="I1159" s="1618"/>
      <c r="J1159" s="1780" t="s">
        <v>580</v>
      </c>
      <c r="K1159" s="1781"/>
      <c r="L1159" s="1782"/>
      <c r="M1159" s="1780" t="s">
        <v>613</v>
      </c>
      <c r="N1159" s="1781"/>
      <c r="O1159" s="1782"/>
      <c r="Z1159" s="421" t="s">
        <v>1610</v>
      </c>
    </row>
    <row r="1160" spans="3:26" ht="18.95" customHeight="1">
      <c r="D1160" s="1628" t="s">
        <v>1000</v>
      </c>
      <c r="E1160" s="1628"/>
      <c r="F1160" s="1628"/>
      <c r="G1160" s="1628"/>
      <c r="H1160" s="1628"/>
      <c r="I1160" s="1618"/>
      <c r="J1160" s="1780" t="s">
        <v>580</v>
      </c>
      <c r="K1160" s="1781"/>
      <c r="L1160" s="1782"/>
      <c r="M1160" s="1780" t="s">
        <v>613</v>
      </c>
      <c r="N1160" s="1781"/>
      <c r="O1160" s="1782"/>
      <c r="Z1160" s="421" t="s">
        <v>1610</v>
      </c>
    </row>
    <row r="1161" spans="3:26" ht="18.95" customHeight="1">
      <c r="D1161" s="803" t="s">
        <v>1686</v>
      </c>
      <c r="E1161" s="803"/>
      <c r="F1161" s="803"/>
      <c r="G1161" s="803"/>
      <c r="H1161" s="803"/>
      <c r="I1161" s="792"/>
      <c r="J1161" s="1780" t="s">
        <v>580</v>
      </c>
      <c r="K1161" s="1781"/>
      <c r="L1161" s="1782"/>
      <c r="M1161" s="1780" t="s">
        <v>613</v>
      </c>
      <c r="N1161" s="1781"/>
      <c r="O1161" s="1782"/>
      <c r="Z1161" s="421" t="s">
        <v>1610</v>
      </c>
    </row>
    <row r="1162" spans="3:26" ht="18.95" customHeight="1">
      <c r="D1162" s="1628" t="s">
        <v>1296</v>
      </c>
      <c r="E1162" s="1628"/>
      <c r="F1162" s="1628"/>
      <c r="G1162" s="1628"/>
      <c r="H1162" s="1628"/>
      <c r="I1162" s="1618"/>
      <c r="J1162" s="1780" t="s">
        <v>580</v>
      </c>
      <c r="K1162" s="1781"/>
      <c r="L1162" s="1782"/>
      <c r="M1162" s="1780" t="s">
        <v>613</v>
      </c>
      <c r="N1162" s="1781"/>
      <c r="O1162" s="1782"/>
      <c r="Z1162" s="421" t="s">
        <v>1610</v>
      </c>
    </row>
    <row r="1163" spans="3:26" ht="18.95" customHeight="1">
      <c r="D1163" s="1628" t="s">
        <v>1001</v>
      </c>
      <c r="E1163" s="1628"/>
      <c r="F1163" s="1628"/>
      <c r="G1163" s="1628"/>
      <c r="H1163" s="1628"/>
      <c r="I1163" s="1618"/>
      <c r="J1163" s="1780" t="s">
        <v>580</v>
      </c>
      <c r="K1163" s="1781"/>
      <c r="L1163" s="1782"/>
      <c r="M1163" s="1780" t="s">
        <v>613</v>
      </c>
      <c r="N1163" s="1781"/>
      <c r="O1163" s="1782"/>
      <c r="Z1163" s="421" t="s">
        <v>1610</v>
      </c>
    </row>
    <row r="1164" spans="3:26" ht="16.5" customHeight="1">
      <c r="E1164" s="5" t="s">
        <v>1002</v>
      </c>
      <c r="Z1164" s="421"/>
    </row>
    <row r="1165" spans="3:26" ht="16.5" customHeight="1">
      <c r="E1165" s="147" t="s">
        <v>1687</v>
      </c>
      <c r="Z1165" s="421"/>
    </row>
    <row r="1166" spans="3:26" ht="16.5" customHeight="1">
      <c r="E1166" s="5" t="s">
        <v>1003</v>
      </c>
      <c r="Z1166" s="421"/>
    </row>
    <row r="1167" spans="3:26" ht="9.6" customHeight="1">
      <c r="Z1167" s="421"/>
    </row>
    <row r="1168" spans="3:26" ht="16.5" customHeight="1">
      <c r="C1168" s="13" t="s">
        <v>1870</v>
      </c>
      <c r="Z1168" s="421"/>
    </row>
    <row r="1169" spans="2:26" ht="18.95" customHeight="1">
      <c r="D1169" s="1623" t="s">
        <v>1871</v>
      </c>
      <c r="E1169" s="1623"/>
      <c r="F1169" s="1623"/>
      <c r="G1169" s="1623"/>
      <c r="H1169" s="1654" t="s">
        <v>581</v>
      </c>
      <c r="I1169" s="1654"/>
      <c r="J1169" s="1654"/>
      <c r="K1169" s="1654"/>
      <c r="Z1169" s="421" t="s">
        <v>1576</v>
      </c>
    </row>
    <row r="1170" spans="2:26" ht="18.95" customHeight="1">
      <c r="D1170" s="1623" t="s">
        <v>364</v>
      </c>
      <c r="E1170" s="1623"/>
      <c r="F1170" s="1623"/>
      <c r="G1170" s="1623"/>
      <c r="H1170" s="1654" t="s">
        <v>582</v>
      </c>
      <c r="I1170" s="1654"/>
      <c r="J1170" s="1654"/>
      <c r="K1170" s="1654"/>
      <c r="Z1170" s="421" t="s">
        <v>1577</v>
      </c>
    </row>
    <row r="1171" spans="2:26" ht="16.5" customHeight="1">
      <c r="E1171" t="s">
        <v>1872</v>
      </c>
      <c r="Z1171" s="421"/>
    </row>
    <row r="1172" spans="2:26" ht="19.5" customHeight="1">
      <c r="S1172" s="861" t="s">
        <v>1252</v>
      </c>
      <c r="T1172" s="1714"/>
      <c r="U1172" s="1714"/>
      <c r="V1172" s="1714"/>
      <c r="W1172" s="1714"/>
      <c r="X1172" s="1734"/>
      <c r="Z1172" s="421"/>
    </row>
    <row r="1173" spans="2:26" ht="9.6" customHeight="1">
      <c r="Z1173" s="421"/>
    </row>
    <row r="1174" spans="2:26" ht="12.6" customHeight="1">
      <c r="Z1174" s="421"/>
    </row>
    <row r="1175" spans="2:26" ht="17.45" customHeight="1">
      <c r="P1175" s="1618" t="s">
        <v>772</v>
      </c>
      <c r="Q1175" s="1618"/>
      <c r="R1175" s="1618"/>
      <c r="S1175" s="1619" t="str">
        <f>$Q$12</f>
        <v>○△学校</v>
      </c>
      <c r="T1175" s="1619"/>
      <c r="U1175" s="1619"/>
      <c r="V1175" s="1619"/>
      <c r="W1175" s="1619"/>
      <c r="X1175" s="1619"/>
      <c r="Z1175" s="421"/>
    </row>
    <row r="1176" spans="2:26" ht="16.5" customHeight="1">
      <c r="B1176" s="12" t="s">
        <v>591</v>
      </c>
      <c r="Z1176" s="421"/>
    </row>
    <row r="1177" spans="2:26" ht="16.5" customHeight="1">
      <c r="C1177" s="13" t="s">
        <v>354</v>
      </c>
      <c r="Z1177" s="421"/>
    </row>
    <row r="1178" spans="2:26" ht="55.5" customHeight="1">
      <c r="D1178" s="1650"/>
      <c r="E1178" s="1650"/>
      <c r="F1178" s="1647" t="s">
        <v>1516</v>
      </c>
      <c r="G1178" s="1650"/>
      <c r="H1178" s="1647"/>
      <c r="I1178" s="1650"/>
      <c r="J1178" s="1647"/>
      <c r="K1178" s="1650"/>
      <c r="L1178" s="1650" t="s">
        <v>344</v>
      </c>
      <c r="M1178" s="1650"/>
      <c r="N1178" s="1650"/>
      <c r="O1178" s="1650"/>
      <c r="P1178" s="1650"/>
      <c r="Q1178" s="1797" t="s">
        <v>932</v>
      </c>
      <c r="R1178" s="1722"/>
      <c r="S1178" s="1798" t="s">
        <v>709</v>
      </c>
      <c r="T1178" s="1799"/>
      <c r="Z1178" s="421"/>
    </row>
    <row r="1179" spans="2:26" ht="18.600000000000001" customHeight="1">
      <c r="D1179" s="1650" t="s">
        <v>342</v>
      </c>
      <c r="E1179" s="1643"/>
      <c r="F1179" s="631" t="s">
        <v>1791</v>
      </c>
      <c r="G1179" s="10" t="s">
        <v>20</v>
      </c>
      <c r="H1179" s="424">
        <v>6</v>
      </c>
      <c r="I1179" s="10" t="s">
        <v>21</v>
      </c>
      <c r="J1179" s="424">
        <v>10</v>
      </c>
      <c r="K1179" s="11" t="s">
        <v>22</v>
      </c>
      <c r="L1179" s="1789" t="s">
        <v>723</v>
      </c>
      <c r="M1179" s="1789"/>
      <c r="N1179" s="1789"/>
      <c r="O1179" s="1789"/>
      <c r="P1179" s="1789"/>
      <c r="Q1179" s="1790" t="s">
        <v>570</v>
      </c>
      <c r="R1179" s="1791"/>
      <c r="S1179" s="529">
        <v>3</v>
      </c>
      <c r="T1179" s="20" t="s">
        <v>49</v>
      </c>
      <c r="Z1179" s="421" t="s">
        <v>1529</v>
      </c>
    </row>
    <row r="1180" spans="2:26" ht="5.45" customHeight="1">
      <c r="D1180" s="85"/>
      <c r="E1180" s="85"/>
      <c r="L1180" s="94"/>
      <c r="M1180" s="94"/>
      <c r="N1180" s="94"/>
      <c r="O1180" s="94"/>
      <c r="P1180" s="94"/>
      <c r="Q1180" s="85"/>
      <c r="R1180" s="85"/>
      <c r="Z1180" s="421"/>
    </row>
    <row r="1181" spans="2:26" ht="16.5" customHeight="1">
      <c r="D1181" t="s">
        <v>355</v>
      </c>
      <c r="Z1181" s="421"/>
    </row>
    <row r="1182" spans="2:26" ht="16.5" customHeight="1">
      <c r="D1182" s="1650"/>
      <c r="E1182" s="1650"/>
      <c r="F1182" s="1792" t="s">
        <v>346</v>
      </c>
      <c r="G1182" s="1793"/>
      <c r="H1182" s="1793"/>
      <c r="I1182" s="1794"/>
      <c r="J1182" s="1795" t="s">
        <v>347</v>
      </c>
      <c r="K1182" s="1796"/>
      <c r="L1182" s="1647" t="s">
        <v>348</v>
      </c>
      <c r="M1182" s="1650"/>
      <c r="Z1182" s="421"/>
    </row>
    <row r="1183" spans="2:26" ht="18.95" customHeight="1">
      <c r="D1183" s="1650" t="s">
        <v>342</v>
      </c>
      <c r="E1183" s="1643"/>
      <c r="F1183" s="1784">
        <v>2</v>
      </c>
      <c r="G1183" s="1785"/>
      <c r="H1183" s="1786"/>
      <c r="I1183" s="149" t="s">
        <v>49</v>
      </c>
      <c r="J1183" s="1787" t="s">
        <v>570</v>
      </c>
      <c r="K1183" s="1788"/>
      <c r="L1183" s="529">
        <v>1</v>
      </c>
      <c r="M1183" s="20" t="s">
        <v>49</v>
      </c>
      <c r="Z1183" s="421" t="s">
        <v>1529</v>
      </c>
    </row>
    <row r="1184" spans="2:26" ht="9.6" customHeight="1">
      <c r="E1184" s="5"/>
      <c r="Z1184" s="421"/>
    </row>
    <row r="1185" spans="3:26" ht="16.5" customHeight="1">
      <c r="C1185" s="62" t="s">
        <v>1685</v>
      </c>
      <c r="Z1185" s="421"/>
    </row>
    <row r="1186" spans="3:26" ht="16.5" customHeight="1">
      <c r="D1186" s="1650" t="s">
        <v>353</v>
      </c>
      <c r="E1186" s="1650"/>
      <c r="F1186" s="1650"/>
      <c r="G1186" s="1650"/>
      <c r="H1186" s="1650"/>
      <c r="I1186" s="1650"/>
      <c r="J1186" s="1650" t="s">
        <v>158</v>
      </c>
      <c r="K1186" s="1650"/>
      <c r="L1186" s="1650"/>
      <c r="M1186" s="1650" t="s">
        <v>362</v>
      </c>
      <c r="N1186" s="1650"/>
      <c r="O1186" s="1650"/>
      <c r="Z1186" s="421"/>
    </row>
    <row r="1187" spans="3:26" ht="18.600000000000001" customHeight="1">
      <c r="D1187" s="1623" t="s">
        <v>614</v>
      </c>
      <c r="E1187" s="1623"/>
      <c r="F1187" s="1623"/>
      <c r="G1187" s="1623"/>
      <c r="H1187" s="1623"/>
      <c r="I1187" s="1623"/>
      <c r="J1187" s="1780" t="s">
        <v>580</v>
      </c>
      <c r="K1187" s="1781"/>
      <c r="L1187" s="1782"/>
      <c r="M1187" s="1780" t="s">
        <v>613</v>
      </c>
      <c r="N1187" s="1781"/>
      <c r="O1187" s="1782"/>
      <c r="Z1187" s="421" t="s">
        <v>1610</v>
      </c>
    </row>
    <row r="1188" spans="3:26" ht="18.600000000000001" customHeight="1">
      <c r="D1188" s="1623" t="s">
        <v>350</v>
      </c>
      <c r="E1188" s="1623"/>
      <c r="F1188" s="1623"/>
      <c r="G1188" s="1623"/>
      <c r="H1188" s="1623"/>
      <c r="I1188" s="1623"/>
      <c r="J1188" s="1780" t="s">
        <v>580</v>
      </c>
      <c r="K1188" s="1781"/>
      <c r="L1188" s="1782"/>
      <c r="M1188" s="1780" t="s">
        <v>613</v>
      </c>
      <c r="N1188" s="1781"/>
      <c r="O1188" s="1782"/>
      <c r="Z1188" s="421" t="s">
        <v>1610</v>
      </c>
    </row>
    <row r="1189" spans="3:26" ht="18.600000000000001" customHeight="1">
      <c r="D1189" s="1623" t="s">
        <v>615</v>
      </c>
      <c r="E1189" s="1623"/>
      <c r="F1189" s="1623"/>
      <c r="G1189" s="1623"/>
      <c r="H1189" s="1623"/>
      <c r="I1189" s="1623"/>
      <c r="J1189" s="1780" t="s">
        <v>580</v>
      </c>
      <c r="K1189" s="1781"/>
      <c r="L1189" s="1782"/>
      <c r="M1189" s="1780" t="s">
        <v>613</v>
      </c>
      <c r="N1189" s="1781"/>
      <c r="O1189" s="1782"/>
      <c r="Z1189" s="421" t="s">
        <v>1610</v>
      </c>
    </row>
    <row r="1190" spans="3:26" ht="18.600000000000001" customHeight="1">
      <c r="D1190" s="1623" t="s">
        <v>356</v>
      </c>
      <c r="E1190" s="1623"/>
      <c r="F1190" s="1623"/>
      <c r="G1190" s="1623"/>
      <c r="H1190" s="1623"/>
      <c r="I1190" s="1623"/>
      <c r="J1190" s="1780" t="s">
        <v>580</v>
      </c>
      <c r="K1190" s="1781"/>
      <c r="L1190" s="1782"/>
      <c r="M1190" s="1780" t="s">
        <v>613</v>
      </c>
      <c r="N1190" s="1781"/>
      <c r="O1190" s="1782"/>
      <c r="Z1190" s="421" t="s">
        <v>1610</v>
      </c>
    </row>
    <row r="1191" spans="3:26" ht="18.600000000000001" customHeight="1">
      <c r="D1191" s="1623" t="s">
        <v>357</v>
      </c>
      <c r="E1191" s="1623"/>
      <c r="F1191" s="1623"/>
      <c r="G1191" s="1623"/>
      <c r="H1191" s="1623"/>
      <c r="I1191" s="1623"/>
      <c r="J1191" s="1780" t="s">
        <v>580</v>
      </c>
      <c r="K1191" s="1781"/>
      <c r="L1191" s="1782"/>
      <c r="M1191" s="1780" t="s">
        <v>613</v>
      </c>
      <c r="N1191" s="1781"/>
      <c r="O1191" s="1782"/>
      <c r="Z1191" s="421" t="s">
        <v>1610</v>
      </c>
    </row>
    <row r="1192" spans="3:26" ht="18.600000000000001" customHeight="1">
      <c r="D1192" s="774" t="s">
        <v>358</v>
      </c>
      <c r="E1192" s="774"/>
      <c r="F1192" s="774"/>
      <c r="G1192" s="774"/>
      <c r="H1192" s="774"/>
      <c r="I1192" s="774"/>
      <c r="J1192" s="1780" t="s">
        <v>580</v>
      </c>
      <c r="K1192" s="1781"/>
      <c r="L1192" s="1782"/>
      <c r="M1192" s="1780" t="s">
        <v>613</v>
      </c>
      <c r="N1192" s="1781"/>
      <c r="O1192" s="1782"/>
      <c r="Z1192" s="421" t="s">
        <v>1610</v>
      </c>
    </row>
    <row r="1193" spans="3:26" ht="18.600000000000001" customHeight="1">
      <c r="D1193" s="1623" t="s">
        <v>359</v>
      </c>
      <c r="E1193" s="1623"/>
      <c r="F1193" s="1623"/>
      <c r="G1193" s="1623"/>
      <c r="H1193" s="1623"/>
      <c r="I1193" s="1623"/>
      <c r="J1193" s="1780" t="s">
        <v>580</v>
      </c>
      <c r="K1193" s="1781"/>
      <c r="L1193" s="1782"/>
      <c r="M1193" s="1780" t="s">
        <v>613</v>
      </c>
      <c r="N1193" s="1781"/>
      <c r="O1193" s="1782"/>
      <c r="Z1193" s="421" t="s">
        <v>1610</v>
      </c>
    </row>
    <row r="1194" spans="3:26" ht="18.600000000000001" customHeight="1">
      <c r="D1194" s="1623" t="s">
        <v>360</v>
      </c>
      <c r="E1194" s="1623"/>
      <c r="F1194" s="1623"/>
      <c r="G1194" s="1623"/>
      <c r="H1194" s="1623"/>
      <c r="I1194" s="1623"/>
      <c r="J1194" s="1780" t="s">
        <v>580</v>
      </c>
      <c r="K1194" s="1781"/>
      <c r="L1194" s="1782"/>
      <c r="M1194" s="1780" t="s">
        <v>613</v>
      </c>
      <c r="N1194" s="1781"/>
      <c r="O1194" s="1782"/>
      <c r="Z1194" s="421" t="s">
        <v>1610</v>
      </c>
    </row>
    <row r="1195" spans="3:26" ht="18.600000000000001" customHeight="1">
      <c r="D1195" s="1623" t="s">
        <v>616</v>
      </c>
      <c r="E1195" s="1623"/>
      <c r="F1195" s="1623"/>
      <c r="G1195" s="1623"/>
      <c r="H1195" s="1623"/>
      <c r="I1195" s="1623"/>
      <c r="J1195" s="1780" t="s">
        <v>580</v>
      </c>
      <c r="K1195" s="1781"/>
      <c r="L1195" s="1782"/>
      <c r="M1195" s="1780" t="s">
        <v>613</v>
      </c>
      <c r="N1195" s="1781"/>
      <c r="O1195" s="1782"/>
      <c r="Z1195" s="421" t="s">
        <v>1610</v>
      </c>
    </row>
    <row r="1196" spans="3:26" ht="18.600000000000001" customHeight="1">
      <c r="D1196" s="1623" t="s">
        <v>617</v>
      </c>
      <c r="E1196" s="1623"/>
      <c r="F1196" s="1623"/>
      <c r="G1196" s="1623"/>
      <c r="H1196" s="1623"/>
      <c r="I1196" s="1623"/>
      <c r="J1196" s="1780" t="s">
        <v>580</v>
      </c>
      <c r="K1196" s="1781"/>
      <c r="L1196" s="1782"/>
      <c r="M1196" s="1780" t="s">
        <v>613</v>
      </c>
      <c r="N1196" s="1781"/>
      <c r="O1196" s="1782"/>
      <c r="Z1196" s="421" t="s">
        <v>1610</v>
      </c>
    </row>
    <row r="1197" spans="3:26" ht="18.600000000000001" customHeight="1">
      <c r="D1197" s="1623" t="s">
        <v>618</v>
      </c>
      <c r="E1197" s="1623"/>
      <c r="F1197" s="1623"/>
      <c r="G1197" s="1623"/>
      <c r="H1197" s="1623"/>
      <c r="I1197" s="1623"/>
      <c r="J1197" s="1780" t="s">
        <v>580</v>
      </c>
      <c r="K1197" s="1781"/>
      <c r="L1197" s="1782"/>
      <c r="M1197" s="1780" t="s">
        <v>613</v>
      </c>
      <c r="N1197" s="1781"/>
      <c r="O1197" s="1782"/>
      <c r="Z1197" s="421" t="s">
        <v>1610</v>
      </c>
    </row>
    <row r="1198" spans="3:26" ht="18.600000000000001" customHeight="1">
      <c r="D1198" s="1623" t="s">
        <v>619</v>
      </c>
      <c r="E1198" s="1623"/>
      <c r="F1198" s="1623"/>
      <c r="G1198" s="1623"/>
      <c r="H1198" s="1623"/>
      <c r="I1198" s="1623"/>
      <c r="J1198" s="1780" t="s">
        <v>580</v>
      </c>
      <c r="K1198" s="1781"/>
      <c r="L1198" s="1782"/>
      <c r="M1198" s="1780" t="s">
        <v>613</v>
      </c>
      <c r="N1198" s="1781"/>
      <c r="O1198" s="1782"/>
      <c r="Z1198" s="421" t="s">
        <v>1610</v>
      </c>
    </row>
    <row r="1199" spans="3:26" ht="18.600000000000001" customHeight="1">
      <c r="D1199" s="1623" t="s">
        <v>620</v>
      </c>
      <c r="E1199" s="1623"/>
      <c r="F1199" s="1623"/>
      <c r="G1199" s="1623"/>
      <c r="H1199" s="1623"/>
      <c r="I1199" s="1623"/>
      <c r="J1199" s="1780" t="s">
        <v>580</v>
      </c>
      <c r="K1199" s="1781"/>
      <c r="L1199" s="1782"/>
      <c r="M1199" s="1780" t="s">
        <v>613</v>
      </c>
      <c r="N1199" s="1781"/>
      <c r="O1199" s="1782"/>
      <c r="Z1199" s="421" t="s">
        <v>1610</v>
      </c>
    </row>
    <row r="1200" spans="3:26" ht="18.600000000000001" customHeight="1">
      <c r="D1200" s="1623" t="s">
        <v>621</v>
      </c>
      <c r="E1200" s="1623"/>
      <c r="F1200" s="1623"/>
      <c r="G1200" s="1623"/>
      <c r="H1200" s="1623"/>
      <c r="I1200" s="1623"/>
      <c r="J1200" s="1780" t="s">
        <v>580</v>
      </c>
      <c r="K1200" s="1781"/>
      <c r="L1200" s="1782"/>
      <c r="M1200" s="1780" t="s">
        <v>613</v>
      </c>
      <c r="N1200" s="1781"/>
      <c r="O1200" s="1782"/>
      <c r="Z1200" s="421" t="s">
        <v>1610</v>
      </c>
    </row>
    <row r="1201" spans="3:26" ht="18.600000000000001" customHeight="1">
      <c r="D1201" s="1623" t="s">
        <v>361</v>
      </c>
      <c r="E1201" s="1623"/>
      <c r="F1201" s="1623"/>
      <c r="G1201" s="1623"/>
      <c r="H1201" s="1623"/>
      <c r="I1201" s="1623"/>
      <c r="J1201" s="1780" t="s">
        <v>580</v>
      </c>
      <c r="K1201" s="1781"/>
      <c r="L1201" s="1782"/>
      <c r="M1201" s="1780" t="s">
        <v>613</v>
      </c>
      <c r="N1201" s="1781"/>
      <c r="O1201" s="1782"/>
      <c r="Z1201" s="421" t="s">
        <v>1610</v>
      </c>
    </row>
    <row r="1202" spans="3:26" ht="16.5" customHeight="1">
      <c r="E1202" s="5" t="s">
        <v>363</v>
      </c>
      <c r="Z1202" s="421"/>
    </row>
    <row r="1203" spans="3:26">
      <c r="E1203" s="2" t="s">
        <v>523</v>
      </c>
      <c r="Z1203" s="421"/>
    </row>
    <row r="1204" spans="3:26">
      <c r="E1204" s="5" t="s">
        <v>524</v>
      </c>
      <c r="Z1204" s="421"/>
    </row>
    <row r="1205" spans="3:26">
      <c r="E1205" s="147" t="s">
        <v>1761</v>
      </c>
      <c r="Z1205" s="421"/>
    </row>
    <row r="1206" spans="3:26">
      <c r="E1206" s="147" t="s">
        <v>1762</v>
      </c>
      <c r="Z1206" s="421"/>
    </row>
    <row r="1207" spans="3:26">
      <c r="E1207" s="5" t="s">
        <v>525</v>
      </c>
      <c r="Z1207" s="421"/>
    </row>
    <row r="1208" spans="3:26">
      <c r="E1208" s="5" t="s">
        <v>713</v>
      </c>
      <c r="Z1208" s="421"/>
    </row>
    <row r="1209" spans="3:26">
      <c r="E1209" s="5" t="s">
        <v>526</v>
      </c>
      <c r="Z1209" s="421"/>
    </row>
    <row r="1210" spans="3:26" ht="9.6" customHeight="1">
      <c r="Z1210" s="421"/>
    </row>
    <row r="1211" spans="3:26" ht="16.5" customHeight="1">
      <c r="C1211" s="13" t="s">
        <v>592</v>
      </c>
      <c r="Z1211" s="421"/>
    </row>
    <row r="1212" spans="3:26" ht="18.95" customHeight="1">
      <c r="D1212" s="23" t="s">
        <v>364</v>
      </c>
      <c r="E1212" s="50"/>
      <c r="F1212" s="50"/>
      <c r="G1212" s="53"/>
      <c r="H1212" s="1654" t="s">
        <v>582</v>
      </c>
      <c r="I1212" s="1654"/>
      <c r="J1212" s="1654"/>
      <c r="K1212" s="1654"/>
      <c r="Z1212" s="421" t="s">
        <v>1577</v>
      </c>
    </row>
    <row r="1213" spans="3:26" ht="9.6" customHeight="1">
      <c r="Z1213" s="421"/>
    </row>
    <row r="1214" spans="3:26" ht="16.5" customHeight="1">
      <c r="C1214" s="62" t="s">
        <v>1822</v>
      </c>
      <c r="Z1214" s="421"/>
    </row>
    <row r="1215" spans="3:26" ht="39.950000000000003" customHeight="1">
      <c r="D1215" s="1735" t="s">
        <v>365</v>
      </c>
      <c r="E1215" s="1708"/>
      <c r="F1215" s="1783" t="s">
        <v>442</v>
      </c>
      <c r="G1215" s="1783"/>
      <c r="H1215" s="1783"/>
      <c r="I1215" s="1722"/>
      <c r="J1215" s="1783" t="s">
        <v>583</v>
      </c>
      <c r="K1215" s="1783"/>
      <c r="L1215" s="1783"/>
      <c r="M1215" s="1783"/>
      <c r="N1215" s="1783"/>
      <c r="O1215" s="1783"/>
      <c r="P1215" s="1783"/>
      <c r="Q1215" s="1783"/>
      <c r="R1215" s="1783"/>
      <c r="S1215" s="1648"/>
      <c r="T1215" s="1648"/>
      <c r="Z1215" s="421"/>
    </row>
    <row r="1216" spans="3:26" ht="30" customHeight="1">
      <c r="D1216" s="424">
        <v>1</v>
      </c>
      <c r="E1216" s="21" t="s">
        <v>49</v>
      </c>
      <c r="F1216" s="1773">
        <v>1</v>
      </c>
      <c r="G1216" s="1774"/>
      <c r="H1216" s="1775"/>
      <c r="I1216" s="21" t="s">
        <v>49</v>
      </c>
      <c r="J1216" s="1776" t="s">
        <v>1487</v>
      </c>
      <c r="K1216" s="1777"/>
      <c r="L1216" s="1777"/>
      <c r="M1216" s="1777"/>
      <c r="N1216" s="1777"/>
      <c r="O1216" s="1777"/>
      <c r="P1216" s="1777"/>
      <c r="Q1216" s="1777"/>
      <c r="R1216" s="1777"/>
      <c r="S1216" s="1778"/>
      <c r="T1216" s="1779"/>
      <c r="Z1216" s="421"/>
    </row>
    <row r="1217" spans="2:26" ht="16.5" customHeight="1">
      <c r="E1217" s="174" t="s">
        <v>366</v>
      </c>
      <c r="Z1217" s="421"/>
    </row>
    <row r="1218" spans="2:26" ht="16.5" customHeight="1">
      <c r="E1218" s="2" t="s">
        <v>352</v>
      </c>
      <c r="Z1218" s="421"/>
    </row>
    <row r="1219" spans="2:26" ht="9.9499999999999993" customHeight="1">
      <c r="Z1219" s="421"/>
    </row>
    <row r="1220" spans="2:26" ht="16.5" customHeight="1">
      <c r="C1220" s="13" t="s">
        <v>593</v>
      </c>
      <c r="Z1220" s="421"/>
    </row>
    <row r="1221" spans="2:26" ht="16.5" customHeight="1">
      <c r="D1221" s="1623" t="s">
        <v>367</v>
      </c>
      <c r="E1221" s="1623"/>
      <c r="F1221" s="1623"/>
      <c r="G1221" s="1623"/>
      <c r="H1221" s="1623" t="s">
        <v>368</v>
      </c>
      <c r="I1221" s="1623"/>
      <c r="J1221" s="1623"/>
      <c r="K1221" s="1623"/>
      <c r="L1221" s="1623"/>
      <c r="M1221" s="1623"/>
      <c r="N1221" s="1623"/>
      <c r="Z1221" s="421"/>
    </row>
    <row r="1222" spans="2:26" ht="18.95" customHeight="1">
      <c r="D1222" s="1623" t="s">
        <v>933</v>
      </c>
      <c r="E1222" s="1623"/>
      <c r="F1222" s="1623"/>
      <c r="G1222" s="1623"/>
      <c r="H1222" s="1635" t="s">
        <v>584</v>
      </c>
      <c r="I1222" s="1635"/>
      <c r="J1222" s="1635"/>
      <c r="K1222" s="1635"/>
      <c r="L1222" s="1635"/>
      <c r="M1222" s="1635"/>
      <c r="N1222" s="1635"/>
      <c r="Z1222" s="421" t="s">
        <v>1578</v>
      </c>
    </row>
    <row r="1223" spans="2:26" ht="18.95" customHeight="1">
      <c r="D1223" s="1623" t="s">
        <v>934</v>
      </c>
      <c r="E1223" s="1623"/>
      <c r="F1223" s="1623"/>
      <c r="G1223" s="1623"/>
      <c r="H1223" s="1635" t="s">
        <v>585</v>
      </c>
      <c r="I1223" s="1635"/>
      <c r="J1223" s="1635"/>
      <c r="K1223" s="1635"/>
      <c r="L1223" s="1635"/>
      <c r="M1223" s="1635"/>
      <c r="N1223" s="1635"/>
      <c r="Z1223" s="421" t="s">
        <v>1578</v>
      </c>
    </row>
    <row r="1224" spans="2:26" ht="16.5" customHeight="1">
      <c r="E1224" s="174" t="s">
        <v>1503</v>
      </c>
      <c r="Z1224" s="421"/>
    </row>
    <row r="1225" spans="2:26" ht="16.5" customHeight="1">
      <c r="E1225" s="2" t="s">
        <v>369</v>
      </c>
      <c r="Z1225" s="421"/>
    </row>
    <row r="1226" spans="2:26" ht="16.5" customHeight="1">
      <c r="E1226" s="2"/>
      <c r="T1226" s="861" t="s">
        <v>1410</v>
      </c>
      <c r="U1226" s="1714"/>
      <c r="V1226" s="1714"/>
      <c r="W1226" s="1714"/>
      <c r="X1226" s="1734"/>
      <c r="Z1226" s="421"/>
    </row>
    <row r="1227" spans="2:26" ht="12" customHeight="1">
      <c r="Z1227" s="421"/>
    </row>
    <row r="1228" spans="2:26" ht="17.45" customHeight="1">
      <c r="P1228" s="1618" t="s">
        <v>772</v>
      </c>
      <c r="Q1228" s="1618"/>
      <c r="R1228" s="1618"/>
      <c r="S1228" s="1619" t="str">
        <f>$Q$12</f>
        <v>○△学校</v>
      </c>
      <c r="T1228" s="1619"/>
      <c r="U1228" s="1619"/>
      <c r="V1228" s="1619"/>
      <c r="W1228" s="1619"/>
      <c r="X1228" s="1619"/>
      <c r="Z1228" s="421"/>
    </row>
    <row r="1229" spans="2:26" ht="16.5" customHeight="1">
      <c r="B1229" s="12" t="s">
        <v>370</v>
      </c>
      <c r="Z1229" s="421"/>
    </row>
    <row r="1230" spans="2:26" ht="16.5" customHeight="1">
      <c r="B1230" s="12"/>
      <c r="D1230" s="2" t="s">
        <v>1261</v>
      </c>
      <c r="Z1230" s="421"/>
    </row>
    <row r="1231" spans="2:26" ht="16.5" customHeight="1">
      <c r="B1231" s="12"/>
      <c r="D1231" s="2" t="s">
        <v>1263</v>
      </c>
      <c r="Z1231" s="421"/>
    </row>
    <row r="1232" spans="2:26" ht="16.5" customHeight="1">
      <c r="B1232" s="12"/>
      <c r="D1232" s="5" t="s">
        <v>1262</v>
      </c>
      <c r="Z1232" s="421"/>
    </row>
    <row r="1233" spans="2:26" ht="16.5" customHeight="1">
      <c r="B1233" s="12"/>
      <c r="D1233" s="5" t="s">
        <v>1435</v>
      </c>
      <c r="Z1233" s="421"/>
    </row>
    <row r="1234" spans="2:26" ht="16.5" customHeight="1">
      <c r="B1234" s="12"/>
      <c r="E1234" t="s">
        <v>1436</v>
      </c>
      <c r="T1234" s="861" t="s">
        <v>1410</v>
      </c>
      <c r="U1234" s="1714"/>
      <c r="V1234" s="1714"/>
      <c r="W1234" s="1714"/>
      <c r="X1234" s="1734"/>
      <c r="Z1234" s="421"/>
    </row>
    <row r="1235" spans="2:26" ht="6.6" customHeight="1">
      <c r="Z1235" s="421"/>
    </row>
    <row r="1236" spans="2:26" ht="16.5" customHeight="1">
      <c r="D1236" s="557" t="s">
        <v>1517</v>
      </c>
      <c r="Z1236" s="421"/>
    </row>
    <row r="1237" spans="2:26" ht="16.5" customHeight="1">
      <c r="C1237" s="13" t="s">
        <v>935</v>
      </c>
      <c r="Z1237" s="421"/>
    </row>
    <row r="1238" spans="2:26" ht="16.5" customHeight="1">
      <c r="D1238" t="s">
        <v>1879</v>
      </c>
      <c r="Z1238" s="421"/>
    </row>
    <row r="1239" spans="2:26" ht="16.5" customHeight="1">
      <c r="D1239" s="819" t="s">
        <v>371</v>
      </c>
      <c r="E1239" s="774"/>
      <c r="F1239" s="774"/>
      <c r="G1239" s="1095" t="s">
        <v>1823</v>
      </c>
      <c r="H1239" s="1095"/>
      <c r="I1239" s="1095"/>
      <c r="J1239" s="1095"/>
      <c r="K1239" s="1095"/>
      <c r="L1239" s="1095"/>
      <c r="M1239" s="776" t="s">
        <v>1824</v>
      </c>
      <c r="N1239" s="776"/>
      <c r="O1239" s="776"/>
      <c r="P1239" s="776"/>
      <c r="Q1239" s="776"/>
      <c r="R1239" s="776"/>
      <c r="S1239" s="64"/>
      <c r="T1239" s="64"/>
      <c r="U1239" s="64"/>
      <c r="V1239" s="64"/>
      <c r="W1239" s="64"/>
      <c r="X1239" s="64"/>
      <c r="Z1239" s="421"/>
    </row>
    <row r="1240" spans="2:26" ht="16.5" customHeight="1">
      <c r="D1240" s="774"/>
      <c r="E1240" s="774"/>
      <c r="F1240" s="774"/>
      <c r="G1240" s="809" t="s">
        <v>470</v>
      </c>
      <c r="H1240" s="809"/>
      <c r="I1240" s="809"/>
      <c r="J1240" s="809" t="s">
        <v>471</v>
      </c>
      <c r="K1240" s="809"/>
      <c r="L1240" s="809"/>
      <c r="M1240" s="809" t="s">
        <v>470</v>
      </c>
      <c r="N1240" s="809"/>
      <c r="O1240" s="809"/>
      <c r="P1240" s="809" t="s">
        <v>471</v>
      </c>
      <c r="Q1240" s="809"/>
      <c r="R1240" s="809"/>
      <c r="S1240" s="64"/>
      <c r="T1240" s="64"/>
      <c r="U1240" s="64"/>
      <c r="V1240" s="64"/>
      <c r="W1240" s="64"/>
      <c r="X1240" s="64"/>
      <c r="Z1240" s="421"/>
    </row>
    <row r="1241" spans="2:26" ht="18.95" customHeight="1">
      <c r="D1241" s="827" t="s">
        <v>372</v>
      </c>
      <c r="E1241" s="828"/>
      <c r="F1241" s="828"/>
      <c r="G1241" s="634" t="s">
        <v>1791</v>
      </c>
      <c r="H1241" s="558">
        <v>6</v>
      </c>
      <c r="I1241" s="559">
        <v>10</v>
      </c>
      <c r="J1241" s="634" t="s">
        <v>1791</v>
      </c>
      <c r="K1241" s="558">
        <v>12</v>
      </c>
      <c r="L1241" s="559">
        <v>20</v>
      </c>
      <c r="M1241" s="634" t="s">
        <v>1791</v>
      </c>
      <c r="N1241" s="558">
        <v>6</v>
      </c>
      <c r="O1241" s="559">
        <v>11</v>
      </c>
      <c r="P1241" s="634" t="s">
        <v>1791</v>
      </c>
      <c r="Q1241" s="558">
        <v>1</v>
      </c>
      <c r="R1241" s="439">
        <v>9</v>
      </c>
      <c r="S1241" s="64"/>
      <c r="T1241" s="64"/>
      <c r="U1241" s="64"/>
      <c r="V1241" s="64"/>
      <c r="W1241" s="64"/>
      <c r="X1241" s="64"/>
      <c r="Z1241" s="421"/>
    </row>
    <row r="1242" spans="2:26" ht="18.95" customHeight="1">
      <c r="D1242" s="816" t="s">
        <v>373</v>
      </c>
      <c r="E1242" s="817"/>
      <c r="F1242" s="817"/>
      <c r="G1242" s="634" t="s">
        <v>1791</v>
      </c>
      <c r="H1242" s="558">
        <v>6</v>
      </c>
      <c r="I1242" s="559">
        <v>10</v>
      </c>
      <c r="J1242" s="634" t="s">
        <v>1791</v>
      </c>
      <c r="K1242" s="558">
        <v>12</v>
      </c>
      <c r="L1242" s="559">
        <v>20</v>
      </c>
      <c r="M1242" s="634" t="s">
        <v>1791</v>
      </c>
      <c r="N1242" s="558">
        <v>6</v>
      </c>
      <c r="O1242" s="559">
        <v>11</v>
      </c>
      <c r="P1242" s="634" t="s">
        <v>1791</v>
      </c>
      <c r="Q1242" s="558">
        <v>1</v>
      </c>
      <c r="R1242" s="439">
        <v>9</v>
      </c>
      <c r="S1242" s="64"/>
      <c r="T1242" s="64"/>
      <c r="U1242" s="64"/>
      <c r="V1242" s="64"/>
      <c r="W1242" s="64"/>
      <c r="X1242" s="64"/>
      <c r="Z1242" s="421"/>
    </row>
    <row r="1243" spans="2:26" ht="18.95" customHeight="1">
      <c r="D1243" s="816" t="s">
        <v>374</v>
      </c>
      <c r="E1243" s="817"/>
      <c r="F1243" s="817"/>
      <c r="G1243" s="634" t="s">
        <v>1791</v>
      </c>
      <c r="H1243" s="558">
        <v>6</v>
      </c>
      <c r="I1243" s="559">
        <v>10</v>
      </c>
      <c r="J1243" s="634" t="s">
        <v>1791</v>
      </c>
      <c r="K1243" s="558">
        <v>12</v>
      </c>
      <c r="L1243" s="559">
        <v>20</v>
      </c>
      <c r="M1243" s="634" t="s">
        <v>1791</v>
      </c>
      <c r="N1243" s="558">
        <v>6</v>
      </c>
      <c r="O1243" s="559">
        <v>11</v>
      </c>
      <c r="P1243" s="634" t="s">
        <v>1791</v>
      </c>
      <c r="Q1243" s="558">
        <v>1</v>
      </c>
      <c r="R1243" s="439">
        <v>9</v>
      </c>
      <c r="S1243" s="64"/>
      <c r="T1243" s="64"/>
      <c r="U1243" s="64"/>
      <c r="V1243" s="64"/>
      <c r="W1243" s="64"/>
      <c r="X1243" s="64"/>
      <c r="Z1243" s="421"/>
    </row>
    <row r="1244" spans="2:26" ht="6.6" customHeight="1">
      <c r="D1244" s="64"/>
      <c r="E1244" s="64"/>
      <c r="F1244" s="64"/>
      <c r="G1244" s="64"/>
      <c r="H1244" s="64"/>
      <c r="I1244" s="64"/>
      <c r="J1244" s="64"/>
      <c r="K1244" s="64"/>
      <c r="L1244" s="64"/>
      <c r="M1244" s="64"/>
      <c r="N1244" s="64"/>
      <c r="O1244" s="64"/>
      <c r="P1244" s="64"/>
      <c r="Q1244" s="64"/>
      <c r="R1244" s="64"/>
      <c r="S1244" s="64"/>
      <c r="T1244" s="64"/>
      <c r="U1244" s="64"/>
      <c r="V1244" s="64"/>
      <c r="W1244" s="64"/>
      <c r="X1244" s="64"/>
      <c r="Z1244" s="421"/>
    </row>
    <row r="1245" spans="2:26" ht="18.95" customHeight="1">
      <c r="C1245" t="s">
        <v>472</v>
      </c>
      <c r="D1245" s="64"/>
      <c r="E1245" s="1112" t="s">
        <v>1760</v>
      </c>
      <c r="F1245" s="839"/>
      <c r="G1245" s="839"/>
      <c r="H1245" s="839"/>
      <c r="I1245" s="840"/>
      <c r="J1245" s="1771" t="s">
        <v>1284</v>
      </c>
      <c r="K1245" s="1772"/>
      <c r="L1245" s="828"/>
      <c r="M1245" s="828"/>
      <c r="N1245" s="828"/>
      <c r="O1245" s="828"/>
      <c r="P1245" s="1373"/>
      <c r="Q1245" s="64"/>
      <c r="R1245" s="64"/>
      <c r="S1245" s="64"/>
      <c r="T1245" s="64"/>
      <c r="U1245" s="64"/>
      <c r="V1245" s="64"/>
      <c r="W1245" s="64"/>
      <c r="X1245" s="64"/>
      <c r="Z1245" s="421" t="s">
        <v>1579</v>
      </c>
    </row>
    <row r="1246" spans="2:26" ht="13.5" customHeight="1">
      <c r="D1246" s="64"/>
      <c r="E1246" s="64"/>
      <c r="F1246" s="64"/>
      <c r="G1246" s="1095" t="s">
        <v>1823</v>
      </c>
      <c r="H1246" s="1095"/>
      <c r="I1246" s="1095"/>
      <c r="J1246" s="1095"/>
      <c r="K1246" s="1095"/>
      <c r="L1246" s="1095"/>
      <c r="M1246" s="776" t="s">
        <v>1824</v>
      </c>
      <c r="N1246" s="776"/>
      <c r="O1246" s="776"/>
      <c r="P1246" s="776"/>
      <c r="Q1246" s="776"/>
      <c r="R1246" s="776"/>
      <c r="S1246" s="1116" t="s">
        <v>1520</v>
      </c>
      <c r="T1246" s="1117"/>
      <c r="U1246" s="1117"/>
      <c r="V1246" s="1117"/>
      <c r="W1246" s="1118"/>
      <c r="X1246" s="64"/>
      <c r="Z1246" s="421"/>
    </row>
    <row r="1247" spans="2:26" ht="16.5" customHeight="1">
      <c r="D1247" s="64"/>
      <c r="E1247" s="64"/>
      <c r="F1247" s="64"/>
      <c r="G1247" s="809" t="s">
        <v>470</v>
      </c>
      <c r="H1247" s="809"/>
      <c r="I1247" s="809"/>
      <c r="J1247" s="809" t="s">
        <v>471</v>
      </c>
      <c r="K1247" s="809"/>
      <c r="L1247" s="809"/>
      <c r="M1247" s="809" t="s">
        <v>470</v>
      </c>
      <c r="N1247" s="809"/>
      <c r="O1247" s="809"/>
      <c r="P1247" s="809" t="s">
        <v>471</v>
      </c>
      <c r="Q1247" s="809"/>
      <c r="R1247" s="809"/>
      <c r="S1247" s="1119"/>
      <c r="T1247" s="1120"/>
      <c r="U1247" s="1120"/>
      <c r="V1247" s="1120"/>
      <c r="W1247" s="1121"/>
      <c r="X1247" s="64"/>
      <c r="Z1247" s="421"/>
    </row>
    <row r="1248" spans="2:26" ht="18.95" customHeight="1">
      <c r="D1248" s="1108" t="s">
        <v>937</v>
      </c>
      <c r="E1248" s="817"/>
      <c r="F1248" s="993"/>
      <c r="G1248" s="560"/>
      <c r="H1248" s="561"/>
      <c r="I1248" s="562"/>
      <c r="J1248" s="560"/>
      <c r="K1248" s="561"/>
      <c r="L1248" s="562"/>
      <c r="M1248" s="560"/>
      <c r="N1248" s="561"/>
      <c r="O1248" s="562"/>
      <c r="P1248" s="560"/>
      <c r="Q1248" s="561"/>
      <c r="R1248" s="562"/>
      <c r="S1248" s="490" t="s">
        <v>1518</v>
      </c>
      <c r="T1248" s="563" t="s">
        <v>1513</v>
      </c>
      <c r="U1248" s="435">
        <v>5</v>
      </c>
      <c r="V1248" s="435">
        <v>1</v>
      </c>
      <c r="W1248" s="435">
        <v>10</v>
      </c>
      <c r="X1248" s="64"/>
      <c r="Z1248" s="421" t="s">
        <v>1540</v>
      </c>
    </row>
    <row r="1249" spans="4:26" ht="18.95" customHeight="1">
      <c r="D1249" s="816" t="s">
        <v>375</v>
      </c>
      <c r="E1249" s="817"/>
      <c r="F1249" s="817"/>
      <c r="G1249" s="635" t="s">
        <v>1791</v>
      </c>
      <c r="H1249" s="564">
        <v>6</v>
      </c>
      <c r="I1249" s="565">
        <v>10</v>
      </c>
      <c r="J1249" s="635" t="s">
        <v>1791</v>
      </c>
      <c r="K1249" s="564">
        <v>12</v>
      </c>
      <c r="L1249" s="565">
        <v>20</v>
      </c>
      <c r="M1249" s="635" t="s">
        <v>1791</v>
      </c>
      <c r="N1249" s="564">
        <v>6</v>
      </c>
      <c r="O1249" s="565">
        <v>11</v>
      </c>
      <c r="P1249" s="635" t="s">
        <v>1791</v>
      </c>
      <c r="Q1249" s="564">
        <v>1</v>
      </c>
      <c r="R1249" s="443">
        <v>9</v>
      </c>
      <c r="S1249" s="64"/>
      <c r="T1249" s="64"/>
      <c r="U1249" s="64"/>
      <c r="V1249" s="64"/>
      <c r="W1249" s="64"/>
      <c r="X1249" s="64"/>
      <c r="Z1249" s="421"/>
    </row>
    <row r="1250" spans="4:26" ht="6.6" customHeight="1">
      <c r="D1250" s="64"/>
      <c r="E1250" s="64"/>
      <c r="F1250" s="64"/>
      <c r="G1250" s="64"/>
      <c r="H1250" s="64"/>
      <c r="I1250" s="64"/>
      <c r="J1250" s="64"/>
      <c r="K1250" s="64"/>
      <c r="L1250" s="64"/>
      <c r="M1250" s="64"/>
      <c r="N1250" s="64"/>
      <c r="O1250" s="64"/>
      <c r="P1250" s="64"/>
      <c r="Q1250" s="64"/>
      <c r="R1250" s="64"/>
      <c r="S1250" s="64"/>
      <c r="T1250" s="64"/>
      <c r="U1250" s="64"/>
      <c r="V1250" s="64"/>
      <c r="W1250" s="64"/>
      <c r="X1250" s="64"/>
      <c r="Z1250" s="421"/>
    </row>
    <row r="1251" spans="4:26" ht="27.6" customHeight="1">
      <c r="D1251" s="566"/>
      <c r="E1251" s="838" t="s">
        <v>1766</v>
      </c>
      <c r="F1251" s="839"/>
      <c r="G1251" s="839"/>
      <c r="H1251" s="839"/>
      <c r="I1251" s="840"/>
      <c r="J1251" s="1771" t="s">
        <v>1285</v>
      </c>
      <c r="K1251" s="1772"/>
      <c r="L1251" s="828"/>
      <c r="M1251" s="828"/>
      <c r="N1251" s="828"/>
      <c r="O1251" s="828"/>
      <c r="P1251" s="1373"/>
      <c r="Q1251" s="64"/>
      <c r="R1251" s="64"/>
      <c r="S1251" s="64"/>
      <c r="T1251" s="64"/>
      <c r="U1251" s="64"/>
      <c r="V1251" s="64"/>
      <c r="W1251" s="64"/>
      <c r="X1251" s="64"/>
      <c r="Z1251" s="421" t="s">
        <v>1580</v>
      </c>
    </row>
    <row r="1252" spans="4:26" ht="15.6" customHeight="1">
      <c r="D1252" s="566"/>
      <c r="E1252" s="64"/>
      <c r="F1252" s="64"/>
      <c r="G1252" s="1095" t="s">
        <v>1823</v>
      </c>
      <c r="H1252" s="1095"/>
      <c r="I1252" s="1095"/>
      <c r="J1252" s="1095"/>
      <c r="K1252" s="1095"/>
      <c r="L1252" s="1095"/>
      <c r="M1252" s="776" t="s">
        <v>1824</v>
      </c>
      <c r="N1252" s="776"/>
      <c r="O1252" s="776"/>
      <c r="P1252" s="776"/>
      <c r="Q1252" s="776"/>
      <c r="R1252" s="776"/>
      <c r="S1252" s="64"/>
      <c r="T1252" s="64"/>
      <c r="U1252" s="64"/>
      <c r="V1252" s="64"/>
      <c r="W1252" s="64"/>
      <c r="X1252" s="64"/>
      <c r="Z1252" s="421"/>
    </row>
    <row r="1253" spans="4:26" ht="15.6" customHeight="1">
      <c r="D1253" s="64"/>
      <c r="E1253" s="64"/>
      <c r="F1253" s="64"/>
      <c r="G1253" s="809" t="s">
        <v>470</v>
      </c>
      <c r="H1253" s="809"/>
      <c r="I1253" s="809"/>
      <c r="J1253" s="809" t="s">
        <v>471</v>
      </c>
      <c r="K1253" s="809"/>
      <c r="L1253" s="809"/>
      <c r="M1253" s="809" t="s">
        <v>470</v>
      </c>
      <c r="N1253" s="809"/>
      <c r="O1253" s="809"/>
      <c r="P1253" s="809" t="s">
        <v>471</v>
      </c>
      <c r="Q1253" s="809"/>
      <c r="R1253" s="809"/>
      <c r="S1253" s="64"/>
      <c r="T1253" s="64"/>
      <c r="U1253" s="64"/>
      <c r="V1253" s="64"/>
      <c r="W1253" s="64"/>
      <c r="X1253" s="64"/>
      <c r="Z1253" s="421"/>
    </row>
    <row r="1254" spans="4:26" ht="18.95" customHeight="1">
      <c r="D1254" s="827" t="s">
        <v>376</v>
      </c>
      <c r="E1254" s="828"/>
      <c r="F1254" s="828"/>
      <c r="G1254" s="635" t="s">
        <v>1791</v>
      </c>
      <c r="H1254" s="564">
        <v>6</v>
      </c>
      <c r="I1254" s="565">
        <v>10</v>
      </c>
      <c r="J1254" s="635" t="s">
        <v>1791</v>
      </c>
      <c r="K1254" s="564">
        <v>12</v>
      </c>
      <c r="L1254" s="565">
        <v>20</v>
      </c>
      <c r="M1254" s="635" t="s">
        <v>1791</v>
      </c>
      <c r="N1254" s="564">
        <v>6</v>
      </c>
      <c r="O1254" s="565">
        <v>11</v>
      </c>
      <c r="P1254" s="635" t="s">
        <v>1791</v>
      </c>
      <c r="Q1254" s="564">
        <v>1</v>
      </c>
      <c r="R1254" s="443">
        <v>9</v>
      </c>
      <c r="S1254" s="64"/>
      <c r="T1254" s="64"/>
      <c r="U1254" s="64"/>
      <c r="V1254" s="64"/>
      <c r="W1254" s="64"/>
      <c r="X1254" s="64"/>
      <c r="Z1254" s="421"/>
    </row>
    <row r="1255" spans="4:26" ht="18.95" customHeight="1">
      <c r="D1255" s="827" t="s">
        <v>377</v>
      </c>
      <c r="E1255" s="828"/>
      <c r="F1255" s="828"/>
      <c r="G1255" s="635" t="s">
        <v>1791</v>
      </c>
      <c r="H1255" s="564">
        <v>6</v>
      </c>
      <c r="I1255" s="565">
        <v>10</v>
      </c>
      <c r="J1255" s="635" t="s">
        <v>1791</v>
      </c>
      <c r="K1255" s="564">
        <v>12</v>
      </c>
      <c r="L1255" s="565">
        <v>20</v>
      </c>
      <c r="M1255" s="635" t="s">
        <v>1791</v>
      </c>
      <c r="N1255" s="564">
        <v>6</v>
      </c>
      <c r="O1255" s="565">
        <v>11</v>
      </c>
      <c r="P1255" s="635" t="s">
        <v>1791</v>
      </c>
      <c r="Q1255" s="564">
        <v>1</v>
      </c>
      <c r="R1255" s="443">
        <v>9</v>
      </c>
      <c r="S1255" s="64"/>
      <c r="T1255" s="64"/>
      <c r="U1255" s="64"/>
      <c r="V1255" s="64"/>
      <c r="W1255" s="64"/>
      <c r="X1255" s="64"/>
      <c r="Z1255" s="421"/>
    </row>
    <row r="1256" spans="4:26" ht="6.6" customHeight="1">
      <c r="D1256" s="64"/>
      <c r="E1256" s="64"/>
      <c r="F1256" s="64"/>
      <c r="G1256" s="64"/>
      <c r="H1256" s="64"/>
      <c r="I1256" s="64"/>
      <c r="J1256" s="64"/>
      <c r="K1256" s="64"/>
      <c r="L1256" s="64"/>
      <c r="M1256" s="64"/>
      <c r="N1256" s="64"/>
      <c r="O1256" s="64"/>
      <c r="P1256" s="64"/>
      <c r="Q1256" s="64"/>
      <c r="R1256" s="64"/>
      <c r="S1256" s="64"/>
      <c r="T1256" s="64"/>
      <c r="U1256" s="64"/>
      <c r="V1256" s="64"/>
      <c r="W1256" s="64"/>
      <c r="X1256" s="64"/>
      <c r="Z1256" s="421"/>
    </row>
    <row r="1257" spans="4:26" ht="31.5" customHeight="1">
      <c r="D1257" s="838" t="s">
        <v>382</v>
      </c>
      <c r="E1257" s="893"/>
      <c r="F1257" s="893"/>
      <c r="G1257" s="893"/>
      <c r="H1257" s="893"/>
      <c r="I1257" s="1764"/>
      <c r="J1257" s="1769"/>
      <c r="K1257" s="1769"/>
      <c r="L1257" s="1769"/>
      <c r="M1257" s="1769"/>
      <c r="N1257" s="1769"/>
      <c r="O1257" s="1769"/>
      <c r="P1257" s="1769"/>
      <c r="Q1257" s="1769"/>
      <c r="R1257" s="1769"/>
      <c r="S1257" s="1769"/>
      <c r="T1257" s="1770"/>
      <c r="U1257" s="64"/>
      <c r="V1257" s="64"/>
      <c r="W1257" s="64"/>
      <c r="X1257" s="64"/>
      <c r="Z1257" s="421"/>
    </row>
    <row r="1258" spans="4:26" ht="15.6" customHeight="1">
      <c r="D1258" s="147" t="s">
        <v>936</v>
      </c>
      <c r="E1258" s="64"/>
      <c r="F1258" s="64"/>
      <c r="G1258" s="64"/>
      <c r="H1258" s="64"/>
      <c r="I1258" s="64"/>
      <c r="J1258" s="64"/>
      <c r="K1258" s="64"/>
      <c r="L1258" s="64"/>
      <c r="M1258" s="64"/>
      <c r="N1258" s="64"/>
      <c r="O1258" s="64"/>
      <c r="P1258" s="64"/>
      <c r="Q1258" s="64"/>
      <c r="R1258" s="64"/>
      <c r="S1258" s="64"/>
      <c r="T1258" s="64"/>
      <c r="U1258" s="64"/>
      <c r="V1258" s="64"/>
      <c r="W1258" s="64"/>
      <c r="X1258" s="64"/>
      <c r="Z1258" s="421"/>
    </row>
    <row r="1259" spans="4:26" ht="9.6" customHeight="1">
      <c r="D1259" s="64"/>
      <c r="E1259" s="64"/>
      <c r="F1259" s="64"/>
      <c r="G1259" s="64"/>
      <c r="H1259" s="64"/>
      <c r="I1259" s="64"/>
      <c r="J1259" s="64"/>
      <c r="K1259" s="64"/>
      <c r="L1259" s="64"/>
      <c r="M1259" s="64"/>
      <c r="N1259" s="64"/>
      <c r="O1259" s="64"/>
      <c r="P1259" s="64"/>
      <c r="Q1259" s="64"/>
      <c r="R1259" s="64"/>
      <c r="S1259" s="64"/>
      <c r="T1259" s="64"/>
      <c r="U1259" s="64"/>
      <c r="V1259" s="64"/>
      <c r="W1259" s="64"/>
      <c r="X1259" s="64"/>
      <c r="Z1259" s="421"/>
    </row>
    <row r="1260" spans="4:26" ht="16.5" customHeight="1">
      <c r="D1260" s="64" t="s">
        <v>1880</v>
      </c>
      <c r="E1260" s="64"/>
      <c r="F1260" s="64"/>
      <c r="G1260" s="64"/>
      <c r="H1260" s="64"/>
      <c r="I1260" s="64"/>
      <c r="J1260" s="64"/>
      <c r="K1260" s="64"/>
      <c r="L1260" s="64"/>
      <c r="M1260" s="64"/>
      <c r="N1260" s="64"/>
      <c r="O1260" s="64"/>
      <c r="P1260" s="64"/>
      <c r="Q1260" s="64"/>
      <c r="R1260" s="64"/>
      <c r="S1260" s="64"/>
      <c r="T1260" s="64"/>
      <c r="U1260" s="64"/>
      <c r="V1260" s="64"/>
      <c r="W1260" s="64"/>
      <c r="X1260" s="64"/>
      <c r="Z1260" s="421"/>
    </row>
    <row r="1261" spans="4:26" ht="27.95" customHeight="1">
      <c r="D1261" s="816" t="s">
        <v>371</v>
      </c>
      <c r="E1261" s="817"/>
      <c r="F1261" s="912"/>
      <c r="G1261" s="1116" t="s">
        <v>1688</v>
      </c>
      <c r="H1261" s="1117"/>
      <c r="I1261" s="1118"/>
      <c r="J1261" s="966" t="s">
        <v>378</v>
      </c>
      <c r="K1261" s="1614"/>
      <c r="L1261" s="967"/>
      <c r="M1261" s="1116" t="s">
        <v>1520</v>
      </c>
      <c r="N1261" s="1117"/>
      <c r="O1261" s="1117"/>
      <c r="P1261" s="1117"/>
      <c r="Q1261" s="1118"/>
      <c r="R1261" s="64"/>
      <c r="S1261" s="64"/>
      <c r="T1261" s="64"/>
      <c r="U1261" s="64"/>
      <c r="V1261" s="64"/>
      <c r="W1261" s="64"/>
      <c r="X1261" s="64"/>
      <c r="Z1261" s="421"/>
    </row>
    <row r="1262" spans="4:26" ht="29.45" customHeight="1">
      <c r="D1262" s="816" t="s">
        <v>714</v>
      </c>
      <c r="E1262" s="893"/>
      <c r="F1262" s="1126"/>
      <c r="G1262" s="560"/>
      <c r="H1262" s="561"/>
      <c r="I1262" s="562"/>
      <c r="J1262" s="560"/>
      <c r="K1262" s="561"/>
      <c r="L1262" s="562"/>
      <c r="M1262" s="490" t="s">
        <v>1521</v>
      </c>
      <c r="N1262" s="563" t="s">
        <v>1513</v>
      </c>
      <c r="O1262" s="435">
        <v>4</v>
      </c>
      <c r="P1262" s="435">
        <v>6</v>
      </c>
      <c r="Q1262" s="435">
        <v>10</v>
      </c>
      <c r="R1262" s="64"/>
      <c r="S1262" s="64"/>
      <c r="T1262" s="64"/>
      <c r="U1262" s="64"/>
      <c r="V1262" s="64"/>
      <c r="W1262" s="64"/>
      <c r="X1262" s="64"/>
      <c r="Z1262" s="421" t="s">
        <v>1540</v>
      </c>
    </row>
    <row r="1263" spans="4:26" ht="29.45" customHeight="1">
      <c r="D1263" s="816" t="s">
        <v>715</v>
      </c>
      <c r="E1263" s="893"/>
      <c r="F1263" s="1126"/>
      <c r="G1263" s="560"/>
      <c r="H1263" s="561"/>
      <c r="I1263" s="562"/>
      <c r="J1263" s="560"/>
      <c r="K1263" s="561"/>
      <c r="L1263" s="562"/>
      <c r="M1263" s="490" t="s">
        <v>1521</v>
      </c>
      <c r="N1263" s="563" t="s">
        <v>1513</v>
      </c>
      <c r="O1263" s="435">
        <v>4</v>
      </c>
      <c r="P1263" s="435">
        <v>6</v>
      </c>
      <c r="Q1263" s="435">
        <v>10</v>
      </c>
      <c r="R1263" s="64"/>
      <c r="S1263" s="64"/>
      <c r="T1263" s="64"/>
      <c r="U1263" s="64"/>
      <c r="V1263" s="64"/>
      <c r="W1263" s="64"/>
      <c r="X1263" s="64"/>
      <c r="Z1263" s="421" t="s">
        <v>1540</v>
      </c>
    </row>
    <row r="1264" spans="4:26" ht="29.45" customHeight="1">
      <c r="D1264" s="816" t="s">
        <v>379</v>
      </c>
      <c r="E1264" s="893"/>
      <c r="F1264" s="893"/>
      <c r="G1264" s="634" t="s">
        <v>1791</v>
      </c>
      <c r="H1264" s="558">
        <v>6</v>
      </c>
      <c r="I1264" s="559">
        <v>10</v>
      </c>
      <c r="J1264" s="634" t="s">
        <v>1791</v>
      </c>
      <c r="K1264" s="558">
        <v>6</v>
      </c>
      <c r="L1264" s="438">
        <v>9</v>
      </c>
      <c r="M1264" s="64"/>
      <c r="N1264" s="64"/>
      <c r="O1264" s="64"/>
      <c r="P1264" s="64"/>
      <c r="Q1264" s="64"/>
      <c r="R1264" s="64"/>
      <c r="S1264" s="64"/>
      <c r="T1264" s="64"/>
      <c r="U1264" s="64"/>
      <c r="V1264" s="64"/>
      <c r="W1264" s="64"/>
      <c r="X1264" s="64"/>
      <c r="Z1264" s="421"/>
    </row>
    <row r="1265" spans="3:26" ht="30.6" customHeight="1">
      <c r="D1265" s="894" t="s">
        <v>381</v>
      </c>
      <c r="E1265" s="895"/>
      <c r="F1265" s="895"/>
      <c r="G1265" s="895"/>
      <c r="H1265" s="895"/>
      <c r="I1265" s="1764"/>
      <c r="J1265" s="1767"/>
      <c r="K1265" s="1767"/>
      <c r="L1265" s="1767"/>
      <c r="M1265" s="1767"/>
      <c r="N1265" s="1767"/>
      <c r="O1265" s="1767"/>
      <c r="P1265" s="1767"/>
      <c r="Q1265" s="1767"/>
      <c r="R1265" s="1767"/>
      <c r="S1265" s="1767"/>
      <c r="T1265" s="1768"/>
      <c r="U1265" s="64"/>
      <c r="V1265" s="64"/>
      <c r="W1265" s="64"/>
      <c r="X1265" s="64"/>
      <c r="Z1265" s="421"/>
    </row>
    <row r="1266" spans="3:26" ht="15.6" customHeight="1">
      <c r="D1266" s="147" t="s">
        <v>936</v>
      </c>
      <c r="E1266" s="64"/>
      <c r="F1266" s="64"/>
      <c r="G1266" s="64"/>
      <c r="H1266" s="64"/>
      <c r="I1266" s="64"/>
      <c r="J1266" s="64"/>
      <c r="K1266" s="64"/>
      <c r="L1266" s="64"/>
      <c r="M1266" s="64"/>
      <c r="N1266" s="64"/>
      <c r="O1266" s="64"/>
      <c r="P1266" s="64"/>
      <c r="Q1266" s="64"/>
      <c r="R1266" s="64"/>
      <c r="S1266" s="64"/>
      <c r="T1266" s="64"/>
      <c r="U1266" s="64"/>
      <c r="V1266" s="64"/>
      <c r="W1266" s="64"/>
      <c r="X1266" s="64"/>
      <c r="Z1266" s="421"/>
    </row>
    <row r="1267" spans="3:26" ht="15.6" customHeight="1">
      <c r="D1267" s="147" t="s">
        <v>938</v>
      </c>
      <c r="E1267" s="64"/>
      <c r="F1267" s="64"/>
      <c r="G1267" s="64"/>
      <c r="H1267" s="64"/>
      <c r="I1267" s="64"/>
      <c r="J1267" s="64"/>
      <c r="K1267" s="64"/>
      <c r="L1267" s="64"/>
      <c r="M1267" s="64"/>
      <c r="N1267" s="64"/>
      <c r="O1267" s="64"/>
      <c r="P1267" s="64"/>
      <c r="Q1267" s="64"/>
      <c r="R1267" s="64"/>
      <c r="S1267" s="64"/>
      <c r="T1267" s="64"/>
      <c r="U1267" s="64"/>
      <c r="V1267" s="64"/>
      <c r="W1267" s="64"/>
      <c r="X1267" s="64"/>
      <c r="Z1267" s="421"/>
    </row>
    <row r="1268" spans="3:26" ht="15.6" customHeight="1">
      <c r="D1268" s="147"/>
      <c r="E1268" s="147" t="s">
        <v>939</v>
      </c>
      <c r="F1268" s="64"/>
      <c r="G1268" s="64"/>
      <c r="H1268" s="64"/>
      <c r="I1268" s="64"/>
      <c r="J1268" s="64"/>
      <c r="K1268" s="64"/>
      <c r="L1268" s="64"/>
      <c r="M1268" s="64"/>
      <c r="N1268" s="64"/>
      <c r="O1268" s="64"/>
      <c r="P1268" s="64"/>
      <c r="Q1268" s="64"/>
      <c r="R1268" s="64"/>
      <c r="S1268" s="64"/>
      <c r="T1268" s="64"/>
      <c r="U1268" s="64"/>
      <c r="V1268" s="64"/>
      <c r="W1268" s="64"/>
      <c r="X1268" s="64"/>
      <c r="Z1268" s="421"/>
    </row>
    <row r="1269" spans="3:26" ht="15.6" customHeight="1">
      <c r="D1269" s="147" t="s">
        <v>527</v>
      </c>
      <c r="E1269" s="64"/>
      <c r="F1269" s="64"/>
      <c r="G1269" s="64"/>
      <c r="H1269" s="64"/>
      <c r="I1269" s="64"/>
      <c r="J1269" s="64"/>
      <c r="K1269" s="64"/>
      <c r="L1269" s="64"/>
      <c r="M1269" s="64"/>
      <c r="N1269" s="64"/>
      <c r="O1269" s="64"/>
      <c r="P1269" s="64"/>
      <c r="Q1269" s="64"/>
      <c r="R1269" s="64"/>
      <c r="S1269" s="64"/>
      <c r="T1269" s="64"/>
      <c r="U1269" s="64"/>
      <c r="V1269" s="64"/>
      <c r="W1269" s="64"/>
      <c r="X1269" s="64"/>
      <c r="Z1269" s="421"/>
    </row>
    <row r="1270" spans="3:26" ht="15.6" customHeight="1">
      <c r="D1270" s="64"/>
      <c r="E1270" s="147" t="s">
        <v>473</v>
      </c>
      <c r="F1270" s="64"/>
      <c r="G1270" s="64"/>
      <c r="H1270" s="64"/>
      <c r="I1270" s="64"/>
      <c r="J1270" s="64"/>
      <c r="K1270" s="64"/>
      <c r="L1270" s="64"/>
      <c r="M1270" s="64"/>
      <c r="N1270" s="64"/>
      <c r="O1270" s="64"/>
      <c r="P1270" s="64"/>
      <c r="Q1270" s="64"/>
      <c r="R1270" s="64"/>
      <c r="S1270" s="64"/>
      <c r="T1270" s="64"/>
      <c r="U1270" s="64"/>
      <c r="V1270" s="64"/>
      <c r="W1270" s="64"/>
      <c r="X1270" s="64"/>
      <c r="Z1270" s="421"/>
    </row>
    <row r="1271" spans="3:26" ht="11.45" customHeight="1">
      <c r="D1271" s="64"/>
      <c r="E1271" s="147"/>
      <c r="F1271" s="64"/>
      <c r="G1271" s="64"/>
      <c r="H1271" s="64"/>
      <c r="I1271" s="64"/>
      <c r="J1271" s="64"/>
      <c r="K1271" s="64"/>
      <c r="L1271" s="64"/>
      <c r="M1271" s="64"/>
      <c r="N1271" s="64"/>
      <c r="O1271" s="64"/>
      <c r="P1271" s="64"/>
      <c r="Q1271" s="64"/>
      <c r="R1271" s="64"/>
      <c r="S1271" s="64"/>
      <c r="T1271" s="64"/>
      <c r="U1271" s="64"/>
      <c r="V1271" s="64"/>
      <c r="W1271" s="64"/>
      <c r="X1271" s="64"/>
      <c r="Z1271" s="421"/>
    </row>
    <row r="1272" spans="3:26" ht="17.45" customHeight="1">
      <c r="D1272" s="64"/>
      <c r="E1272" s="64"/>
      <c r="F1272" s="64"/>
      <c r="G1272" s="64"/>
      <c r="H1272" s="64"/>
      <c r="I1272" s="64"/>
      <c r="J1272" s="64"/>
      <c r="K1272" s="64"/>
      <c r="L1272" s="64"/>
      <c r="M1272" s="64"/>
      <c r="N1272" s="64"/>
      <c r="O1272" s="64"/>
      <c r="P1272" s="792" t="s">
        <v>772</v>
      </c>
      <c r="Q1272" s="792"/>
      <c r="R1272" s="792"/>
      <c r="S1272" s="820" t="str">
        <f>$Q$12</f>
        <v>○△学校</v>
      </c>
      <c r="T1272" s="820"/>
      <c r="U1272" s="820"/>
      <c r="V1272" s="820"/>
      <c r="W1272" s="820"/>
      <c r="X1272" s="820"/>
      <c r="Z1272" s="421"/>
    </row>
    <row r="1273" spans="3:26" ht="16.5" customHeight="1">
      <c r="C1273" s="13" t="s">
        <v>1881</v>
      </c>
      <c r="D1273" s="64"/>
      <c r="E1273" s="64"/>
      <c r="F1273" s="64"/>
      <c r="G1273" s="64"/>
      <c r="H1273" s="64"/>
      <c r="I1273" s="64"/>
      <c r="J1273" s="64"/>
      <c r="K1273" s="64"/>
      <c r="L1273" s="64"/>
      <c r="M1273" s="64"/>
      <c r="N1273" s="64"/>
      <c r="O1273" s="64"/>
      <c r="P1273" s="64"/>
      <c r="Q1273" s="64"/>
      <c r="R1273" s="64"/>
      <c r="S1273" s="64"/>
      <c r="T1273" s="64"/>
      <c r="U1273" s="64"/>
      <c r="V1273" s="64"/>
      <c r="W1273" s="64"/>
      <c r="X1273" s="64"/>
      <c r="Z1273" s="421"/>
    </row>
    <row r="1274" spans="3:26" ht="16.5" customHeight="1">
      <c r="D1274" s="819" t="s">
        <v>371</v>
      </c>
      <c r="E1274" s="774"/>
      <c r="F1274" s="774"/>
      <c r="G1274" s="1095" t="s">
        <v>1823</v>
      </c>
      <c r="H1274" s="1095"/>
      <c r="I1274" s="1095"/>
      <c r="J1274" s="1095"/>
      <c r="K1274" s="1095"/>
      <c r="L1274" s="1095"/>
      <c r="M1274" s="776" t="s">
        <v>1824</v>
      </c>
      <c r="N1274" s="776"/>
      <c r="O1274" s="776"/>
      <c r="P1274" s="776"/>
      <c r="Q1274" s="776"/>
      <c r="R1274" s="776"/>
      <c r="S1274" s="64"/>
      <c r="T1274" s="64"/>
      <c r="U1274" s="64"/>
      <c r="V1274" s="64"/>
      <c r="W1274" s="64"/>
      <c r="X1274" s="64"/>
      <c r="Z1274" s="421"/>
    </row>
    <row r="1275" spans="3:26" ht="15.95" customHeight="1">
      <c r="D1275" s="774"/>
      <c r="E1275" s="774"/>
      <c r="F1275" s="774"/>
      <c r="G1275" s="809" t="s">
        <v>470</v>
      </c>
      <c r="H1275" s="809"/>
      <c r="I1275" s="809"/>
      <c r="J1275" s="809" t="s">
        <v>471</v>
      </c>
      <c r="K1275" s="809"/>
      <c r="L1275" s="809"/>
      <c r="M1275" s="809" t="s">
        <v>470</v>
      </c>
      <c r="N1275" s="809"/>
      <c r="O1275" s="809"/>
      <c r="P1275" s="809" t="s">
        <v>471</v>
      </c>
      <c r="Q1275" s="809"/>
      <c r="R1275" s="809"/>
      <c r="S1275" s="64"/>
      <c r="T1275" s="64"/>
      <c r="U1275" s="64"/>
      <c r="V1275" s="64"/>
      <c r="W1275" s="64"/>
      <c r="X1275" s="64"/>
      <c r="Z1275" s="421"/>
    </row>
    <row r="1276" spans="3:26" ht="24.6" customHeight="1">
      <c r="D1276" s="1111" t="s">
        <v>380</v>
      </c>
      <c r="E1276" s="1048"/>
      <c r="F1276" s="1112"/>
      <c r="G1276" s="634" t="s">
        <v>1791</v>
      </c>
      <c r="H1276" s="558">
        <v>6</v>
      </c>
      <c r="I1276" s="559">
        <v>10</v>
      </c>
      <c r="J1276" s="634" t="s">
        <v>1791</v>
      </c>
      <c r="K1276" s="558">
        <v>12</v>
      </c>
      <c r="L1276" s="559">
        <v>20</v>
      </c>
      <c r="M1276" s="634" t="s">
        <v>1791</v>
      </c>
      <c r="N1276" s="558">
        <v>6</v>
      </c>
      <c r="O1276" s="559">
        <v>11</v>
      </c>
      <c r="P1276" s="634" t="s">
        <v>1791</v>
      </c>
      <c r="Q1276" s="558">
        <v>1</v>
      </c>
      <c r="R1276" s="439">
        <v>9</v>
      </c>
      <c r="S1276" s="64"/>
      <c r="T1276" s="64"/>
      <c r="U1276" s="64"/>
      <c r="V1276" s="64"/>
      <c r="W1276" s="64"/>
      <c r="X1276" s="64"/>
      <c r="Z1276" s="421"/>
    </row>
    <row r="1277" spans="3:26" ht="30" customHeight="1">
      <c r="D1277" s="838" t="s">
        <v>383</v>
      </c>
      <c r="E1277" s="893"/>
      <c r="F1277" s="893"/>
      <c r="G1277" s="895"/>
      <c r="H1277" s="895"/>
      <c r="I1277" s="1764"/>
      <c r="J1277" s="1765"/>
      <c r="K1277" s="1765"/>
      <c r="L1277" s="1765"/>
      <c r="M1277" s="1765"/>
      <c r="N1277" s="1765"/>
      <c r="O1277" s="1765"/>
      <c r="P1277" s="1765"/>
      <c r="Q1277" s="1765"/>
      <c r="R1277" s="1765"/>
      <c r="S1277" s="1765"/>
      <c r="T1277" s="1766"/>
      <c r="U1277" s="64"/>
      <c r="V1277" s="64"/>
      <c r="W1277" s="64"/>
      <c r="X1277" s="64"/>
      <c r="Z1277" s="421"/>
    </row>
    <row r="1278" spans="3:26" ht="16.5" customHeight="1">
      <c r="D1278" s="64"/>
      <c r="E1278" s="147" t="s">
        <v>940</v>
      </c>
      <c r="F1278" s="64"/>
      <c r="G1278" s="64"/>
      <c r="H1278" s="64"/>
      <c r="I1278" s="64"/>
      <c r="J1278" s="64"/>
      <c r="K1278" s="64"/>
      <c r="L1278" s="64"/>
      <c r="M1278" s="64"/>
      <c r="N1278" s="64"/>
      <c r="O1278" s="64"/>
      <c r="P1278" s="64"/>
      <c r="Q1278" s="64"/>
      <c r="R1278" s="64"/>
      <c r="S1278" s="64"/>
      <c r="T1278" s="64"/>
      <c r="U1278" s="64"/>
      <c r="V1278" s="64"/>
      <c r="W1278" s="64"/>
      <c r="X1278" s="64"/>
      <c r="Z1278" s="421"/>
    </row>
    <row r="1279" spans="3:26" ht="9.6" customHeight="1">
      <c r="D1279" s="64"/>
      <c r="E1279" s="147"/>
      <c r="F1279" s="64"/>
      <c r="G1279" s="64"/>
      <c r="H1279" s="64"/>
      <c r="I1279" s="64"/>
      <c r="J1279" s="64"/>
      <c r="K1279" s="64"/>
      <c r="L1279" s="64"/>
      <c r="M1279" s="64"/>
      <c r="N1279" s="64"/>
      <c r="O1279" s="64"/>
      <c r="P1279" s="64"/>
      <c r="Q1279" s="64"/>
      <c r="R1279" s="64"/>
      <c r="S1279" s="64"/>
      <c r="T1279" s="64"/>
      <c r="U1279" s="64"/>
      <c r="V1279" s="64"/>
      <c r="W1279" s="64"/>
      <c r="X1279" s="64"/>
      <c r="Z1279" s="421"/>
    </row>
    <row r="1280" spans="3:26" ht="16.5" customHeight="1">
      <c r="C1280" s="13" t="s">
        <v>1882</v>
      </c>
      <c r="D1280" s="64"/>
      <c r="E1280" s="64"/>
      <c r="F1280" s="64"/>
      <c r="G1280" s="64"/>
      <c r="H1280" s="64"/>
      <c r="I1280" s="64"/>
      <c r="J1280" s="64"/>
      <c r="K1280" s="64"/>
      <c r="L1280" s="64"/>
      <c r="M1280" s="64"/>
      <c r="N1280" s="64"/>
      <c r="O1280" s="64"/>
      <c r="P1280" s="64"/>
      <c r="Q1280" s="64"/>
      <c r="R1280" s="64"/>
      <c r="S1280" s="64"/>
      <c r="T1280" s="64"/>
      <c r="U1280" s="64"/>
      <c r="V1280" s="64"/>
      <c r="W1280" s="64"/>
      <c r="X1280" s="64"/>
      <c r="Z1280" s="421"/>
    </row>
    <row r="1281" spans="3:26" ht="16.5" customHeight="1">
      <c r="D1281" s="821" t="s">
        <v>371</v>
      </c>
      <c r="E1281" s="822"/>
      <c r="F1281" s="823"/>
      <c r="G1281" s="1095" t="s">
        <v>1823</v>
      </c>
      <c r="H1281" s="1095"/>
      <c r="I1281" s="1095"/>
      <c r="J1281" s="1095"/>
      <c r="K1281" s="1095"/>
      <c r="L1281" s="1095"/>
      <c r="M1281" s="776" t="s">
        <v>1824</v>
      </c>
      <c r="N1281" s="776"/>
      <c r="O1281" s="776"/>
      <c r="P1281" s="776"/>
      <c r="Q1281" s="776"/>
      <c r="R1281" s="776"/>
      <c r="S1281" s="1116" t="s">
        <v>1519</v>
      </c>
      <c r="T1281" s="1117"/>
      <c r="U1281" s="1117"/>
      <c r="V1281" s="1117"/>
      <c r="W1281" s="1118"/>
      <c r="X1281" s="64"/>
      <c r="Z1281" s="421"/>
    </row>
    <row r="1282" spans="3:26" ht="16.5" customHeight="1">
      <c r="D1282" s="824"/>
      <c r="E1282" s="825"/>
      <c r="F1282" s="826"/>
      <c r="G1282" s="809" t="s">
        <v>470</v>
      </c>
      <c r="H1282" s="809"/>
      <c r="I1282" s="809"/>
      <c r="J1282" s="809" t="s">
        <v>471</v>
      </c>
      <c r="K1282" s="809"/>
      <c r="L1282" s="809"/>
      <c r="M1282" s="809" t="s">
        <v>470</v>
      </c>
      <c r="N1282" s="809"/>
      <c r="O1282" s="809"/>
      <c r="P1282" s="809" t="s">
        <v>471</v>
      </c>
      <c r="Q1282" s="809"/>
      <c r="R1282" s="809"/>
      <c r="S1282" s="1119"/>
      <c r="T1282" s="1120"/>
      <c r="U1282" s="1120"/>
      <c r="V1282" s="1120"/>
      <c r="W1282" s="1121"/>
      <c r="X1282" s="64"/>
      <c r="Z1282" s="421"/>
    </row>
    <row r="1283" spans="3:26" ht="18.600000000000001" customHeight="1">
      <c r="D1283" s="816" t="s">
        <v>941</v>
      </c>
      <c r="E1283" s="817"/>
      <c r="F1283" s="912"/>
      <c r="G1283" s="560"/>
      <c r="H1283" s="561"/>
      <c r="I1283" s="562"/>
      <c r="J1283" s="560"/>
      <c r="K1283" s="561"/>
      <c r="L1283" s="562"/>
      <c r="M1283" s="560"/>
      <c r="N1283" s="561"/>
      <c r="O1283" s="562"/>
      <c r="P1283" s="560"/>
      <c r="Q1283" s="561"/>
      <c r="R1283" s="562"/>
      <c r="S1283" s="490" t="s">
        <v>1518</v>
      </c>
      <c r="T1283" s="563" t="s">
        <v>1513</v>
      </c>
      <c r="U1283" s="435">
        <v>5</v>
      </c>
      <c r="V1283" s="435">
        <v>1</v>
      </c>
      <c r="W1283" s="435">
        <v>10</v>
      </c>
      <c r="X1283" s="64"/>
      <c r="Z1283" s="421" t="s">
        <v>1540</v>
      </c>
    </row>
    <row r="1284" spans="3:26" ht="30" customHeight="1">
      <c r="D1284" s="838" t="s">
        <v>384</v>
      </c>
      <c r="E1284" s="893"/>
      <c r="F1284" s="893"/>
      <c r="G1284" s="893"/>
      <c r="H1284" s="1127"/>
      <c r="I1284" s="1761"/>
      <c r="J1284" s="1761"/>
      <c r="K1284" s="1761"/>
      <c r="L1284" s="1761"/>
      <c r="M1284" s="1761"/>
      <c r="N1284" s="1761"/>
      <c r="O1284" s="1761"/>
      <c r="P1284" s="1761"/>
      <c r="Q1284" s="1761"/>
      <c r="R1284" s="1761"/>
      <c r="S1284" s="1761"/>
      <c r="T1284" s="1762"/>
      <c r="U1284" s="64"/>
      <c r="V1284" s="64"/>
      <c r="W1284" s="64"/>
      <c r="X1284" s="64"/>
      <c r="Z1284" s="421"/>
    </row>
    <row r="1285" spans="3:26" ht="16.5" customHeight="1">
      <c r="D1285" s="64"/>
      <c r="E1285" s="147" t="s">
        <v>936</v>
      </c>
      <c r="F1285" s="64"/>
      <c r="G1285" s="64"/>
      <c r="H1285" s="64"/>
      <c r="I1285" s="64"/>
      <c r="J1285" s="64"/>
      <c r="K1285" s="64"/>
      <c r="L1285" s="64"/>
      <c r="M1285" s="64"/>
      <c r="N1285" s="64"/>
      <c r="O1285" s="64"/>
      <c r="P1285" s="64"/>
      <c r="Q1285" s="64"/>
      <c r="R1285" s="64"/>
      <c r="S1285" s="64"/>
      <c r="T1285" s="64"/>
      <c r="U1285" s="64"/>
      <c r="V1285" s="64"/>
      <c r="W1285" s="64"/>
      <c r="X1285" s="64"/>
      <c r="Z1285" s="421"/>
    </row>
    <row r="1286" spans="3:26" ht="16.5" customHeight="1">
      <c r="D1286" s="64"/>
      <c r="E1286" s="147" t="s">
        <v>528</v>
      </c>
      <c r="F1286" s="64"/>
      <c r="G1286" s="64"/>
      <c r="H1286" s="64"/>
      <c r="I1286" s="64"/>
      <c r="J1286" s="64"/>
      <c r="K1286" s="64"/>
      <c r="L1286" s="64"/>
      <c r="M1286" s="64"/>
      <c r="N1286" s="64"/>
      <c r="O1286" s="64"/>
      <c r="P1286" s="64"/>
      <c r="Q1286" s="64"/>
      <c r="R1286" s="64"/>
      <c r="S1286" s="64"/>
      <c r="T1286" s="64"/>
      <c r="U1286" s="64"/>
      <c r="V1286" s="64"/>
      <c r="W1286" s="64"/>
      <c r="X1286" s="64"/>
      <c r="Z1286" s="421"/>
    </row>
    <row r="1287" spans="3:26" ht="16.5" customHeight="1">
      <c r="D1287" s="64"/>
      <c r="E1287" s="64"/>
      <c r="F1287" s="147" t="s">
        <v>942</v>
      </c>
      <c r="G1287" s="64"/>
      <c r="H1287" s="64"/>
      <c r="I1287" s="64"/>
      <c r="J1287" s="64"/>
      <c r="K1287" s="64"/>
      <c r="L1287" s="64"/>
      <c r="M1287" s="64"/>
      <c r="N1287" s="64"/>
      <c r="O1287" s="64"/>
      <c r="P1287" s="64"/>
      <c r="Q1287" s="64"/>
      <c r="R1287" s="64"/>
      <c r="S1287" s="64"/>
      <c r="T1287" s="64"/>
      <c r="U1287" s="64"/>
      <c r="V1287" s="64"/>
      <c r="W1287" s="64"/>
      <c r="X1287" s="64"/>
      <c r="Z1287" s="421"/>
    </row>
    <row r="1288" spans="3:26" ht="9.6" customHeight="1">
      <c r="D1288" s="64"/>
      <c r="E1288" s="64"/>
      <c r="F1288" s="147"/>
      <c r="G1288" s="64"/>
      <c r="H1288" s="64"/>
      <c r="I1288" s="64"/>
      <c r="J1288" s="64"/>
      <c r="K1288" s="64"/>
      <c r="L1288" s="64"/>
      <c r="M1288" s="64"/>
      <c r="N1288" s="64"/>
      <c r="O1288" s="64"/>
      <c r="P1288" s="64"/>
      <c r="Q1288" s="64"/>
      <c r="R1288" s="64"/>
      <c r="S1288" s="64"/>
      <c r="T1288" s="64"/>
      <c r="U1288" s="64"/>
      <c r="V1288" s="64"/>
      <c r="W1288" s="64"/>
      <c r="X1288" s="64"/>
      <c r="Z1288" s="421"/>
    </row>
    <row r="1289" spans="3:26" ht="16.5" customHeight="1">
      <c r="C1289" s="13" t="s">
        <v>594</v>
      </c>
      <c r="D1289" s="64"/>
      <c r="E1289" s="64"/>
      <c r="F1289" s="64"/>
      <c r="G1289" s="64"/>
      <c r="H1289" s="64"/>
      <c r="I1289" s="64"/>
      <c r="J1289" s="64"/>
      <c r="K1289" s="64"/>
      <c r="L1289" s="64"/>
      <c r="M1289" s="64"/>
      <c r="N1289" s="64"/>
      <c r="O1289" s="64"/>
      <c r="P1289" s="64"/>
      <c r="Q1289" s="64"/>
      <c r="R1289" s="64"/>
      <c r="S1289" s="64"/>
      <c r="T1289" s="64"/>
      <c r="U1289" s="64"/>
      <c r="V1289" s="64"/>
      <c r="W1289" s="64"/>
      <c r="X1289" s="64"/>
      <c r="Z1289" s="421"/>
    </row>
    <row r="1290" spans="3:26" ht="18.95" customHeight="1">
      <c r="D1290" s="883" t="s">
        <v>443</v>
      </c>
      <c r="E1290" s="884"/>
      <c r="F1290" s="884"/>
      <c r="G1290" s="884"/>
      <c r="H1290" s="885"/>
      <c r="I1290" s="1431" t="s">
        <v>1689</v>
      </c>
      <c r="J1290" s="1432"/>
      <c r="K1290" s="1432"/>
      <c r="L1290" s="1432"/>
      <c r="M1290" s="1432"/>
      <c r="N1290" s="1432"/>
      <c r="O1290" s="1432"/>
      <c r="P1290" s="1763"/>
      <c r="Q1290" s="64"/>
      <c r="T1290" s="64"/>
      <c r="U1290" s="64"/>
      <c r="V1290" s="64"/>
      <c r="W1290" s="64"/>
      <c r="X1290" s="64"/>
      <c r="Z1290" s="421" t="s">
        <v>1581</v>
      </c>
    </row>
    <row r="1291" spans="3:26" ht="18.95" customHeight="1">
      <c r="E1291" s="1755" t="s">
        <v>1264</v>
      </c>
      <c r="F1291" s="1756"/>
      <c r="G1291" s="1756"/>
      <c r="H1291" s="1756"/>
      <c r="I1291" s="1756"/>
      <c r="J1291" s="1757"/>
      <c r="K1291" s="936" t="s">
        <v>1691</v>
      </c>
      <c r="L1291" s="937"/>
      <c r="M1291" s="937"/>
      <c r="N1291" s="937"/>
      <c r="O1291" s="937"/>
      <c r="P1291" s="938"/>
      <c r="Q1291" s="85" t="s">
        <v>505</v>
      </c>
      <c r="R1291" s="1662" t="s">
        <v>991</v>
      </c>
      <c r="S1291" s="1663"/>
      <c r="Z1291" s="421"/>
    </row>
    <row r="1292" spans="3:26" ht="18.95" customHeight="1">
      <c r="E1292" s="1755" t="s">
        <v>1265</v>
      </c>
      <c r="F1292" s="1756"/>
      <c r="G1292" s="1756"/>
      <c r="H1292" s="1756"/>
      <c r="I1292" s="1756"/>
      <c r="J1292" s="1757"/>
      <c r="K1292" s="936" t="s">
        <v>1692</v>
      </c>
      <c r="L1292" s="937"/>
      <c r="M1292" s="937"/>
      <c r="N1292" s="937"/>
      <c r="O1292" s="937"/>
      <c r="P1292" s="938"/>
      <c r="Q1292" s="85" t="s">
        <v>505</v>
      </c>
      <c r="R1292" s="1662" t="s">
        <v>679</v>
      </c>
      <c r="S1292" s="1663"/>
      <c r="Z1292" s="421"/>
    </row>
    <row r="1293" spans="3:26" ht="9.9499999999999993" customHeight="1">
      <c r="E1293" s="97"/>
      <c r="F1293" s="98"/>
      <c r="G1293" s="98"/>
      <c r="H1293" s="98"/>
      <c r="I1293" s="98"/>
      <c r="K1293" s="99"/>
      <c r="Z1293" s="421"/>
    </row>
    <row r="1294" spans="3:26" ht="16.5" customHeight="1">
      <c r="C1294" s="62" t="s">
        <v>1690</v>
      </c>
      <c r="Z1294" s="421"/>
    </row>
    <row r="1295" spans="3:26" ht="18.95" customHeight="1">
      <c r="D1295" s="1630" t="s">
        <v>443</v>
      </c>
      <c r="E1295" s="1655"/>
      <c r="F1295" s="1655"/>
      <c r="G1295" s="1655"/>
      <c r="H1295" s="1708"/>
      <c r="I1295" s="1705" t="s">
        <v>1695</v>
      </c>
      <c r="J1295" s="1706"/>
      <c r="K1295" s="1706"/>
      <c r="L1295" s="1706"/>
      <c r="M1295" s="1706"/>
      <c r="N1295" s="1706"/>
      <c r="O1295" s="1706"/>
      <c r="P1295" s="1707"/>
      <c r="Z1295" s="421" t="s">
        <v>1582</v>
      </c>
    </row>
    <row r="1296" spans="3:26" ht="18.95" customHeight="1">
      <c r="E1296" s="1755" t="s">
        <v>1266</v>
      </c>
      <c r="F1296" s="1756"/>
      <c r="G1296" s="1756"/>
      <c r="H1296" s="1756"/>
      <c r="I1296" s="1756"/>
      <c r="J1296" s="1757"/>
      <c r="K1296" s="936" t="s">
        <v>1693</v>
      </c>
      <c r="L1296" s="937"/>
      <c r="M1296" s="937"/>
      <c r="N1296" s="937"/>
      <c r="O1296" s="937"/>
      <c r="P1296" s="938"/>
      <c r="Q1296" s="85" t="s">
        <v>505</v>
      </c>
      <c r="R1296" s="1662" t="s">
        <v>507</v>
      </c>
      <c r="S1296" s="1663"/>
      <c r="Z1296" s="421"/>
    </row>
    <row r="1297" spans="3:26" ht="16.5" customHeight="1">
      <c r="E1297" s="2" t="s">
        <v>509</v>
      </c>
      <c r="Z1297" s="421"/>
    </row>
    <row r="1298" spans="3:26" ht="9.9499999999999993" customHeight="1">
      <c r="E1298" s="97"/>
      <c r="F1298" s="98"/>
      <c r="G1298" s="98"/>
      <c r="H1298" s="98"/>
      <c r="I1298" s="98"/>
      <c r="K1298" s="99"/>
      <c r="Z1298" s="421"/>
    </row>
    <row r="1299" spans="3:26" ht="16.5" customHeight="1">
      <c r="C1299" s="13" t="s">
        <v>595</v>
      </c>
      <c r="Z1299" s="421"/>
    </row>
    <row r="1300" spans="3:26" ht="18" customHeight="1">
      <c r="D1300" s="1630" t="s">
        <v>443</v>
      </c>
      <c r="E1300" s="1655"/>
      <c r="F1300" s="1655"/>
      <c r="G1300" s="1655"/>
      <c r="H1300" s="1708"/>
      <c r="I1300" s="1705" t="s">
        <v>1696</v>
      </c>
      <c r="J1300" s="1706"/>
      <c r="K1300" s="1706"/>
      <c r="L1300" s="1706"/>
      <c r="M1300" s="1706"/>
      <c r="N1300" s="1706"/>
      <c r="O1300" s="1706"/>
      <c r="P1300" s="1707"/>
      <c r="Z1300" s="421" t="s">
        <v>1583</v>
      </c>
    </row>
    <row r="1301" spans="3:26" ht="18" customHeight="1">
      <c r="E1301" s="1755" t="s">
        <v>1267</v>
      </c>
      <c r="F1301" s="1756"/>
      <c r="G1301" s="1756"/>
      <c r="H1301" s="1756"/>
      <c r="I1301" s="1756"/>
      <c r="J1301" s="1757"/>
      <c r="K1301" s="936" t="s">
        <v>1694</v>
      </c>
      <c r="L1301" s="937"/>
      <c r="M1301" s="937"/>
      <c r="N1301" s="937"/>
      <c r="O1301" s="937"/>
      <c r="P1301" s="938"/>
      <c r="Q1301" s="85" t="s">
        <v>505</v>
      </c>
      <c r="R1301" s="1662" t="s">
        <v>508</v>
      </c>
      <c r="S1301" s="1663"/>
      <c r="Z1301" s="421"/>
    </row>
    <row r="1302" spans="3:26" ht="16.5" customHeight="1">
      <c r="E1302" s="2" t="s">
        <v>391</v>
      </c>
      <c r="Z1302" s="421"/>
    </row>
    <row r="1303" spans="3:26" ht="16.5" customHeight="1">
      <c r="E1303" s="5" t="s">
        <v>529</v>
      </c>
      <c r="Z1303" s="421"/>
    </row>
    <row r="1304" spans="3:26" ht="9.6" customHeight="1">
      <c r="E1304" s="5" t="s">
        <v>1488</v>
      </c>
      <c r="Z1304" s="421"/>
    </row>
    <row r="1305" spans="3:26" ht="9.6" customHeight="1">
      <c r="E1305" s="5"/>
      <c r="Z1305" s="421"/>
    </row>
    <row r="1306" spans="3:26" ht="16.5" customHeight="1">
      <c r="C1306" s="13" t="s">
        <v>943</v>
      </c>
      <c r="Z1306" s="421"/>
    </row>
    <row r="1307" spans="3:26" ht="16.5" customHeight="1">
      <c r="D1307" t="s">
        <v>392</v>
      </c>
      <c r="Z1307" s="421"/>
    </row>
    <row r="1308" spans="3:26" ht="18.600000000000001" customHeight="1">
      <c r="D1308" s="1630" t="s">
        <v>944</v>
      </c>
      <c r="E1308" s="1655"/>
      <c r="F1308" s="1655"/>
      <c r="G1308" s="1655"/>
      <c r="H1308" s="1708"/>
      <c r="I1308" s="1758" t="s">
        <v>1697</v>
      </c>
      <c r="J1308" s="1759"/>
      <c r="K1308" s="1759"/>
      <c r="L1308" s="1759"/>
      <c r="M1308" s="1759"/>
      <c r="N1308" s="1759"/>
      <c r="O1308" s="1759"/>
      <c r="P1308" s="1759"/>
      <c r="Q1308" s="1759"/>
      <c r="R1308" s="1760"/>
      <c r="Z1308" s="421" t="s">
        <v>1584</v>
      </c>
    </row>
    <row r="1309" spans="3:26" ht="18.600000000000001" customHeight="1">
      <c r="D1309" s="1630" t="s">
        <v>945</v>
      </c>
      <c r="E1309" s="1655"/>
      <c r="F1309" s="1655"/>
      <c r="G1309" s="1655"/>
      <c r="H1309" s="1708"/>
      <c r="I1309" s="1709"/>
      <c r="J1309" s="1633"/>
      <c r="K1309" s="1633"/>
      <c r="L1309" s="1633"/>
      <c r="M1309" s="1633"/>
      <c r="N1309" s="1633"/>
      <c r="O1309" s="1633"/>
      <c r="P1309" s="1633"/>
      <c r="Q1309" s="1633"/>
      <c r="R1309" s="1633"/>
      <c r="S1309" s="1633"/>
      <c r="T1309" s="1634"/>
      <c r="U1309" s="85" t="s">
        <v>505</v>
      </c>
      <c r="V1309" s="861" t="s">
        <v>1427</v>
      </c>
      <c r="W1309" s="1734"/>
      <c r="Z1309" s="421" t="s">
        <v>1585</v>
      </c>
    </row>
    <row r="1310" spans="3:26" ht="18.600000000000001" customHeight="1">
      <c r="D1310" s="1630" t="s">
        <v>946</v>
      </c>
      <c r="E1310" s="1655"/>
      <c r="F1310" s="1655"/>
      <c r="G1310" s="1655"/>
      <c r="H1310" s="1655"/>
      <c r="I1310" s="532"/>
      <c r="J1310" s="10" t="s">
        <v>21</v>
      </c>
      <c r="K1310" s="532"/>
      <c r="L1310" s="10" t="s">
        <v>947</v>
      </c>
      <c r="M1310" s="532"/>
      <c r="N1310" s="10" t="s">
        <v>21</v>
      </c>
      <c r="O1310" s="532"/>
      <c r="P1310" s="10" t="s">
        <v>948</v>
      </c>
      <c r="Q1310" s="10"/>
      <c r="R1310" s="11"/>
      <c r="Z1310" s="421"/>
    </row>
    <row r="1311" spans="3:26" ht="7.5" customHeight="1">
      <c r="Z1311" s="421"/>
    </row>
    <row r="1312" spans="3:26" ht="12" customHeight="1">
      <c r="E1312" s="2"/>
      <c r="Z1312" s="421"/>
    </row>
    <row r="1313" spans="3:26" ht="17.45" customHeight="1">
      <c r="P1313" s="1618" t="s">
        <v>772</v>
      </c>
      <c r="Q1313" s="1618"/>
      <c r="R1313" s="1618"/>
      <c r="S1313" s="1619" t="str">
        <f>$Q$12</f>
        <v>○△学校</v>
      </c>
      <c r="T1313" s="1619"/>
      <c r="U1313" s="1619"/>
      <c r="V1313" s="1619"/>
      <c r="W1313" s="1619"/>
      <c r="X1313" s="1619"/>
      <c r="Z1313" s="421"/>
    </row>
    <row r="1314" spans="3:26" ht="16.5" customHeight="1">
      <c r="C1314" s="13" t="s">
        <v>394</v>
      </c>
      <c r="Z1314" s="421"/>
    </row>
    <row r="1315" spans="3:26" ht="18.600000000000001" customHeight="1">
      <c r="D1315" t="s">
        <v>395</v>
      </c>
      <c r="Z1315" s="421"/>
    </row>
    <row r="1316" spans="3:26" ht="25.5" customHeight="1">
      <c r="D1316" s="1650" t="s">
        <v>396</v>
      </c>
      <c r="E1316" s="1650"/>
      <c r="F1316" s="1650"/>
      <c r="G1316" s="1623"/>
      <c r="H1316" s="1623"/>
      <c r="I1316" s="962" t="s">
        <v>1825</v>
      </c>
      <c r="J1316" s="776"/>
      <c r="K1316" s="809"/>
      <c r="L1316" s="776"/>
      <c r="M1316" s="809" t="s">
        <v>1826</v>
      </c>
      <c r="N1316" s="776"/>
      <c r="O1316" s="809"/>
      <c r="P1316" s="776"/>
      <c r="Q1316" s="1678" t="s">
        <v>401</v>
      </c>
      <c r="R1316" s="1650"/>
      <c r="Z1316" s="421"/>
    </row>
    <row r="1317" spans="3:26" ht="17.100000000000001" customHeight="1">
      <c r="D1317" s="1754" t="s">
        <v>1883</v>
      </c>
      <c r="E1317" s="1754"/>
      <c r="F1317" s="1754"/>
      <c r="G1317" s="1754"/>
      <c r="H1317" s="110" t="s">
        <v>397</v>
      </c>
      <c r="I1317" s="424">
        <v>5</v>
      </c>
      <c r="J1317" s="43" t="s">
        <v>21</v>
      </c>
      <c r="K1317" s="424">
        <v>15</v>
      </c>
      <c r="L1317" s="43" t="s">
        <v>22</v>
      </c>
      <c r="M1317" s="424">
        <v>5</v>
      </c>
      <c r="N1317" s="43" t="s">
        <v>21</v>
      </c>
      <c r="O1317" s="424">
        <v>12</v>
      </c>
      <c r="P1317" s="44" t="s">
        <v>22</v>
      </c>
      <c r="Q1317" s="1646" t="s">
        <v>949</v>
      </c>
      <c r="R1317" s="1646"/>
      <c r="Z1317" s="421" t="s">
        <v>1586</v>
      </c>
    </row>
    <row r="1318" spans="3:26" ht="17.100000000000001" customHeight="1">
      <c r="D1318" s="1722"/>
      <c r="E1318" s="1722"/>
      <c r="F1318" s="1722"/>
      <c r="G1318" s="1722"/>
      <c r="H1318" s="111" t="s">
        <v>398</v>
      </c>
      <c r="I1318" s="424">
        <v>10</v>
      </c>
      <c r="J1318" s="45" t="s">
        <v>21</v>
      </c>
      <c r="K1318" s="424">
        <v>10</v>
      </c>
      <c r="L1318" s="45" t="s">
        <v>22</v>
      </c>
      <c r="M1318" s="424">
        <v>10</v>
      </c>
      <c r="N1318" s="45" t="s">
        <v>21</v>
      </c>
      <c r="O1318" s="424">
        <v>10</v>
      </c>
      <c r="P1318" s="46" t="s">
        <v>22</v>
      </c>
      <c r="Q1318" s="1646"/>
      <c r="R1318" s="1646"/>
      <c r="Z1318" s="421"/>
    </row>
    <row r="1319" spans="3:26" ht="17.100000000000001" customHeight="1">
      <c r="D1319" s="1722"/>
      <c r="E1319" s="1722"/>
      <c r="F1319" s="1722"/>
      <c r="G1319" s="1722"/>
      <c r="H1319" s="112" t="s">
        <v>399</v>
      </c>
      <c r="I1319" s="424">
        <v>2</v>
      </c>
      <c r="J1319" s="47" t="s">
        <v>21</v>
      </c>
      <c r="K1319" s="424">
        <v>15</v>
      </c>
      <c r="L1319" s="47" t="s">
        <v>22</v>
      </c>
      <c r="M1319" s="424">
        <v>2</v>
      </c>
      <c r="N1319" s="47" t="s">
        <v>21</v>
      </c>
      <c r="O1319" s="424">
        <v>13</v>
      </c>
      <c r="P1319" s="48" t="s">
        <v>22</v>
      </c>
      <c r="Q1319" s="1646"/>
      <c r="R1319" s="1646"/>
      <c r="Z1319" s="421"/>
    </row>
    <row r="1320" spans="3:26" ht="39.950000000000003" customHeight="1">
      <c r="D1320" s="1722" t="s">
        <v>1884</v>
      </c>
      <c r="E1320" s="1722"/>
      <c r="F1320" s="1722"/>
      <c r="G1320" s="1722"/>
      <c r="H1320" s="1630"/>
      <c r="I1320" s="424">
        <v>5</v>
      </c>
      <c r="J1320" s="10" t="s">
        <v>21</v>
      </c>
      <c r="K1320" s="424">
        <v>15</v>
      </c>
      <c r="L1320" s="10" t="s">
        <v>22</v>
      </c>
      <c r="M1320" s="424">
        <v>5</v>
      </c>
      <c r="N1320" s="10" t="s">
        <v>21</v>
      </c>
      <c r="O1320" s="424">
        <v>12</v>
      </c>
      <c r="P1320" s="11" t="s">
        <v>22</v>
      </c>
      <c r="Q1320" s="1646" t="s">
        <v>586</v>
      </c>
      <c r="R1320" s="1646"/>
      <c r="Z1320" s="421" t="s">
        <v>1586</v>
      </c>
    </row>
    <row r="1321" spans="3:26" ht="39.950000000000003" customHeight="1">
      <c r="D1321" s="1722" t="s">
        <v>1885</v>
      </c>
      <c r="E1321" s="1722"/>
      <c r="F1321" s="1722"/>
      <c r="G1321" s="1722"/>
      <c r="H1321" s="1630"/>
      <c r="I1321" s="424">
        <v>5</v>
      </c>
      <c r="J1321" s="10" t="s">
        <v>21</v>
      </c>
      <c r="K1321" s="424">
        <v>15</v>
      </c>
      <c r="L1321" s="10" t="s">
        <v>400</v>
      </c>
      <c r="M1321" s="424">
        <v>5</v>
      </c>
      <c r="N1321" s="10" t="s">
        <v>21</v>
      </c>
      <c r="O1321" s="424">
        <v>12</v>
      </c>
      <c r="P1321" s="11" t="s">
        <v>400</v>
      </c>
      <c r="Q1321" s="1646" t="s">
        <v>586</v>
      </c>
      <c r="R1321" s="1646"/>
      <c r="Z1321" s="421" t="s">
        <v>1586</v>
      </c>
    </row>
    <row r="1322" spans="3:26" ht="27" customHeight="1">
      <c r="D1322" s="1744" t="s">
        <v>1886</v>
      </c>
      <c r="E1322" s="1745"/>
      <c r="F1322" s="1745"/>
      <c r="G1322" s="1745"/>
      <c r="H1322" s="1737"/>
      <c r="I1322" s="1747" t="s">
        <v>950</v>
      </c>
      <c r="J1322" s="1633"/>
      <c r="K1322" s="1748"/>
      <c r="L1322" s="1634"/>
      <c r="M1322" s="1747" t="s">
        <v>950</v>
      </c>
      <c r="N1322" s="1633"/>
      <c r="O1322" s="1748"/>
      <c r="P1322" s="1634"/>
      <c r="Q1322" s="1749"/>
      <c r="R1322" s="1749"/>
      <c r="Z1322" s="421" t="s">
        <v>1587</v>
      </c>
    </row>
    <row r="1323" spans="3:26" ht="18.95" customHeight="1">
      <c r="D1323" s="1746"/>
      <c r="E1323" s="1674"/>
      <c r="F1323" s="1674"/>
      <c r="G1323" s="1674"/>
      <c r="H1323" s="1674"/>
      <c r="I1323" s="529">
        <v>5</v>
      </c>
      <c r="J1323" s="10" t="s">
        <v>289</v>
      </c>
      <c r="K1323" s="529">
        <v>15</v>
      </c>
      <c r="L1323" s="10" t="s">
        <v>400</v>
      </c>
      <c r="M1323" s="529">
        <v>5</v>
      </c>
      <c r="N1323" s="10" t="s">
        <v>289</v>
      </c>
      <c r="O1323" s="529">
        <v>15</v>
      </c>
      <c r="P1323" s="11" t="s">
        <v>400</v>
      </c>
      <c r="Q1323" s="1730" t="s">
        <v>586</v>
      </c>
      <c r="R1323" s="1730"/>
      <c r="Z1323" s="421" t="s">
        <v>1586</v>
      </c>
    </row>
    <row r="1324" spans="3:26" ht="15.6" customHeight="1">
      <c r="E1324" s="2" t="s">
        <v>951</v>
      </c>
      <c r="Z1324" s="421"/>
    </row>
    <row r="1325" spans="3:26" ht="9.6" customHeight="1">
      <c r="Z1325" s="421"/>
    </row>
    <row r="1326" spans="3:26" ht="18.95" customHeight="1">
      <c r="D1326" t="s">
        <v>402</v>
      </c>
      <c r="Z1326" s="421"/>
    </row>
    <row r="1327" spans="3:26" ht="26.45" customHeight="1">
      <c r="D1327" s="1643" t="s">
        <v>396</v>
      </c>
      <c r="E1327" s="1644"/>
      <c r="F1327" s="1644"/>
      <c r="G1327" s="1679"/>
      <c r="H1327" s="1750" t="s">
        <v>158</v>
      </c>
      <c r="I1327" s="1751"/>
      <c r="J1327" s="1752"/>
      <c r="K1327" s="1753"/>
      <c r="L1327" s="1650" t="s">
        <v>403</v>
      </c>
      <c r="M1327" s="1650"/>
      <c r="N1327" s="1650"/>
      <c r="O1327" s="1650"/>
      <c r="P1327" s="1678" t="s">
        <v>401</v>
      </c>
      <c r="Q1327" s="1650"/>
      <c r="Z1327" s="421"/>
    </row>
    <row r="1328" spans="3:26" ht="18.600000000000001" customHeight="1">
      <c r="D1328" s="1735" t="s">
        <v>596</v>
      </c>
      <c r="E1328" s="1736"/>
      <c r="F1328" s="1736"/>
      <c r="G1328" s="1737"/>
      <c r="H1328" s="1723" t="s">
        <v>710</v>
      </c>
      <c r="I1328" s="1724"/>
      <c r="J1328" s="1725"/>
      <c r="K1328" s="1725"/>
      <c r="L1328" s="1743" t="s">
        <v>1698</v>
      </c>
      <c r="M1328" s="1743"/>
      <c r="N1328" s="1743"/>
      <c r="O1328" s="1743"/>
      <c r="P1328" s="1730" t="s">
        <v>586</v>
      </c>
      <c r="Q1328" s="1730"/>
      <c r="Z1328" s="421" t="s">
        <v>1611</v>
      </c>
    </row>
    <row r="1329" spans="2:26" ht="18.600000000000001" customHeight="1">
      <c r="D1329" s="1738"/>
      <c r="E1329" s="1712"/>
      <c r="F1329" s="1712"/>
      <c r="G1329" s="1739"/>
      <c r="H1329" s="1740"/>
      <c r="I1329" s="1741"/>
      <c r="J1329" s="1742"/>
      <c r="K1329" s="1742"/>
      <c r="L1329" s="1731"/>
      <c r="M1329" s="1732"/>
      <c r="N1329" s="1732"/>
      <c r="O1329" s="1733"/>
      <c r="P1329" s="1661"/>
      <c r="Q1329" s="1730"/>
      <c r="Z1329" s="421"/>
    </row>
    <row r="1330" spans="2:26" ht="18.600000000000001" customHeight="1">
      <c r="D1330" s="1744" t="s">
        <v>404</v>
      </c>
      <c r="E1330" s="1736"/>
      <c r="F1330" s="1736"/>
      <c r="G1330" s="1737"/>
      <c r="H1330" s="1723" t="s">
        <v>710</v>
      </c>
      <c r="I1330" s="1724"/>
      <c r="J1330" s="1725"/>
      <c r="K1330" s="1725"/>
      <c r="L1330" s="1729" t="s">
        <v>587</v>
      </c>
      <c r="M1330" s="1729"/>
      <c r="N1330" s="1729"/>
      <c r="O1330" s="1729"/>
      <c r="P1330" s="1730" t="s">
        <v>586</v>
      </c>
      <c r="Q1330" s="1730"/>
      <c r="Z1330" s="421" t="s">
        <v>1611</v>
      </c>
    </row>
    <row r="1331" spans="2:26" ht="18.600000000000001" customHeight="1">
      <c r="D1331" s="1738"/>
      <c r="E1331" s="1712"/>
      <c r="F1331" s="1712"/>
      <c r="G1331" s="1739"/>
      <c r="H1331" s="1740"/>
      <c r="I1331" s="1741"/>
      <c r="J1331" s="1742"/>
      <c r="K1331" s="1742"/>
      <c r="L1331" s="1731"/>
      <c r="M1331" s="1732"/>
      <c r="N1331" s="1732"/>
      <c r="O1331" s="1733"/>
      <c r="P1331" s="1661"/>
      <c r="Q1331" s="1730"/>
      <c r="Z1331" s="421"/>
    </row>
    <row r="1332" spans="2:26" ht="18.600000000000001" customHeight="1">
      <c r="D1332" s="1722" t="s">
        <v>405</v>
      </c>
      <c r="E1332" s="1623"/>
      <c r="F1332" s="1623"/>
      <c r="G1332" s="1623"/>
      <c r="H1332" s="1723" t="s">
        <v>710</v>
      </c>
      <c r="I1332" s="1724"/>
      <c r="J1332" s="1725"/>
      <c r="K1332" s="1725"/>
      <c r="L1332" s="1729" t="s">
        <v>587</v>
      </c>
      <c r="M1332" s="1729"/>
      <c r="N1332" s="1729"/>
      <c r="O1332" s="1729"/>
      <c r="P1332" s="1730" t="s">
        <v>586</v>
      </c>
      <c r="Q1332" s="1730"/>
      <c r="Z1332" s="421" t="s">
        <v>1611</v>
      </c>
    </row>
    <row r="1333" spans="2:26" ht="18.600000000000001" customHeight="1">
      <c r="D1333" s="1623"/>
      <c r="E1333" s="1623"/>
      <c r="F1333" s="1623"/>
      <c r="G1333" s="1623"/>
      <c r="H1333" s="1726"/>
      <c r="I1333" s="1727"/>
      <c r="J1333" s="1728"/>
      <c r="K1333" s="1728"/>
      <c r="L1333" s="1731"/>
      <c r="M1333" s="1732"/>
      <c r="N1333" s="1732"/>
      <c r="O1333" s="1733"/>
      <c r="P1333" s="1661"/>
      <c r="Q1333" s="1730"/>
      <c r="Z1333" s="421"/>
    </row>
    <row r="1334" spans="2:26" ht="15.6" customHeight="1">
      <c r="E1334" s="2" t="s">
        <v>951</v>
      </c>
      <c r="Z1334" s="421"/>
    </row>
    <row r="1335" spans="2:26" ht="15.6" customHeight="1">
      <c r="E1335" s="2"/>
      <c r="T1335" s="861" t="s">
        <v>1410</v>
      </c>
      <c r="U1335" s="1714"/>
      <c r="V1335" s="1714"/>
      <c r="W1335" s="1714"/>
      <c r="X1335" s="1734"/>
      <c r="Z1335" s="421"/>
    </row>
    <row r="1336" spans="2:26" ht="16.5" customHeight="1">
      <c r="B1336" s="12" t="s">
        <v>406</v>
      </c>
      <c r="Z1336" s="421"/>
    </row>
    <row r="1337" spans="2:26" ht="16.5" customHeight="1">
      <c r="C1337" s="13" t="s">
        <v>1489</v>
      </c>
      <c r="Z1337" s="421"/>
    </row>
    <row r="1338" spans="2:26" ht="18.95" customHeight="1">
      <c r="D1338" t="s">
        <v>407</v>
      </c>
      <c r="Z1338" s="421"/>
    </row>
    <row r="1339" spans="2:26" ht="26.45" customHeight="1">
      <c r="D1339" s="1643" t="s">
        <v>396</v>
      </c>
      <c r="E1339" s="1626"/>
      <c r="F1339" s="1626"/>
      <c r="G1339" s="1627"/>
      <c r="H1339" s="1697" t="s">
        <v>408</v>
      </c>
      <c r="I1339" s="1699"/>
      <c r="J1339" s="1699"/>
      <c r="K1339" s="1699"/>
      <c r="L1339" s="1721"/>
      <c r="M1339" s="775" t="s">
        <v>1825</v>
      </c>
      <c r="N1339" s="809"/>
      <c r="O1339" s="776"/>
      <c r="P1339" s="809"/>
      <c r="Q1339" s="792"/>
      <c r="R1339" s="920" t="s">
        <v>1827</v>
      </c>
      <c r="S1339" s="823"/>
      <c r="T1339" s="823"/>
      <c r="U1339" s="823"/>
      <c r="V1339" s="921"/>
      <c r="W1339" s="1678" t="s">
        <v>1490</v>
      </c>
      <c r="X1339" s="1650"/>
      <c r="Z1339" s="421"/>
    </row>
    <row r="1340" spans="2:26" ht="16.5" customHeight="1">
      <c r="D1340" s="918" t="s">
        <v>952</v>
      </c>
      <c r="E1340" s="918"/>
      <c r="F1340" s="918"/>
      <c r="G1340" s="919"/>
      <c r="H1340" s="1717" t="s">
        <v>622</v>
      </c>
      <c r="I1340" s="1718"/>
      <c r="J1340" s="1718"/>
      <c r="K1340" s="1718"/>
      <c r="L1340" s="1719"/>
      <c r="M1340" s="49" t="s">
        <v>397</v>
      </c>
      <c r="N1340" s="567">
        <v>5</v>
      </c>
      <c r="O1340" s="43" t="s">
        <v>21</v>
      </c>
      <c r="P1340" s="567">
        <v>15</v>
      </c>
      <c r="Q1340" s="44" t="s">
        <v>22</v>
      </c>
      <c r="R1340" s="106" t="s">
        <v>397</v>
      </c>
      <c r="S1340" s="567">
        <v>5</v>
      </c>
      <c r="T1340" s="43" t="s">
        <v>21</v>
      </c>
      <c r="U1340" s="567">
        <v>12</v>
      </c>
      <c r="V1340" s="44" t="s">
        <v>22</v>
      </c>
      <c r="W1340" s="1646" t="s">
        <v>570</v>
      </c>
      <c r="X1340" s="1646"/>
      <c r="Z1340" s="421" t="s">
        <v>1529</v>
      </c>
    </row>
    <row r="1341" spans="2:26" ht="16.5" customHeight="1">
      <c r="D1341" s="819"/>
      <c r="E1341" s="819"/>
      <c r="F1341" s="819"/>
      <c r="G1341" s="816"/>
      <c r="H1341" s="1717"/>
      <c r="I1341" s="1718"/>
      <c r="J1341" s="1718"/>
      <c r="K1341" s="1718"/>
      <c r="L1341" s="1719"/>
      <c r="M1341" s="108" t="s">
        <v>398</v>
      </c>
      <c r="N1341" s="568">
        <v>10</v>
      </c>
      <c r="O1341" s="45" t="s">
        <v>21</v>
      </c>
      <c r="P1341" s="568">
        <v>10</v>
      </c>
      <c r="Q1341" s="46" t="s">
        <v>22</v>
      </c>
      <c r="R1341" s="107" t="s">
        <v>398</v>
      </c>
      <c r="S1341" s="568">
        <v>10</v>
      </c>
      <c r="T1341" s="45" t="s">
        <v>21</v>
      </c>
      <c r="U1341" s="568">
        <v>10</v>
      </c>
      <c r="V1341" s="46" t="s">
        <v>22</v>
      </c>
      <c r="W1341" s="1646"/>
      <c r="X1341" s="1646"/>
      <c r="Z1341" s="421"/>
    </row>
    <row r="1342" spans="2:26" ht="16.5" customHeight="1">
      <c r="D1342" s="819"/>
      <c r="E1342" s="819"/>
      <c r="F1342" s="819"/>
      <c r="G1342" s="816"/>
      <c r="H1342" s="1717"/>
      <c r="I1342" s="1718"/>
      <c r="J1342" s="1718"/>
      <c r="K1342" s="1718"/>
      <c r="L1342" s="1719"/>
      <c r="M1342" s="105" t="s">
        <v>399</v>
      </c>
      <c r="N1342" s="569">
        <v>2</v>
      </c>
      <c r="O1342" s="47" t="s">
        <v>21</v>
      </c>
      <c r="P1342" s="569">
        <v>15</v>
      </c>
      <c r="Q1342" s="48" t="s">
        <v>22</v>
      </c>
      <c r="R1342" s="104" t="s">
        <v>399</v>
      </c>
      <c r="S1342" s="569">
        <v>2</v>
      </c>
      <c r="T1342" s="47" t="s">
        <v>21</v>
      </c>
      <c r="U1342" s="569">
        <v>13</v>
      </c>
      <c r="V1342" s="48" t="s">
        <v>22</v>
      </c>
      <c r="W1342" s="1646"/>
      <c r="X1342" s="1646"/>
      <c r="Z1342" s="421"/>
    </row>
    <row r="1343" spans="2:26" ht="16.5" customHeight="1">
      <c r="D1343" s="918" t="s">
        <v>1699</v>
      </c>
      <c r="E1343" s="918"/>
      <c r="F1343" s="918"/>
      <c r="G1343" s="919"/>
      <c r="H1343" s="1717" t="s">
        <v>622</v>
      </c>
      <c r="I1343" s="1718"/>
      <c r="J1343" s="1718"/>
      <c r="K1343" s="1718"/>
      <c r="L1343" s="1719"/>
      <c r="M1343" s="49" t="s">
        <v>397</v>
      </c>
      <c r="N1343" s="567">
        <v>5</v>
      </c>
      <c r="O1343" s="43" t="s">
        <v>21</v>
      </c>
      <c r="P1343" s="567">
        <v>15</v>
      </c>
      <c r="Q1343" s="44" t="s">
        <v>22</v>
      </c>
      <c r="R1343" s="106" t="s">
        <v>397</v>
      </c>
      <c r="S1343" s="567">
        <v>5</v>
      </c>
      <c r="T1343" s="43" t="s">
        <v>21</v>
      </c>
      <c r="U1343" s="567">
        <v>12</v>
      </c>
      <c r="V1343" s="44" t="s">
        <v>22</v>
      </c>
      <c r="W1343" s="1646" t="s">
        <v>570</v>
      </c>
      <c r="X1343" s="1646"/>
      <c r="Z1343" s="421" t="s">
        <v>1529</v>
      </c>
    </row>
    <row r="1344" spans="2:26" ht="16.5" customHeight="1">
      <c r="D1344" s="819"/>
      <c r="E1344" s="819"/>
      <c r="F1344" s="819"/>
      <c r="G1344" s="816"/>
      <c r="H1344" s="1717"/>
      <c r="I1344" s="1718"/>
      <c r="J1344" s="1718"/>
      <c r="K1344" s="1718"/>
      <c r="L1344" s="1719"/>
      <c r="M1344" s="108" t="s">
        <v>398</v>
      </c>
      <c r="N1344" s="568">
        <v>10</v>
      </c>
      <c r="O1344" s="45" t="s">
        <v>21</v>
      </c>
      <c r="P1344" s="568">
        <v>10</v>
      </c>
      <c r="Q1344" s="46" t="s">
        <v>22</v>
      </c>
      <c r="R1344" s="107" t="s">
        <v>398</v>
      </c>
      <c r="S1344" s="568">
        <v>10</v>
      </c>
      <c r="T1344" s="45" t="s">
        <v>21</v>
      </c>
      <c r="U1344" s="568">
        <v>10</v>
      </c>
      <c r="V1344" s="46" t="s">
        <v>22</v>
      </c>
      <c r="W1344" s="1646"/>
      <c r="X1344" s="1646"/>
      <c r="Z1344" s="421"/>
    </row>
    <row r="1345" spans="4:26" ht="16.5" customHeight="1">
      <c r="D1345" s="819"/>
      <c r="E1345" s="819"/>
      <c r="F1345" s="819"/>
      <c r="G1345" s="816"/>
      <c r="H1345" s="1717"/>
      <c r="I1345" s="1718"/>
      <c r="J1345" s="1718"/>
      <c r="K1345" s="1718"/>
      <c r="L1345" s="1719"/>
      <c r="M1345" s="105" t="s">
        <v>399</v>
      </c>
      <c r="N1345" s="569">
        <v>2</v>
      </c>
      <c r="O1345" s="47" t="s">
        <v>21</v>
      </c>
      <c r="P1345" s="569">
        <v>15</v>
      </c>
      <c r="Q1345" s="48" t="s">
        <v>22</v>
      </c>
      <c r="R1345" s="104" t="s">
        <v>399</v>
      </c>
      <c r="S1345" s="569">
        <v>2</v>
      </c>
      <c r="T1345" s="47" t="s">
        <v>21</v>
      </c>
      <c r="U1345" s="569">
        <v>13</v>
      </c>
      <c r="V1345" s="48" t="s">
        <v>22</v>
      </c>
      <c r="W1345" s="1646"/>
      <c r="X1345" s="1646"/>
      <c r="Z1345" s="421"/>
    </row>
    <row r="1346" spans="4:26" ht="16.5" customHeight="1">
      <c r="D1346" s="918" t="s">
        <v>953</v>
      </c>
      <c r="E1346" s="918"/>
      <c r="F1346" s="918"/>
      <c r="G1346" s="919"/>
      <c r="H1346" s="1717" t="s">
        <v>622</v>
      </c>
      <c r="I1346" s="1718"/>
      <c r="J1346" s="1718"/>
      <c r="K1346" s="1718"/>
      <c r="L1346" s="1719"/>
      <c r="M1346" s="49" t="s">
        <v>397</v>
      </c>
      <c r="N1346" s="567">
        <v>5</v>
      </c>
      <c r="O1346" s="43" t="s">
        <v>21</v>
      </c>
      <c r="P1346" s="567">
        <v>15</v>
      </c>
      <c r="Q1346" s="44" t="s">
        <v>22</v>
      </c>
      <c r="R1346" s="106" t="s">
        <v>397</v>
      </c>
      <c r="S1346" s="567">
        <v>5</v>
      </c>
      <c r="T1346" s="43" t="s">
        <v>21</v>
      </c>
      <c r="U1346" s="567">
        <v>12</v>
      </c>
      <c r="V1346" s="44" t="s">
        <v>22</v>
      </c>
      <c r="W1346" s="1646" t="s">
        <v>570</v>
      </c>
      <c r="X1346" s="1646"/>
      <c r="Z1346" s="421" t="s">
        <v>1529</v>
      </c>
    </row>
    <row r="1347" spans="4:26" ht="16.5" customHeight="1">
      <c r="D1347" s="819"/>
      <c r="E1347" s="819"/>
      <c r="F1347" s="819"/>
      <c r="G1347" s="816"/>
      <c r="H1347" s="1717"/>
      <c r="I1347" s="1718"/>
      <c r="J1347" s="1718"/>
      <c r="K1347" s="1718"/>
      <c r="L1347" s="1719"/>
      <c r="M1347" s="108" t="s">
        <v>398</v>
      </c>
      <c r="N1347" s="568">
        <v>10</v>
      </c>
      <c r="O1347" s="45" t="s">
        <v>21</v>
      </c>
      <c r="P1347" s="568">
        <v>10</v>
      </c>
      <c r="Q1347" s="46" t="s">
        <v>22</v>
      </c>
      <c r="R1347" s="107" t="s">
        <v>398</v>
      </c>
      <c r="S1347" s="568">
        <v>10</v>
      </c>
      <c r="T1347" s="45" t="s">
        <v>21</v>
      </c>
      <c r="U1347" s="568">
        <v>10</v>
      </c>
      <c r="V1347" s="46" t="s">
        <v>22</v>
      </c>
      <c r="W1347" s="1646"/>
      <c r="X1347" s="1646"/>
      <c r="Z1347" s="421"/>
    </row>
    <row r="1348" spans="4:26" ht="16.5" customHeight="1">
      <c r="D1348" s="819"/>
      <c r="E1348" s="819"/>
      <c r="F1348" s="819"/>
      <c r="G1348" s="816"/>
      <c r="H1348" s="1717"/>
      <c r="I1348" s="1718"/>
      <c r="J1348" s="1718"/>
      <c r="K1348" s="1718"/>
      <c r="L1348" s="1719"/>
      <c r="M1348" s="105" t="s">
        <v>399</v>
      </c>
      <c r="N1348" s="569">
        <v>2</v>
      </c>
      <c r="O1348" s="47" t="s">
        <v>21</v>
      </c>
      <c r="P1348" s="569">
        <v>15</v>
      </c>
      <c r="Q1348" s="48" t="s">
        <v>22</v>
      </c>
      <c r="R1348" s="104" t="s">
        <v>399</v>
      </c>
      <c r="S1348" s="569">
        <v>2</v>
      </c>
      <c r="T1348" s="47" t="s">
        <v>21</v>
      </c>
      <c r="U1348" s="569">
        <v>13</v>
      </c>
      <c r="V1348" s="48" t="s">
        <v>22</v>
      </c>
      <c r="W1348" s="1646"/>
      <c r="X1348" s="1646"/>
      <c r="Z1348" s="421"/>
    </row>
    <row r="1349" spans="4:26" ht="16.5" customHeight="1">
      <c r="D1349" s="918" t="s">
        <v>954</v>
      </c>
      <c r="E1349" s="918"/>
      <c r="F1349" s="918"/>
      <c r="G1349" s="919"/>
      <c r="H1349" s="1717" t="s">
        <v>623</v>
      </c>
      <c r="I1349" s="1718"/>
      <c r="J1349" s="1718"/>
      <c r="K1349" s="1718"/>
      <c r="L1349" s="1719"/>
      <c r="M1349" s="49" t="s">
        <v>397</v>
      </c>
      <c r="N1349" s="567">
        <v>5</v>
      </c>
      <c r="O1349" s="43" t="s">
        <v>21</v>
      </c>
      <c r="P1349" s="567">
        <v>15</v>
      </c>
      <c r="Q1349" s="44" t="s">
        <v>22</v>
      </c>
      <c r="R1349" s="106" t="s">
        <v>397</v>
      </c>
      <c r="S1349" s="567">
        <v>5</v>
      </c>
      <c r="T1349" s="43" t="s">
        <v>21</v>
      </c>
      <c r="U1349" s="567">
        <v>12</v>
      </c>
      <c r="V1349" s="44" t="s">
        <v>22</v>
      </c>
      <c r="W1349" s="1646" t="s">
        <v>570</v>
      </c>
      <c r="X1349" s="1646"/>
      <c r="Z1349" s="421" t="s">
        <v>1529</v>
      </c>
    </row>
    <row r="1350" spans="4:26" ht="16.5" customHeight="1">
      <c r="D1350" s="819"/>
      <c r="E1350" s="819"/>
      <c r="F1350" s="819"/>
      <c r="G1350" s="816"/>
      <c r="H1350" s="1717"/>
      <c r="I1350" s="1718"/>
      <c r="J1350" s="1718"/>
      <c r="K1350" s="1718"/>
      <c r="L1350" s="1719"/>
      <c r="M1350" s="108" t="s">
        <v>398</v>
      </c>
      <c r="N1350" s="568">
        <v>10</v>
      </c>
      <c r="O1350" s="45" t="s">
        <v>21</v>
      </c>
      <c r="P1350" s="568">
        <v>10</v>
      </c>
      <c r="Q1350" s="46" t="s">
        <v>22</v>
      </c>
      <c r="R1350" s="107" t="s">
        <v>398</v>
      </c>
      <c r="S1350" s="568">
        <v>10</v>
      </c>
      <c r="T1350" s="45" t="s">
        <v>21</v>
      </c>
      <c r="U1350" s="568">
        <v>10</v>
      </c>
      <c r="V1350" s="46" t="s">
        <v>22</v>
      </c>
      <c r="W1350" s="1646"/>
      <c r="X1350" s="1646"/>
      <c r="Z1350" s="421"/>
    </row>
    <row r="1351" spans="4:26" ht="16.5" customHeight="1">
      <c r="D1351" s="819"/>
      <c r="E1351" s="819"/>
      <c r="F1351" s="819"/>
      <c r="G1351" s="816"/>
      <c r="H1351" s="1717"/>
      <c r="I1351" s="1718"/>
      <c r="J1351" s="1718"/>
      <c r="K1351" s="1718"/>
      <c r="L1351" s="1719"/>
      <c r="M1351" s="105" t="s">
        <v>399</v>
      </c>
      <c r="N1351" s="569">
        <v>2</v>
      </c>
      <c r="O1351" s="47" t="s">
        <v>21</v>
      </c>
      <c r="P1351" s="569">
        <v>15</v>
      </c>
      <c r="Q1351" s="48" t="s">
        <v>22</v>
      </c>
      <c r="R1351" s="104" t="s">
        <v>399</v>
      </c>
      <c r="S1351" s="569">
        <v>2</v>
      </c>
      <c r="T1351" s="47" t="s">
        <v>21</v>
      </c>
      <c r="U1351" s="569">
        <v>13</v>
      </c>
      <c r="V1351" s="48" t="s">
        <v>22</v>
      </c>
      <c r="W1351" s="1646"/>
      <c r="X1351" s="1646"/>
      <c r="Z1351" s="421"/>
    </row>
    <row r="1352" spans="4:26" ht="16.5" customHeight="1">
      <c r="D1352" s="64"/>
      <c r="E1352" s="147" t="s">
        <v>951</v>
      </c>
      <c r="F1352" s="64"/>
      <c r="G1352" s="64"/>
      <c r="Z1352" s="421"/>
    </row>
    <row r="1353" spans="4:26" ht="16.5" customHeight="1">
      <c r="D1353" s="64"/>
      <c r="E1353" s="147" t="s">
        <v>749</v>
      </c>
      <c r="F1353" s="64"/>
      <c r="G1353" s="64"/>
      <c r="Z1353" s="421"/>
    </row>
    <row r="1354" spans="4:26" ht="16.5" customHeight="1">
      <c r="D1354" s="64"/>
      <c r="E1354" s="147" t="s">
        <v>711</v>
      </c>
      <c r="F1354" s="64"/>
      <c r="G1354" s="64"/>
      <c r="Z1354" s="421"/>
    </row>
    <row r="1355" spans="4:26" ht="16.5" customHeight="1">
      <c r="D1355" s="64"/>
      <c r="E1355" s="147" t="s">
        <v>956</v>
      </c>
      <c r="F1355" s="64"/>
      <c r="G1355" s="64"/>
      <c r="Z1355" s="421"/>
    </row>
    <row r="1356" spans="4:26" ht="9.6" customHeight="1">
      <c r="Z1356" s="421"/>
    </row>
    <row r="1357" spans="4:26" ht="16.5" customHeight="1">
      <c r="D1357" t="s">
        <v>955</v>
      </c>
      <c r="Z1357" s="421"/>
    </row>
    <row r="1358" spans="4:26" ht="19.5" customHeight="1">
      <c r="D1358" s="1630" t="s">
        <v>409</v>
      </c>
      <c r="E1358" s="1655"/>
      <c r="F1358" s="1655"/>
      <c r="G1358" s="1708"/>
      <c r="H1358" s="1720" t="s">
        <v>1700</v>
      </c>
      <c r="I1358" s="1626"/>
      <c r="J1358" s="1626"/>
      <c r="K1358" s="1626"/>
      <c r="L1358" s="1626"/>
      <c r="M1358" s="1627"/>
      <c r="Z1358" s="421" t="s">
        <v>1588</v>
      </c>
    </row>
    <row r="1359" spans="4:26" ht="16.5" customHeight="1">
      <c r="E1359" s="2" t="s">
        <v>951</v>
      </c>
      <c r="Z1359" s="421"/>
    </row>
    <row r="1360" spans="4:26" ht="6.6" customHeight="1">
      <c r="E1360" s="2"/>
      <c r="Z1360" s="421"/>
    </row>
    <row r="1361" spans="1:26" ht="17.45" customHeight="1">
      <c r="P1361" s="1618" t="s">
        <v>772</v>
      </c>
      <c r="Q1361" s="1618"/>
      <c r="R1361" s="1618"/>
      <c r="S1361" s="1619" t="str">
        <f>$Q$12</f>
        <v>○△学校</v>
      </c>
      <c r="T1361" s="1619"/>
      <c r="U1361" s="1619"/>
      <c r="V1361" s="1619"/>
      <c r="W1361" s="1619"/>
      <c r="X1361" s="1619"/>
      <c r="Z1361" s="421"/>
    </row>
    <row r="1362" spans="1:26" ht="16.5" customHeight="1">
      <c r="C1362" s="13" t="s">
        <v>1491</v>
      </c>
      <c r="Z1362" s="421"/>
    </row>
    <row r="1363" spans="1:26" ht="16.5" customHeight="1">
      <c r="C1363" s="13"/>
      <c r="D1363" t="s">
        <v>957</v>
      </c>
      <c r="Z1363" s="421"/>
    </row>
    <row r="1364" spans="1:26" ht="16.5" customHeight="1">
      <c r="C1364" s="13"/>
      <c r="D1364" s="1702" t="s">
        <v>958</v>
      </c>
      <c r="E1364" s="1703"/>
      <c r="F1364" s="1703"/>
      <c r="G1364" s="1703"/>
      <c r="H1364" s="1703"/>
      <c r="I1364" s="1703"/>
      <c r="J1364" s="1703"/>
      <c r="K1364" s="1703"/>
      <c r="L1364" s="1704"/>
      <c r="M1364" s="1705" t="s">
        <v>1492</v>
      </c>
      <c r="N1364" s="1706"/>
      <c r="O1364" s="1706"/>
      <c r="P1364" s="1706"/>
      <c r="Q1364" s="1706"/>
      <c r="R1364" s="1706"/>
      <c r="S1364" s="1706"/>
      <c r="T1364" s="1706"/>
      <c r="U1364" s="1706"/>
      <c r="V1364" s="1706"/>
      <c r="W1364" s="1706"/>
      <c r="X1364" s="1707"/>
      <c r="Z1364" s="421" t="s">
        <v>1589</v>
      </c>
    </row>
    <row r="1365" spans="1:26" ht="6" customHeight="1">
      <c r="Z1365" s="421"/>
    </row>
    <row r="1366" spans="1:26" ht="16.5" customHeight="1">
      <c r="C1366" s="13"/>
      <c r="D1366" t="s">
        <v>1493</v>
      </c>
      <c r="Z1366" s="421"/>
    </row>
    <row r="1367" spans="1:26" ht="16.5" customHeight="1">
      <c r="C1367" s="13"/>
      <c r="D1367" s="1630" t="s">
        <v>959</v>
      </c>
      <c r="E1367" s="1655"/>
      <c r="F1367" s="1655"/>
      <c r="G1367" s="1655"/>
      <c r="H1367" s="1708"/>
      <c r="I1367" s="1709" t="s">
        <v>1494</v>
      </c>
      <c r="J1367" s="1710"/>
      <c r="K1367" s="1710"/>
      <c r="L1367" s="1710"/>
      <c r="M1367" s="1710"/>
      <c r="N1367" s="1710"/>
      <c r="O1367" s="1710"/>
      <c r="P1367" s="1710"/>
      <c r="Q1367" s="1710"/>
      <c r="R1367" s="1710"/>
      <c r="S1367" s="1711"/>
      <c r="Z1367" s="421" t="s">
        <v>1590</v>
      </c>
    </row>
    <row r="1368" spans="1:26" ht="16.5" customHeight="1">
      <c r="C1368" s="13"/>
      <c r="D1368" s="1630" t="s">
        <v>960</v>
      </c>
      <c r="E1368" s="1655"/>
      <c r="F1368" s="1655"/>
      <c r="G1368" s="1655"/>
      <c r="H1368" s="1655"/>
      <c r="I1368" s="1712"/>
      <c r="J1368" s="1712"/>
      <c r="K1368" s="1712"/>
      <c r="L1368" s="1712"/>
      <c r="M1368" s="1713"/>
      <c r="N1368" s="532"/>
      <c r="O1368" s="11" t="s">
        <v>961</v>
      </c>
      <c r="Z1368" s="421"/>
    </row>
    <row r="1369" spans="1:26" ht="16.5" customHeight="1">
      <c r="E1369" s="2" t="s">
        <v>962</v>
      </c>
      <c r="Z1369" s="421"/>
    </row>
    <row r="1370" spans="1:26" ht="16.5" customHeight="1">
      <c r="E1370" s="2" t="s">
        <v>963</v>
      </c>
      <c r="Z1370" s="421"/>
    </row>
    <row r="1371" spans="1:26" ht="6" customHeight="1">
      <c r="Z1371" s="421"/>
    </row>
    <row r="1372" spans="1:26" ht="18.95" customHeight="1">
      <c r="C1372" s="13"/>
      <c r="D1372" t="s">
        <v>1268</v>
      </c>
      <c r="S1372" s="861" t="s">
        <v>1412</v>
      </c>
      <c r="T1372" s="1714"/>
      <c r="U1372" s="1714"/>
      <c r="V1372" s="1715"/>
      <c r="W1372" s="1715"/>
      <c r="X1372" s="1716"/>
      <c r="Z1372" s="421"/>
    </row>
    <row r="1373" spans="1:26" ht="16.5" customHeight="1">
      <c r="C1373" s="13"/>
      <c r="D1373" s="1623" t="s">
        <v>964</v>
      </c>
      <c r="E1373" s="1623"/>
      <c r="F1373" s="1623"/>
      <c r="G1373" s="1623"/>
      <c r="H1373" s="1635" t="s">
        <v>563</v>
      </c>
      <c r="I1373" s="1635"/>
      <c r="J1373" s="1635"/>
      <c r="K1373" s="1635"/>
      <c r="Z1373" s="421" t="s">
        <v>1565</v>
      </c>
    </row>
    <row r="1374" spans="1:26" ht="16.5" customHeight="1">
      <c r="E1374" s="2" t="s">
        <v>965</v>
      </c>
      <c r="Z1374" s="421"/>
    </row>
    <row r="1375" spans="1:26" ht="6" customHeight="1">
      <c r="Z1375" s="421"/>
    </row>
    <row r="1376" spans="1:26" s="64" customFormat="1" ht="16.5" customHeight="1">
      <c r="A1376" s="546"/>
      <c r="D1376" s="64" t="s">
        <v>1396</v>
      </c>
      <c r="Z1376" s="547"/>
    </row>
    <row r="1377" spans="1:26" s="64" customFormat="1" ht="19.5" customHeight="1">
      <c r="A1377" s="546"/>
      <c r="D1377" s="900" t="s">
        <v>1397</v>
      </c>
      <c r="E1377" s="901"/>
      <c r="F1377" s="901"/>
      <c r="G1377" s="901"/>
      <c r="H1377" s="901"/>
      <c r="I1377" s="902"/>
      <c r="J1377" s="1635" t="s">
        <v>563</v>
      </c>
      <c r="K1377" s="1635"/>
      <c r="L1377" s="1635"/>
      <c r="M1377" s="1635"/>
      <c r="Z1377" s="547" t="s">
        <v>1565</v>
      </c>
    </row>
    <row r="1378" spans="1:26" s="64" customFormat="1" ht="15" customHeight="1">
      <c r="A1378" s="546"/>
      <c r="E1378" s="147" t="s">
        <v>1398</v>
      </c>
      <c r="Z1378" s="547"/>
    </row>
    <row r="1379" spans="1:26" s="64" customFormat="1" ht="15" customHeight="1">
      <c r="A1379" s="546"/>
      <c r="E1379" s="147" t="s">
        <v>1495</v>
      </c>
      <c r="Z1379" s="547"/>
    </row>
    <row r="1380" spans="1:26" s="64" customFormat="1" ht="15" customHeight="1">
      <c r="A1380" s="546"/>
      <c r="E1380" s="64" t="s">
        <v>1496</v>
      </c>
      <c r="Z1380" s="547"/>
    </row>
    <row r="1381" spans="1:26" ht="6" customHeight="1">
      <c r="Z1381" s="421"/>
    </row>
    <row r="1382" spans="1:26" ht="16.5" customHeight="1">
      <c r="C1382" s="13"/>
      <c r="D1382" s="64" t="s">
        <v>1875</v>
      </c>
      <c r="Q1382" s="209"/>
      <c r="Z1382" s="421"/>
    </row>
    <row r="1383" spans="1:26" ht="16.5" customHeight="1">
      <c r="C1383" s="13"/>
      <c r="D1383" s="1628" t="s">
        <v>1876</v>
      </c>
      <c r="E1383" s="1628"/>
      <c r="F1383" s="1628"/>
      <c r="G1383" s="1628"/>
      <c r="H1383" s="1628"/>
      <c r="I1383" s="1628"/>
      <c r="J1383" s="1628"/>
      <c r="K1383" s="1628"/>
      <c r="L1383" s="1635" t="s">
        <v>563</v>
      </c>
      <c r="M1383" s="1635"/>
      <c r="N1383" s="1635"/>
      <c r="O1383" s="1635"/>
      <c r="Z1383" s="421" t="s">
        <v>1565</v>
      </c>
    </row>
    <row r="1384" spans="1:26" ht="14.1" customHeight="1">
      <c r="E1384" s="2" t="s">
        <v>967</v>
      </c>
      <c r="Z1384" s="421"/>
    </row>
    <row r="1385" spans="1:26" ht="14.1" customHeight="1">
      <c r="E1385" s="2" t="s">
        <v>1877</v>
      </c>
      <c r="Z1385" s="421"/>
    </row>
    <row r="1386" spans="1:26" ht="14.1" customHeight="1">
      <c r="E1386" s="2"/>
      <c r="F1386" s="2" t="s">
        <v>1878</v>
      </c>
      <c r="Z1386" s="421"/>
    </row>
    <row r="1387" spans="1:26" ht="14.1" customHeight="1">
      <c r="E1387" s="2" t="s">
        <v>1270</v>
      </c>
      <c r="Z1387" s="421"/>
    </row>
    <row r="1388" spans="1:26" ht="14.1" customHeight="1">
      <c r="C1388" s="13"/>
      <c r="E1388" s="2" t="s">
        <v>968</v>
      </c>
      <c r="Z1388" s="421"/>
    </row>
    <row r="1389" spans="1:26" ht="5.45" customHeight="1">
      <c r="E1389" s="2"/>
      <c r="Z1389" s="421"/>
    </row>
    <row r="1390" spans="1:26" ht="16.5" customHeight="1">
      <c r="C1390" s="13" t="s">
        <v>969</v>
      </c>
      <c r="Z1390" s="421"/>
    </row>
    <row r="1391" spans="1:26" ht="16.5" customHeight="1">
      <c r="D1391" t="s">
        <v>410</v>
      </c>
      <c r="Z1391" s="421"/>
    </row>
    <row r="1392" spans="1:26" ht="16.5" customHeight="1">
      <c r="D1392" s="1690" t="s">
        <v>712</v>
      </c>
      <c r="E1392" s="1690"/>
      <c r="F1392" s="1647" t="s">
        <v>411</v>
      </c>
      <c r="G1392" s="1647"/>
      <c r="H1392" s="1647"/>
      <c r="I1392" s="1647"/>
      <c r="J1392" s="1643" t="s">
        <v>412</v>
      </c>
      <c r="K1392" s="1691"/>
      <c r="L1392" s="1644"/>
      <c r="M1392" s="1691"/>
      <c r="N1392" s="1644"/>
      <c r="O1392" s="1691"/>
      <c r="P1392" s="1679"/>
      <c r="Z1392" s="421"/>
    </row>
    <row r="1393" spans="4:26" ht="18.95" customHeight="1">
      <c r="D1393" s="1692" t="s">
        <v>572</v>
      </c>
      <c r="E1393" s="1693"/>
      <c r="F1393" s="1694" t="s">
        <v>1702</v>
      </c>
      <c r="G1393" s="1695"/>
      <c r="H1393" s="1695"/>
      <c r="I1393" s="1696"/>
      <c r="J1393" s="570" t="s">
        <v>571</v>
      </c>
      <c r="K1393" s="571">
        <v>25</v>
      </c>
      <c r="L1393" s="21" t="s">
        <v>20</v>
      </c>
      <c r="M1393" s="424">
        <v>6</v>
      </c>
      <c r="N1393" s="21" t="s">
        <v>21</v>
      </c>
      <c r="O1393" s="424">
        <v>1</v>
      </c>
      <c r="P1393" s="20" t="s">
        <v>22</v>
      </c>
      <c r="Z1393" s="421" t="s">
        <v>1540</v>
      </c>
    </row>
    <row r="1394" spans="4:26" ht="15.6" customHeight="1">
      <c r="E1394" s="2" t="s">
        <v>413</v>
      </c>
      <c r="Z1394" s="421"/>
    </row>
    <row r="1395" spans="4:26" ht="6" customHeight="1">
      <c r="Z1395" s="421"/>
    </row>
    <row r="1396" spans="4:26" ht="18.95" customHeight="1">
      <c r="D1396" t="s">
        <v>970</v>
      </c>
      <c r="Z1396" s="421"/>
    </row>
    <row r="1397" spans="4:26" ht="24" customHeight="1">
      <c r="D1397" s="1697" t="s">
        <v>1709</v>
      </c>
      <c r="E1397" s="1698"/>
      <c r="F1397" s="1699"/>
      <c r="G1397" s="1698"/>
      <c r="H1397" s="1699"/>
      <c r="I1397" s="1645"/>
      <c r="J1397" s="1647" t="s">
        <v>414</v>
      </c>
      <c r="K1397" s="1647"/>
      <c r="L1397" s="1647"/>
      <c r="M1397" s="1647"/>
      <c r="N1397" s="1647"/>
      <c r="O1397" s="1700" t="s">
        <v>415</v>
      </c>
      <c r="P1397" s="1701"/>
      <c r="Q1397" s="1627"/>
      <c r="R1397" s="1680" t="s">
        <v>416</v>
      </c>
      <c r="S1397" s="1681"/>
      <c r="T1397" s="1681"/>
      <c r="U1397" s="1681"/>
      <c r="V1397" s="1681"/>
      <c r="W1397" s="1681"/>
      <c r="X1397" s="1682"/>
      <c r="Z1397" s="421"/>
    </row>
    <row r="1398" spans="4:26" ht="18.600000000000001" customHeight="1">
      <c r="D1398" s="631" t="s">
        <v>1791</v>
      </c>
      <c r="E1398" s="21" t="s">
        <v>20</v>
      </c>
      <c r="F1398" s="424">
        <v>9</v>
      </c>
      <c r="G1398" s="21" t="s">
        <v>21</v>
      </c>
      <c r="H1398" s="424">
        <v>5</v>
      </c>
      <c r="I1398" s="21" t="s">
        <v>22</v>
      </c>
      <c r="J1398" s="1683" t="s">
        <v>724</v>
      </c>
      <c r="K1398" s="1684"/>
      <c r="L1398" s="1684"/>
      <c r="M1398" s="1684"/>
      <c r="N1398" s="1685"/>
      <c r="O1398" s="1686" t="s">
        <v>742</v>
      </c>
      <c r="P1398" s="1686"/>
      <c r="Q1398" s="1618"/>
      <c r="R1398" s="1687"/>
      <c r="S1398" s="1657"/>
      <c r="T1398" s="1657"/>
      <c r="U1398" s="1657"/>
      <c r="V1398" s="1657"/>
      <c r="W1398" s="1657"/>
      <c r="X1398" s="1658"/>
      <c r="Z1398" s="421" t="s">
        <v>1591</v>
      </c>
    </row>
    <row r="1399" spans="4:26" ht="18.600000000000001" customHeight="1">
      <c r="D1399" s="631" t="s">
        <v>1791</v>
      </c>
      <c r="E1399" s="21" t="s">
        <v>20</v>
      </c>
      <c r="F1399" s="424">
        <v>4</v>
      </c>
      <c r="G1399" s="21" t="s">
        <v>21</v>
      </c>
      <c r="H1399" s="424">
        <v>13</v>
      </c>
      <c r="I1399" s="21" t="s">
        <v>22</v>
      </c>
      <c r="J1399" s="1683" t="s">
        <v>724</v>
      </c>
      <c r="K1399" s="1684"/>
      <c r="L1399" s="1684"/>
      <c r="M1399" s="1684"/>
      <c r="N1399" s="1688"/>
      <c r="O1399" s="1686" t="s">
        <v>716</v>
      </c>
      <c r="P1399" s="1686"/>
      <c r="Q1399" s="1618"/>
      <c r="R1399" s="1689" t="s">
        <v>624</v>
      </c>
      <c r="S1399" s="1657"/>
      <c r="T1399" s="1657"/>
      <c r="U1399" s="1657"/>
      <c r="V1399" s="1657"/>
      <c r="W1399" s="1657"/>
      <c r="X1399" s="1658"/>
      <c r="Z1399" s="421" t="s">
        <v>1591</v>
      </c>
    </row>
    <row r="1400" spans="4:26" ht="32.450000000000003" customHeight="1">
      <c r="D1400" s="1673" t="s">
        <v>474</v>
      </c>
      <c r="E1400" s="1626"/>
      <c r="F1400" s="1674"/>
      <c r="G1400" s="1626"/>
      <c r="H1400" s="1674"/>
      <c r="I1400" s="1626"/>
      <c r="J1400" s="1675" t="s">
        <v>1763</v>
      </c>
      <c r="K1400" s="1676"/>
      <c r="L1400" s="1676"/>
      <c r="M1400" s="1676"/>
      <c r="N1400" s="1676"/>
      <c r="O1400" s="1676"/>
      <c r="P1400" s="1676"/>
      <c r="Q1400" s="1676"/>
      <c r="R1400" s="1676"/>
      <c r="S1400" s="1676"/>
      <c r="T1400" s="1676"/>
      <c r="U1400" s="1676"/>
      <c r="V1400" s="1676"/>
      <c r="W1400" s="1676"/>
      <c r="X1400" s="1677"/>
      <c r="Z1400" s="421"/>
    </row>
    <row r="1401" spans="4:26" ht="9.6" customHeight="1">
      <c r="E1401" s="2" t="s">
        <v>417</v>
      </c>
      <c r="Z1401" s="421"/>
    </row>
    <row r="1402" spans="4:26" ht="6" customHeight="1">
      <c r="Z1402" s="421"/>
    </row>
    <row r="1403" spans="4:26" ht="17.45" customHeight="1">
      <c r="D1403" t="s">
        <v>418</v>
      </c>
      <c r="Z1403" s="421"/>
    </row>
    <row r="1404" spans="4:26" ht="16.5" customHeight="1">
      <c r="D1404" s="1623"/>
      <c r="E1404" s="1623"/>
      <c r="F1404" s="1623"/>
      <c r="G1404" s="1678" t="s">
        <v>422</v>
      </c>
      <c r="H1404" s="1650"/>
      <c r="I1404" s="1650"/>
      <c r="J1404" s="1650"/>
      <c r="K1404" s="1643" t="s">
        <v>444</v>
      </c>
      <c r="L1404" s="1644"/>
      <c r="M1404" s="1644"/>
      <c r="N1404" s="1644"/>
      <c r="O1404" s="1644"/>
      <c r="P1404" s="1644"/>
      <c r="Q1404" s="1644"/>
      <c r="R1404" s="1644"/>
      <c r="S1404" s="1679"/>
      <c r="Z1404" s="421"/>
    </row>
    <row r="1405" spans="4:26" ht="16.5" customHeight="1">
      <c r="D1405" s="1623"/>
      <c r="E1405" s="1623"/>
      <c r="F1405" s="1623"/>
      <c r="G1405" s="1647"/>
      <c r="H1405" s="1650"/>
      <c r="I1405" s="1647"/>
      <c r="J1405" s="1650"/>
      <c r="K1405" s="1643" t="s">
        <v>419</v>
      </c>
      <c r="L1405" s="1644"/>
      <c r="M1405" s="1679"/>
      <c r="N1405" s="1643" t="s">
        <v>420</v>
      </c>
      <c r="O1405" s="1644"/>
      <c r="P1405" s="1679"/>
      <c r="Q1405" s="1643" t="s">
        <v>421</v>
      </c>
      <c r="R1405" s="1644"/>
      <c r="S1405" s="1679"/>
      <c r="Z1405" s="421"/>
    </row>
    <row r="1406" spans="4:26" ht="15.95" customHeight="1">
      <c r="D1406" s="966" t="s">
        <v>1804</v>
      </c>
      <c r="E1406" s="967"/>
      <c r="F1406" s="180">
        <v>1</v>
      </c>
      <c r="G1406" s="567">
        <v>5</v>
      </c>
      <c r="H1406" s="43" t="s">
        <v>21</v>
      </c>
      <c r="I1406" s="567">
        <v>18</v>
      </c>
      <c r="J1406" s="44" t="s">
        <v>22</v>
      </c>
      <c r="K1406" s="1664" t="s">
        <v>580</v>
      </c>
      <c r="L1406" s="1665"/>
      <c r="M1406" s="1666"/>
      <c r="N1406" s="1664" t="s">
        <v>580</v>
      </c>
      <c r="O1406" s="1665"/>
      <c r="P1406" s="1666"/>
      <c r="Q1406" s="1664" t="s">
        <v>580</v>
      </c>
      <c r="R1406" s="1665"/>
      <c r="S1406" s="1666"/>
      <c r="Z1406" s="421" t="s">
        <v>1575</v>
      </c>
    </row>
    <row r="1407" spans="4:26" ht="15.95" customHeight="1">
      <c r="D1407" s="968"/>
      <c r="E1407" s="969"/>
      <c r="F1407" s="210">
        <v>2</v>
      </c>
      <c r="G1407" s="568">
        <v>9</v>
      </c>
      <c r="H1407" s="45" t="s">
        <v>21</v>
      </c>
      <c r="I1407" s="568">
        <v>27</v>
      </c>
      <c r="J1407" s="46" t="s">
        <v>22</v>
      </c>
      <c r="K1407" s="1667" t="s">
        <v>588</v>
      </c>
      <c r="L1407" s="1668"/>
      <c r="M1407" s="1669"/>
      <c r="N1407" s="1667" t="s">
        <v>580</v>
      </c>
      <c r="O1407" s="1668"/>
      <c r="P1407" s="1669"/>
      <c r="Q1407" s="1667" t="s">
        <v>588</v>
      </c>
      <c r="R1407" s="1668"/>
      <c r="S1407" s="1669"/>
      <c r="Z1407" s="421" t="s">
        <v>1575</v>
      </c>
    </row>
    <row r="1408" spans="4:26" ht="15.95" customHeight="1">
      <c r="D1408" s="970"/>
      <c r="E1408" s="971"/>
      <c r="F1408" s="181">
        <v>3</v>
      </c>
      <c r="G1408" s="569">
        <v>1</v>
      </c>
      <c r="H1408" s="47" t="s">
        <v>21</v>
      </c>
      <c r="I1408" s="569">
        <v>27</v>
      </c>
      <c r="J1408" s="48" t="s">
        <v>22</v>
      </c>
      <c r="K1408" s="1670" t="s">
        <v>588</v>
      </c>
      <c r="L1408" s="1671"/>
      <c r="M1408" s="1672"/>
      <c r="N1408" s="1670" t="s">
        <v>580</v>
      </c>
      <c r="O1408" s="1671"/>
      <c r="P1408" s="1672"/>
      <c r="Q1408" s="1670" t="s">
        <v>588</v>
      </c>
      <c r="R1408" s="1671"/>
      <c r="S1408" s="1672"/>
      <c r="Z1408" s="421" t="s">
        <v>1575</v>
      </c>
    </row>
    <row r="1409" spans="2:26" ht="15.95" customHeight="1">
      <c r="D1409" s="966" t="s">
        <v>1804</v>
      </c>
      <c r="E1409" s="967"/>
      <c r="F1409" s="180">
        <v>1</v>
      </c>
      <c r="G1409" s="567">
        <v>5</v>
      </c>
      <c r="H1409" s="43" t="s">
        <v>21</v>
      </c>
      <c r="I1409" s="567">
        <v>29</v>
      </c>
      <c r="J1409" s="44" t="s">
        <v>22</v>
      </c>
      <c r="K1409" s="1664" t="s">
        <v>580</v>
      </c>
      <c r="L1409" s="1665"/>
      <c r="M1409" s="1666"/>
      <c r="N1409" s="1664" t="s">
        <v>580</v>
      </c>
      <c r="O1409" s="1665"/>
      <c r="P1409" s="1666"/>
      <c r="Q1409" s="1664" t="s">
        <v>580</v>
      </c>
      <c r="R1409" s="1665"/>
      <c r="S1409" s="1666"/>
      <c r="Z1409" s="421" t="s">
        <v>1575</v>
      </c>
    </row>
    <row r="1410" spans="2:26" ht="15.95" customHeight="1">
      <c r="D1410" s="968"/>
      <c r="E1410" s="969"/>
      <c r="F1410" s="210">
        <v>2</v>
      </c>
      <c r="G1410" s="572">
        <v>9</v>
      </c>
      <c r="H1410" t="s">
        <v>91</v>
      </c>
      <c r="I1410" s="572">
        <v>22</v>
      </c>
      <c r="J1410" s="8" t="s">
        <v>22</v>
      </c>
      <c r="K1410" s="1667" t="s">
        <v>588</v>
      </c>
      <c r="L1410" s="1668"/>
      <c r="M1410" s="1669"/>
      <c r="N1410" s="1667" t="s">
        <v>580</v>
      </c>
      <c r="O1410" s="1668"/>
      <c r="P1410" s="1669"/>
      <c r="Q1410" s="1667" t="s">
        <v>588</v>
      </c>
      <c r="R1410" s="1668"/>
      <c r="S1410" s="1669"/>
      <c r="Z1410" s="421" t="s">
        <v>1575</v>
      </c>
    </row>
    <row r="1411" spans="2:26" ht="15.95" customHeight="1">
      <c r="D1411" s="970"/>
      <c r="E1411" s="971"/>
      <c r="F1411" s="181">
        <v>3</v>
      </c>
      <c r="G1411" s="569">
        <v>1</v>
      </c>
      <c r="H1411" s="47" t="s">
        <v>21</v>
      </c>
      <c r="I1411" s="569">
        <v>16</v>
      </c>
      <c r="J1411" s="48" t="s">
        <v>22</v>
      </c>
      <c r="K1411" s="1667" t="s">
        <v>588</v>
      </c>
      <c r="L1411" s="1668"/>
      <c r="M1411" s="1669"/>
      <c r="N1411" s="1667" t="s">
        <v>580</v>
      </c>
      <c r="O1411" s="1668"/>
      <c r="P1411" s="1669"/>
      <c r="Q1411" s="1667" t="s">
        <v>588</v>
      </c>
      <c r="R1411" s="1668"/>
      <c r="S1411" s="1669"/>
      <c r="Z1411" s="421" t="s">
        <v>1575</v>
      </c>
    </row>
    <row r="1412" spans="2:26" ht="15.95" customHeight="1">
      <c r="D1412" s="379"/>
      <c r="E1412" s="557" t="s">
        <v>1271</v>
      </c>
      <c r="F1412" s="85"/>
      <c r="G1412" s="85"/>
      <c r="H1412" s="85"/>
      <c r="I1412" s="85"/>
      <c r="J1412" s="85"/>
      <c r="K1412" s="85"/>
      <c r="L1412" s="85"/>
      <c r="M1412" s="85"/>
      <c r="N1412" s="85"/>
      <c r="O1412" s="85"/>
      <c r="P1412" s="85"/>
      <c r="Q1412" s="85"/>
      <c r="R1412" s="85"/>
      <c r="S1412" s="85"/>
      <c r="Z1412" s="421"/>
    </row>
    <row r="1413" spans="2:26" ht="16.5" customHeight="1">
      <c r="E1413" s="2" t="s">
        <v>971</v>
      </c>
      <c r="Z1413" s="421"/>
    </row>
    <row r="1414" spans="2:26" ht="16.5" customHeight="1">
      <c r="E1414" s="5" t="s">
        <v>972</v>
      </c>
      <c r="Z1414" s="421"/>
    </row>
    <row r="1415" spans="2:26" ht="9" customHeight="1">
      <c r="E1415" s="5"/>
      <c r="Z1415" s="421"/>
    </row>
    <row r="1416" spans="2:26" ht="17.45" customHeight="1">
      <c r="P1416" s="1618" t="s">
        <v>772</v>
      </c>
      <c r="Q1416" s="1618"/>
      <c r="R1416" s="1618"/>
      <c r="S1416" s="1619" t="str">
        <f>$Q$12</f>
        <v>○△学校</v>
      </c>
      <c r="T1416" s="1619"/>
      <c r="U1416" s="1619"/>
      <c r="V1416" s="1619"/>
      <c r="W1416" s="1619"/>
      <c r="X1416" s="1619"/>
      <c r="Z1416" s="421"/>
    </row>
    <row r="1417" spans="2:26" ht="16.5" customHeight="1">
      <c r="B1417" s="12" t="s">
        <v>423</v>
      </c>
      <c r="Z1417" s="421"/>
    </row>
    <row r="1418" spans="2:26" ht="16.5" customHeight="1">
      <c r="C1418" s="13" t="s">
        <v>599</v>
      </c>
      <c r="Z1418" s="421"/>
    </row>
    <row r="1419" spans="2:26" ht="18.95" customHeight="1">
      <c r="D1419" s="1623" t="s">
        <v>445</v>
      </c>
      <c r="E1419" s="1623"/>
      <c r="F1419" s="1623"/>
      <c r="G1419" s="1623"/>
      <c r="H1419" s="1654" t="s">
        <v>1703</v>
      </c>
      <c r="I1419" s="1654"/>
      <c r="J1419" s="1654"/>
      <c r="K1419" s="1654"/>
      <c r="L1419" s="1654"/>
      <c r="M1419" s="1654"/>
      <c r="N1419" s="1654"/>
      <c r="O1419" s="1618"/>
      <c r="P1419" s="1618"/>
      <c r="Q1419" s="1618"/>
      <c r="R1419" s="1618"/>
      <c r="Z1419" s="421" t="s">
        <v>1592</v>
      </c>
    </row>
    <row r="1420" spans="2:26" ht="18.95" customHeight="1">
      <c r="E1420" s="1630" t="s">
        <v>475</v>
      </c>
      <c r="F1420" s="1655"/>
      <c r="G1420" s="1655"/>
      <c r="H1420" s="1655"/>
      <c r="I1420" s="1655"/>
      <c r="J1420" s="1655"/>
      <c r="K1420" s="1655"/>
      <c r="L1420" s="1655"/>
      <c r="M1420" s="1655"/>
      <c r="N1420" s="1655"/>
      <c r="O1420" s="1655"/>
      <c r="P1420" s="1656" t="s">
        <v>1704</v>
      </c>
      <c r="Q1420" s="1657"/>
      <c r="R1420" s="1657"/>
      <c r="S1420" s="1657"/>
      <c r="T1420" s="1657"/>
      <c r="U1420" s="1657"/>
      <c r="V1420" s="1658"/>
      <c r="Z1420" s="421"/>
    </row>
    <row r="1421" spans="2:26" ht="18.95" customHeight="1">
      <c r="E1421" s="1623" t="s">
        <v>1429</v>
      </c>
      <c r="F1421" s="1623"/>
      <c r="G1421" s="1623"/>
      <c r="H1421" s="1623"/>
      <c r="I1421" s="1623"/>
      <c r="J1421" s="1623"/>
      <c r="K1421" s="1623"/>
      <c r="L1421" s="1623"/>
      <c r="M1421" s="1659" t="s">
        <v>1274</v>
      </c>
      <c r="N1421" s="1660"/>
      <c r="O1421" s="1660"/>
      <c r="P1421" s="1660"/>
      <c r="Q1421" s="1660"/>
      <c r="R1421" s="1661"/>
      <c r="S1421" s="85" t="s">
        <v>505</v>
      </c>
      <c r="T1421" s="1662" t="s">
        <v>446</v>
      </c>
      <c r="U1421" s="1663"/>
      <c r="Z1421" s="421"/>
    </row>
    <row r="1422" spans="2:26" ht="16.5" customHeight="1">
      <c r="E1422" s="2" t="s">
        <v>974</v>
      </c>
      <c r="Z1422" s="421"/>
    </row>
    <row r="1423" spans="2:26" ht="19.5" customHeight="1">
      <c r="E1423" s="1651" t="s">
        <v>1272</v>
      </c>
      <c r="F1423" s="1652"/>
      <c r="G1423" s="1652"/>
      <c r="H1423" s="1652"/>
      <c r="I1423" s="1652"/>
      <c r="J1423" s="1652"/>
      <c r="K1423" s="1652"/>
      <c r="L1423" s="1652"/>
      <c r="M1423" s="1653"/>
      <c r="N1423" s="4" t="s">
        <v>1273</v>
      </c>
      <c r="Z1423" s="421"/>
    </row>
    <row r="1424" spans="2:26" ht="11.1" customHeight="1">
      <c r="E1424" s="5"/>
      <c r="Z1424" s="421"/>
    </row>
    <row r="1425" spans="2:26" ht="16.5" customHeight="1">
      <c r="B1425" s="12" t="s">
        <v>973</v>
      </c>
      <c r="Z1425" s="421"/>
    </row>
    <row r="1426" spans="2:26" ht="16.5" customHeight="1">
      <c r="C1426" s="13" t="s">
        <v>424</v>
      </c>
      <c r="Z1426" s="421"/>
    </row>
    <row r="1427" spans="2:26" ht="16.5" customHeight="1">
      <c r="D1427" s="1650" t="s">
        <v>425</v>
      </c>
      <c r="E1427" s="1650"/>
      <c r="F1427" s="1650"/>
      <c r="G1427" s="1650"/>
      <c r="H1427" s="1650" t="s">
        <v>426</v>
      </c>
      <c r="I1427" s="1650"/>
      <c r="J1427" s="1650"/>
      <c r="K1427" s="1650"/>
      <c r="L1427" s="1650"/>
      <c r="Z1427" s="421"/>
    </row>
    <row r="1428" spans="2:26" ht="18.600000000000001" customHeight="1">
      <c r="D1428" s="1646" t="s">
        <v>975</v>
      </c>
      <c r="E1428" s="1646"/>
      <c r="F1428" s="1646"/>
      <c r="G1428" s="1646"/>
      <c r="H1428" s="1646" t="s">
        <v>589</v>
      </c>
      <c r="I1428" s="1646"/>
      <c r="J1428" s="1646"/>
      <c r="K1428" s="1646"/>
      <c r="L1428" s="1646"/>
      <c r="Z1428" s="421" t="s">
        <v>1602</v>
      </c>
    </row>
    <row r="1429" spans="2:26" ht="9.6" customHeight="1">
      <c r="D1429" s="85"/>
      <c r="E1429" s="85"/>
      <c r="F1429" s="85"/>
      <c r="G1429" s="85"/>
      <c r="H1429" s="85"/>
      <c r="I1429" s="85"/>
      <c r="J1429" s="85"/>
      <c r="K1429" s="85"/>
      <c r="L1429" s="85"/>
      <c r="Z1429" s="421"/>
    </row>
    <row r="1430" spans="2:26" ht="16.5" customHeight="1">
      <c r="C1430" s="62" t="s">
        <v>1873</v>
      </c>
      <c r="Z1430" s="421"/>
    </row>
    <row r="1431" spans="2:26" ht="18.600000000000001" customHeight="1">
      <c r="D1431" s="1643" t="s">
        <v>427</v>
      </c>
      <c r="E1431" s="1644"/>
      <c r="F1431" s="1644"/>
      <c r="G1431" s="1645"/>
      <c r="H1431" s="1646" t="s">
        <v>1719</v>
      </c>
      <c r="I1431" s="1646"/>
      <c r="J1431" s="1646"/>
      <c r="K1431" s="1646"/>
      <c r="Z1431" s="421" t="s">
        <v>1593</v>
      </c>
    </row>
    <row r="1432" spans="2:26" ht="6" customHeight="1">
      <c r="Z1432" s="421"/>
    </row>
    <row r="1433" spans="2:26" ht="29.45" customHeight="1">
      <c r="D1433" s="1647" t="s">
        <v>428</v>
      </c>
      <c r="E1433" s="1647"/>
      <c r="F1433" s="1647"/>
      <c r="G1433" s="1647"/>
      <c r="H1433" s="1648"/>
      <c r="I1433" s="1647" t="s">
        <v>429</v>
      </c>
      <c r="J1433" s="1647"/>
      <c r="K1433" s="1647"/>
      <c r="L1433" s="1647"/>
      <c r="M1433" s="1649" t="s">
        <v>1874</v>
      </c>
      <c r="N1433" s="1649"/>
      <c r="O1433" s="1623"/>
      <c r="P1433" s="1647" t="s">
        <v>430</v>
      </c>
      <c r="Q1433" s="1647"/>
      <c r="R1433" s="1650"/>
      <c r="Z1433" s="421"/>
    </row>
    <row r="1434" spans="2:26" ht="18.95" customHeight="1">
      <c r="D1434" s="1639"/>
      <c r="E1434" s="1639"/>
      <c r="F1434" s="1639"/>
      <c r="G1434" s="1639"/>
      <c r="H1434" s="1640"/>
      <c r="I1434" s="1639"/>
      <c r="J1434" s="1639"/>
      <c r="K1434" s="1639"/>
      <c r="L1434" s="1639"/>
      <c r="M1434" s="1641"/>
      <c r="N1434" s="1641"/>
      <c r="O1434" s="21" t="s">
        <v>49</v>
      </c>
      <c r="P1434" s="1642"/>
      <c r="Q1434" s="1642"/>
      <c r="R1434" s="20" t="s">
        <v>121</v>
      </c>
      <c r="Z1434" s="421"/>
    </row>
    <row r="1435" spans="2:26" ht="18.95" customHeight="1">
      <c r="D1435" s="1639"/>
      <c r="E1435" s="1639"/>
      <c r="F1435" s="1639"/>
      <c r="G1435" s="1639"/>
      <c r="H1435" s="1640"/>
      <c r="I1435" s="1639"/>
      <c r="J1435" s="1639"/>
      <c r="K1435" s="1639"/>
      <c r="L1435" s="1639"/>
      <c r="M1435" s="1641"/>
      <c r="N1435" s="1641"/>
      <c r="O1435" s="21" t="s">
        <v>49</v>
      </c>
      <c r="P1435" s="1642"/>
      <c r="Q1435" s="1642"/>
      <c r="R1435" s="20" t="s">
        <v>121</v>
      </c>
      <c r="Z1435" s="421"/>
    </row>
    <row r="1436" spans="2:26" ht="18.95" customHeight="1">
      <c r="D1436" s="1639"/>
      <c r="E1436" s="1639"/>
      <c r="F1436" s="1639"/>
      <c r="G1436" s="1639"/>
      <c r="H1436" s="1640"/>
      <c r="I1436" s="1639"/>
      <c r="J1436" s="1639"/>
      <c r="K1436" s="1639"/>
      <c r="L1436" s="1639"/>
      <c r="M1436" s="1641"/>
      <c r="N1436" s="1641"/>
      <c r="O1436" s="21" t="s">
        <v>49</v>
      </c>
      <c r="P1436" s="1642"/>
      <c r="Q1436" s="1642"/>
      <c r="R1436" s="20" t="s">
        <v>121</v>
      </c>
      <c r="Z1436" s="421"/>
    </row>
    <row r="1437" spans="2:26" ht="18.95" customHeight="1">
      <c r="D1437" s="1639"/>
      <c r="E1437" s="1639"/>
      <c r="F1437" s="1639"/>
      <c r="G1437" s="1639"/>
      <c r="H1437" s="1640"/>
      <c r="I1437" s="1639"/>
      <c r="J1437" s="1639"/>
      <c r="K1437" s="1639"/>
      <c r="L1437" s="1639"/>
      <c r="M1437" s="1641"/>
      <c r="N1437" s="1641"/>
      <c r="O1437" s="21" t="s">
        <v>49</v>
      </c>
      <c r="P1437" s="1642"/>
      <c r="Q1437" s="1642"/>
      <c r="R1437" s="20" t="s">
        <v>121</v>
      </c>
      <c r="Z1437" s="421"/>
    </row>
    <row r="1438" spans="2:26" ht="18.95" customHeight="1">
      <c r="D1438" s="1639"/>
      <c r="E1438" s="1639"/>
      <c r="F1438" s="1639"/>
      <c r="G1438" s="1639"/>
      <c r="H1438" s="1640"/>
      <c r="I1438" s="1639"/>
      <c r="J1438" s="1639"/>
      <c r="K1438" s="1639"/>
      <c r="L1438" s="1639"/>
      <c r="M1438" s="1641"/>
      <c r="N1438" s="1641"/>
      <c r="O1438" s="21" t="s">
        <v>49</v>
      </c>
      <c r="P1438" s="1642"/>
      <c r="Q1438" s="1642"/>
      <c r="R1438" s="20" t="s">
        <v>121</v>
      </c>
      <c r="Z1438" s="421"/>
    </row>
    <row r="1439" spans="2:26" ht="16.5" customHeight="1">
      <c r="E1439" s="2" t="s">
        <v>976</v>
      </c>
      <c r="Z1439" s="421"/>
    </row>
    <row r="1440" spans="2:26" ht="12" customHeight="1">
      <c r="E1440" s="2"/>
      <c r="Z1440" s="421"/>
    </row>
    <row r="1441" spans="1:26" ht="11.1" customHeight="1">
      <c r="E1441" s="5"/>
      <c r="Z1441" s="421"/>
    </row>
    <row r="1442" spans="1:26" ht="17.45" customHeight="1">
      <c r="P1442" s="1618" t="s">
        <v>772</v>
      </c>
      <c r="Q1442" s="1618"/>
      <c r="R1442" s="1618"/>
      <c r="S1442" s="1619" t="str">
        <f>$Q$12</f>
        <v>○△学校</v>
      </c>
      <c r="T1442" s="1619"/>
      <c r="U1442" s="1619"/>
      <c r="V1442" s="1619"/>
      <c r="W1442" s="1619"/>
      <c r="X1442" s="1619"/>
      <c r="Z1442" s="421"/>
    </row>
    <row r="1443" spans="1:26" ht="16.5" customHeight="1">
      <c r="A1443" s="423" t="s">
        <v>510</v>
      </c>
      <c r="Z1443" s="421"/>
    </row>
    <row r="1444" spans="1:26" ht="12" customHeight="1">
      <c r="E1444" s="2"/>
      <c r="Z1444" s="421"/>
    </row>
    <row r="1445" spans="1:26" ht="16.5" customHeight="1">
      <c r="B1445" s="12" t="s">
        <v>977</v>
      </c>
      <c r="Z1445" s="421"/>
    </row>
    <row r="1446" spans="1:26" ht="9.6" customHeight="1">
      <c r="E1446" s="2"/>
      <c r="Z1446" s="421"/>
    </row>
    <row r="1447" spans="1:26" ht="29.45" customHeight="1">
      <c r="D1447" s="774" t="s">
        <v>1437</v>
      </c>
      <c r="E1447" s="774"/>
      <c r="F1447" s="774"/>
      <c r="G1447" s="774"/>
      <c r="H1447" s="774"/>
      <c r="I1447" s="1636" t="s">
        <v>978</v>
      </c>
      <c r="J1447" s="1637"/>
      <c r="K1447" s="1637"/>
      <c r="L1447" s="1637"/>
      <c r="M1447" s="1637"/>
      <c r="N1447" s="1637"/>
      <c r="O1447" s="1637"/>
      <c r="P1447" s="1637"/>
      <c r="Q1447" s="1637"/>
      <c r="R1447" s="1637"/>
      <c r="S1447" s="1637"/>
      <c r="T1447" s="1638"/>
      <c r="Z1447" s="421" t="s">
        <v>1595</v>
      </c>
    </row>
    <row r="1448" spans="1:26" ht="16.5" customHeight="1">
      <c r="E1448" s="2" t="s">
        <v>455</v>
      </c>
      <c r="Z1448" s="421"/>
    </row>
    <row r="1449" spans="1:26" ht="9.6" customHeight="1" thickBot="1">
      <c r="E1449" s="2"/>
      <c r="Z1449" s="421"/>
    </row>
    <row r="1450" spans="1:26" ht="16.5" customHeight="1">
      <c r="B1450" s="211"/>
      <c r="C1450" s="212" t="s">
        <v>979</v>
      </c>
      <c r="D1450" s="212"/>
      <c r="E1450" s="213"/>
      <c r="F1450" s="212"/>
      <c r="G1450" s="212"/>
      <c r="H1450" s="212"/>
      <c r="I1450" s="212"/>
      <c r="J1450" s="212"/>
      <c r="K1450" s="212"/>
      <c r="L1450" s="212"/>
      <c r="M1450" s="212"/>
      <c r="N1450" s="212"/>
      <c r="O1450" s="212"/>
      <c r="P1450" s="212"/>
      <c r="Q1450" s="212"/>
      <c r="R1450" s="212"/>
      <c r="S1450" s="212"/>
      <c r="T1450" s="212"/>
      <c r="U1450" s="212"/>
      <c r="V1450" s="212"/>
      <c r="W1450" s="212"/>
      <c r="X1450" s="214"/>
      <c r="Z1450" s="421"/>
    </row>
    <row r="1451" spans="1:26" ht="16.5" customHeight="1">
      <c r="B1451" s="215" t="s">
        <v>980</v>
      </c>
      <c r="X1451" s="216"/>
      <c r="Z1451" s="421"/>
    </row>
    <row r="1452" spans="1:26" ht="20.45" customHeight="1">
      <c r="B1452" s="217"/>
      <c r="D1452" s="1623" t="s">
        <v>981</v>
      </c>
      <c r="E1452" s="1623"/>
      <c r="F1452" s="1623"/>
      <c r="G1452" s="1635" t="s">
        <v>982</v>
      </c>
      <c r="H1452" s="1635"/>
      <c r="I1452" s="1635"/>
      <c r="J1452" s="1635"/>
      <c r="K1452" s="1635"/>
      <c r="X1452" s="216"/>
      <c r="Z1452" s="421" t="s">
        <v>1596</v>
      </c>
    </row>
    <row r="1453" spans="1:26" ht="5.45" customHeight="1">
      <c r="B1453" s="217"/>
      <c r="J1453" s="21"/>
      <c r="X1453" s="216"/>
      <c r="Z1453" s="421"/>
    </row>
    <row r="1454" spans="1:26" ht="20.45" customHeight="1">
      <c r="B1454" s="217"/>
      <c r="D1454" s="1623" t="s">
        <v>983</v>
      </c>
      <c r="E1454" s="1623"/>
      <c r="F1454" s="1623"/>
      <c r="G1454" s="573" t="s">
        <v>571</v>
      </c>
      <c r="H1454" s="529">
        <v>4</v>
      </c>
      <c r="I1454" s="207" t="s">
        <v>20</v>
      </c>
      <c r="J1454" s="529">
        <v>5</v>
      </c>
      <c r="K1454" s="208" t="s">
        <v>21</v>
      </c>
      <c r="L1454" s="529">
        <v>12</v>
      </c>
      <c r="M1454" s="208" t="s">
        <v>1522</v>
      </c>
      <c r="X1454" s="216"/>
      <c r="Z1454" s="421" t="s">
        <v>1540</v>
      </c>
    </row>
    <row r="1455" spans="1:26" ht="6.95" customHeight="1">
      <c r="B1455" s="217"/>
      <c r="X1455" s="216"/>
      <c r="Z1455" s="421"/>
    </row>
    <row r="1456" spans="1:26" ht="19.5" customHeight="1">
      <c r="B1456" s="217"/>
      <c r="D1456" s="1623" t="s">
        <v>984</v>
      </c>
      <c r="E1456" s="1623"/>
      <c r="F1456" s="1623"/>
      <c r="G1456" s="1630"/>
      <c r="H1456" s="1631"/>
      <c r="I1456" s="1632"/>
      <c r="J1456" s="1633"/>
      <c r="K1456" s="1634"/>
      <c r="X1456" s="216"/>
      <c r="Z1456" s="421" t="s">
        <v>1597</v>
      </c>
    </row>
    <row r="1457" spans="2:26" ht="19.5" customHeight="1">
      <c r="B1457" s="217"/>
      <c r="D1457" s="1623" t="s">
        <v>985</v>
      </c>
      <c r="E1457" s="1623"/>
      <c r="F1457" s="1623"/>
      <c r="G1457" s="1623"/>
      <c r="H1457" s="573"/>
      <c r="I1457" s="529"/>
      <c r="J1457" s="218" t="s">
        <v>20</v>
      </c>
      <c r="K1457" s="529"/>
      <c r="L1457" s="208" t="s">
        <v>21</v>
      </c>
      <c r="M1457" s="529"/>
      <c r="N1457" s="208" t="s">
        <v>1522</v>
      </c>
      <c r="X1457" s="216"/>
      <c r="Z1457" s="421" t="s">
        <v>1540</v>
      </c>
    </row>
    <row r="1458" spans="2:26" ht="5.45" customHeight="1">
      <c r="B1458" s="217"/>
      <c r="X1458" s="216"/>
      <c r="Z1458" s="421"/>
    </row>
    <row r="1459" spans="2:26" ht="18.95" customHeight="1">
      <c r="B1459" s="217"/>
      <c r="D1459" t="s">
        <v>986</v>
      </c>
      <c r="X1459" s="216"/>
      <c r="Z1459" s="421"/>
    </row>
    <row r="1460" spans="2:26" ht="54.95" customHeight="1">
      <c r="B1460" s="217"/>
      <c r="D1460" s="1620"/>
      <c r="E1460" s="1621"/>
      <c r="F1460" s="1621"/>
      <c r="G1460" s="1621"/>
      <c r="H1460" s="1621"/>
      <c r="I1460" s="1621"/>
      <c r="J1460" s="1621"/>
      <c r="K1460" s="1621"/>
      <c r="L1460" s="1621"/>
      <c r="M1460" s="1621"/>
      <c r="N1460" s="1621"/>
      <c r="O1460" s="1621"/>
      <c r="P1460" s="1621"/>
      <c r="Q1460" s="1621"/>
      <c r="R1460" s="1621"/>
      <c r="S1460" s="1621"/>
      <c r="T1460" s="1621"/>
      <c r="U1460" s="1622"/>
      <c r="X1460" s="216"/>
      <c r="Z1460" s="421"/>
    </row>
    <row r="1461" spans="2:26" ht="16.5" customHeight="1">
      <c r="B1461" s="217"/>
      <c r="E1461" s="2"/>
      <c r="X1461" s="216"/>
      <c r="Z1461" s="421"/>
    </row>
    <row r="1462" spans="2:26" ht="16.5" customHeight="1">
      <c r="B1462" s="215" t="s">
        <v>987</v>
      </c>
      <c r="X1462" s="216"/>
      <c r="Z1462" s="421"/>
    </row>
    <row r="1463" spans="2:26" ht="16.5" customHeight="1">
      <c r="B1463" s="217"/>
      <c r="D1463" t="s">
        <v>1275</v>
      </c>
      <c r="E1463" s="2"/>
      <c r="X1463" s="216"/>
      <c r="Z1463" s="421"/>
    </row>
    <row r="1464" spans="2:26" ht="16.5" customHeight="1">
      <c r="B1464" s="217"/>
      <c r="D1464" t="s">
        <v>988</v>
      </c>
      <c r="E1464" s="2"/>
      <c r="X1464" s="216"/>
      <c r="Z1464" s="421"/>
    </row>
    <row r="1465" spans="2:26" ht="6.95" customHeight="1">
      <c r="B1465" s="217"/>
      <c r="X1465" s="216"/>
      <c r="Z1465" s="421"/>
    </row>
    <row r="1466" spans="2:26" ht="16.5" customHeight="1">
      <c r="B1466" s="217"/>
      <c r="D1466" t="s">
        <v>989</v>
      </c>
      <c r="E1466" s="2"/>
      <c r="X1466" s="216"/>
      <c r="Z1466" s="421"/>
    </row>
    <row r="1467" spans="2:26" ht="18.95" customHeight="1">
      <c r="B1467" s="217"/>
      <c r="D1467" s="1623" t="s">
        <v>1441</v>
      </c>
      <c r="E1467" s="1623"/>
      <c r="F1467" s="1623"/>
      <c r="G1467" s="1635"/>
      <c r="H1467" s="1635"/>
      <c r="I1467" s="1635"/>
      <c r="J1467" s="1635"/>
      <c r="K1467" s="1618"/>
      <c r="L1467" s="1618"/>
      <c r="X1467" s="216"/>
      <c r="Z1467" s="421" t="s">
        <v>1598</v>
      </c>
    </row>
    <row r="1468" spans="2:26" ht="5.45" customHeight="1">
      <c r="B1468" s="217"/>
      <c r="X1468" s="216"/>
      <c r="Z1468" s="421"/>
    </row>
    <row r="1469" spans="2:26" ht="18.95" customHeight="1">
      <c r="B1469" s="217"/>
      <c r="D1469" s="1623" t="s">
        <v>1440</v>
      </c>
      <c r="E1469" s="1623"/>
      <c r="F1469" s="1623"/>
      <c r="G1469" s="573"/>
      <c r="H1469" s="529"/>
      <c r="I1469" s="207" t="s">
        <v>20</v>
      </c>
      <c r="J1469" s="529"/>
      <c r="K1469" s="208" t="s">
        <v>21</v>
      </c>
      <c r="L1469" s="529"/>
      <c r="M1469" s="208" t="s">
        <v>1522</v>
      </c>
      <c r="X1469" s="216"/>
      <c r="Z1469" s="421" t="s">
        <v>1540</v>
      </c>
    </row>
    <row r="1470" spans="2:26" ht="5.0999999999999996" customHeight="1">
      <c r="B1470" s="217"/>
      <c r="X1470" s="216"/>
      <c r="Z1470" s="421"/>
    </row>
    <row r="1471" spans="2:26" ht="18.95" customHeight="1">
      <c r="B1471" s="217"/>
      <c r="D1471" s="1623" t="s">
        <v>1439</v>
      </c>
      <c r="E1471" s="1623"/>
      <c r="F1471" s="1623"/>
      <c r="G1471" s="1623"/>
      <c r="H1471" s="1624"/>
      <c r="I1471" s="1625"/>
      <c r="J1471" s="1626"/>
      <c r="K1471" s="1627"/>
      <c r="N1471" s="273"/>
      <c r="X1471" s="216"/>
      <c r="Z1471" s="421" t="s">
        <v>1599</v>
      </c>
    </row>
    <row r="1472" spans="2:26" ht="18.95" customHeight="1">
      <c r="B1472" s="217"/>
      <c r="D1472" s="1623" t="s">
        <v>1438</v>
      </c>
      <c r="E1472" s="1623"/>
      <c r="F1472" s="1623"/>
      <c r="G1472" s="1623"/>
      <c r="H1472" s="573"/>
      <c r="I1472" s="529"/>
      <c r="J1472" s="218" t="s">
        <v>20</v>
      </c>
      <c r="K1472" s="529"/>
      <c r="L1472" s="208" t="s">
        <v>21</v>
      </c>
      <c r="M1472" s="529"/>
      <c r="N1472" s="208" t="s">
        <v>1522</v>
      </c>
      <c r="X1472" s="216"/>
      <c r="Z1472" s="421" t="s">
        <v>1540</v>
      </c>
    </row>
    <row r="1473" spans="1:26" ht="5.0999999999999996" customHeight="1">
      <c r="B1473" s="217"/>
      <c r="X1473" s="216"/>
      <c r="Z1473" s="421"/>
    </row>
    <row r="1474" spans="1:26" ht="15.6" customHeight="1">
      <c r="B1474" s="217"/>
      <c r="D1474" t="s">
        <v>1498</v>
      </c>
      <c r="X1474" s="216"/>
      <c r="Z1474" s="421"/>
    </row>
    <row r="1475" spans="1:26" ht="54.95" customHeight="1">
      <c r="B1475" s="217"/>
      <c r="D1475" s="1620"/>
      <c r="E1475" s="1621"/>
      <c r="F1475" s="1621"/>
      <c r="G1475" s="1621"/>
      <c r="H1475" s="1621"/>
      <c r="I1475" s="1621"/>
      <c r="J1475" s="1621"/>
      <c r="K1475" s="1621"/>
      <c r="L1475" s="1621"/>
      <c r="M1475" s="1621"/>
      <c r="N1475" s="1621"/>
      <c r="O1475" s="1621"/>
      <c r="P1475" s="1621"/>
      <c r="Q1475" s="1621"/>
      <c r="R1475" s="1621"/>
      <c r="S1475" s="1621"/>
      <c r="T1475" s="1621"/>
      <c r="U1475" s="1622"/>
      <c r="X1475" s="216"/>
      <c r="Z1475" s="421"/>
    </row>
    <row r="1476" spans="1:26" ht="9.6" customHeight="1">
      <c r="B1476" s="217"/>
      <c r="E1476" s="2"/>
      <c r="X1476" s="216"/>
      <c r="Z1476" s="421"/>
    </row>
    <row r="1477" spans="1:26" ht="16.5" customHeight="1">
      <c r="B1477" s="215" t="s">
        <v>1499</v>
      </c>
      <c r="X1477" s="216"/>
      <c r="Z1477" s="421"/>
    </row>
    <row r="1478" spans="1:26" ht="15" customHeight="1">
      <c r="B1478" s="217"/>
      <c r="D1478" s="1628" t="s">
        <v>1501</v>
      </c>
      <c r="E1478" s="1628"/>
      <c r="F1478" s="1628"/>
      <c r="G1478" s="1628"/>
      <c r="H1478" s="1628"/>
      <c r="I1478" s="1629"/>
      <c r="J1478" s="1629"/>
      <c r="K1478" s="1629"/>
      <c r="L1478" s="1629"/>
      <c r="M1478" s="1629"/>
      <c r="N1478" s="1629"/>
      <c r="X1478" s="216"/>
      <c r="Z1478" s="421" t="s">
        <v>1600</v>
      </c>
    </row>
    <row r="1479" spans="1:26" ht="15.6" customHeight="1">
      <c r="B1479" s="217"/>
      <c r="D1479" t="s">
        <v>1500</v>
      </c>
      <c r="X1479" s="216"/>
      <c r="Z1479" s="421"/>
    </row>
    <row r="1480" spans="1:26" ht="54.95" customHeight="1">
      <c r="B1480" s="217"/>
      <c r="D1480" s="1620"/>
      <c r="E1480" s="1621"/>
      <c r="F1480" s="1621"/>
      <c r="G1480" s="1621"/>
      <c r="H1480" s="1621"/>
      <c r="I1480" s="1621"/>
      <c r="J1480" s="1621"/>
      <c r="K1480" s="1621"/>
      <c r="L1480" s="1621"/>
      <c r="M1480" s="1621"/>
      <c r="N1480" s="1621"/>
      <c r="O1480" s="1621"/>
      <c r="P1480" s="1621"/>
      <c r="Q1480" s="1621"/>
      <c r="R1480" s="1621"/>
      <c r="S1480" s="1621"/>
      <c r="T1480" s="1621"/>
      <c r="U1480" s="1622"/>
      <c r="X1480" s="216"/>
      <c r="Z1480" s="421"/>
    </row>
    <row r="1481" spans="1:26" ht="9.6" customHeight="1" thickBot="1">
      <c r="B1481" s="219"/>
      <c r="C1481" s="220"/>
      <c r="D1481" s="220"/>
      <c r="E1481" s="221"/>
      <c r="F1481" s="220"/>
      <c r="G1481" s="220"/>
      <c r="H1481" s="220"/>
      <c r="I1481" s="220"/>
      <c r="J1481" s="220"/>
      <c r="K1481" s="220"/>
      <c r="L1481" s="220"/>
      <c r="M1481" s="220"/>
      <c r="N1481" s="220"/>
      <c r="O1481" s="220"/>
      <c r="P1481" s="220"/>
      <c r="Q1481" s="220"/>
      <c r="R1481" s="220"/>
      <c r="S1481" s="220"/>
      <c r="T1481" s="220"/>
      <c r="U1481" s="220"/>
      <c r="V1481" s="220"/>
      <c r="W1481" s="220"/>
      <c r="X1481" s="222"/>
      <c r="Z1481" s="421"/>
    </row>
    <row r="1482" spans="1:26" s="575" customFormat="1" ht="15" customHeight="1" thickBot="1">
      <c r="A1482" s="574"/>
      <c r="E1482" s="576"/>
      <c r="Z1482" s="577"/>
    </row>
    <row r="1483" spans="1:26" ht="16.5" customHeight="1" thickTop="1">
      <c r="A1483" s="420" t="s">
        <v>1594</v>
      </c>
    </row>
    <row r="1484" spans="1:26" ht="16.5" customHeight="1"/>
    <row r="1485" spans="1:26" ht="8.1" customHeight="1"/>
    <row r="1486" spans="1:26" ht="16.5" customHeight="1"/>
    <row r="1487" spans="1:26" ht="16.5" customHeight="1"/>
    <row r="1488" spans="1:26" ht="16.5" customHeight="1"/>
    <row r="1489" ht="16.5" customHeight="1"/>
    <row r="1490" ht="19.5" customHeight="1"/>
    <row r="1491" ht="19.5" customHeight="1"/>
    <row r="1492" ht="19.5" customHeight="1"/>
    <row r="1493" ht="16.5" customHeight="1"/>
    <row r="1494" ht="9.6" customHeight="1"/>
    <row r="1495" ht="16.5" customHeight="1"/>
    <row r="1496" ht="20.45" customHeight="1"/>
    <row r="1497" ht="20.45" customHeight="1"/>
    <row r="1498" ht="20.45" customHeight="1"/>
    <row r="1499" ht="6.95" customHeight="1"/>
    <row r="1500" ht="19.5" customHeight="1"/>
    <row r="1501" ht="19.5" customHeight="1"/>
    <row r="1502" ht="19.5" customHeight="1"/>
    <row r="1503" ht="5.45" customHeight="1"/>
    <row r="1504" ht="18.95" customHeight="1"/>
    <row r="1505" ht="42" customHeight="1"/>
    <row r="1506" ht="12.95" customHeight="1"/>
    <row r="1510" ht="18.95" customHeight="1"/>
    <row r="1511" ht="18.95" customHeight="1"/>
    <row r="1512" ht="18.95" customHeight="1"/>
    <row r="1517" ht="18.95" customHeight="1"/>
    <row r="1518" ht="18.95" customHeight="1"/>
    <row r="1519" ht="18.95" customHeight="1"/>
    <row r="1520" ht="18.95" customHeight="1"/>
    <row r="1521" spans="1:1" ht="9" customHeight="1"/>
    <row r="1522" spans="1:1" ht="19.5" customHeight="1"/>
    <row r="1523" spans="1:1" ht="30.6" customHeight="1"/>
    <row r="1524" spans="1:1" ht="9.6" customHeight="1"/>
    <row r="1525" spans="1:1" ht="16.5" customHeight="1">
      <c r="A1525" s="423"/>
    </row>
    <row r="1526" spans="1:1" ht="16.5" customHeight="1"/>
    <row r="1527" spans="1:1" ht="16.5" customHeight="1"/>
    <row r="1528" spans="1:1" ht="16.5" customHeight="1"/>
    <row r="1529" spans="1:1" ht="16.5" customHeight="1"/>
    <row r="1530" spans="1:1" ht="16.5" customHeight="1"/>
    <row r="1531" spans="1:1" ht="16.5" customHeight="1"/>
    <row r="1532" spans="1:1" ht="8.1" customHeight="1"/>
    <row r="1533" spans="1:1" ht="16.5" customHeight="1"/>
    <row r="1534" spans="1:1" ht="16.5" customHeight="1"/>
    <row r="1535" spans="1:1" ht="16.5" customHeight="1"/>
    <row r="1536" spans="1:1" ht="16.5" customHeight="1"/>
    <row r="1537" ht="19.5" customHeight="1"/>
    <row r="1538" ht="19.5" customHeight="1"/>
    <row r="1539" ht="19.5" customHeight="1"/>
    <row r="1540" ht="16.5" customHeight="1"/>
    <row r="1541" ht="9.6" customHeight="1"/>
    <row r="1542" ht="16.5" customHeight="1"/>
    <row r="1543" ht="20.45" customHeight="1"/>
    <row r="1544" ht="20.45" customHeight="1"/>
    <row r="1545" ht="20.45" customHeight="1"/>
    <row r="1546" ht="6.95" customHeight="1"/>
    <row r="1547" ht="19.5" customHeight="1"/>
    <row r="1548" ht="19.5" customHeight="1"/>
    <row r="1549" ht="19.5" customHeight="1"/>
    <row r="1550" ht="5.45" customHeight="1"/>
    <row r="1551" ht="18.95" customHeight="1"/>
    <row r="1552" ht="42" customHeight="1"/>
    <row r="1553" ht="12.95" customHeight="1"/>
    <row r="1557" ht="18.95" customHeight="1"/>
    <row r="1558" ht="18.95" customHeight="1"/>
    <row r="1559" ht="18.95" customHeight="1"/>
    <row r="1564" ht="18.95" customHeight="1"/>
    <row r="1565" ht="18.95" customHeight="1"/>
    <row r="1566" ht="18.95" customHeight="1"/>
    <row r="1567" ht="18.95" customHeight="1"/>
    <row r="1568" ht="9" customHeight="1"/>
    <row r="1569" spans="1:1" ht="19.5" customHeight="1"/>
    <row r="1570" spans="1:1" ht="30.6" customHeight="1"/>
    <row r="1571" spans="1:1" ht="9.6" customHeight="1"/>
    <row r="1572" spans="1:1" ht="16.5" customHeight="1">
      <c r="A1572" s="423"/>
    </row>
    <row r="1573" spans="1:1" ht="16.5" customHeight="1"/>
    <row r="1574" spans="1:1" ht="16.5" customHeight="1"/>
    <row r="1575" spans="1:1" ht="16.5" customHeight="1"/>
    <row r="1576" spans="1:1" ht="16.5" customHeight="1"/>
    <row r="1577" spans="1:1" ht="16.5" customHeight="1"/>
    <row r="1578" spans="1:1" ht="16.5" customHeight="1"/>
    <row r="1579" spans="1:1" ht="8.1" customHeight="1"/>
    <row r="1580" spans="1:1" ht="16.5" customHeight="1"/>
    <row r="1581" spans="1:1" ht="16.5" customHeight="1"/>
    <row r="1582" spans="1:1" ht="16.5" customHeight="1"/>
    <row r="1583" spans="1:1" ht="16.5" customHeight="1"/>
    <row r="1584" spans="1:1" ht="19.5" customHeight="1"/>
    <row r="1585" ht="19.5" customHeight="1"/>
    <row r="1586" ht="19.5" customHeight="1"/>
    <row r="1587" ht="16.5" customHeight="1"/>
    <row r="1588" ht="9.6" customHeight="1"/>
    <row r="1589" ht="16.5" customHeight="1"/>
    <row r="1590" ht="20.45" customHeight="1"/>
    <row r="1591" ht="20.45" customHeight="1"/>
    <row r="1592" ht="20.45" customHeight="1"/>
    <row r="1593" ht="6.95" customHeight="1"/>
    <row r="1594" ht="19.5" customHeight="1"/>
    <row r="1595" ht="19.5" customHeight="1"/>
    <row r="1596" ht="19.5" customHeight="1"/>
    <row r="1597" ht="5.45" customHeight="1"/>
    <row r="1598" ht="18.95" customHeight="1"/>
    <row r="1599" ht="42" customHeight="1"/>
    <row r="1600" ht="12.95" customHeight="1"/>
    <row r="1604" ht="18.95" customHeight="1"/>
    <row r="1605" ht="18.95" customHeight="1"/>
    <row r="1606" ht="18.95" customHeight="1"/>
    <row r="1611" ht="18.95" customHeight="1"/>
    <row r="1612" ht="18.95" customHeight="1"/>
    <row r="1613" ht="18.95" customHeight="1"/>
    <row r="1614" ht="18.95" customHeight="1"/>
    <row r="1615" ht="9" customHeight="1"/>
    <row r="1616" ht="19.5" customHeight="1"/>
    <row r="1617" ht="30.6" customHeight="1"/>
  </sheetData>
  <sheetProtection algorithmName="SHA-512" hashValue="D0tJcqoLQ48SOzlXkMMDVSfZj5R/PJ++vl/3AYfEBMb1jJGXb5hFzB/gS+mjbpKv+mmjfeSlgH1Z2+0YHeiVUA==" saltValue="DBayzFqBHe/Fzw8XsxSSqg==" spinCount="100000" sheet="1" objects="1" scenarios="1"/>
  <mergeCells count="2412">
    <mergeCell ref="O1134:P1134"/>
    <mergeCell ref="Q1134:R1134"/>
    <mergeCell ref="D1101:J1101"/>
    <mergeCell ref="D1100:J1100"/>
    <mergeCell ref="K1100:M1100"/>
    <mergeCell ref="O1100:Q1100"/>
    <mergeCell ref="D422:O422"/>
    <mergeCell ref="P422:R422"/>
    <mergeCell ref="D423:O423"/>
    <mergeCell ref="P423:R423"/>
    <mergeCell ref="O1106:Q1106"/>
    <mergeCell ref="D1437:H1437"/>
    <mergeCell ref="I1437:L1437"/>
    <mergeCell ref="M1437:N1437"/>
    <mergeCell ref="P1437:Q1437"/>
    <mergeCell ref="D1436:H1436"/>
    <mergeCell ref="I1436:L1436"/>
    <mergeCell ref="M1436:N1436"/>
    <mergeCell ref="P1436:Q1436"/>
    <mergeCell ref="D1435:H1435"/>
    <mergeCell ref="I1435:L1435"/>
    <mergeCell ref="M1435:N1435"/>
    <mergeCell ref="P1435:Q1435"/>
    <mergeCell ref="I1112:K1112"/>
    <mergeCell ref="M1112:O1112"/>
    <mergeCell ref="Q1112:S1112"/>
    <mergeCell ref="S1137:X1137"/>
    <mergeCell ref="P1139:R1139"/>
    <mergeCell ref="S1139:X1139"/>
    <mergeCell ref="D1142:E1142"/>
    <mergeCell ref="F1142:K1142"/>
    <mergeCell ref="L1142:P1142"/>
    <mergeCell ref="Q1142:R1142"/>
    <mergeCell ref="S1142:T1142"/>
    <mergeCell ref="M1134:N1134"/>
    <mergeCell ref="L850:O850"/>
    <mergeCell ref="P850:S850"/>
    <mergeCell ref="T850:W850"/>
    <mergeCell ref="K851:K852"/>
    <mergeCell ref="K1101:M1101"/>
    <mergeCell ref="O1101:Q1101"/>
    <mergeCell ref="D1102:J1102"/>
    <mergeCell ref="K1102:M1102"/>
    <mergeCell ref="O1102:Q1102"/>
    <mergeCell ref="D1088:J1088"/>
    <mergeCell ref="K1088:M1088"/>
    <mergeCell ref="O1088:Q1088"/>
    <mergeCell ref="D1087:J1087"/>
    <mergeCell ref="K1087:N1087"/>
    <mergeCell ref="O1087:Q1087"/>
    <mergeCell ref="D1094:J1094"/>
    <mergeCell ref="K1094:M1094"/>
    <mergeCell ref="O1094:Q1094"/>
    <mergeCell ref="D1093:J1093"/>
    <mergeCell ref="K1093:M1093"/>
    <mergeCell ref="O1093:Q1093"/>
    <mergeCell ref="D1092:J1092"/>
    <mergeCell ref="K1092:M1092"/>
    <mergeCell ref="O1092:Q1092"/>
    <mergeCell ref="D1091:J1091"/>
    <mergeCell ref="K1091:M1091"/>
    <mergeCell ref="O1091:Q1091"/>
    <mergeCell ref="D1090:J1090"/>
    <mergeCell ref="K1090:M1090"/>
    <mergeCell ref="D1099:J1099"/>
    <mergeCell ref="K1099:M1099"/>
    <mergeCell ref="O1099:Q1099"/>
    <mergeCell ref="P848:S848"/>
    <mergeCell ref="T848:W848"/>
    <mergeCell ref="K843:K844"/>
    <mergeCell ref="L843:O843"/>
    <mergeCell ref="M973:P973"/>
    <mergeCell ref="L959:M960"/>
    <mergeCell ref="N959:N960"/>
    <mergeCell ref="P962:R962"/>
    <mergeCell ref="D986:G986"/>
    <mergeCell ref="H986:K986"/>
    <mergeCell ref="L986:N986"/>
    <mergeCell ref="O986:Q986"/>
    <mergeCell ref="D990:E990"/>
    <mergeCell ref="K849:K850"/>
    <mergeCell ref="L849:O849"/>
    <mergeCell ref="P849:S849"/>
    <mergeCell ref="D860:N860"/>
    <mergeCell ref="O860:Q860"/>
    <mergeCell ref="P869:R869"/>
    <mergeCell ref="S869:X869"/>
    <mergeCell ref="D872:J872"/>
    <mergeCell ref="K872:M872"/>
    <mergeCell ref="N872:V872"/>
    <mergeCell ref="D879:J879"/>
    <mergeCell ref="K879:M879"/>
    <mergeCell ref="N879:V879"/>
    <mergeCell ref="D882:J882"/>
    <mergeCell ref="K882:M882"/>
    <mergeCell ref="N882:V882"/>
    <mergeCell ref="D877:J877"/>
    <mergeCell ref="K877:M877"/>
    <mergeCell ref="T849:W849"/>
    <mergeCell ref="D606:G606"/>
    <mergeCell ref="I606:J606"/>
    <mergeCell ref="K606:M606"/>
    <mergeCell ref="N606:P606"/>
    <mergeCell ref="L851:O851"/>
    <mergeCell ref="P851:S851"/>
    <mergeCell ref="T851:W851"/>
    <mergeCell ref="L852:O852"/>
    <mergeCell ref="P852:S852"/>
    <mergeCell ref="T852:W852"/>
    <mergeCell ref="K853:K854"/>
    <mergeCell ref="L853:O853"/>
    <mergeCell ref="P853:S853"/>
    <mergeCell ref="T853:W853"/>
    <mergeCell ref="L854:O854"/>
    <mergeCell ref="P854:S854"/>
    <mergeCell ref="T854:W854"/>
    <mergeCell ref="L844:O844"/>
    <mergeCell ref="P844:S844"/>
    <mergeCell ref="T844:W844"/>
    <mergeCell ref="K845:K846"/>
    <mergeCell ref="L845:O845"/>
    <mergeCell ref="P845:S845"/>
    <mergeCell ref="T845:W845"/>
    <mergeCell ref="L846:O846"/>
    <mergeCell ref="P846:S846"/>
    <mergeCell ref="T846:W846"/>
    <mergeCell ref="K847:K848"/>
    <mergeCell ref="L847:O847"/>
    <mergeCell ref="P847:S847"/>
    <mergeCell ref="T847:W847"/>
    <mergeCell ref="L848:O848"/>
    <mergeCell ref="D593:G593"/>
    <mergeCell ref="I593:J593"/>
    <mergeCell ref="K593:M593"/>
    <mergeCell ref="N593:P593"/>
    <mergeCell ref="Q593:S593"/>
    <mergeCell ref="D594:G594"/>
    <mergeCell ref="I594:J594"/>
    <mergeCell ref="K594:M594"/>
    <mergeCell ref="N594:P594"/>
    <mergeCell ref="Q594:S594"/>
    <mergeCell ref="D595:G595"/>
    <mergeCell ref="I595:J595"/>
    <mergeCell ref="K595:M595"/>
    <mergeCell ref="N595:P595"/>
    <mergeCell ref="Q595:S595"/>
    <mergeCell ref="D596:G596"/>
    <mergeCell ref="I596:J596"/>
    <mergeCell ref="K596:M596"/>
    <mergeCell ref="N596:P596"/>
    <mergeCell ref="Q596:S596"/>
    <mergeCell ref="K614:M614"/>
    <mergeCell ref="N614:P614"/>
    <mergeCell ref="Q614:S614"/>
    <mergeCell ref="I616:J616"/>
    <mergeCell ref="K616:M616"/>
    <mergeCell ref="N616:P616"/>
    <mergeCell ref="Q616:S616"/>
    <mergeCell ref="D613:G613"/>
    <mergeCell ref="I613:J613"/>
    <mergeCell ref="N607:P607"/>
    <mergeCell ref="Q607:S607"/>
    <mergeCell ref="D608:G608"/>
    <mergeCell ref="I608:J608"/>
    <mergeCell ref="N602:P602"/>
    <mergeCell ref="Q602:S602"/>
    <mergeCell ref="D603:G603"/>
    <mergeCell ref="I603:J603"/>
    <mergeCell ref="K603:M603"/>
    <mergeCell ref="N603:P603"/>
    <mergeCell ref="Q603:S603"/>
    <mergeCell ref="I609:J609"/>
    <mergeCell ref="K609:M609"/>
    <mergeCell ref="N609:P609"/>
    <mergeCell ref="Q609:S609"/>
    <mergeCell ref="D610:G610"/>
    <mergeCell ref="I610:J610"/>
    <mergeCell ref="K610:M610"/>
    <mergeCell ref="P843:S843"/>
    <mergeCell ref="T843:W843"/>
    <mergeCell ref="D617:G617"/>
    <mergeCell ref="I617:J617"/>
    <mergeCell ref="K617:M617"/>
    <mergeCell ref="N617:P617"/>
    <mergeCell ref="Q617:S617"/>
    <mergeCell ref="D618:G618"/>
    <mergeCell ref="I618:J618"/>
    <mergeCell ref="K618:M618"/>
    <mergeCell ref="N618:P618"/>
    <mergeCell ref="Q618:S618"/>
    <mergeCell ref="Q611:S611"/>
    <mergeCell ref="D612:G612"/>
    <mergeCell ref="I612:J612"/>
    <mergeCell ref="K612:M612"/>
    <mergeCell ref="N612:P612"/>
    <mergeCell ref="D614:G614"/>
    <mergeCell ref="I614:J614"/>
    <mergeCell ref="D627:F627"/>
    <mergeCell ref="G627:H627"/>
    <mergeCell ref="J627:K627"/>
    <mergeCell ref="M627:N627"/>
    <mergeCell ref="P627:Q627"/>
    <mergeCell ref="P623:R623"/>
    <mergeCell ref="S623:X623"/>
    <mergeCell ref="D615:G615"/>
    <mergeCell ref="I615:J615"/>
    <mergeCell ref="K615:M615"/>
    <mergeCell ref="N615:P615"/>
    <mergeCell ref="Q615:S615"/>
    <mergeCell ref="D629:F629"/>
    <mergeCell ref="L571:M571"/>
    <mergeCell ref="N571:T571"/>
    <mergeCell ref="Q581:S581"/>
    <mergeCell ref="D582:G582"/>
    <mergeCell ref="I582:J582"/>
    <mergeCell ref="K582:M582"/>
    <mergeCell ref="N582:P582"/>
    <mergeCell ref="Q582:S582"/>
    <mergeCell ref="D579:G580"/>
    <mergeCell ref="H579:H580"/>
    <mergeCell ref="I579:J580"/>
    <mergeCell ref="K579:S579"/>
    <mergeCell ref="K580:M580"/>
    <mergeCell ref="N580:P580"/>
    <mergeCell ref="Q580:S580"/>
    <mergeCell ref="I581:J581"/>
    <mergeCell ref="K581:M581"/>
    <mergeCell ref="N581:P581"/>
    <mergeCell ref="U569:X569"/>
    <mergeCell ref="D570:H570"/>
    <mergeCell ref="I570:K570"/>
    <mergeCell ref="L570:M570"/>
    <mergeCell ref="N570:T570"/>
    <mergeCell ref="U570:X570"/>
    <mergeCell ref="U571:X571"/>
    <mergeCell ref="P575:R575"/>
    <mergeCell ref="S575:X575"/>
    <mergeCell ref="D604:G604"/>
    <mergeCell ref="I604:J604"/>
    <mergeCell ref="K604:M604"/>
    <mergeCell ref="N604:P604"/>
    <mergeCell ref="Q604:S604"/>
    <mergeCell ref="D605:G605"/>
    <mergeCell ref="I605:J605"/>
    <mergeCell ref="K605:M605"/>
    <mergeCell ref="N605:P605"/>
    <mergeCell ref="Q605:S605"/>
    <mergeCell ref="K597:M597"/>
    <mergeCell ref="N597:P597"/>
    <mergeCell ref="Q597:S597"/>
    <mergeCell ref="D598:G598"/>
    <mergeCell ref="I598:J598"/>
    <mergeCell ref="K598:M598"/>
    <mergeCell ref="N598:P598"/>
    <mergeCell ref="Q598:S598"/>
    <mergeCell ref="D599:G599"/>
    <mergeCell ref="I599:J599"/>
    <mergeCell ref="K599:M599"/>
    <mergeCell ref="N599:P599"/>
    <mergeCell ref="Q599:S599"/>
    <mergeCell ref="U564:X564"/>
    <mergeCell ref="D565:H565"/>
    <mergeCell ref="I565:K565"/>
    <mergeCell ref="L565:M565"/>
    <mergeCell ref="N565:T565"/>
    <mergeCell ref="U565:X565"/>
    <mergeCell ref="D566:H566"/>
    <mergeCell ref="I566:K566"/>
    <mergeCell ref="L566:M566"/>
    <mergeCell ref="N566:T566"/>
    <mergeCell ref="U566:X566"/>
    <mergeCell ref="D567:H567"/>
    <mergeCell ref="I567:K567"/>
    <mergeCell ref="L567:M567"/>
    <mergeCell ref="N567:T567"/>
    <mergeCell ref="U567:X567"/>
    <mergeCell ref="D568:H568"/>
    <mergeCell ref="I568:K568"/>
    <mergeCell ref="L568:M568"/>
    <mergeCell ref="N568:T568"/>
    <mergeCell ref="U568:X568"/>
    <mergeCell ref="U559:X559"/>
    <mergeCell ref="D560:H560"/>
    <mergeCell ref="I560:K560"/>
    <mergeCell ref="L560:M560"/>
    <mergeCell ref="N560:T560"/>
    <mergeCell ref="U560:X560"/>
    <mergeCell ref="D561:H561"/>
    <mergeCell ref="I561:K561"/>
    <mergeCell ref="L561:M561"/>
    <mergeCell ref="N561:T561"/>
    <mergeCell ref="U561:X561"/>
    <mergeCell ref="D562:H562"/>
    <mergeCell ref="I562:K562"/>
    <mergeCell ref="L562:M562"/>
    <mergeCell ref="N562:T562"/>
    <mergeCell ref="U562:X562"/>
    <mergeCell ref="D563:H563"/>
    <mergeCell ref="I563:K563"/>
    <mergeCell ref="L563:M563"/>
    <mergeCell ref="N563:T563"/>
    <mergeCell ref="U563:X563"/>
    <mergeCell ref="P453:R453"/>
    <mergeCell ref="D490:L490"/>
    <mergeCell ref="M490:P490"/>
    <mergeCell ref="D491:L491"/>
    <mergeCell ref="M491:P491"/>
    <mergeCell ref="D492:L492"/>
    <mergeCell ref="M492:P492"/>
    <mergeCell ref="D484:L484"/>
    <mergeCell ref="S510:T510"/>
    <mergeCell ref="U510:V510"/>
    <mergeCell ref="D558:H558"/>
    <mergeCell ref="I558:K558"/>
    <mergeCell ref="L558:M558"/>
    <mergeCell ref="N558:T558"/>
    <mergeCell ref="U558:X558"/>
    <mergeCell ref="D518:G518"/>
    <mergeCell ref="H518:I518"/>
    <mergeCell ref="J518:K518"/>
    <mergeCell ref="L518:M518"/>
    <mergeCell ref="N518:O518"/>
    <mergeCell ref="P518:Q518"/>
    <mergeCell ref="D517:G517"/>
    <mergeCell ref="H517:I517"/>
    <mergeCell ref="J517:K517"/>
    <mergeCell ref="L517:M517"/>
    <mergeCell ref="N517:O517"/>
    <mergeCell ref="P517:Q517"/>
    <mergeCell ref="I514:P514"/>
    <mergeCell ref="D516:G516"/>
    <mergeCell ref="H516:I516"/>
    <mergeCell ref="D506:F507"/>
    <mergeCell ref="G506:I506"/>
    <mergeCell ref="K506:M506"/>
    <mergeCell ref="O506:Q506"/>
    <mergeCell ref="S506:V506"/>
    <mergeCell ref="G507:H507"/>
    <mergeCell ref="I507:J507"/>
    <mergeCell ref="K507:L507"/>
    <mergeCell ref="M507:N507"/>
    <mergeCell ref="O507:P507"/>
    <mergeCell ref="Q507:R507"/>
    <mergeCell ref="S507:T507"/>
    <mergeCell ref="U507:V507"/>
    <mergeCell ref="E456:O456"/>
    <mergeCell ref="P456:R456"/>
    <mergeCell ref="E457:O457"/>
    <mergeCell ref="P457:R457"/>
    <mergeCell ref="P458:R458"/>
    <mergeCell ref="P459:R459"/>
    <mergeCell ref="M484:P484"/>
    <mergeCell ref="D485:L485"/>
    <mergeCell ref="M485:P485"/>
    <mergeCell ref="D489:L489"/>
    <mergeCell ref="M489:P489"/>
    <mergeCell ref="D481:L481"/>
    <mergeCell ref="M481:P481"/>
    <mergeCell ref="D482:L482"/>
    <mergeCell ref="M482:P482"/>
    <mergeCell ref="D483:L483"/>
    <mergeCell ref="M483:P483"/>
    <mergeCell ref="S500:U500"/>
    <mergeCell ref="G501:H501"/>
    <mergeCell ref="I501:J501"/>
    <mergeCell ref="K501:L501"/>
    <mergeCell ref="D385:F386"/>
    <mergeCell ref="G385:I385"/>
    <mergeCell ref="J385:U385"/>
    <mergeCell ref="G386:I386"/>
    <mergeCell ref="J386:M386"/>
    <mergeCell ref="N386:Q386"/>
    <mergeCell ref="R386:U386"/>
    <mergeCell ref="D379:F379"/>
    <mergeCell ref="G379:I379"/>
    <mergeCell ref="J379:L379"/>
    <mergeCell ref="D380:F380"/>
    <mergeCell ref="G380:I380"/>
    <mergeCell ref="J380:L380"/>
    <mergeCell ref="D393:G393"/>
    <mergeCell ref="H393:I393"/>
    <mergeCell ref="J393:L393"/>
    <mergeCell ref="M393:N393"/>
    <mergeCell ref="O393:P393"/>
    <mergeCell ref="D387:F387"/>
    <mergeCell ref="G387:H387"/>
    <mergeCell ref="J387:L387"/>
    <mergeCell ref="N387:Q387"/>
    <mergeCell ref="R387:T387"/>
    <mergeCell ref="D388:F388"/>
    <mergeCell ref="G388:H388"/>
    <mergeCell ref="J388:M388"/>
    <mergeCell ref="N388:P388"/>
    <mergeCell ref="R388:T388"/>
    <mergeCell ref="E382:Y382"/>
    <mergeCell ref="D366:F368"/>
    <mergeCell ref="G366:I367"/>
    <mergeCell ref="X366:Y368"/>
    <mergeCell ref="J367:K367"/>
    <mergeCell ref="O367:P367"/>
    <mergeCell ref="Q367:W367"/>
    <mergeCell ref="G368:I368"/>
    <mergeCell ref="J368:P368"/>
    <mergeCell ref="D369:F371"/>
    <mergeCell ref="G369:I370"/>
    <mergeCell ref="X369:Y371"/>
    <mergeCell ref="J370:K370"/>
    <mergeCell ref="O370:P370"/>
    <mergeCell ref="Q370:W370"/>
    <mergeCell ref="G371:I371"/>
    <mergeCell ref="J371:P371"/>
    <mergeCell ref="D363:F365"/>
    <mergeCell ref="G363:I364"/>
    <mergeCell ref="X363:Y365"/>
    <mergeCell ref="J364:K364"/>
    <mergeCell ref="O364:P364"/>
    <mergeCell ref="Q364:W364"/>
    <mergeCell ref="G365:I365"/>
    <mergeCell ref="J365:P365"/>
    <mergeCell ref="I311:K311"/>
    <mergeCell ref="L311:N311"/>
    <mergeCell ref="O311:Q311"/>
    <mergeCell ref="R311:T311"/>
    <mergeCell ref="U311:W311"/>
    <mergeCell ref="J317:Q317"/>
    <mergeCell ref="D281:D284"/>
    <mergeCell ref="E281:J281"/>
    <mergeCell ref="K281:M281"/>
    <mergeCell ref="N281:P281"/>
    <mergeCell ref="Q281:S281"/>
    <mergeCell ref="T281:V281"/>
    <mergeCell ref="W281:Y281"/>
    <mergeCell ref="E282:J282"/>
    <mergeCell ref="K282:M282"/>
    <mergeCell ref="N282:P282"/>
    <mergeCell ref="Q282:S282"/>
    <mergeCell ref="T282:V282"/>
    <mergeCell ref="W282:Y282"/>
    <mergeCell ref="E283:J283"/>
    <mergeCell ref="K283:M283"/>
    <mergeCell ref="N283:P283"/>
    <mergeCell ref="Q283:S283"/>
    <mergeCell ref="T283:V283"/>
    <mergeCell ref="W283:Y283"/>
    <mergeCell ref="E284:J284"/>
    <mergeCell ref="K284:M284"/>
    <mergeCell ref="N284:P284"/>
    <mergeCell ref="Q284:S284"/>
    <mergeCell ref="D297:H297"/>
    <mergeCell ref="I297:O297"/>
    <mergeCell ref="I301:O301"/>
    <mergeCell ref="E278:J278"/>
    <mergeCell ref="K278:M278"/>
    <mergeCell ref="N278:P278"/>
    <mergeCell ref="Q278:S278"/>
    <mergeCell ref="T278:V278"/>
    <mergeCell ref="W278:Y278"/>
    <mergeCell ref="E279:J279"/>
    <mergeCell ref="K279:M279"/>
    <mergeCell ref="N279:P279"/>
    <mergeCell ref="Q279:S279"/>
    <mergeCell ref="T279:V279"/>
    <mergeCell ref="W279:Y279"/>
    <mergeCell ref="E280:J280"/>
    <mergeCell ref="K280:M280"/>
    <mergeCell ref="N280:P280"/>
    <mergeCell ref="Q280:S280"/>
    <mergeCell ref="T280:V280"/>
    <mergeCell ref="W280:Y280"/>
    <mergeCell ref="P250:R250"/>
    <mergeCell ref="S250:X250"/>
    <mergeCell ref="K272:M272"/>
    <mergeCell ref="N272:P272"/>
    <mergeCell ref="Q272:S272"/>
    <mergeCell ref="T272:V272"/>
    <mergeCell ref="W272:Y272"/>
    <mergeCell ref="K273:M273"/>
    <mergeCell ref="N273:P273"/>
    <mergeCell ref="Q273:S273"/>
    <mergeCell ref="T273:V273"/>
    <mergeCell ref="W273:Y273"/>
    <mergeCell ref="K274:M274"/>
    <mergeCell ref="N274:P274"/>
    <mergeCell ref="Q274:S274"/>
    <mergeCell ref="T274:V274"/>
    <mergeCell ref="W274:Y274"/>
    <mergeCell ref="K256:M256"/>
    <mergeCell ref="N256:P256"/>
    <mergeCell ref="Q256:S256"/>
    <mergeCell ref="T256:V256"/>
    <mergeCell ref="W256:Y256"/>
    <mergeCell ref="W259:Y259"/>
    <mergeCell ref="T260:V260"/>
    <mergeCell ref="W260:Y260"/>
    <mergeCell ref="T265:V265"/>
    <mergeCell ref="W265:Y265"/>
    <mergeCell ref="Q266:S266"/>
    <mergeCell ref="T266:V266"/>
    <mergeCell ref="W266:Y266"/>
    <mergeCell ref="D241:D244"/>
    <mergeCell ref="E241:J241"/>
    <mergeCell ref="K241:M241"/>
    <mergeCell ref="N241:P241"/>
    <mergeCell ref="Q241:S241"/>
    <mergeCell ref="T241:V241"/>
    <mergeCell ref="W241:Y241"/>
    <mergeCell ref="E242:J242"/>
    <mergeCell ref="K242:M242"/>
    <mergeCell ref="N242:P242"/>
    <mergeCell ref="Q242:S242"/>
    <mergeCell ref="T242:V242"/>
    <mergeCell ref="W242:Y242"/>
    <mergeCell ref="E243:J243"/>
    <mergeCell ref="K243:M243"/>
    <mergeCell ref="N243:P243"/>
    <mergeCell ref="Q243:S243"/>
    <mergeCell ref="T243:V243"/>
    <mergeCell ref="W243:Y243"/>
    <mergeCell ref="E244:J244"/>
    <mergeCell ref="K244:M244"/>
    <mergeCell ref="N244:P244"/>
    <mergeCell ref="Q244:S244"/>
    <mergeCell ref="T244:V244"/>
    <mergeCell ref="W244:Y244"/>
    <mergeCell ref="D235:D240"/>
    <mergeCell ref="E235:J235"/>
    <mergeCell ref="K235:M235"/>
    <mergeCell ref="N235:P235"/>
    <mergeCell ref="Q235:S235"/>
    <mergeCell ref="T235:V235"/>
    <mergeCell ref="W235:Y235"/>
    <mergeCell ref="E236:J236"/>
    <mergeCell ref="K236:M236"/>
    <mergeCell ref="N236:P236"/>
    <mergeCell ref="Q236:S236"/>
    <mergeCell ref="T236:V236"/>
    <mergeCell ref="W236:Y236"/>
    <mergeCell ref="E237:J237"/>
    <mergeCell ref="K237:M237"/>
    <mergeCell ref="N237:P237"/>
    <mergeCell ref="Q237:S237"/>
    <mergeCell ref="T237:V237"/>
    <mergeCell ref="W237:Y237"/>
    <mergeCell ref="E238:J238"/>
    <mergeCell ref="K238:M238"/>
    <mergeCell ref="N238:P238"/>
    <mergeCell ref="Q238:S238"/>
    <mergeCell ref="T238:V238"/>
    <mergeCell ref="W238:Y238"/>
    <mergeCell ref="E239:J239"/>
    <mergeCell ref="K239:M239"/>
    <mergeCell ref="N239:P239"/>
    <mergeCell ref="Q239:S239"/>
    <mergeCell ref="T239:V239"/>
    <mergeCell ref="W239:Y239"/>
    <mergeCell ref="E240:J240"/>
    <mergeCell ref="R3:T3"/>
    <mergeCell ref="U3:W3"/>
    <mergeCell ref="R4:T4"/>
    <mergeCell ref="U4:W4"/>
    <mergeCell ref="R5:T5"/>
    <mergeCell ref="U5:W5"/>
    <mergeCell ref="A1:Y1"/>
    <mergeCell ref="M17:P18"/>
    <mergeCell ref="R17:S17"/>
    <mergeCell ref="U17:X17"/>
    <mergeCell ref="R18:S18"/>
    <mergeCell ref="U18:X18"/>
    <mergeCell ref="M19:P19"/>
    <mergeCell ref="Q19:R19"/>
    <mergeCell ref="N14:P14"/>
    <mergeCell ref="Q14:X14"/>
    <mergeCell ref="N15:P15"/>
    <mergeCell ref="Q15:X15"/>
    <mergeCell ref="M16:P16"/>
    <mergeCell ref="R16:S16"/>
    <mergeCell ref="U16:X16"/>
    <mergeCell ref="C7:W7"/>
    <mergeCell ref="M10:P10"/>
    <mergeCell ref="Q10:X10"/>
    <mergeCell ref="M11:P11"/>
    <mergeCell ref="Q11:X11"/>
    <mergeCell ref="M12:M15"/>
    <mergeCell ref="N12:P12"/>
    <mergeCell ref="Q12:X12"/>
    <mergeCell ref="N13:P13"/>
    <mergeCell ref="Q13:X13"/>
    <mergeCell ref="P48:R48"/>
    <mergeCell ref="S48:X48"/>
    <mergeCell ref="C54:I54"/>
    <mergeCell ref="J54:X54"/>
    <mergeCell ref="C55:I55"/>
    <mergeCell ref="J55:X55"/>
    <mergeCell ref="M20:P20"/>
    <mergeCell ref="Q20:R20"/>
    <mergeCell ref="M22:P23"/>
    <mergeCell ref="Q22:X22"/>
    <mergeCell ref="Q23:X23"/>
    <mergeCell ref="D42:E42"/>
    <mergeCell ref="C58:I58"/>
    <mergeCell ref="J58:X58"/>
    <mergeCell ref="C59:I59"/>
    <mergeCell ref="J59:X59"/>
    <mergeCell ref="C60:I60"/>
    <mergeCell ref="J60:X60"/>
    <mergeCell ref="C65:I65"/>
    <mergeCell ref="J65:X65"/>
    <mergeCell ref="C66:I66"/>
    <mergeCell ref="J66:X66"/>
    <mergeCell ref="C67:I67"/>
    <mergeCell ref="J67:X67"/>
    <mergeCell ref="C62:I62"/>
    <mergeCell ref="J62:X62"/>
    <mergeCell ref="C63:I63"/>
    <mergeCell ref="J63:X63"/>
    <mergeCell ref="C64:I64"/>
    <mergeCell ref="J64:X64"/>
    <mergeCell ref="C56:I56"/>
    <mergeCell ref="J56:X56"/>
    <mergeCell ref="C57:I57"/>
    <mergeCell ref="J57:X57"/>
    <mergeCell ref="C61:I61"/>
    <mergeCell ref="J61:X61"/>
    <mergeCell ref="C77:I77"/>
    <mergeCell ref="J77:X77"/>
    <mergeCell ref="C78:I78"/>
    <mergeCell ref="J78:X78"/>
    <mergeCell ref="C74:I74"/>
    <mergeCell ref="J74:X74"/>
    <mergeCell ref="C75:I75"/>
    <mergeCell ref="J75:X75"/>
    <mergeCell ref="C76:I76"/>
    <mergeCell ref="J76:X76"/>
    <mergeCell ref="C71:I71"/>
    <mergeCell ref="J71:X71"/>
    <mergeCell ref="C72:I72"/>
    <mergeCell ref="J72:X72"/>
    <mergeCell ref="C73:I73"/>
    <mergeCell ref="J73:X73"/>
    <mergeCell ref="C68:I68"/>
    <mergeCell ref="J68:X68"/>
    <mergeCell ref="C69:I69"/>
    <mergeCell ref="J69:X69"/>
    <mergeCell ref="C70:I70"/>
    <mergeCell ref="J70:X70"/>
    <mergeCell ref="G115:H115"/>
    <mergeCell ref="I115:J115"/>
    <mergeCell ref="K115:L115"/>
    <mergeCell ref="M115:S115"/>
    <mergeCell ref="T115:V115"/>
    <mergeCell ref="W115:X115"/>
    <mergeCell ref="D95:G95"/>
    <mergeCell ref="D96:G96"/>
    <mergeCell ref="D100:H100"/>
    <mergeCell ref="D101:H101"/>
    <mergeCell ref="O111:X111"/>
    <mergeCell ref="E112:F112"/>
    <mergeCell ref="P81:R81"/>
    <mergeCell ref="S81:X81"/>
    <mergeCell ref="D86:G86"/>
    <mergeCell ref="D87:G87"/>
    <mergeCell ref="D91:G91"/>
    <mergeCell ref="D92:G92"/>
    <mergeCell ref="W124:X125"/>
    <mergeCell ref="P134:R134"/>
    <mergeCell ref="S134:X134"/>
    <mergeCell ref="I120:I121"/>
    <mergeCell ref="W120:X121"/>
    <mergeCell ref="D122:F123"/>
    <mergeCell ref="G122:H123"/>
    <mergeCell ref="I122:I123"/>
    <mergeCell ref="W122:X123"/>
    <mergeCell ref="D116:D121"/>
    <mergeCell ref="G116:G117"/>
    <mergeCell ref="I116:I117"/>
    <mergeCell ref="K116:K123"/>
    <mergeCell ref="L116:L123"/>
    <mergeCell ref="W116:X117"/>
    <mergeCell ref="G118:G119"/>
    <mergeCell ref="I118:I119"/>
    <mergeCell ref="W118:X119"/>
    <mergeCell ref="G120:G121"/>
    <mergeCell ref="D146:F146"/>
    <mergeCell ref="D147:F147"/>
    <mergeCell ref="D152:I152"/>
    <mergeCell ref="J152:N152"/>
    <mergeCell ref="D153:I153"/>
    <mergeCell ref="J153:N153"/>
    <mergeCell ref="D137:F137"/>
    <mergeCell ref="G137:M137"/>
    <mergeCell ref="D139:F139"/>
    <mergeCell ref="D140:F140"/>
    <mergeCell ref="D141:F141"/>
    <mergeCell ref="D144:F144"/>
    <mergeCell ref="G144:M144"/>
    <mergeCell ref="D124:F125"/>
    <mergeCell ref="G124:G125"/>
    <mergeCell ref="I124:I125"/>
    <mergeCell ref="K124:L125"/>
    <mergeCell ref="U169:V170"/>
    <mergeCell ref="N178:O178"/>
    <mergeCell ref="N179:O179"/>
    <mergeCell ref="N180:O180"/>
    <mergeCell ref="N182:O182"/>
    <mergeCell ref="N183:O183"/>
    <mergeCell ref="D163:D170"/>
    <mergeCell ref="I163:I164"/>
    <mergeCell ref="U163:V164"/>
    <mergeCell ref="U165:V166"/>
    <mergeCell ref="I167:I168"/>
    <mergeCell ref="U167:V168"/>
    <mergeCell ref="I169:I170"/>
    <mergeCell ref="E155:U155"/>
    <mergeCell ref="I162:J162"/>
    <mergeCell ref="K162:Q162"/>
    <mergeCell ref="R162:T162"/>
    <mergeCell ref="U162:V162"/>
    <mergeCell ref="E171:Y171"/>
    <mergeCell ref="D158:R158"/>
    <mergeCell ref="D159:R159"/>
    <mergeCell ref="D160:R160"/>
    <mergeCell ref="W218:Y218"/>
    <mergeCell ref="D207:F207"/>
    <mergeCell ref="G207:J207"/>
    <mergeCell ref="K218:M218"/>
    <mergeCell ref="N218:P218"/>
    <mergeCell ref="Q218:S218"/>
    <mergeCell ref="T218:V218"/>
    <mergeCell ref="D206:F206"/>
    <mergeCell ref="G206:J206"/>
    <mergeCell ref="K206:L206"/>
    <mergeCell ref="M206:N206"/>
    <mergeCell ref="O206:T206"/>
    <mergeCell ref="N184:O184"/>
    <mergeCell ref="E185:X185"/>
    <mergeCell ref="E186:X186"/>
    <mergeCell ref="E196:J196"/>
    <mergeCell ref="E201:G201"/>
    <mergeCell ref="I203:R203"/>
    <mergeCell ref="P190:R190"/>
    <mergeCell ref="S190:X190"/>
    <mergeCell ref="E221:J221"/>
    <mergeCell ref="K221:M221"/>
    <mergeCell ref="N221:P221"/>
    <mergeCell ref="Q221:S221"/>
    <mergeCell ref="T221:V221"/>
    <mergeCell ref="W221:Y221"/>
    <mergeCell ref="W220:Y220"/>
    <mergeCell ref="D220:D225"/>
    <mergeCell ref="E220:J220"/>
    <mergeCell ref="K220:M220"/>
    <mergeCell ref="N220:P220"/>
    <mergeCell ref="Q220:S220"/>
    <mergeCell ref="T220:V220"/>
    <mergeCell ref="K219:M219"/>
    <mergeCell ref="N219:P219"/>
    <mergeCell ref="Q219:S219"/>
    <mergeCell ref="T219:V219"/>
    <mergeCell ref="W219:Y219"/>
    <mergeCell ref="W224:Y224"/>
    <mergeCell ref="E224:J224"/>
    <mergeCell ref="K224:M224"/>
    <mergeCell ref="N224:P224"/>
    <mergeCell ref="Q224:S224"/>
    <mergeCell ref="T224:V224"/>
    <mergeCell ref="E223:J223"/>
    <mergeCell ref="K223:M223"/>
    <mergeCell ref="N223:P223"/>
    <mergeCell ref="Q223:S223"/>
    <mergeCell ref="T223:V223"/>
    <mergeCell ref="W223:Y223"/>
    <mergeCell ref="W222:Y222"/>
    <mergeCell ref="E222:J222"/>
    <mergeCell ref="K222:M222"/>
    <mergeCell ref="N222:P222"/>
    <mergeCell ref="Q222:S222"/>
    <mergeCell ref="T222:V222"/>
    <mergeCell ref="E227:J227"/>
    <mergeCell ref="K227:M227"/>
    <mergeCell ref="N227:P227"/>
    <mergeCell ref="Q227:S227"/>
    <mergeCell ref="T227:V227"/>
    <mergeCell ref="W227:Y227"/>
    <mergeCell ref="T226:V226"/>
    <mergeCell ref="W226:Y226"/>
    <mergeCell ref="D226:D229"/>
    <mergeCell ref="E226:J226"/>
    <mergeCell ref="K226:M226"/>
    <mergeCell ref="N226:P226"/>
    <mergeCell ref="Q226:S226"/>
    <mergeCell ref="E225:J225"/>
    <mergeCell ref="K225:M225"/>
    <mergeCell ref="N225:P225"/>
    <mergeCell ref="Q225:S225"/>
    <mergeCell ref="T225:V225"/>
    <mergeCell ref="W225:Y225"/>
    <mergeCell ref="E229:J229"/>
    <mergeCell ref="K229:M229"/>
    <mergeCell ref="N229:P229"/>
    <mergeCell ref="Q229:S229"/>
    <mergeCell ref="T229:V229"/>
    <mergeCell ref="W229:Y229"/>
    <mergeCell ref="E228:J228"/>
    <mergeCell ref="K228:M228"/>
    <mergeCell ref="N228:P228"/>
    <mergeCell ref="Q228:S228"/>
    <mergeCell ref="T228:V228"/>
    <mergeCell ref="W228:Y228"/>
    <mergeCell ref="K233:M233"/>
    <mergeCell ref="N233:P233"/>
    <mergeCell ref="Q233:S233"/>
    <mergeCell ref="T233:V233"/>
    <mergeCell ref="W233:Y233"/>
    <mergeCell ref="K234:M234"/>
    <mergeCell ref="N234:P234"/>
    <mergeCell ref="Q234:S234"/>
    <mergeCell ref="T234:V234"/>
    <mergeCell ref="W234:Y234"/>
    <mergeCell ref="K240:M240"/>
    <mergeCell ref="N240:P240"/>
    <mergeCell ref="Q240:S240"/>
    <mergeCell ref="T240:V240"/>
    <mergeCell ref="W240:Y240"/>
    <mergeCell ref="D259:D264"/>
    <mergeCell ref="E259:J259"/>
    <mergeCell ref="K259:M259"/>
    <mergeCell ref="N259:P259"/>
    <mergeCell ref="Q259:S259"/>
    <mergeCell ref="T259:V259"/>
    <mergeCell ref="K258:M258"/>
    <mergeCell ref="N258:P258"/>
    <mergeCell ref="Q258:S258"/>
    <mergeCell ref="T258:V258"/>
    <mergeCell ref="W258:Y258"/>
    <mergeCell ref="K257:M257"/>
    <mergeCell ref="N257:P257"/>
    <mergeCell ref="Q257:S257"/>
    <mergeCell ref="T257:V257"/>
    <mergeCell ref="W257:Y257"/>
    <mergeCell ref="E262:J262"/>
    <mergeCell ref="K262:M262"/>
    <mergeCell ref="N262:P262"/>
    <mergeCell ref="Q262:S262"/>
    <mergeCell ref="T262:V262"/>
    <mergeCell ref="W262:Y262"/>
    <mergeCell ref="W261:Y261"/>
    <mergeCell ref="E261:J261"/>
    <mergeCell ref="K261:M261"/>
    <mergeCell ref="N261:P261"/>
    <mergeCell ref="Q261:S261"/>
    <mergeCell ref="T261:V261"/>
    <mergeCell ref="E260:J260"/>
    <mergeCell ref="K260:M260"/>
    <mergeCell ref="N260:P260"/>
    <mergeCell ref="Q260:S260"/>
    <mergeCell ref="D265:D268"/>
    <mergeCell ref="E265:J265"/>
    <mergeCell ref="K265:M265"/>
    <mergeCell ref="N265:P265"/>
    <mergeCell ref="Q265:S265"/>
    <mergeCell ref="E264:J264"/>
    <mergeCell ref="K264:M264"/>
    <mergeCell ref="N264:P264"/>
    <mergeCell ref="Q264:S264"/>
    <mergeCell ref="T264:V264"/>
    <mergeCell ref="W264:Y264"/>
    <mergeCell ref="W263:Y263"/>
    <mergeCell ref="E263:J263"/>
    <mergeCell ref="K263:M263"/>
    <mergeCell ref="N263:P263"/>
    <mergeCell ref="Q263:S263"/>
    <mergeCell ref="T263:V263"/>
    <mergeCell ref="E268:J268"/>
    <mergeCell ref="K268:M268"/>
    <mergeCell ref="N268:P268"/>
    <mergeCell ref="Q268:S268"/>
    <mergeCell ref="T268:V268"/>
    <mergeCell ref="W268:Y268"/>
    <mergeCell ref="E267:J267"/>
    <mergeCell ref="K267:M267"/>
    <mergeCell ref="N267:P267"/>
    <mergeCell ref="Q267:S267"/>
    <mergeCell ref="T267:V267"/>
    <mergeCell ref="W267:Y267"/>
    <mergeCell ref="E266:J266"/>
    <mergeCell ref="K266:M266"/>
    <mergeCell ref="N266:P266"/>
    <mergeCell ref="D302:H302"/>
    <mergeCell ref="E304:Y304"/>
    <mergeCell ref="I310:K310"/>
    <mergeCell ref="L310:N310"/>
    <mergeCell ref="O310:Q310"/>
    <mergeCell ref="R310:T310"/>
    <mergeCell ref="U310:W310"/>
    <mergeCell ref="E288:Y288"/>
    <mergeCell ref="P291:R291"/>
    <mergeCell ref="S291:X291"/>
    <mergeCell ref="D275:D280"/>
    <mergeCell ref="E275:J275"/>
    <mergeCell ref="K275:M275"/>
    <mergeCell ref="N275:P275"/>
    <mergeCell ref="Q275:S275"/>
    <mergeCell ref="D346:F346"/>
    <mergeCell ref="T275:V275"/>
    <mergeCell ref="W275:Y275"/>
    <mergeCell ref="E276:J276"/>
    <mergeCell ref="K276:M276"/>
    <mergeCell ref="N276:P276"/>
    <mergeCell ref="Q276:S276"/>
    <mergeCell ref="T276:V276"/>
    <mergeCell ref="W276:Y276"/>
    <mergeCell ref="E277:J277"/>
    <mergeCell ref="K277:M277"/>
    <mergeCell ref="N277:P277"/>
    <mergeCell ref="Q277:S277"/>
    <mergeCell ref="T277:V277"/>
    <mergeCell ref="T284:V284"/>
    <mergeCell ref="W284:Y284"/>
    <mergeCell ref="W277:Y277"/>
    <mergeCell ref="I352:L352"/>
    <mergeCell ref="D354:F356"/>
    <mergeCell ref="G354:I355"/>
    <mergeCell ref="J354:P354"/>
    <mergeCell ref="Q354:W354"/>
    <mergeCell ref="P342:R342"/>
    <mergeCell ref="S342:X342"/>
    <mergeCell ref="D345:F345"/>
    <mergeCell ref="J320:Q320"/>
    <mergeCell ref="N324:Y324"/>
    <mergeCell ref="R332:T332"/>
    <mergeCell ref="R333:T333"/>
    <mergeCell ref="R336:T336"/>
    <mergeCell ref="R337:T337"/>
    <mergeCell ref="R334:T334"/>
    <mergeCell ref="R335:T335"/>
    <mergeCell ref="G345:M345"/>
    <mergeCell ref="N345:O345"/>
    <mergeCell ref="P345:Q345"/>
    <mergeCell ref="R345:T345"/>
    <mergeCell ref="N346:O346"/>
    <mergeCell ref="P346:Q346"/>
    <mergeCell ref="R346:T346"/>
    <mergeCell ref="D331:K331"/>
    <mergeCell ref="M331:T331"/>
    <mergeCell ref="I332:K332"/>
    <mergeCell ref="I333:K333"/>
    <mergeCell ref="I334:K334"/>
    <mergeCell ref="I335:K335"/>
    <mergeCell ref="I336:K336"/>
    <mergeCell ref="I337:K337"/>
    <mergeCell ref="D360:F362"/>
    <mergeCell ref="G360:I361"/>
    <mergeCell ref="X360:Y362"/>
    <mergeCell ref="J361:K361"/>
    <mergeCell ref="O361:P361"/>
    <mergeCell ref="Q361:W361"/>
    <mergeCell ref="G362:I362"/>
    <mergeCell ref="J362:P362"/>
    <mergeCell ref="D357:F359"/>
    <mergeCell ref="G357:I358"/>
    <mergeCell ref="X357:Y359"/>
    <mergeCell ref="J358:K358"/>
    <mergeCell ref="O358:P358"/>
    <mergeCell ref="Q358:W358"/>
    <mergeCell ref="G359:I359"/>
    <mergeCell ref="J359:P359"/>
    <mergeCell ref="X354:Y356"/>
    <mergeCell ref="J355:P355"/>
    <mergeCell ref="Q355:W355"/>
    <mergeCell ref="G356:I356"/>
    <mergeCell ref="J356:P356"/>
    <mergeCell ref="Q356:W356"/>
    <mergeCell ref="K406:L406"/>
    <mergeCell ref="O408:U409"/>
    <mergeCell ref="D410:I410"/>
    <mergeCell ref="J410:M410"/>
    <mergeCell ref="O410:U412"/>
    <mergeCell ref="D411:I411"/>
    <mergeCell ref="J411:M411"/>
    <mergeCell ref="D412:I412"/>
    <mergeCell ref="J412:M412"/>
    <mergeCell ref="P397:R397"/>
    <mergeCell ref="S397:X397"/>
    <mergeCell ref="M399:R399"/>
    <mergeCell ref="D400:H402"/>
    <mergeCell ref="M400:X400"/>
    <mergeCell ref="M401:R401"/>
    <mergeCell ref="I402:L402"/>
    <mergeCell ref="M402:X402"/>
    <mergeCell ref="H394:I394"/>
    <mergeCell ref="J394:L394"/>
    <mergeCell ref="M394:N394"/>
    <mergeCell ref="O394:P394"/>
    <mergeCell ref="H433:K433"/>
    <mergeCell ref="L433:M433"/>
    <mergeCell ref="N433:O433"/>
    <mergeCell ref="P433:V433"/>
    <mergeCell ref="H439:M439"/>
    <mergeCell ref="D441:K441"/>
    <mergeCell ref="L441:O441"/>
    <mergeCell ref="H431:K431"/>
    <mergeCell ref="L431:M431"/>
    <mergeCell ref="N431:O431"/>
    <mergeCell ref="P431:V431"/>
    <mergeCell ref="H432:K432"/>
    <mergeCell ref="L432:M432"/>
    <mergeCell ref="N432:O432"/>
    <mergeCell ref="P432:V432"/>
    <mergeCell ref="I416:S416"/>
    <mergeCell ref="I418:J418"/>
    <mergeCell ref="G428:L428"/>
    <mergeCell ref="D430:G430"/>
    <mergeCell ref="H430:K430"/>
    <mergeCell ref="L430:M430"/>
    <mergeCell ref="N430:O430"/>
    <mergeCell ref="P430:V430"/>
    <mergeCell ref="H434:K434"/>
    <mergeCell ref="L434:M434"/>
    <mergeCell ref="N434:O434"/>
    <mergeCell ref="P434:V434"/>
    <mergeCell ref="H435:K435"/>
    <mergeCell ref="L435:M435"/>
    <mergeCell ref="N435:O435"/>
    <mergeCell ref="S453:X453"/>
    <mergeCell ref="D442:K442"/>
    <mergeCell ref="L442:O442"/>
    <mergeCell ref="D443:K443"/>
    <mergeCell ref="L443:O443"/>
    <mergeCell ref="D447:K447"/>
    <mergeCell ref="L447:O447"/>
    <mergeCell ref="D478:L478"/>
    <mergeCell ref="M478:P478"/>
    <mergeCell ref="D479:L479"/>
    <mergeCell ref="M479:P479"/>
    <mergeCell ref="D480:L480"/>
    <mergeCell ref="M480:P480"/>
    <mergeCell ref="P472:R472"/>
    <mergeCell ref="S472:X472"/>
    <mergeCell ref="D476:L476"/>
    <mergeCell ref="M476:P476"/>
    <mergeCell ref="D477:L477"/>
    <mergeCell ref="M477:P477"/>
    <mergeCell ref="P460:R460"/>
    <mergeCell ref="P461:R461"/>
    <mergeCell ref="P462:R462"/>
    <mergeCell ref="D463:O463"/>
    <mergeCell ref="P463:R463"/>
    <mergeCell ref="D465:X465"/>
    <mergeCell ref="P435:V435"/>
    <mergeCell ref="D448:K448"/>
    <mergeCell ref="L448:O448"/>
    <mergeCell ref="D449:K449"/>
    <mergeCell ref="L449:O449"/>
    <mergeCell ref="M501:N501"/>
    <mergeCell ref="O501:P501"/>
    <mergeCell ref="Q501:R501"/>
    <mergeCell ref="S501:T501"/>
    <mergeCell ref="U501:V501"/>
    <mergeCell ref="D496:L496"/>
    <mergeCell ref="M496:P496"/>
    <mergeCell ref="D500:F501"/>
    <mergeCell ref="G500:I500"/>
    <mergeCell ref="K500:M500"/>
    <mergeCell ref="O500:Q500"/>
    <mergeCell ref="D493:L493"/>
    <mergeCell ref="M493:P493"/>
    <mergeCell ref="D494:L494"/>
    <mergeCell ref="M494:P494"/>
    <mergeCell ref="D495:L495"/>
    <mergeCell ref="M495:P495"/>
    <mergeCell ref="S503:T503"/>
    <mergeCell ref="U503:V503"/>
    <mergeCell ref="D504:F504"/>
    <mergeCell ref="G504:H504"/>
    <mergeCell ref="I504:J504"/>
    <mergeCell ref="K504:L504"/>
    <mergeCell ref="M504:N504"/>
    <mergeCell ref="O504:P504"/>
    <mergeCell ref="Q504:R504"/>
    <mergeCell ref="S504:T504"/>
    <mergeCell ref="Q502:R502"/>
    <mergeCell ref="S502:T502"/>
    <mergeCell ref="U502:V502"/>
    <mergeCell ref="D503:F503"/>
    <mergeCell ref="G503:H503"/>
    <mergeCell ref="I503:J503"/>
    <mergeCell ref="K503:L503"/>
    <mergeCell ref="M503:N503"/>
    <mergeCell ref="O503:P503"/>
    <mergeCell ref="Q503:R503"/>
    <mergeCell ref="D502:F502"/>
    <mergeCell ref="G502:H502"/>
    <mergeCell ref="I502:J502"/>
    <mergeCell ref="K502:L502"/>
    <mergeCell ref="M502:N502"/>
    <mergeCell ref="O502:P502"/>
    <mergeCell ref="U504:V504"/>
    <mergeCell ref="D508:F508"/>
    <mergeCell ref="G508:H508"/>
    <mergeCell ref="I508:J508"/>
    <mergeCell ref="K508:L508"/>
    <mergeCell ref="M508:N508"/>
    <mergeCell ref="O508:P508"/>
    <mergeCell ref="Q508:R508"/>
    <mergeCell ref="S508:T508"/>
    <mergeCell ref="U508:V508"/>
    <mergeCell ref="D509:F509"/>
    <mergeCell ref="G509:H509"/>
    <mergeCell ref="I509:J509"/>
    <mergeCell ref="K509:L509"/>
    <mergeCell ref="M509:N509"/>
    <mergeCell ref="O509:P509"/>
    <mergeCell ref="Q509:R509"/>
    <mergeCell ref="S509:T509"/>
    <mergeCell ref="U509:V509"/>
    <mergeCell ref="Q510:R510"/>
    <mergeCell ref="D527:G527"/>
    <mergeCell ref="H527:I527"/>
    <mergeCell ref="J527:K527"/>
    <mergeCell ref="L527:M527"/>
    <mergeCell ref="N527:O527"/>
    <mergeCell ref="P527:Q527"/>
    <mergeCell ref="I524:P524"/>
    <mergeCell ref="D526:G526"/>
    <mergeCell ref="H526:I526"/>
    <mergeCell ref="J526:K526"/>
    <mergeCell ref="L526:M526"/>
    <mergeCell ref="N526:O526"/>
    <mergeCell ref="P526:Q526"/>
    <mergeCell ref="D519:G519"/>
    <mergeCell ref="H519:I519"/>
    <mergeCell ref="J519:K519"/>
    <mergeCell ref="L519:M519"/>
    <mergeCell ref="N519:O519"/>
    <mergeCell ref="P519:Q519"/>
    <mergeCell ref="P522:R522"/>
    <mergeCell ref="J516:K516"/>
    <mergeCell ref="L516:M516"/>
    <mergeCell ref="N516:O516"/>
    <mergeCell ref="P516:Q516"/>
    <mergeCell ref="D510:F510"/>
    <mergeCell ref="G510:H510"/>
    <mergeCell ref="I510:J510"/>
    <mergeCell ref="K510:L510"/>
    <mergeCell ref="M510:N510"/>
    <mergeCell ref="O510:P510"/>
    <mergeCell ref="S522:X522"/>
    <mergeCell ref="D534:E534"/>
    <mergeCell ref="N534:W534"/>
    <mergeCell ref="D538:H538"/>
    <mergeCell ref="I538:O538"/>
    <mergeCell ref="D529:G529"/>
    <mergeCell ref="H529:I529"/>
    <mergeCell ref="J529:K529"/>
    <mergeCell ref="L529:M529"/>
    <mergeCell ref="N529:O529"/>
    <mergeCell ref="P529:Q529"/>
    <mergeCell ref="D528:G528"/>
    <mergeCell ref="H528:I528"/>
    <mergeCell ref="J528:K528"/>
    <mergeCell ref="L528:M528"/>
    <mergeCell ref="N528:O528"/>
    <mergeCell ref="P528:Q528"/>
    <mergeCell ref="D544:F544"/>
    <mergeCell ref="G544:I544"/>
    <mergeCell ref="J544:L544"/>
    <mergeCell ref="M544:Q544"/>
    <mergeCell ref="R544:X544"/>
    <mergeCell ref="D545:F545"/>
    <mergeCell ref="G545:I545"/>
    <mergeCell ref="J545:L545"/>
    <mergeCell ref="M545:Q545"/>
    <mergeCell ref="R545:X545"/>
    <mergeCell ref="D539:H539"/>
    <mergeCell ref="I539:W539"/>
    <mergeCell ref="D543:F543"/>
    <mergeCell ref="G543:I543"/>
    <mergeCell ref="J543:L543"/>
    <mergeCell ref="M543:Q543"/>
    <mergeCell ref="R543:X543"/>
    <mergeCell ref="U556:X556"/>
    <mergeCell ref="D557:H557"/>
    <mergeCell ref="I557:K557"/>
    <mergeCell ref="L557:M557"/>
    <mergeCell ref="N557:T557"/>
    <mergeCell ref="U557:X557"/>
    <mergeCell ref="K550:X550"/>
    <mergeCell ref="D553:K553"/>
    <mergeCell ref="L553:T553"/>
    <mergeCell ref="D555:H555"/>
    <mergeCell ref="I555:K555"/>
    <mergeCell ref="L555:M555"/>
    <mergeCell ref="N555:T555"/>
    <mergeCell ref="U555:X555"/>
    <mergeCell ref="D546:F546"/>
    <mergeCell ref="G546:I546"/>
    <mergeCell ref="J546:L546"/>
    <mergeCell ref="M546:Q546"/>
    <mergeCell ref="R546:X546"/>
    <mergeCell ref="T548:X548"/>
    <mergeCell ref="D583:G583"/>
    <mergeCell ref="I583:J583"/>
    <mergeCell ref="K583:M583"/>
    <mergeCell ref="N583:P583"/>
    <mergeCell ref="Q583:S583"/>
    <mergeCell ref="D584:G584"/>
    <mergeCell ref="I584:J584"/>
    <mergeCell ref="K584:M584"/>
    <mergeCell ref="N584:P584"/>
    <mergeCell ref="Q584:S584"/>
    <mergeCell ref="D585:G585"/>
    <mergeCell ref="I585:J585"/>
    <mergeCell ref="K585:M585"/>
    <mergeCell ref="D556:H556"/>
    <mergeCell ref="I556:K556"/>
    <mergeCell ref="L556:M556"/>
    <mergeCell ref="N556:T556"/>
    <mergeCell ref="D559:H559"/>
    <mergeCell ref="I559:K559"/>
    <mergeCell ref="L559:M559"/>
    <mergeCell ref="N559:T559"/>
    <mergeCell ref="D564:H564"/>
    <mergeCell ref="I564:K564"/>
    <mergeCell ref="L564:M564"/>
    <mergeCell ref="N564:T564"/>
    <mergeCell ref="D569:H569"/>
    <mergeCell ref="I569:K569"/>
    <mergeCell ref="L569:M569"/>
    <mergeCell ref="N569:T569"/>
    <mergeCell ref="D581:G581"/>
    <mergeCell ref="D571:H571"/>
    <mergeCell ref="I571:K571"/>
    <mergeCell ref="D587:G587"/>
    <mergeCell ref="I587:J587"/>
    <mergeCell ref="K587:M587"/>
    <mergeCell ref="N587:P587"/>
    <mergeCell ref="Q587:S587"/>
    <mergeCell ref="D588:G588"/>
    <mergeCell ref="I588:J588"/>
    <mergeCell ref="K588:M588"/>
    <mergeCell ref="N588:P588"/>
    <mergeCell ref="Q588:S588"/>
    <mergeCell ref="N585:P585"/>
    <mergeCell ref="Q585:S585"/>
    <mergeCell ref="D586:G586"/>
    <mergeCell ref="I586:J586"/>
    <mergeCell ref="K586:M586"/>
    <mergeCell ref="N586:P586"/>
    <mergeCell ref="Q586:S586"/>
    <mergeCell ref="D589:G589"/>
    <mergeCell ref="I589:J589"/>
    <mergeCell ref="K589:M589"/>
    <mergeCell ref="N589:P589"/>
    <mergeCell ref="Q589:S589"/>
    <mergeCell ref="D590:G590"/>
    <mergeCell ref="I590:J590"/>
    <mergeCell ref="K590:M590"/>
    <mergeCell ref="N590:P590"/>
    <mergeCell ref="Q590:S590"/>
    <mergeCell ref="D600:G600"/>
    <mergeCell ref="I600:J600"/>
    <mergeCell ref="D597:G597"/>
    <mergeCell ref="I597:J597"/>
    <mergeCell ref="Q606:S606"/>
    <mergeCell ref="D607:G607"/>
    <mergeCell ref="I607:J607"/>
    <mergeCell ref="D601:G601"/>
    <mergeCell ref="I601:J601"/>
    <mergeCell ref="K601:M601"/>
    <mergeCell ref="N601:P601"/>
    <mergeCell ref="Q601:S601"/>
    <mergeCell ref="D602:G602"/>
    <mergeCell ref="I602:J602"/>
    <mergeCell ref="D591:G591"/>
    <mergeCell ref="I591:J591"/>
    <mergeCell ref="K591:M591"/>
    <mergeCell ref="N591:P591"/>
    <mergeCell ref="Q591:S591"/>
    <mergeCell ref="D592:G592"/>
    <mergeCell ref="I592:J592"/>
    <mergeCell ref="K602:M602"/>
    <mergeCell ref="K592:M592"/>
    <mergeCell ref="N592:P592"/>
    <mergeCell ref="Q592:S592"/>
    <mergeCell ref="K600:M600"/>
    <mergeCell ref="N600:P600"/>
    <mergeCell ref="Q600:S600"/>
    <mergeCell ref="D626:F626"/>
    <mergeCell ref="G626:I626"/>
    <mergeCell ref="J626:L626"/>
    <mergeCell ref="M626:O626"/>
    <mergeCell ref="P626:R626"/>
    <mergeCell ref="D616:G616"/>
    <mergeCell ref="D609:G609"/>
    <mergeCell ref="D628:F628"/>
    <mergeCell ref="G628:H628"/>
    <mergeCell ref="J628:K628"/>
    <mergeCell ref="M628:N628"/>
    <mergeCell ref="P628:Q628"/>
    <mergeCell ref="N610:P610"/>
    <mergeCell ref="K613:M613"/>
    <mergeCell ref="N613:P613"/>
    <mergeCell ref="Q613:S613"/>
    <mergeCell ref="Q612:S612"/>
    <mergeCell ref="K608:M608"/>
    <mergeCell ref="N608:P608"/>
    <mergeCell ref="Q608:S608"/>
    <mergeCell ref="Q610:S610"/>
    <mergeCell ref="D611:G611"/>
    <mergeCell ref="I611:J611"/>
    <mergeCell ref="K611:M611"/>
    <mergeCell ref="N611:P611"/>
    <mergeCell ref="K607:M607"/>
    <mergeCell ref="G629:H629"/>
    <mergeCell ref="J629:K629"/>
    <mergeCell ref="M629:N629"/>
    <mergeCell ref="P629:Q629"/>
    <mergeCell ref="D650:L650"/>
    <mergeCell ref="M650:T650"/>
    <mergeCell ref="D630:F630"/>
    <mergeCell ref="G630:I630"/>
    <mergeCell ref="J630:L630"/>
    <mergeCell ref="M630:O630"/>
    <mergeCell ref="P630:R630"/>
    <mergeCell ref="D651:L651"/>
    <mergeCell ref="M651:T651"/>
    <mergeCell ref="P655:R655"/>
    <mergeCell ref="S655:X655"/>
    <mergeCell ref="D640:I640"/>
    <mergeCell ref="J640:X640"/>
    <mergeCell ref="D644:H644"/>
    <mergeCell ref="I644:M644"/>
    <mergeCell ref="D645:H645"/>
    <mergeCell ref="D646:H646"/>
    <mergeCell ref="G632:H632"/>
    <mergeCell ref="J632:K632"/>
    <mergeCell ref="D633:F633"/>
    <mergeCell ref="G633:I633"/>
    <mergeCell ref="J633:L633"/>
    <mergeCell ref="D635:X635"/>
    <mergeCell ref="D631:F631"/>
    <mergeCell ref="G631:H631"/>
    <mergeCell ref="J631:K631"/>
    <mergeCell ref="M631:R633"/>
    <mergeCell ref="D632:F632"/>
    <mergeCell ref="P745:R745"/>
    <mergeCell ref="S745:X745"/>
    <mergeCell ref="I748:K748"/>
    <mergeCell ref="I749:K749"/>
    <mergeCell ref="N669:W669"/>
    <mergeCell ref="J658:Q658"/>
    <mergeCell ref="J659:Q659"/>
    <mergeCell ref="J661:Q661"/>
    <mergeCell ref="J662:Q662"/>
    <mergeCell ref="J663:V663"/>
    <mergeCell ref="N668:R668"/>
    <mergeCell ref="D691:N691"/>
    <mergeCell ref="O691:Q691"/>
    <mergeCell ref="R691:X691"/>
    <mergeCell ref="D692:N697"/>
    <mergeCell ref="O692:Q697"/>
    <mergeCell ref="R692:X697"/>
    <mergeCell ref="D698:N704"/>
    <mergeCell ref="O698:Q704"/>
    <mergeCell ref="D705:N711"/>
    <mergeCell ref="O705:Q711"/>
    <mergeCell ref="R705:X711"/>
    <mergeCell ref="D712:N717"/>
    <mergeCell ref="O712:Q717"/>
    <mergeCell ref="D718:N724"/>
    <mergeCell ref="O718:Q724"/>
    <mergeCell ref="D728:N728"/>
    <mergeCell ref="O728:Q728"/>
    <mergeCell ref="R728:X728"/>
    <mergeCell ref="D729:N734"/>
    <mergeCell ref="O729:Q734"/>
    <mergeCell ref="R729:X734"/>
    <mergeCell ref="I772:K772"/>
    <mergeCell ref="D773:H773"/>
    <mergeCell ref="I773:T773"/>
    <mergeCell ref="J778:R778"/>
    <mergeCell ref="J779:R779"/>
    <mergeCell ref="D780:I780"/>
    <mergeCell ref="J780:R780"/>
    <mergeCell ref="D755:D756"/>
    <mergeCell ref="E755:H755"/>
    <mergeCell ref="I755:K755"/>
    <mergeCell ref="E756:H756"/>
    <mergeCell ref="I756:K756"/>
    <mergeCell ref="I760:K760"/>
    <mergeCell ref="D750:H750"/>
    <mergeCell ref="I750:T750"/>
    <mergeCell ref="D753:D754"/>
    <mergeCell ref="E753:H753"/>
    <mergeCell ref="I753:K753"/>
    <mergeCell ref="E754:H754"/>
    <mergeCell ref="I754:K754"/>
    <mergeCell ref="D790:R790"/>
    <mergeCell ref="S790:T790"/>
    <mergeCell ref="D791:R791"/>
    <mergeCell ref="S791:T791"/>
    <mergeCell ref="D792:R792"/>
    <mergeCell ref="S792:T792"/>
    <mergeCell ref="D787:R787"/>
    <mergeCell ref="S787:T787"/>
    <mergeCell ref="D788:R788"/>
    <mergeCell ref="S788:T788"/>
    <mergeCell ref="D789:R789"/>
    <mergeCell ref="S789:T789"/>
    <mergeCell ref="D784:R784"/>
    <mergeCell ref="S784:T784"/>
    <mergeCell ref="D785:R785"/>
    <mergeCell ref="S785:T785"/>
    <mergeCell ref="D786:R786"/>
    <mergeCell ref="S786:T786"/>
    <mergeCell ref="D804:H804"/>
    <mergeCell ref="I804:J804"/>
    <mergeCell ref="D806:H806"/>
    <mergeCell ref="I806:K806"/>
    <mergeCell ref="L806:O806"/>
    <mergeCell ref="P806:S806"/>
    <mergeCell ref="D796:R796"/>
    <mergeCell ref="S796:T796"/>
    <mergeCell ref="D797:R797"/>
    <mergeCell ref="S797:T797"/>
    <mergeCell ref="P801:R801"/>
    <mergeCell ref="S801:X801"/>
    <mergeCell ref="D793:R793"/>
    <mergeCell ref="S793:T793"/>
    <mergeCell ref="D794:R794"/>
    <mergeCell ref="S794:T794"/>
    <mergeCell ref="D795:R795"/>
    <mergeCell ref="S795:T795"/>
    <mergeCell ref="D810:H810"/>
    <mergeCell ref="I810:J810"/>
    <mergeCell ref="L810:M810"/>
    <mergeCell ref="P810:Q810"/>
    <mergeCell ref="T810:U810"/>
    <mergeCell ref="K811:K812"/>
    <mergeCell ref="L811:O811"/>
    <mergeCell ref="P811:S811"/>
    <mergeCell ref="T806:W806"/>
    <mergeCell ref="D807:H809"/>
    <mergeCell ref="I807:J807"/>
    <mergeCell ref="L807:M807"/>
    <mergeCell ref="P807:Q807"/>
    <mergeCell ref="T807:U807"/>
    <mergeCell ref="L808:O809"/>
    <mergeCell ref="P808:S809"/>
    <mergeCell ref="T808:W809"/>
    <mergeCell ref="I809:J809"/>
    <mergeCell ref="D811:H854"/>
    <mergeCell ref="I811:J854"/>
    <mergeCell ref="K817:K818"/>
    <mergeCell ref="L817:O817"/>
    <mergeCell ref="P817:S817"/>
    <mergeCell ref="T817:W817"/>
    <mergeCell ref="L818:O818"/>
    <mergeCell ref="P818:S818"/>
    <mergeCell ref="T818:W818"/>
    <mergeCell ref="T814:W814"/>
    <mergeCell ref="K815:K816"/>
    <mergeCell ref="L815:O815"/>
    <mergeCell ref="P815:S815"/>
    <mergeCell ref="T815:W815"/>
    <mergeCell ref="L816:O816"/>
    <mergeCell ref="P816:S816"/>
    <mergeCell ref="T816:W816"/>
    <mergeCell ref="T811:W811"/>
    <mergeCell ref="L812:O812"/>
    <mergeCell ref="P812:S812"/>
    <mergeCell ref="T812:W812"/>
    <mergeCell ref="K813:K814"/>
    <mergeCell ref="L813:O813"/>
    <mergeCell ref="P813:S813"/>
    <mergeCell ref="T813:W813"/>
    <mergeCell ref="L814:O814"/>
    <mergeCell ref="P814:S814"/>
    <mergeCell ref="K823:K824"/>
    <mergeCell ref="L823:O823"/>
    <mergeCell ref="P823:S823"/>
    <mergeCell ref="T823:W823"/>
    <mergeCell ref="L824:O824"/>
    <mergeCell ref="P824:S824"/>
    <mergeCell ref="T824:W824"/>
    <mergeCell ref="K821:K822"/>
    <mergeCell ref="L821:O821"/>
    <mergeCell ref="P821:S821"/>
    <mergeCell ref="T821:W821"/>
    <mergeCell ref="L822:O822"/>
    <mergeCell ref="P822:S822"/>
    <mergeCell ref="T822:W822"/>
    <mergeCell ref="K819:K820"/>
    <mergeCell ref="L819:O819"/>
    <mergeCell ref="P819:S819"/>
    <mergeCell ref="T819:W819"/>
    <mergeCell ref="L820:O820"/>
    <mergeCell ref="P820:S820"/>
    <mergeCell ref="T820:W820"/>
    <mergeCell ref="K829:K830"/>
    <mergeCell ref="L829:O829"/>
    <mergeCell ref="P829:S829"/>
    <mergeCell ref="T829:W829"/>
    <mergeCell ref="L830:O830"/>
    <mergeCell ref="P830:S830"/>
    <mergeCell ref="T830:W830"/>
    <mergeCell ref="K827:K828"/>
    <mergeCell ref="L827:O827"/>
    <mergeCell ref="P827:S827"/>
    <mergeCell ref="T827:W827"/>
    <mergeCell ref="L828:O828"/>
    <mergeCell ref="P828:S828"/>
    <mergeCell ref="T828:W828"/>
    <mergeCell ref="K825:K826"/>
    <mergeCell ref="L825:O825"/>
    <mergeCell ref="P825:S825"/>
    <mergeCell ref="T825:W825"/>
    <mergeCell ref="L826:O826"/>
    <mergeCell ref="P826:S826"/>
    <mergeCell ref="T826:W826"/>
    <mergeCell ref="K835:K836"/>
    <mergeCell ref="L835:O835"/>
    <mergeCell ref="P835:S835"/>
    <mergeCell ref="T835:W835"/>
    <mergeCell ref="L836:O836"/>
    <mergeCell ref="P836:S836"/>
    <mergeCell ref="T836:W836"/>
    <mergeCell ref="K833:K834"/>
    <mergeCell ref="L833:O833"/>
    <mergeCell ref="P833:S833"/>
    <mergeCell ref="T833:W833"/>
    <mergeCell ref="L834:O834"/>
    <mergeCell ref="P834:S834"/>
    <mergeCell ref="T834:W834"/>
    <mergeCell ref="K831:K832"/>
    <mergeCell ref="L831:O831"/>
    <mergeCell ref="P831:S831"/>
    <mergeCell ref="T831:W831"/>
    <mergeCell ref="L832:O832"/>
    <mergeCell ref="P832:S832"/>
    <mergeCell ref="T832:W832"/>
    <mergeCell ref="K839:K840"/>
    <mergeCell ref="L839:O839"/>
    <mergeCell ref="P839:S839"/>
    <mergeCell ref="T839:W839"/>
    <mergeCell ref="L840:O840"/>
    <mergeCell ref="P840:S840"/>
    <mergeCell ref="T840:W840"/>
    <mergeCell ref="K837:K838"/>
    <mergeCell ref="L837:O837"/>
    <mergeCell ref="P837:S837"/>
    <mergeCell ref="T837:W837"/>
    <mergeCell ref="L838:O838"/>
    <mergeCell ref="P838:S838"/>
    <mergeCell ref="T838:W838"/>
    <mergeCell ref="K841:K842"/>
    <mergeCell ref="L841:O841"/>
    <mergeCell ref="P841:S841"/>
    <mergeCell ref="T841:W841"/>
    <mergeCell ref="L842:O842"/>
    <mergeCell ref="P842:S842"/>
    <mergeCell ref="T842:W842"/>
    <mergeCell ref="N877:V877"/>
    <mergeCell ref="D878:J878"/>
    <mergeCell ref="K878:M878"/>
    <mergeCell ref="N878:V878"/>
    <mergeCell ref="D873:J873"/>
    <mergeCell ref="K873:M873"/>
    <mergeCell ref="N873:V873"/>
    <mergeCell ref="D874:J874"/>
    <mergeCell ref="K874:M874"/>
    <mergeCell ref="N874:V874"/>
    <mergeCell ref="D899:F899"/>
    <mergeCell ref="G899:I899"/>
    <mergeCell ref="K899:M899"/>
    <mergeCell ref="O899:Q899"/>
    <mergeCell ref="D903:F903"/>
    <mergeCell ref="G903:J903"/>
    <mergeCell ref="K903:S903"/>
    <mergeCell ref="P889:X889"/>
    <mergeCell ref="D897:F897"/>
    <mergeCell ref="G897:J897"/>
    <mergeCell ref="K897:N897"/>
    <mergeCell ref="O897:R897"/>
    <mergeCell ref="D898:F898"/>
    <mergeCell ref="G898:I898"/>
    <mergeCell ref="K898:N898"/>
    <mergeCell ref="O898:R898"/>
    <mergeCell ref="D883:J883"/>
    <mergeCell ref="K883:M883"/>
    <mergeCell ref="N883:V883"/>
    <mergeCell ref="D884:J884"/>
    <mergeCell ref="K884:M884"/>
    <mergeCell ref="N884:V884"/>
    <mergeCell ref="D913:F914"/>
    <mergeCell ref="G913:J914"/>
    <mergeCell ref="K913:M914"/>
    <mergeCell ref="N913:Q913"/>
    <mergeCell ref="R913:T913"/>
    <mergeCell ref="N914:Q914"/>
    <mergeCell ref="R914:T914"/>
    <mergeCell ref="D906:F906"/>
    <mergeCell ref="G906:J906"/>
    <mergeCell ref="K906:S906"/>
    <mergeCell ref="P909:R909"/>
    <mergeCell ref="S909:X909"/>
    <mergeCell ref="D911:J911"/>
    <mergeCell ref="K911:O911"/>
    <mergeCell ref="D904:F904"/>
    <mergeCell ref="G904:J904"/>
    <mergeCell ref="K904:S904"/>
    <mergeCell ref="D905:F905"/>
    <mergeCell ref="G905:J905"/>
    <mergeCell ref="K905:S905"/>
    <mergeCell ref="D919:F920"/>
    <mergeCell ref="G919:J920"/>
    <mergeCell ref="K919:M920"/>
    <mergeCell ref="N919:P919"/>
    <mergeCell ref="R919:T919"/>
    <mergeCell ref="R920:T920"/>
    <mergeCell ref="D915:F916"/>
    <mergeCell ref="G915:J916"/>
    <mergeCell ref="K915:M916"/>
    <mergeCell ref="N915:P915"/>
    <mergeCell ref="R915:T915"/>
    <mergeCell ref="R916:T916"/>
    <mergeCell ref="D917:F918"/>
    <mergeCell ref="G917:J918"/>
    <mergeCell ref="K917:M918"/>
    <mergeCell ref="N917:P917"/>
    <mergeCell ref="R917:T917"/>
    <mergeCell ref="R918:T918"/>
    <mergeCell ref="D935:H935"/>
    <mergeCell ref="I935:J935"/>
    <mergeCell ref="K935:M935"/>
    <mergeCell ref="N935:Q935"/>
    <mergeCell ref="D937:H937"/>
    <mergeCell ref="I937:J937"/>
    <mergeCell ref="K937:M937"/>
    <mergeCell ref="N937:Q937"/>
    <mergeCell ref="D933:H933"/>
    <mergeCell ref="I933:J933"/>
    <mergeCell ref="K933:M933"/>
    <mergeCell ref="N933:Q933"/>
    <mergeCell ref="D934:H934"/>
    <mergeCell ref="I934:J934"/>
    <mergeCell ref="K934:M934"/>
    <mergeCell ref="N934:Q934"/>
    <mergeCell ref="D924:H924"/>
    <mergeCell ref="I925:M925"/>
    <mergeCell ref="F927:K927"/>
    <mergeCell ref="L927:Q927"/>
    <mergeCell ref="D928:E928"/>
    <mergeCell ref="D929:E929"/>
    <mergeCell ref="D936:H936"/>
    <mergeCell ref="I936:J936"/>
    <mergeCell ref="K936:M936"/>
    <mergeCell ref="N936:Q936"/>
    <mergeCell ref="R944:S944"/>
    <mergeCell ref="D945:G945"/>
    <mergeCell ref="H945:K945"/>
    <mergeCell ref="L945:M945"/>
    <mergeCell ref="N945:Q945"/>
    <mergeCell ref="R945:S945"/>
    <mergeCell ref="D938:H938"/>
    <mergeCell ref="I938:J938"/>
    <mergeCell ref="K938:M938"/>
    <mergeCell ref="N938:Q938"/>
    <mergeCell ref="D944:G944"/>
    <mergeCell ref="H944:K944"/>
    <mergeCell ref="L944:M944"/>
    <mergeCell ref="N944:Q944"/>
    <mergeCell ref="H947:K947"/>
    <mergeCell ref="L947:M947"/>
    <mergeCell ref="N947:Q947"/>
    <mergeCell ref="R947:S947"/>
    <mergeCell ref="D947:G947"/>
    <mergeCell ref="D946:G946"/>
    <mergeCell ref="H946:K946"/>
    <mergeCell ref="L946:M946"/>
    <mergeCell ref="N946:Q946"/>
    <mergeCell ref="R946:S946"/>
    <mergeCell ref="D950:G950"/>
    <mergeCell ref="H950:K950"/>
    <mergeCell ref="L950:M950"/>
    <mergeCell ref="N950:Q950"/>
    <mergeCell ref="R950:S950"/>
    <mergeCell ref="D949:G949"/>
    <mergeCell ref="H949:K949"/>
    <mergeCell ref="L949:M949"/>
    <mergeCell ref="N949:Q949"/>
    <mergeCell ref="R949:S949"/>
    <mergeCell ref="D948:G948"/>
    <mergeCell ref="H948:K948"/>
    <mergeCell ref="L948:M948"/>
    <mergeCell ref="N948:Q948"/>
    <mergeCell ref="R948:S948"/>
    <mergeCell ref="S962:X962"/>
    <mergeCell ref="D966:H967"/>
    <mergeCell ref="I966:L966"/>
    <mergeCell ref="M966:P966"/>
    <mergeCell ref="I967:L967"/>
    <mergeCell ref="M967:P967"/>
    <mergeCell ref="D956:E956"/>
    <mergeCell ref="F956:N956"/>
    <mergeCell ref="D957:E957"/>
    <mergeCell ref="F957:N957"/>
    <mergeCell ref="D958:E960"/>
    <mergeCell ref="F958:H958"/>
    <mergeCell ref="I958:K958"/>
    <mergeCell ref="L958:N958"/>
    <mergeCell ref="I959:J960"/>
    <mergeCell ref="F990:L990"/>
    <mergeCell ref="M990:P990"/>
    <mergeCell ref="D984:G985"/>
    <mergeCell ref="H984:K984"/>
    <mergeCell ref="L984:N985"/>
    <mergeCell ref="O984:R984"/>
    <mergeCell ref="H985:K985"/>
    <mergeCell ref="O985:R985"/>
    <mergeCell ref="K959:K960"/>
    <mergeCell ref="D951:G951"/>
    <mergeCell ref="H951:K951"/>
    <mergeCell ref="L951:M951"/>
    <mergeCell ref="N951:Q951"/>
    <mergeCell ref="R951:S951"/>
    <mergeCell ref="D952:G952"/>
    <mergeCell ref="H952:K952"/>
    <mergeCell ref="L952:M952"/>
    <mergeCell ref="N952:Q952"/>
    <mergeCell ref="R952:S952"/>
    <mergeCell ref="D978:H979"/>
    <mergeCell ref="I978:M978"/>
    <mergeCell ref="N978:R979"/>
    <mergeCell ref="I979:M979"/>
    <mergeCell ref="D980:H980"/>
    <mergeCell ref="I980:M980"/>
    <mergeCell ref="N980:Q980"/>
    <mergeCell ref="D971:H971"/>
    <mergeCell ref="I971:L972"/>
    <mergeCell ref="M971:P972"/>
    <mergeCell ref="D972:H972"/>
    <mergeCell ref="D973:H973"/>
    <mergeCell ref="I973:L973"/>
    <mergeCell ref="O1000:Q1000"/>
    <mergeCell ref="G999:J999"/>
    <mergeCell ref="K999:N999"/>
    <mergeCell ref="O999:R999"/>
    <mergeCell ref="G1003:I1003"/>
    <mergeCell ref="G1004:I1004"/>
    <mergeCell ref="G1005:I1005"/>
    <mergeCell ref="K1003:M1003"/>
    <mergeCell ref="K1004:M1004"/>
    <mergeCell ref="K1005:M1005"/>
    <mergeCell ref="O1003:Q1003"/>
    <mergeCell ref="O1004:Q1004"/>
    <mergeCell ref="O1005:Q1005"/>
    <mergeCell ref="D991:E991"/>
    <mergeCell ref="F991:L991"/>
    <mergeCell ref="M991:P991"/>
    <mergeCell ref="D997:F997"/>
    <mergeCell ref="G997:I997"/>
    <mergeCell ref="P994:R994"/>
    <mergeCell ref="S994:X994"/>
    <mergeCell ref="E1009:F1009"/>
    <mergeCell ref="G1009:I1009"/>
    <mergeCell ref="K1009:M1009"/>
    <mergeCell ref="O1009:Q1009"/>
    <mergeCell ref="E1008:F1008"/>
    <mergeCell ref="G1008:I1008"/>
    <mergeCell ref="K1008:M1008"/>
    <mergeCell ref="O1008:Q1008"/>
    <mergeCell ref="E1007:F1007"/>
    <mergeCell ref="G1007:I1007"/>
    <mergeCell ref="K1007:M1007"/>
    <mergeCell ref="O1007:Q1007"/>
    <mergeCell ref="E1005:F1005"/>
    <mergeCell ref="D1006:D1009"/>
    <mergeCell ref="E1006:F1006"/>
    <mergeCell ref="G1006:I1006"/>
    <mergeCell ref="K1006:M1006"/>
    <mergeCell ref="O1006:Q1006"/>
    <mergeCell ref="E1003:F1003"/>
    <mergeCell ref="E1004:F1004"/>
    <mergeCell ref="D1002:D1005"/>
    <mergeCell ref="E1002:F1002"/>
    <mergeCell ref="G1002:I1002"/>
    <mergeCell ref="K1002:M1002"/>
    <mergeCell ref="O1002:Q1002"/>
    <mergeCell ref="G1001:I1001"/>
    <mergeCell ref="K1001:M1001"/>
    <mergeCell ref="O1001:Q1001"/>
    <mergeCell ref="D1000:F1000"/>
    <mergeCell ref="G1000:I1000"/>
    <mergeCell ref="K1000:M1000"/>
    <mergeCell ref="D1019:F1020"/>
    <mergeCell ref="G1019:H1020"/>
    <mergeCell ref="I1019:J1020"/>
    <mergeCell ref="K1019:L1019"/>
    <mergeCell ref="M1019:S1019"/>
    <mergeCell ref="K1020:M1020"/>
    <mergeCell ref="N1020:P1020"/>
    <mergeCell ref="Q1020:S1020"/>
    <mergeCell ref="D1015:F1015"/>
    <mergeCell ref="G1015:H1015"/>
    <mergeCell ref="I1015:J1015"/>
    <mergeCell ref="K1015:M1015"/>
    <mergeCell ref="N1015:P1015"/>
    <mergeCell ref="Q1015:S1015"/>
    <mergeCell ref="D1013:F1014"/>
    <mergeCell ref="G1013:H1014"/>
    <mergeCell ref="I1013:J1014"/>
    <mergeCell ref="K1013:L1013"/>
    <mergeCell ref="M1013:S1013"/>
    <mergeCell ref="K1014:M1014"/>
    <mergeCell ref="N1014:P1014"/>
    <mergeCell ref="Q1014:S1014"/>
    <mergeCell ref="D1028:F1028"/>
    <mergeCell ref="G1028:J1028"/>
    <mergeCell ref="K1028:L1028"/>
    <mergeCell ref="M1028:T1028"/>
    <mergeCell ref="D1029:F1029"/>
    <mergeCell ref="G1029:J1029"/>
    <mergeCell ref="K1029:L1029"/>
    <mergeCell ref="M1029:T1029"/>
    <mergeCell ref="D1026:F1026"/>
    <mergeCell ref="G1026:J1026"/>
    <mergeCell ref="K1026:L1026"/>
    <mergeCell ref="M1026:T1026"/>
    <mergeCell ref="D1027:F1027"/>
    <mergeCell ref="G1027:J1027"/>
    <mergeCell ref="K1027:L1027"/>
    <mergeCell ref="M1027:T1027"/>
    <mergeCell ref="D1021:F1021"/>
    <mergeCell ref="G1021:H1021"/>
    <mergeCell ref="I1021:J1021"/>
    <mergeCell ref="K1021:M1021"/>
    <mergeCell ref="N1021:P1021"/>
    <mergeCell ref="Q1021:S1021"/>
    <mergeCell ref="D1042:F1042"/>
    <mergeCell ref="G1042:I1042"/>
    <mergeCell ref="K1042:R1042"/>
    <mergeCell ref="D1043:F1043"/>
    <mergeCell ref="G1043:I1043"/>
    <mergeCell ref="K1043:R1043"/>
    <mergeCell ref="D1040:F1040"/>
    <mergeCell ref="G1040:I1040"/>
    <mergeCell ref="K1040:R1040"/>
    <mergeCell ref="D1041:F1041"/>
    <mergeCell ref="G1041:I1041"/>
    <mergeCell ref="K1041:R1041"/>
    <mergeCell ref="D1037:F1037"/>
    <mergeCell ref="K1037:R1037"/>
    <mergeCell ref="D1038:F1038"/>
    <mergeCell ref="G1038:I1038"/>
    <mergeCell ref="K1038:R1038"/>
    <mergeCell ref="D1039:F1039"/>
    <mergeCell ref="G1039:I1039"/>
    <mergeCell ref="K1039:R1039"/>
    <mergeCell ref="S1051:V1051"/>
    <mergeCell ref="W1051:X1051"/>
    <mergeCell ref="D1052:F1054"/>
    <mergeCell ref="G1052:I1054"/>
    <mergeCell ref="J1052:J1054"/>
    <mergeCell ref="K1052:R1052"/>
    <mergeCell ref="S1052:U1052"/>
    <mergeCell ref="W1052:X1052"/>
    <mergeCell ref="K1053:R1053"/>
    <mergeCell ref="S1053:U1053"/>
    <mergeCell ref="D1044:F1044"/>
    <mergeCell ref="G1044:I1044"/>
    <mergeCell ref="K1044:R1044"/>
    <mergeCell ref="N1049:P1049"/>
    <mergeCell ref="Q1049:R1049"/>
    <mergeCell ref="D1051:F1051"/>
    <mergeCell ref="G1051:J1051"/>
    <mergeCell ref="K1051:R1051"/>
    <mergeCell ref="K1059:R1059"/>
    <mergeCell ref="S1059:U1059"/>
    <mergeCell ref="W1059:X1059"/>
    <mergeCell ref="K1060:R1060"/>
    <mergeCell ref="K1056:R1056"/>
    <mergeCell ref="S1056:U1056"/>
    <mergeCell ref="W1056:X1056"/>
    <mergeCell ref="K1057:R1057"/>
    <mergeCell ref="S1057:U1057"/>
    <mergeCell ref="W1057:X1057"/>
    <mergeCell ref="W1053:X1053"/>
    <mergeCell ref="K1054:R1054"/>
    <mergeCell ref="S1054:U1054"/>
    <mergeCell ref="W1054:X1054"/>
    <mergeCell ref="D1055:F1057"/>
    <mergeCell ref="G1055:I1057"/>
    <mergeCell ref="J1055:J1057"/>
    <mergeCell ref="K1055:R1055"/>
    <mergeCell ref="S1055:U1055"/>
    <mergeCell ref="W1055:X1055"/>
    <mergeCell ref="D1074:J1074"/>
    <mergeCell ref="K1074:M1074"/>
    <mergeCell ref="O1074:Q1074"/>
    <mergeCell ref="D1073:J1073"/>
    <mergeCell ref="K1073:M1073"/>
    <mergeCell ref="O1073:Q1073"/>
    <mergeCell ref="D1072:J1072"/>
    <mergeCell ref="K1072:N1072"/>
    <mergeCell ref="O1072:Q1072"/>
    <mergeCell ref="R1072:S1072"/>
    <mergeCell ref="W1062:X1062"/>
    <mergeCell ref="K1063:R1063"/>
    <mergeCell ref="S1063:U1063"/>
    <mergeCell ref="W1063:X1063"/>
    <mergeCell ref="P1068:R1068"/>
    <mergeCell ref="S1068:X1068"/>
    <mergeCell ref="S1060:U1060"/>
    <mergeCell ref="W1060:X1060"/>
    <mergeCell ref="D1061:F1063"/>
    <mergeCell ref="G1061:I1063"/>
    <mergeCell ref="J1061:J1063"/>
    <mergeCell ref="K1061:R1061"/>
    <mergeCell ref="S1061:U1061"/>
    <mergeCell ref="W1061:X1061"/>
    <mergeCell ref="K1062:R1062"/>
    <mergeCell ref="S1062:U1062"/>
    <mergeCell ref="D1058:F1060"/>
    <mergeCell ref="G1058:I1060"/>
    <mergeCell ref="J1058:J1060"/>
    <mergeCell ref="K1058:R1058"/>
    <mergeCell ref="S1058:U1058"/>
    <mergeCell ref="W1058:X1058"/>
    <mergeCell ref="R1087:S1087"/>
    <mergeCell ref="D1078:J1078"/>
    <mergeCell ref="K1078:M1078"/>
    <mergeCell ref="O1078:Q1078"/>
    <mergeCell ref="D1077:J1077"/>
    <mergeCell ref="K1077:M1077"/>
    <mergeCell ref="O1077:Q1077"/>
    <mergeCell ref="D1076:J1076"/>
    <mergeCell ref="K1076:M1076"/>
    <mergeCell ref="O1076:Q1076"/>
    <mergeCell ref="D1075:J1075"/>
    <mergeCell ref="K1075:M1075"/>
    <mergeCell ref="O1075:Q1075"/>
    <mergeCell ref="D1079:J1079"/>
    <mergeCell ref="K1079:M1079"/>
    <mergeCell ref="O1079:Q1079"/>
    <mergeCell ref="D1080:J1080"/>
    <mergeCell ref="K1080:M1080"/>
    <mergeCell ref="O1080:Q1080"/>
    <mergeCell ref="D1081:J1081"/>
    <mergeCell ref="K1081:M1081"/>
    <mergeCell ref="O1081:Q1081"/>
    <mergeCell ref="D1082:J1082"/>
    <mergeCell ref="K1082:M1082"/>
    <mergeCell ref="O1082:Q1082"/>
    <mergeCell ref="D1105:J1105"/>
    <mergeCell ref="K1105:M1105"/>
    <mergeCell ref="O1105:Q1105"/>
    <mergeCell ref="D1106:J1106"/>
    <mergeCell ref="K1106:M1106"/>
    <mergeCell ref="O1090:Q1090"/>
    <mergeCell ref="D1089:J1089"/>
    <mergeCell ref="K1089:M1089"/>
    <mergeCell ref="O1089:Q1089"/>
    <mergeCell ref="D1110:F1110"/>
    <mergeCell ref="G1110:H1110"/>
    <mergeCell ref="I1110:L1110"/>
    <mergeCell ref="M1110:P1110"/>
    <mergeCell ref="Q1110:T1110"/>
    <mergeCell ref="D1098:J1098"/>
    <mergeCell ref="K1098:M1098"/>
    <mergeCell ref="O1098:Q1098"/>
    <mergeCell ref="D1097:J1097"/>
    <mergeCell ref="K1097:M1097"/>
    <mergeCell ref="O1097:Q1097"/>
    <mergeCell ref="D1096:J1096"/>
    <mergeCell ref="K1096:M1096"/>
    <mergeCell ref="O1096:Q1096"/>
    <mergeCell ref="D1095:J1095"/>
    <mergeCell ref="K1095:M1095"/>
    <mergeCell ref="O1095:Q1095"/>
    <mergeCell ref="D1103:J1103"/>
    <mergeCell ref="K1103:M1103"/>
    <mergeCell ref="O1103:Q1103"/>
    <mergeCell ref="D1104:J1104"/>
    <mergeCell ref="K1104:M1104"/>
    <mergeCell ref="O1104:Q1104"/>
    <mergeCell ref="O1128:P1128"/>
    <mergeCell ref="Q1128:R1128"/>
    <mergeCell ref="D1129:F1129"/>
    <mergeCell ref="M1129:N1129"/>
    <mergeCell ref="O1129:P1129"/>
    <mergeCell ref="Q1129:R1129"/>
    <mergeCell ref="P1117:R1117"/>
    <mergeCell ref="S1117:X1117"/>
    <mergeCell ref="D1121:J1121"/>
    <mergeCell ref="K1121:N1121"/>
    <mergeCell ref="T1123:X1123"/>
    <mergeCell ref="D1127:F1128"/>
    <mergeCell ref="G1127:L1128"/>
    <mergeCell ref="M1127:R1127"/>
    <mergeCell ref="S1127:T1128"/>
    <mergeCell ref="M1128:N1128"/>
    <mergeCell ref="D1111:F1111"/>
    <mergeCell ref="G1111:H1111"/>
    <mergeCell ref="I1111:K1111"/>
    <mergeCell ref="M1111:O1111"/>
    <mergeCell ref="Q1111:S1111"/>
    <mergeCell ref="D1112:F1112"/>
    <mergeCell ref="G1112:H1112"/>
    <mergeCell ref="S1129:T1129"/>
    <mergeCell ref="M1131:N1131"/>
    <mergeCell ref="O1131:P1131"/>
    <mergeCell ref="Q1131:R1131"/>
    <mergeCell ref="S1131:T1131"/>
    <mergeCell ref="D1132:F1132"/>
    <mergeCell ref="M1132:N1132"/>
    <mergeCell ref="O1132:P1132"/>
    <mergeCell ref="Q1132:R1132"/>
    <mergeCell ref="S1132:T1132"/>
    <mergeCell ref="D1148:E1148"/>
    <mergeCell ref="F1148:H1148"/>
    <mergeCell ref="J1148:K1148"/>
    <mergeCell ref="D1154:I1154"/>
    <mergeCell ref="J1154:L1154"/>
    <mergeCell ref="M1154:O1154"/>
    <mergeCell ref="D1146:E1146"/>
    <mergeCell ref="F1146:I1146"/>
    <mergeCell ref="J1146:K1146"/>
    <mergeCell ref="L1146:M1146"/>
    <mergeCell ref="D1147:E1147"/>
    <mergeCell ref="F1147:H1147"/>
    <mergeCell ref="J1147:K1147"/>
    <mergeCell ref="D1143:E1143"/>
    <mergeCell ref="L1143:P1143"/>
    <mergeCell ref="Q1143:R1143"/>
    <mergeCell ref="D1144:E1144"/>
    <mergeCell ref="L1144:P1144"/>
    <mergeCell ref="Q1144:R1144"/>
    <mergeCell ref="M1135:N1135"/>
    <mergeCell ref="O1135:P1135"/>
    <mergeCell ref="Q1135:R1135"/>
    <mergeCell ref="D1135:F1135"/>
    <mergeCell ref="D1159:I1159"/>
    <mergeCell ref="J1159:L1159"/>
    <mergeCell ref="M1159:O1159"/>
    <mergeCell ref="D1160:I1160"/>
    <mergeCell ref="J1160:L1160"/>
    <mergeCell ref="M1160:O1160"/>
    <mergeCell ref="D1157:I1157"/>
    <mergeCell ref="J1157:L1157"/>
    <mergeCell ref="M1157:O1157"/>
    <mergeCell ref="D1158:I1158"/>
    <mergeCell ref="J1158:L1158"/>
    <mergeCell ref="M1158:O1158"/>
    <mergeCell ref="D1155:I1155"/>
    <mergeCell ref="J1155:L1155"/>
    <mergeCell ref="M1155:O1155"/>
    <mergeCell ref="D1156:I1156"/>
    <mergeCell ref="J1156:L1156"/>
    <mergeCell ref="M1156:O1156"/>
    <mergeCell ref="S1172:X1172"/>
    <mergeCell ref="P1175:R1175"/>
    <mergeCell ref="S1175:X1175"/>
    <mergeCell ref="D1178:E1178"/>
    <mergeCell ref="F1178:K1178"/>
    <mergeCell ref="L1178:P1178"/>
    <mergeCell ref="Q1178:R1178"/>
    <mergeCell ref="S1178:T1178"/>
    <mergeCell ref="D1163:I1163"/>
    <mergeCell ref="J1163:L1163"/>
    <mergeCell ref="M1163:O1163"/>
    <mergeCell ref="D1169:G1169"/>
    <mergeCell ref="H1169:K1169"/>
    <mergeCell ref="D1170:G1170"/>
    <mergeCell ref="H1170:K1170"/>
    <mergeCell ref="D1161:I1161"/>
    <mergeCell ref="J1161:L1161"/>
    <mergeCell ref="M1161:O1161"/>
    <mergeCell ref="D1162:I1162"/>
    <mergeCell ref="J1162:L1162"/>
    <mergeCell ref="M1162:O1162"/>
    <mergeCell ref="D1187:I1187"/>
    <mergeCell ref="J1187:L1187"/>
    <mergeCell ref="M1187:O1187"/>
    <mergeCell ref="D1188:I1188"/>
    <mergeCell ref="J1188:L1188"/>
    <mergeCell ref="M1188:O1188"/>
    <mergeCell ref="D1183:E1183"/>
    <mergeCell ref="F1183:H1183"/>
    <mergeCell ref="J1183:K1183"/>
    <mergeCell ref="D1186:I1186"/>
    <mergeCell ref="J1186:L1186"/>
    <mergeCell ref="M1186:O1186"/>
    <mergeCell ref="D1179:E1179"/>
    <mergeCell ref="L1179:P1179"/>
    <mergeCell ref="Q1179:R1179"/>
    <mergeCell ref="D1182:E1182"/>
    <mergeCell ref="F1182:I1182"/>
    <mergeCell ref="J1182:K1182"/>
    <mergeCell ref="L1182:M1182"/>
    <mergeCell ref="D1193:I1193"/>
    <mergeCell ref="J1193:L1193"/>
    <mergeCell ref="M1193:O1193"/>
    <mergeCell ref="D1194:I1194"/>
    <mergeCell ref="J1194:L1194"/>
    <mergeCell ref="M1194:O1194"/>
    <mergeCell ref="D1191:I1191"/>
    <mergeCell ref="J1191:L1191"/>
    <mergeCell ref="M1191:O1191"/>
    <mergeCell ref="D1192:I1192"/>
    <mergeCell ref="J1192:L1192"/>
    <mergeCell ref="M1192:O1192"/>
    <mergeCell ref="D1189:I1189"/>
    <mergeCell ref="J1189:L1189"/>
    <mergeCell ref="M1189:O1189"/>
    <mergeCell ref="D1190:I1190"/>
    <mergeCell ref="J1190:L1190"/>
    <mergeCell ref="M1190:O1190"/>
    <mergeCell ref="D1199:I1199"/>
    <mergeCell ref="J1199:L1199"/>
    <mergeCell ref="M1199:O1199"/>
    <mergeCell ref="D1200:I1200"/>
    <mergeCell ref="J1200:L1200"/>
    <mergeCell ref="M1200:O1200"/>
    <mergeCell ref="D1197:I1197"/>
    <mergeCell ref="J1197:L1197"/>
    <mergeCell ref="M1197:O1197"/>
    <mergeCell ref="D1198:I1198"/>
    <mergeCell ref="J1198:L1198"/>
    <mergeCell ref="M1198:O1198"/>
    <mergeCell ref="D1195:I1195"/>
    <mergeCell ref="J1195:L1195"/>
    <mergeCell ref="M1195:O1195"/>
    <mergeCell ref="D1196:I1196"/>
    <mergeCell ref="J1196:L1196"/>
    <mergeCell ref="M1196:O1196"/>
    <mergeCell ref="D1223:G1223"/>
    <mergeCell ref="H1223:N1223"/>
    <mergeCell ref="T1226:X1226"/>
    <mergeCell ref="P1228:R1228"/>
    <mergeCell ref="S1228:X1228"/>
    <mergeCell ref="T1234:X1234"/>
    <mergeCell ref="F1216:H1216"/>
    <mergeCell ref="J1216:T1216"/>
    <mergeCell ref="D1221:G1221"/>
    <mergeCell ref="H1221:N1221"/>
    <mergeCell ref="D1222:G1222"/>
    <mergeCell ref="H1222:N1222"/>
    <mergeCell ref="D1201:I1201"/>
    <mergeCell ref="J1201:L1201"/>
    <mergeCell ref="M1201:O1201"/>
    <mergeCell ref="H1212:K1212"/>
    <mergeCell ref="D1215:E1215"/>
    <mergeCell ref="F1215:I1215"/>
    <mergeCell ref="J1215:T1215"/>
    <mergeCell ref="S1246:W1247"/>
    <mergeCell ref="G1247:I1247"/>
    <mergeCell ref="J1247:L1247"/>
    <mergeCell ref="M1247:O1247"/>
    <mergeCell ref="P1247:R1247"/>
    <mergeCell ref="D1248:F1248"/>
    <mergeCell ref="D1241:F1241"/>
    <mergeCell ref="D1242:F1242"/>
    <mergeCell ref="D1243:F1243"/>
    <mergeCell ref="E1245:I1245"/>
    <mergeCell ref="J1245:P1245"/>
    <mergeCell ref="G1246:L1246"/>
    <mergeCell ref="M1246:R1246"/>
    <mergeCell ref="D1239:F1240"/>
    <mergeCell ref="G1239:L1239"/>
    <mergeCell ref="M1239:R1239"/>
    <mergeCell ref="G1240:I1240"/>
    <mergeCell ref="J1240:L1240"/>
    <mergeCell ref="M1240:O1240"/>
    <mergeCell ref="P1240:R1240"/>
    <mergeCell ref="D1262:F1262"/>
    <mergeCell ref="D1263:F1263"/>
    <mergeCell ref="D1264:F1264"/>
    <mergeCell ref="D1265:H1265"/>
    <mergeCell ref="I1265:T1265"/>
    <mergeCell ref="P1272:R1272"/>
    <mergeCell ref="S1272:X1272"/>
    <mergeCell ref="D1254:F1254"/>
    <mergeCell ref="D1255:F1255"/>
    <mergeCell ref="D1257:H1257"/>
    <mergeCell ref="I1257:T1257"/>
    <mergeCell ref="D1261:F1261"/>
    <mergeCell ref="G1261:I1261"/>
    <mergeCell ref="J1261:L1261"/>
    <mergeCell ref="M1261:Q1261"/>
    <mergeCell ref="D1249:F1249"/>
    <mergeCell ref="E1251:I1251"/>
    <mergeCell ref="J1251:P1251"/>
    <mergeCell ref="G1252:L1252"/>
    <mergeCell ref="M1252:R1252"/>
    <mergeCell ref="G1253:I1253"/>
    <mergeCell ref="J1253:L1253"/>
    <mergeCell ref="M1253:O1253"/>
    <mergeCell ref="P1253:R1253"/>
    <mergeCell ref="D1276:F1276"/>
    <mergeCell ref="D1277:H1277"/>
    <mergeCell ref="I1277:T1277"/>
    <mergeCell ref="D1281:F1282"/>
    <mergeCell ref="G1281:L1281"/>
    <mergeCell ref="M1281:R1281"/>
    <mergeCell ref="S1281:W1282"/>
    <mergeCell ref="G1282:I1282"/>
    <mergeCell ref="J1282:L1282"/>
    <mergeCell ref="M1282:O1282"/>
    <mergeCell ref="D1274:F1275"/>
    <mergeCell ref="G1274:L1274"/>
    <mergeCell ref="M1274:R1274"/>
    <mergeCell ref="G1275:I1275"/>
    <mergeCell ref="J1275:L1275"/>
    <mergeCell ref="M1275:O1275"/>
    <mergeCell ref="P1275:R1275"/>
    <mergeCell ref="D1295:H1295"/>
    <mergeCell ref="I1295:P1295"/>
    <mergeCell ref="E1296:J1296"/>
    <mergeCell ref="K1296:P1296"/>
    <mergeCell ref="R1296:S1296"/>
    <mergeCell ref="D1300:H1300"/>
    <mergeCell ref="I1300:P1300"/>
    <mergeCell ref="E1291:J1291"/>
    <mergeCell ref="K1291:P1291"/>
    <mergeCell ref="R1291:S1291"/>
    <mergeCell ref="E1292:J1292"/>
    <mergeCell ref="K1292:P1292"/>
    <mergeCell ref="R1292:S1292"/>
    <mergeCell ref="P1282:R1282"/>
    <mergeCell ref="D1283:F1283"/>
    <mergeCell ref="D1284:H1284"/>
    <mergeCell ref="I1284:T1284"/>
    <mergeCell ref="D1290:H1290"/>
    <mergeCell ref="I1290:P1290"/>
    <mergeCell ref="D1317:G1319"/>
    <mergeCell ref="Q1317:R1319"/>
    <mergeCell ref="D1320:H1320"/>
    <mergeCell ref="Q1320:R1320"/>
    <mergeCell ref="D1321:H1321"/>
    <mergeCell ref="Q1321:R1321"/>
    <mergeCell ref="V1309:W1309"/>
    <mergeCell ref="D1310:H1310"/>
    <mergeCell ref="P1313:R1313"/>
    <mergeCell ref="S1313:X1313"/>
    <mergeCell ref="D1316:H1316"/>
    <mergeCell ref="I1316:L1316"/>
    <mergeCell ref="M1316:P1316"/>
    <mergeCell ref="Q1316:R1316"/>
    <mergeCell ref="E1301:J1301"/>
    <mergeCell ref="K1301:P1301"/>
    <mergeCell ref="R1301:S1301"/>
    <mergeCell ref="D1308:H1308"/>
    <mergeCell ref="I1308:R1308"/>
    <mergeCell ref="D1309:H1309"/>
    <mergeCell ref="I1309:T1309"/>
    <mergeCell ref="D1328:G1329"/>
    <mergeCell ref="H1328:K1329"/>
    <mergeCell ref="L1328:O1328"/>
    <mergeCell ref="P1328:Q1329"/>
    <mergeCell ref="L1329:O1329"/>
    <mergeCell ref="D1330:G1331"/>
    <mergeCell ref="H1330:K1331"/>
    <mergeCell ref="L1330:O1330"/>
    <mergeCell ref="P1330:Q1331"/>
    <mergeCell ref="L1331:O1331"/>
    <mergeCell ref="D1322:H1323"/>
    <mergeCell ref="I1322:L1322"/>
    <mergeCell ref="M1322:P1322"/>
    <mergeCell ref="Q1322:R1322"/>
    <mergeCell ref="Q1323:R1323"/>
    <mergeCell ref="D1327:G1327"/>
    <mergeCell ref="H1327:K1327"/>
    <mergeCell ref="L1327:O1327"/>
    <mergeCell ref="P1327:Q1327"/>
    <mergeCell ref="D1343:G1345"/>
    <mergeCell ref="H1343:L1345"/>
    <mergeCell ref="W1343:X1345"/>
    <mergeCell ref="D1346:G1348"/>
    <mergeCell ref="H1346:L1348"/>
    <mergeCell ref="W1346:X1348"/>
    <mergeCell ref="D1339:G1339"/>
    <mergeCell ref="H1339:L1339"/>
    <mergeCell ref="M1339:Q1339"/>
    <mergeCell ref="R1339:V1339"/>
    <mergeCell ref="W1339:X1339"/>
    <mergeCell ref="D1340:G1342"/>
    <mergeCell ref="H1340:L1342"/>
    <mergeCell ref="W1340:X1342"/>
    <mergeCell ref="D1332:G1333"/>
    <mergeCell ref="H1332:K1333"/>
    <mergeCell ref="L1332:O1332"/>
    <mergeCell ref="P1332:Q1333"/>
    <mergeCell ref="L1333:O1333"/>
    <mergeCell ref="T1335:X1335"/>
    <mergeCell ref="D1373:G1373"/>
    <mergeCell ref="H1373:K1373"/>
    <mergeCell ref="D1377:I1377"/>
    <mergeCell ref="J1377:M1377"/>
    <mergeCell ref="D1383:K1383"/>
    <mergeCell ref="L1383:O1383"/>
    <mergeCell ref="D1364:L1364"/>
    <mergeCell ref="M1364:X1364"/>
    <mergeCell ref="D1367:H1367"/>
    <mergeCell ref="I1367:S1367"/>
    <mergeCell ref="D1368:M1368"/>
    <mergeCell ref="S1372:X1372"/>
    <mergeCell ref="D1349:G1351"/>
    <mergeCell ref="H1349:L1351"/>
    <mergeCell ref="W1349:X1351"/>
    <mergeCell ref="D1358:G1358"/>
    <mergeCell ref="H1358:M1358"/>
    <mergeCell ref="P1361:R1361"/>
    <mergeCell ref="S1361:X1361"/>
    <mergeCell ref="D1400:I1400"/>
    <mergeCell ref="J1400:X1400"/>
    <mergeCell ref="D1404:F1405"/>
    <mergeCell ref="G1404:J1405"/>
    <mergeCell ref="K1404:S1404"/>
    <mergeCell ref="K1405:M1405"/>
    <mergeCell ref="N1405:P1405"/>
    <mergeCell ref="Q1405:S1405"/>
    <mergeCell ref="R1397:X1397"/>
    <mergeCell ref="J1398:N1398"/>
    <mergeCell ref="O1398:Q1398"/>
    <mergeCell ref="R1398:X1398"/>
    <mergeCell ref="J1399:N1399"/>
    <mergeCell ref="O1399:Q1399"/>
    <mergeCell ref="R1399:X1399"/>
    <mergeCell ref="D1392:E1392"/>
    <mergeCell ref="F1392:I1392"/>
    <mergeCell ref="J1392:P1392"/>
    <mergeCell ref="D1393:E1393"/>
    <mergeCell ref="F1393:I1393"/>
    <mergeCell ref="D1397:I1397"/>
    <mergeCell ref="J1397:N1397"/>
    <mergeCell ref="O1397:Q1397"/>
    <mergeCell ref="D1409:E1411"/>
    <mergeCell ref="K1409:M1409"/>
    <mergeCell ref="N1409:P1409"/>
    <mergeCell ref="Q1409:S1409"/>
    <mergeCell ref="K1410:M1410"/>
    <mergeCell ref="N1410:P1410"/>
    <mergeCell ref="Q1410:S1410"/>
    <mergeCell ref="K1411:M1411"/>
    <mergeCell ref="N1411:P1411"/>
    <mergeCell ref="Q1411:S1411"/>
    <mergeCell ref="D1406:E1408"/>
    <mergeCell ref="K1406:M1406"/>
    <mergeCell ref="N1406:P1406"/>
    <mergeCell ref="Q1406:S1406"/>
    <mergeCell ref="K1407:M1407"/>
    <mergeCell ref="N1407:P1407"/>
    <mergeCell ref="Q1407:S1407"/>
    <mergeCell ref="K1408:M1408"/>
    <mergeCell ref="N1408:P1408"/>
    <mergeCell ref="Q1408:S1408"/>
    <mergeCell ref="I1438:L1438"/>
    <mergeCell ref="M1438:N1438"/>
    <mergeCell ref="P1438:Q1438"/>
    <mergeCell ref="D1431:G1431"/>
    <mergeCell ref="H1431:K1431"/>
    <mergeCell ref="D1433:H1433"/>
    <mergeCell ref="I1433:L1433"/>
    <mergeCell ref="M1433:O1433"/>
    <mergeCell ref="P1433:R1433"/>
    <mergeCell ref="E1423:M1423"/>
    <mergeCell ref="P1416:R1416"/>
    <mergeCell ref="S1416:X1416"/>
    <mergeCell ref="D1427:G1427"/>
    <mergeCell ref="H1427:L1427"/>
    <mergeCell ref="D1428:G1428"/>
    <mergeCell ref="H1428:L1428"/>
    <mergeCell ref="D1419:G1419"/>
    <mergeCell ref="H1419:R1419"/>
    <mergeCell ref="E1420:O1420"/>
    <mergeCell ref="P1420:V1420"/>
    <mergeCell ref="E1421:L1421"/>
    <mergeCell ref="M1421:R1421"/>
    <mergeCell ref="T1421:U1421"/>
    <mergeCell ref="D735:N740"/>
    <mergeCell ref="O735:Q740"/>
    <mergeCell ref="P689:R689"/>
    <mergeCell ref="S689:X689"/>
    <mergeCell ref="P1034:R1034"/>
    <mergeCell ref="S1034:X1034"/>
    <mergeCell ref="D1480:U1480"/>
    <mergeCell ref="D1469:F1469"/>
    <mergeCell ref="D1471:G1471"/>
    <mergeCell ref="H1471:K1471"/>
    <mergeCell ref="D1472:G1472"/>
    <mergeCell ref="D1475:U1475"/>
    <mergeCell ref="D1478:H1478"/>
    <mergeCell ref="I1478:N1478"/>
    <mergeCell ref="D1454:F1454"/>
    <mergeCell ref="D1456:G1456"/>
    <mergeCell ref="H1456:K1456"/>
    <mergeCell ref="D1457:G1457"/>
    <mergeCell ref="D1460:U1460"/>
    <mergeCell ref="D1467:F1467"/>
    <mergeCell ref="G1467:L1467"/>
    <mergeCell ref="P1442:R1442"/>
    <mergeCell ref="S1442:X1442"/>
    <mergeCell ref="D1447:H1447"/>
    <mergeCell ref="I1447:T1447"/>
    <mergeCell ref="D1452:F1452"/>
    <mergeCell ref="G1452:K1452"/>
    <mergeCell ref="D1434:H1434"/>
    <mergeCell ref="I1434:L1434"/>
    <mergeCell ref="M1434:N1434"/>
    <mergeCell ref="P1434:Q1434"/>
    <mergeCell ref="D1438:H1438"/>
  </mergeCells>
  <phoneticPr fontId="1"/>
  <dataValidations count="2">
    <dataValidation type="list" allowBlank="1" showInputMessage="1" showErrorMessage="1" sqref="I333:K337 R333:T337" xr:uid="{076D1D46-5F5E-4A55-9048-353A0BB98A61}">
      <formula1>"1記載有,2記載無"</formula1>
    </dataValidation>
    <dataValidation type="whole" imeMode="off" operator="greaterThanOrEqual" allowBlank="1" showInputMessage="1" showErrorMessage="1" sqref="F333:H337 O333:Q337" xr:uid="{B93A5DC7-38B7-4477-B6BF-956FFBFC0438}">
      <formula1>0</formula1>
    </dataValidation>
  </dataValidations>
  <hyperlinks>
    <hyperlink ref="T1421:U1421" location="別紙8!B3" display="別紙８" xr:uid="{07C6B148-31BB-495B-8F1A-C0D054A7CE95}"/>
    <hyperlink ref="E196:J196" location="別紙１!B1" display="別紙１「役員・評議員名簿」" xr:uid="{93C28AD9-30C1-476C-9733-F386F5E3924F}"/>
    <hyperlink ref="E201:G201" location="別紙１参考!B1" display="別紙１参考" xr:uid="{01C273E9-4093-4E70-8747-A20255FFD120}"/>
    <hyperlink ref="K406:L406" location="別紙2!A3" display="別紙２" xr:uid="{BF540871-4164-47A2-B24C-D03F5A97C705}"/>
    <hyperlink ref="I418:J418" location="別紙3!A1" display="別紙３" xr:uid="{3863F2CB-AE34-4D5C-B231-3907D0834852}"/>
    <hyperlink ref="O111:V111" r:id="rId1" display="私立学校法の改正に関する説明資料" xr:uid="{7F144680-6B82-46A8-8F7C-07CED9AF714D}"/>
    <hyperlink ref="T548:V548" location="参考!C38" display="学校教育法等" xr:uid="{ED03559F-E15E-4A12-A6B0-AAF8EFFFF0B3}"/>
    <hyperlink ref="K550:X550" r:id="rId2" display="文部科学省「専修学校における学校評価ガイドライン（平成25年3月）" xr:uid="{C53B2C7F-4615-40EB-A1B3-21A6FF0D3875}"/>
    <hyperlink ref="P889:R889" r:id="rId3" display="厚生労働省HP" xr:uid="{5CA91110-63B1-4A55-B993-0E4673A1B9B9}"/>
    <hyperlink ref="T1123:X1123" location="参考!C52" display="学校保健安全法第３２条" xr:uid="{D9761D1B-365B-4233-A1C3-EB6F2FA006E3}"/>
    <hyperlink ref="T548:X548" location="参考!C3" display="学校教育法等【抜粋】" xr:uid="{6716C893-6093-40A8-8F5D-91DEB14AAC60}"/>
    <hyperlink ref="S1137:W1137" location="参考!C75" display="学校保健安全法等" xr:uid="{C3BF9131-A6D4-4BFA-A23B-B5D67BC1B598}"/>
    <hyperlink ref="S1137:X1137" location="参考!C40" display="学校保健安全法等【抜粋】" xr:uid="{1CA835D8-1EA0-4B56-BCB3-E89D61380381}"/>
    <hyperlink ref="S1172:W1172" location="参考!C116" display="学校保健安全法等" xr:uid="{33010E38-8DBF-4B89-913F-E1BE63E0A81D}"/>
    <hyperlink ref="S1172:X1172" location="参考!C78" display="学校保健安全法等【抜粋】" xr:uid="{36D498A0-DD13-409E-BA76-74E5A91CDDB6}"/>
    <hyperlink ref="T1226:X1226" location="参考!C154" display="学校保健安全法等【抜粋】" xr:uid="{BCCAD308-912A-4A52-8D1F-F2D7DD5FC2C2}"/>
    <hyperlink ref="T1234:X1234" location="参考!C214" display="学校保健安全法等【抜粋】" xr:uid="{182335A0-E454-4703-A6E4-4EF7488C3529}"/>
    <hyperlink ref="S1372:U1372" location="参考!C62" display="学校教育法等" xr:uid="{8CB7192F-1ED2-4F6D-A717-0F71C16A3DFB}"/>
    <hyperlink ref="S1372:W1372" location="参考!C270" display="学校教育法等【抜粋】" xr:uid="{FDA8EE55-51C1-4CDB-AA26-B47E3CF52942}"/>
    <hyperlink ref="S1372:X1372" location="参考!C312" display="学校保健安全法施行規則等【抜粋】" xr:uid="{8E46CB43-19EF-4CE7-9131-BC523F4D09BC}"/>
    <hyperlink ref="E1423:I1423" r:id="rId4" display="学校環境衛生管理マニュアル" xr:uid="{92679B93-5660-4D5C-AD27-96456B3BD28D}"/>
    <hyperlink ref="T1335:X1335" location="参考!C250" display="学校保健安全法等【抜粋】" xr:uid="{5EA0A9B8-7C3E-46C0-9F03-7122E41DBFFE}"/>
    <hyperlink ref="R1291:S1291" location="別紙4・5・6・7!B3" display="別紙４" xr:uid="{1A5D8691-2910-4507-A8C1-91DD35F7760C}"/>
    <hyperlink ref="R1292:S1292" location="別紙4・5・6・7!B27" display="別紙５" xr:uid="{F70B9B50-1EDA-496B-82AD-BAEE3D40F56B}"/>
    <hyperlink ref="R1296:S1296" location="別紙4・5・6・7!B73" display="別紙６" xr:uid="{A0E0CB69-BC03-4000-A47F-564830D3A010}"/>
    <hyperlink ref="R1301:S1301" location="別紙4・5・6・7!B100" display="別紙７" xr:uid="{E4F7D484-A20D-4817-B94E-708B1D747DA7}"/>
    <hyperlink ref="V1309:W1309" location="別紙4・5・6・7!B27" display="別紙５（イ）" xr:uid="{82B5DB84-B078-407F-ABE1-354E282EB5E3}"/>
  </hyperlinks>
  <printOptions horizontalCentered="1"/>
  <pageMargins left="0.11811023622047245" right="0.11811023622047245" top="0.35433070866141736" bottom="0.35433070866141736" header="0.31496062992125984" footer="0.31496062992125984"/>
  <pageSetup paperSize="9" scale="57" fitToHeight="0" orientation="landscape" r:id="rId5"/>
  <headerFooter>
    <oddFooter>&amp;P ページ</oddFooter>
  </headerFooter>
  <rowBreaks count="35" manualBreakCount="35">
    <brk id="26" max="25" man="1"/>
    <brk id="45" max="25" man="1"/>
    <brk id="79" max="25" man="1"/>
    <brk id="132" max="25" man="1"/>
    <brk id="188" max="25" man="1"/>
    <brk id="212" max="25" man="1"/>
    <brk id="248" max="25" man="1"/>
    <brk id="289" max="25" man="1"/>
    <brk id="340" max="25" man="1"/>
    <brk id="395" max="25" man="1"/>
    <brk id="451" max="25" man="1"/>
    <brk id="470" max="25" man="1"/>
    <brk id="521" max="25" man="1"/>
    <brk id="573" max="25" man="1"/>
    <brk id="621" max="25" man="1"/>
    <brk id="653" max="25" man="1"/>
    <brk id="688" max="25" man="1"/>
    <brk id="743" max="25" man="1"/>
    <brk id="799" max="25" man="1"/>
    <brk id="867" max="25" man="1"/>
    <brk id="907" max="25" man="1"/>
    <brk id="960" max="25" man="1"/>
    <brk id="993" max="25" man="1"/>
    <brk id="1033" max="25" man="1"/>
    <brk id="1066" max="25" man="1"/>
    <brk id="1115" max="25" man="1"/>
    <brk id="1137" max="25" man="1"/>
    <brk id="1173" max="25" man="1"/>
    <brk id="1226" max="25" man="1"/>
    <brk id="1270" max="25" man="1"/>
    <brk id="1311" max="25" man="1"/>
    <brk id="1359" max="25" man="1"/>
    <brk id="1415" max="25" man="1"/>
    <brk id="1440" max="25" man="1"/>
    <brk id="1523" max="2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E4C61-D349-4EF9-9BDD-50751924220C}">
  <sheetPr codeName="Sheet4"/>
  <dimension ref="B1:AV51"/>
  <sheetViews>
    <sheetView showGridLines="0" view="pageBreakPreview" zoomScale="40" zoomScaleNormal="40" zoomScaleSheetLayoutView="40" workbookViewId="0">
      <selection activeCell="X57" sqref="X57"/>
    </sheetView>
  </sheetViews>
  <sheetFormatPr defaultRowHeight="13.5"/>
  <cols>
    <col min="1" max="1" width="2.75" customWidth="1"/>
    <col min="2" max="3" width="9.875" customWidth="1"/>
    <col min="4" max="4" width="10.125" customWidth="1"/>
    <col min="5" max="5" width="6.625" customWidth="1"/>
    <col min="6" max="6" width="27.75" customWidth="1"/>
    <col min="7" max="16" width="8.75" customWidth="1"/>
    <col min="17" max="17" width="1.875" customWidth="1"/>
    <col min="18" max="20" width="8.75" customWidth="1"/>
    <col min="21" max="21" width="1.875" customWidth="1"/>
    <col min="22" max="36" width="8.75" customWidth="1"/>
    <col min="37" max="37" width="2.75" customWidth="1"/>
    <col min="38" max="43" width="7.5" customWidth="1"/>
    <col min="44" max="44" width="3.125" customWidth="1"/>
    <col min="45" max="48" width="9.5" customWidth="1"/>
  </cols>
  <sheetData>
    <row r="1" spans="2:48" ht="38.25" customHeight="1">
      <c r="B1" s="291" t="s">
        <v>680</v>
      </c>
      <c r="C1" s="291"/>
      <c r="D1" s="170" t="s">
        <v>1349</v>
      </c>
      <c r="E1" s="170"/>
      <c r="F1" s="170"/>
      <c r="G1" s="170"/>
      <c r="H1" s="170"/>
      <c r="I1" s="170"/>
      <c r="J1" s="170"/>
      <c r="K1" s="170"/>
      <c r="L1" s="170"/>
      <c r="M1" s="170"/>
      <c r="N1" s="170"/>
      <c r="O1" s="170"/>
      <c r="P1" s="170"/>
      <c r="Q1" s="170"/>
      <c r="R1" s="170"/>
      <c r="S1" s="170"/>
      <c r="T1" s="170"/>
      <c r="U1" s="170"/>
      <c r="V1" s="170"/>
      <c r="W1" s="170"/>
      <c r="X1" s="170"/>
      <c r="Y1" s="170"/>
      <c r="Z1" s="170"/>
      <c r="AA1" s="170"/>
      <c r="AB1" s="170"/>
      <c r="AC1" s="140"/>
      <c r="AD1" s="140"/>
      <c r="AE1" s="140"/>
      <c r="AF1" s="140"/>
      <c r="AG1" s="140"/>
      <c r="AH1" s="140"/>
      <c r="AI1" s="140"/>
      <c r="AJ1" s="140"/>
      <c r="AK1" s="85"/>
      <c r="AL1" s="140"/>
      <c r="AM1" s="140"/>
      <c r="AN1" s="140"/>
      <c r="AO1" s="140"/>
      <c r="AP1" s="140"/>
    </row>
    <row r="2" spans="2:48" ht="31.5" customHeight="1">
      <c r="B2" s="169"/>
      <c r="C2" s="169"/>
      <c r="D2" s="170"/>
      <c r="E2" s="170"/>
      <c r="F2" s="170"/>
      <c r="G2" s="170"/>
      <c r="H2" s="170"/>
      <c r="I2" s="170"/>
      <c r="J2" s="170"/>
      <c r="K2" s="170"/>
      <c r="L2" s="170"/>
      <c r="M2" s="170"/>
      <c r="N2" s="170"/>
      <c r="O2" s="170"/>
      <c r="P2" s="170"/>
      <c r="Q2" s="170"/>
      <c r="R2" s="170"/>
      <c r="S2" s="170"/>
      <c r="T2" s="170"/>
      <c r="U2" s="170"/>
      <c r="V2" s="170"/>
      <c r="W2" s="170"/>
      <c r="X2" s="170"/>
      <c r="Y2" s="170"/>
      <c r="Z2" s="2404" t="s">
        <v>32</v>
      </c>
      <c r="AA2" s="1810"/>
      <c r="AB2" s="2405">
        <f>調書!Q9</f>
        <v>0</v>
      </c>
      <c r="AC2" s="1752"/>
      <c r="AD2" s="1752"/>
      <c r="AE2" s="1752"/>
      <c r="AF2" s="1752"/>
      <c r="AG2" s="1752"/>
      <c r="AH2" s="1752"/>
      <c r="AI2" s="1752"/>
      <c r="AJ2" s="1753"/>
      <c r="AK2" s="85"/>
    </row>
    <row r="3" spans="2:48" ht="6.6" customHeight="1"/>
    <row r="4" spans="2:48" ht="24" customHeight="1">
      <c r="D4" s="628" t="s">
        <v>1775</v>
      </c>
      <c r="X4" s="293"/>
      <c r="Y4" s="293"/>
      <c r="Z4" s="293"/>
      <c r="AA4" s="293"/>
      <c r="AB4" s="293"/>
      <c r="AC4" s="171"/>
      <c r="AD4" s="293" t="s">
        <v>551</v>
      </c>
      <c r="AE4" s="294"/>
      <c r="AF4" s="171" t="s">
        <v>20</v>
      </c>
      <c r="AG4" s="294"/>
      <c r="AH4" s="171" t="s">
        <v>21</v>
      </c>
      <c r="AI4" s="294"/>
      <c r="AJ4" s="295" t="s">
        <v>630</v>
      </c>
    </row>
    <row r="5" spans="2:48" ht="24" customHeight="1" thickBot="1">
      <c r="D5" s="628" t="s">
        <v>1776</v>
      </c>
      <c r="X5" s="293"/>
      <c r="Y5" s="293"/>
      <c r="Z5" s="293"/>
      <c r="AA5" s="293"/>
      <c r="AB5" s="293"/>
      <c r="AC5" s="171"/>
      <c r="AD5" s="171"/>
      <c r="AE5" s="171"/>
      <c r="AF5" s="171"/>
      <c r="AG5" s="171"/>
      <c r="AH5" s="171"/>
      <c r="AI5" s="171"/>
      <c r="AJ5" s="171"/>
    </row>
    <row r="6" spans="2:48" ht="24" customHeight="1">
      <c r="D6" s="628" t="s">
        <v>1777</v>
      </c>
      <c r="X6" s="293"/>
      <c r="Y6" s="293"/>
      <c r="Z6" s="293"/>
      <c r="AA6" s="293"/>
      <c r="AB6" s="293"/>
      <c r="AC6" s="171"/>
      <c r="AD6" s="171"/>
      <c r="AE6" s="171"/>
      <c r="AF6" s="171"/>
      <c r="AG6" s="171"/>
      <c r="AH6" s="171"/>
      <c r="AI6" s="171"/>
      <c r="AJ6" s="295"/>
      <c r="AL6" s="2406" t="s">
        <v>1350</v>
      </c>
      <c r="AM6" s="2407"/>
      <c r="AN6" s="2408"/>
      <c r="AO6" s="2408"/>
      <c r="AP6" s="2408"/>
      <c r="AQ6" s="2409"/>
    </row>
    <row r="7" spans="2:48" ht="6.6" customHeight="1" thickBot="1">
      <c r="AL7" s="2410"/>
      <c r="AM7" s="2411"/>
      <c r="AN7" s="2411"/>
      <c r="AO7" s="2411"/>
      <c r="AP7" s="2411"/>
      <c r="AQ7" s="2412"/>
    </row>
    <row r="8" spans="2:48" ht="27.95" customHeight="1" thickBot="1">
      <c r="D8" s="296"/>
      <c r="E8" s="172"/>
      <c r="F8" s="173"/>
      <c r="G8" s="297" t="s">
        <v>52</v>
      </c>
      <c r="H8" s="297" t="s">
        <v>53</v>
      </c>
      <c r="I8" s="297" t="s">
        <v>54</v>
      </c>
      <c r="J8" s="297" t="s">
        <v>55</v>
      </c>
      <c r="K8" s="297" t="s">
        <v>56</v>
      </c>
      <c r="L8" s="297" t="s">
        <v>57</v>
      </c>
      <c r="M8" s="297" t="s">
        <v>58</v>
      </c>
      <c r="N8" s="297" t="s">
        <v>59</v>
      </c>
      <c r="O8" s="297" t="s">
        <v>1351</v>
      </c>
      <c r="P8" s="297" t="s">
        <v>1352</v>
      </c>
      <c r="Q8" s="298"/>
      <c r="R8" s="299" t="s">
        <v>60</v>
      </c>
      <c r="S8" s="299" t="s">
        <v>61</v>
      </c>
      <c r="T8" s="299" t="s">
        <v>62</v>
      </c>
      <c r="U8" s="298"/>
      <c r="V8" s="300" t="s">
        <v>63</v>
      </c>
      <c r="W8" s="300" t="s">
        <v>64</v>
      </c>
      <c r="X8" s="300" t="s">
        <v>65</v>
      </c>
      <c r="Y8" s="300" t="s">
        <v>66</v>
      </c>
      <c r="Z8" s="300" t="s">
        <v>67</v>
      </c>
      <c r="AA8" s="300" t="s">
        <v>68</v>
      </c>
      <c r="AB8" s="300" t="s">
        <v>69</v>
      </c>
      <c r="AC8" s="300" t="s">
        <v>70</v>
      </c>
      <c r="AD8" s="300" t="s">
        <v>71</v>
      </c>
      <c r="AE8" s="300" t="s">
        <v>1353</v>
      </c>
      <c r="AF8" s="300" t="s">
        <v>1354</v>
      </c>
      <c r="AG8" s="300" t="s">
        <v>1355</v>
      </c>
      <c r="AH8" s="300" t="s">
        <v>1356</v>
      </c>
      <c r="AI8" s="300" t="s">
        <v>1357</v>
      </c>
      <c r="AJ8" s="300" t="s">
        <v>1358</v>
      </c>
      <c r="AL8" s="2413" t="s">
        <v>1359</v>
      </c>
      <c r="AM8" s="2414"/>
      <c r="AN8" s="2415" t="s">
        <v>1360</v>
      </c>
      <c r="AO8" s="2414"/>
      <c r="AP8" s="2416" t="s">
        <v>1361</v>
      </c>
      <c r="AQ8" s="2417"/>
      <c r="AS8" s="2401" t="s">
        <v>1362</v>
      </c>
      <c r="AT8" s="2402"/>
      <c r="AU8" s="2402"/>
      <c r="AV8" s="2403"/>
    </row>
    <row r="9" spans="2:48" ht="26.25" customHeight="1" thickTop="1" thickBot="1">
      <c r="D9" s="301" t="s">
        <v>52</v>
      </c>
      <c r="E9" s="19" t="s">
        <v>73</v>
      </c>
      <c r="F9" s="302"/>
      <c r="G9" s="303"/>
      <c r="H9" s="304"/>
      <c r="I9" s="304"/>
      <c r="J9" s="304"/>
      <c r="K9" s="304"/>
      <c r="L9" s="304"/>
      <c r="M9" s="304"/>
      <c r="N9" s="304"/>
      <c r="O9" s="304"/>
      <c r="P9" s="304"/>
      <c r="Q9" s="305"/>
      <c r="R9" s="304"/>
      <c r="S9" s="304"/>
      <c r="T9" s="304"/>
      <c r="U9" s="305"/>
      <c r="V9" s="304"/>
      <c r="W9" s="304"/>
      <c r="X9" s="304"/>
      <c r="Y9" s="304"/>
      <c r="Z9" s="304"/>
      <c r="AA9" s="304"/>
      <c r="AB9" s="304"/>
      <c r="AC9" s="304"/>
      <c r="AD9" s="304"/>
      <c r="AE9" s="304"/>
      <c r="AF9" s="304"/>
      <c r="AG9" s="304"/>
      <c r="AH9" s="304"/>
      <c r="AI9" s="304"/>
      <c r="AJ9" s="306"/>
      <c r="AL9" s="307">
        <f t="shared" ref="AL9:AL17" si="0">COUNTIF(G9:P9,"○")</f>
        <v>0</v>
      </c>
      <c r="AM9" s="308" t="str">
        <f>IF(AL9&lt;2,"○","×")</f>
        <v>○</v>
      </c>
      <c r="AN9" s="307">
        <f>COUNTIF(R9:T9,"○")</f>
        <v>0</v>
      </c>
      <c r="AO9" s="308" t="str">
        <f>IF(AN9=0,"○","×")</f>
        <v>○</v>
      </c>
      <c r="AP9" s="307">
        <f>COUNTIF(V9:AJ9,"○")</f>
        <v>0</v>
      </c>
      <c r="AQ9" s="308" t="str">
        <f>IF(AP9&lt;3,"○","×")</f>
        <v>○</v>
      </c>
      <c r="AS9" s="309" t="s">
        <v>1363</v>
      </c>
      <c r="AT9" s="290" t="s">
        <v>1364</v>
      </c>
      <c r="AU9" s="290" t="s">
        <v>1365</v>
      </c>
      <c r="AV9" s="310" t="s">
        <v>1289</v>
      </c>
    </row>
    <row r="10" spans="2:48" ht="26.25" customHeight="1" thickBot="1">
      <c r="D10" s="301" t="s">
        <v>53</v>
      </c>
      <c r="E10" s="19" t="s">
        <v>73</v>
      </c>
      <c r="F10" s="302"/>
      <c r="G10" s="311" t="str">
        <f>IF(H$9="○","○","")</f>
        <v/>
      </c>
      <c r="H10" s="312"/>
      <c r="I10" s="313"/>
      <c r="J10" s="313"/>
      <c r="K10" s="313"/>
      <c r="L10" s="313"/>
      <c r="M10" s="313"/>
      <c r="N10" s="313"/>
      <c r="O10" s="313"/>
      <c r="P10" s="313"/>
      <c r="Q10" s="314"/>
      <c r="R10" s="313"/>
      <c r="S10" s="313"/>
      <c r="T10" s="313"/>
      <c r="U10" s="314"/>
      <c r="V10" s="313"/>
      <c r="W10" s="313"/>
      <c r="X10" s="313"/>
      <c r="Y10" s="313"/>
      <c r="Z10" s="313"/>
      <c r="AA10" s="313"/>
      <c r="AB10" s="313"/>
      <c r="AC10" s="313"/>
      <c r="AD10" s="313"/>
      <c r="AE10" s="313"/>
      <c r="AF10" s="313"/>
      <c r="AG10" s="313"/>
      <c r="AH10" s="313"/>
      <c r="AI10" s="313"/>
      <c r="AJ10" s="315"/>
      <c r="AL10" s="307">
        <f t="shared" si="0"/>
        <v>0</v>
      </c>
      <c r="AM10" s="308" t="str">
        <f t="shared" ref="AM10:AM18" si="1">IF(AL10&lt;2,"○","×")</f>
        <v>○</v>
      </c>
      <c r="AN10" s="307">
        <f t="shared" ref="AN10:AN18" si="2">COUNTIF(R10:T10,"○")</f>
        <v>0</v>
      </c>
      <c r="AO10" s="308" t="str">
        <f t="shared" ref="AO10:AO22" si="3">IF(AN10=0,"○","×")</f>
        <v>○</v>
      </c>
      <c r="AP10" s="307">
        <f t="shared" ref="AP10:AP18" si="4">COUNTIF(V10:AJ10,"○")</f>
        <v>0</v>
      </c>
      <c r="AQ10" s="308" t="str">
        <f t="shared" ref="AQ10:AQ38" si="5">IF(AP10&lt;3,"○","×")</f>
        <v>○</v>
      </c>
      <c r="AS10" s="316">
        <f>COUNTIF(AL9:AL18,"&gt;0")</f>
        <v>0</v>
      </c>
      <c r="AT10" s="317">
        <f>COUNTA(F9:F18)</f>
        <v>0</v>
      </c>
      <c r="AU10" s="318" t="str">
        <f>IFERROR(AS10/AT10,"")</f>
        <v/>
      </c>
      <c r="AV10" s="319" t="str">
        <f>IF(AU10&lt;=1/3,"○","×")</f>
        <v>×</v>
      </c>
    </row>
    <row r="11" spans="2:48" ht="26.25" customHeight="1" thickBot="1">
      <c r="D11" s="301" t="s">
        <v>54</v>
      </c>
      <c r="E11" s="19" t="s">
        <v>73</v>
      </c>
      <c r="F11" s="302"/>
      <c r="G11" s="311" t="str">
        <f>IF(I$9="○","○","")</f>
        <v/>
      </c>
      <c r="H11" s="320" t="str">
        <f>IF(I$10="○","○","")</f>
        <v/>
      </c>
      <c r="I11" s="312"/>
      <c r="J11" s="313"/>
      <c r="K11" s="313"/>
      <c r="L11" s="313"/>
      <c r="M11" s="313"/>
      <c r="N11" s="313"/>
      <c r="O11" s="313"/>
      <c r="P11" s="313"/>
      <c r="Q11" s="314"/>
      <c r="R11" s="313"/>
      <c r="S11" s="313"/>
      <c r="T11" s="313"/>
      <c r="U11" s="314"/>
      <c r="V11" s="313"/>
      <c r="W11" s="313"/>
      <c r="X11" s="313"/>
      <c r="Y11" s="313"/>
      <c r="Z11" s="313"/>
      <c r="AA11" s="313"/>
      <c r="AB11" s="313"/>
      <c r="AC11" s="313"/>
      <c r="AD11" s="313"/>
      <c r="AE11" s="313"/>
      <c r="AF11" s="313"/>
      <c r="AG11" s="313"/>
      <c r="AH11" s="313"/>
      <c r="AI11" s="313"/>
      <c r="AJ11" s="315"/>
      <c r="AL11" s="307">
        <f t="shared" si="0"/>
        <v>0</v>
      </c>
      <c r="AM11" s="308" t="str">
        <f t="shared" si="1"/>
        <v>○</v>
      </c>
      <c r="AN11" s="307">
        <f t="shared" si="2"/>
        <v>0</v>
      </c>
      <c r="AO11" s="308" t="str">
        <f t="shared" si="3"/>
        <v>○</v>
      </c>
      <c r="AP11" s="307">
        <f t="shared" si="4"/>
        <v>0</v>
      </c>
      <c r="AQ11" s="308" t="str">
        <f t="shared" si="5"/>
        <v>○</v>
      </c>
    </row>
    <row r="12" spans="2:48" ht="26.25" customHeight="1" thickBot="1">
      <c r="D12" s="301" t="s">
        <v>55</v>
      </c>
      <c r="E12" s="19" t="s">
        <v>73</v>
      </c>
      <c r="F12" s="302"/>
      <c r="G12" s="311" t="str">
        <f>IF(J$9="○","○","")</f>
        <v/>
      </c>
      <c r="H12" s="320" t="str">
        <f>IF(J$10="○","○","")</f>
        <v/>
      </c>
      <c r="I12" s="320" t="str">
        <f>IF(J$11="○","○","")</f>
        <v/>
      </c>
      <c r="J12" s="312"/>
      <c r="K12" s="313"/>
      <c r="L12" s="313"/>
      <c r="M12" s="313"/>
      <c r="N12" s="313"/>
      <c r="O12" s="313"/>
      <c r="P12" s="313"/>
      <c r="Q12" s="314"/>
      <c r="R12" s="313"/>
      <c r="S12" s="313"/>
      <c r="T12" s="313"/>
      <c r="U12" s="314"/>
      <c r="V12" s="313"/>
      <c r="W12" s="313"/>
      <c r="X12" s="313"/>
      <c r="Y12" s="313"/>
      <c r="Z12" s="313"/>
      <c r="AA12" s="313"/>
      <c r="AB12" s="313"/>
      <c r="AC12" s="313"/>
      <c r="AD12" s="313"/>
      <c r="AE12" s="313"/>
      <c r="AF12" s="313"/>
      <c r="AG12" s="313"/>
      <c r="AH12" s="313"/>
      <c r="AI12" s="313"/>
      <c r="AJ12" s="315"/>
      <c r="AL12" s="307">
        <f t="shared" si="0"/>
        <v>0</v>
      </c>
      <c r="AM12" s="308" t="str">
        <f t="shared" si="1"/>
        <v>○</v>
      </c>
      <c r="AN12" s="307">
        <f t="shared" si="2"/>
        <v>0</v>
      </c>
      <c r="AO12" s="308" t="str">
        <f t="shared" si="3"/>
        <v>○</v>
      </c>
      <c r="AP12" s="307">
        <f t="shared" si="4"/>
        <v>0</v>
      </c>
      <c r="AQ12" s="308" t="str">
        <f t="shared" si="5"/>
        <v>○</v>
      </c>
    </row>
    <row r="13" spans="2:48" ht="26.25" customHeight="1" thickBot="1">
      <c r="D13" s="301" t="s">
        <v>56</v>
      </c>
      <c r="E13" s="19" t="s">
        <v>73</v>
      </c>
      <c r="F13" s="302"/>
      <c r="G13" s="311" t="str">
        <f>IF(K$9="○","○","")</f>
        <v/>
      </c>
      <c r="H13" s="320" t="str">
        <f>IF(K$10="○","○","")</f>
        <v/>
      </c>
      <c r="I13" s="320" t="str">
        <f>IF(K$11="○","○","")</f>
        <v/>
      </c>
      <c r="J13" s="320" t="str">
        <f>IF(K$12="○","○","")</f>
        <v/>
      </c>
      <c r="K13" s="312"/>
      <c r="L13" s="313"/>
      <c r="M13" s="313"/>
      <c r="N13" s="313"/>
      <c r="O13" s="313"/>
      <c r="P13" s="313"/>
      <c r="Q13" s="314"/>
      <c r="R13" s="313"/>
      <c r="S13" s="313"/>
      <c r="T13" s="313"/>
      <c r="U13" s="314"/>
      <c r="V13" s="313"/>
      <c r="W13" s="313"/>
      <c r="X13" s="313"/>
      <c r="Y13" s="313"/>
      <c r="Z13" s="313"/>
      <c r="AA13" s="313"/>
      <c r="AB13" s="313"/>
      <c r="AC13" s="313"/>
      <c r="AD13" s="313"/>
      <c r="AE13" s="313"/>
      <c r="AF13" s="313"/>
      <c r="AG13" s="313"/>
      <c r="AH13" s="313"/>
      <c r="AI13" s="313"/>
      <c r="AJ13" s="315"/>
      <c r="AL13" s="307">
        <f t="shared" si="0"/>
        <v>0</v>
      </c>
      <c r="AM13" s="308" t="str">
        <f t="shared" si="1"/>
        <v>○</v>
      </c>
      <c r="AN13" s="307">
        <f t="shared" si="2"/>
        <v>0</v>
      </c>
      <c r="AO13" s="308" t="str">
        <f t="shared" si="3"/>
        <v>○</v>
      </c>
      <c r="AP13" s="307">
        <f t="shared" si="4"/>
        <v>0</v>
      </c>
      <c r="AQ13" s="308" t="str">
        <f t="shared" si="5"/>
        <v>○</v>
      </c>
    </row>
    <row r="14" spans="2:48" ht="26.25" customHeight="1" thickBot="1">
      <c r="D14" s="301" t="s">
        <v>57</v>
      </c>
      <c r="E14" s="19" t="s">
        <v>73</v>
      </c>
      <c r="F14" s="321"/>
      <c r="G14" s="311" t="str">
        <f>IF(L$9="○","○","")</f>
        <v/>
      </c>
      <c r="H14" s="320" t="str">
        <f>IF(L$10="○","○","")</f>
        <v/>
      </c>
      <c r="I14" s="320" t="str">
        <f>IF(L$11="○","○","")</f>
        <v/>
      </c>
      <c r="J14" s="320" t="str">
        <f>IF(L$12="○","○","")</f>
        <v/>
      </c>
      <c r="K14" s="320" t="str">
        <f>IF(L$13="○","○","")</f>
        <v/>
      </c>
      <c r="L14" s="312"/>
      <c r="M14" s="313"/>
      <c r="N14" s="313"/>
      <c r="O14" s="313"/>
      <c r="P14" s="313"/>
      <c r="Q14" s="314"/>
      <c r="R14" s="313"/>
      <c r="S14" s="313"/>
      <c r="T14" s="313"/>
      <c r="U14" s="314"/>
      <c r="V14" s="313"/>
      <c r="W14" s="313"/>
      <c r="X14" s="313"/>
      <c r="Y14" s="313"/>
      <c r="Z14" s="313"/>
      <c r="AA14" s="313"/>
      <c r="AB14" s="313"/>
      <c r="AC14" s="313"/>
      <c r="AD14" s="313"/>
      <c r="AE14" s="313"/>
      <c r="AF14" s="313"/>
      <c r="AG14" s="313"/>
      <c r="AH14" s="313"/>
      <c r="AI14" s="313"/>
      <c r="AJ14" s="315"/>
      <c r="AL14" s="307">
        <f t="shared" si="0"/>
        <v>0</v>
      </c>
      <c r="AM14" s="308" t="str">
        <f t="shared" si="1"/>
        <v>○</v>
      </c>
      <c r="AN14" s="307">
        <f t="shared" si="2"/>
        <v>0</v>
      </c>
      <c r="AO14" s="308" t="str">
        <f t="shared" si="3"/>
        <v>○</v>
      </c>
      <c r="AP14" s="307">
        <f t="shared" si="4"/>
        <v>0</v>
      </c>
      <c r="AQ14" s="308" t="str">
        <f t="shared" si="5"/>
        <v>○</v>
      </c>
    </row>
    <row r="15" spans="2:48" ht="26.25" customHeight="1" thickBot="1">
      <c r="D15" s="301" t="s">
        <v>58</v>
      </c>
      <c r="E15" s="19" t="s">
        <v>73</v>
      </c>
      <c r="F15" s="321"/>
      <c r="G15" s="311" t="str">
        <f>IF(M$9="○","○","")</f>
        <v/>
      </c>
      <c r="H15" s="320" t="str">
        <f>IF(M$10="○","○","")</f>
        <v/>
      </c>
      <c r="I15" s="320" t="str">
        <f>IF(M$11="○","○","")</f>
        <v/>
      </c>
      <c r="J15" s="320" t="str">
        <f>IF(M$12="○","○","")</f>
        <v/>
      </c>
      <c r="K15" s="320" t="str">
        <f>IF(M$13="○","○","")</f>
        <v/>
      </c>
      <c r="L15" s="320" t="str">
        <f>IF(M$14="○","○","")</f>
        <v/>
      </c>
      <c r="M15" s="312"/>
      <c r="N15" s="313"/>
      <c r="O15" s="313"/>
      <c r="P15" s="313"/>
      <c r="Q15" s="314"/>
      <c r="R15" s="313"/>
      <c r="S15" s="313"/>
      <c r="T15" s="313"/>
      <c r="U15" s="314"/>
      <c r="V15" s="313"/>
      <c r="W15" s="313"/>
      <c r="X15" s="313"/>
      <c r="Y15" s="313"/>
      <c r="Z15" s="313"/>
      <c r="AA15" s="313"/>
      <c r="AB15" s="313"/>
      <c r="AC15" s="313"/>
      <c r="AD15" s="313"/>
      <c r="AE15" s="313"/>
      <c r="AF15" s="313"/>
      <c r="AG15" s="313"/>
      <c r="AH15" s="313"/>
      <c r="AI15" s="313"/>
      <c r="AJ15" s="315"/>
      <c r="AL15" s="307">
        <f t="shared" si="0"/>
        <v>0</v>
      </c>
      <c r="AM15" s="308" t="str">
        <f t="shared" si="1"/>
        <v>○</v>
      </c>
      <c r="AN15" s="307">
        <f t="shared" si="2"/>
        <v>0</v>
      </c>
      <c r="AO15" s="308" t="str">
        <f t="shared" si="3"/>
        <v>○</v>
      </c>
      <c r="AP15" s="307">
        <f t="shared" si="4"/>
        <v>0</v>
      </c>
      <c r="AQ15" s="308" t="str">
        <f t="shared" si="5"/>
        <v>○</v>
      </c>
    </row>
    <row r="16" spans="2:48" ht="26.25" customHeight="1" thickBot="1">
      <c r="D16" s="301" t="s">
        <v>59</v>
      </c>
      <c r="E16" s="19" t="s">
        <v>73</v>
      </c>
      <c r="F16" s="321"/>
      <c r="G16" s="311" t="str">
        <f>IF(N$9="○","○","")</f>
        <v/>
      </c>
      <c r="H16" s="320" t="str">
        <f>IF(N$10="○","○","")</f>
        <v/>
      </c>
      <c r="I16" s="320" t="str">
        <f>IF(N$11="○","○","")</f>
        <v/>
      </c>
      <c r="J16" s="320" t="str">
        <f>IF(N$12="○","○","")</f>
        <v/>
      </c>
      <c r="K16" s="320" t="str">
        <f>IF(N$13="○","○","")</f>
        <v/>
      </c>
      <c r="L16" s="320" t="str">
        <f>IF(N$14="○","○","")</f>
        <v/>
      </c>
      <c r="M16" s="320" t="str">
        <f>IF(N$15="○","○","")</f>
        <v/>
      </c>
      <c r="N16" s="312"/>
      <c r="O16" s="313"/>
      <c r="P16" s="313"/>
      <c r="Q16" s="314"/>
      <c r="R16" s="313"/>
      <c r="S16" s="313"/>
      <c r="T16" s="313"/>
      <c r="U16" s="314"/>
      <c r="V16" s="313"/>
      <c r="W16" s="313"/>
      <c r="X16" s="313"/>
      <c r="Y16" s="313"/>
      <c r="Z16" s="313"/>
      <c r="AA16" s="313"/>
      <c r="AB16" s="313"/>
      <c r="AC16" s="313"/>
      <c r="AD16" s="313"/>
      <c r="AE16" s="313"/>
      <c r="AF16" s="313"/>
      <c r="AG16" s="313"/>
      <c r="AH16" s="313"/>
      <c r="AI16" s="313"/>
      <c r="AJ16" s="315"/>
      <c r="AL16" s="307">
        <f t="shared" si="0"/>
        <v>0</v>
      </c>
      <c r="AM16" s="308" t="str">
        <f t="shared" si="1"/>
        <v>○</v>
      </c>
      <c r="AN16" s="307">
        <f t="shared" si="2"/>
        <v>0</v>
      </c>
      <c r="AO16" s="308" t="str">
        <f t="shared" si="3"/>
        <v>○</v>
      </c>
      <c r="AP16" s="307">
        <f t="shared" si="4"/>
        <v>0</v>
      </c>
      <c r="AQ16" s="308" t="str">
        <f t="shared" si="5"/>
        <v>○</v>
      </c>
    </row>
    <row r="17" spans="2:48" ht="26.25" customHeight="1" thickBot="1">
      <c r="D17" s="301" t="s">
        <v>1351</v>
      </c>
      <c r="E17" s="19" t="s">
        <v>73</v>
      </c>
      <c r="F17" s="321"/>
      <c r="G17" s="311" t="str">
        <f>IF(O$9="○","○","")</f>
        <v/>
      </c>
      <c r="H17" s="320" t="str">
        <f>IF(O$10="○","○","")</f>
        <v/>
      </c>
      <c r="I17" s="320" t="str">
        <f>IF(O$11="○","○","")</f>
        <v/>
      </c>
      <c r="J17" s="320" t="str">
        <f>IF(O$12="○","○","")</f>
        <v/>
      </c>
      <c r="K17" s="320" t="str">
        <f>IF(O$13="○","○","")</f>
        <v/>
      </c>
      <c r="L17" s="320" t="str">
        <f>IF(O$14="○","○","")</f>
        <v/>
      </c>
      <c r="M17" s="320" t="str">
        <f>IF(O$15="○","○","")</f>
        <v/>
      </c>
      <c r="N17" s="320" t="str">
        <f>IF(O$16="○","○","")</f>
        <v/>
      </c>
      <c r="O17" s="312"/>
      <c r="P17" s="313"/>
      <c r="Q17" s="314"/>
      <c r="R17" s="313"/>
      <c r="S17" s="313"/>
      <c r="T17" s="313"/>
      <c r="U17" s="314"/>
      <c r="V17" s="313"/>
      <c r="W17" s="313"/>
      <c r="X17" s="313"/>
      <c r="Y17" s="313"/>
      <c r="Z17" s="313"/>
      <c r="AA17" s="313"/>
      <c r="AB17" s="313"/>
      <c r="AC17" s="313"/>
      <c r="AD17" s="313"/>
      <c r="AE17" s="313"/>
      <c r="AF17" s="313"/>
      <c r="AG17" s="313"/>
      <c r="AH17" s="313"/>
      <c r="AI17" s="313"/>
      <c r="AJ17" s="315"/>
      <c r="AL17" s="307">
        <f t="shared" si="0"/>
        <v>0</v>
      </c>
      <c r="AM17" s="308" t="str">
        <f t="shared" si="1"/>
        <v>○</v>
      </c>
      <c r="AN17" s="307">
        <f t="shared" si="2"/>
        <v>0</v>
      </c>
      <c r="AO17" s="308" t="str">
        <f t="shared" si="3"/>
        <v>○</v>
      </c>
      <c r="AP17" s="307">
        <f t="shared" si="4"/>
        <v>0</v>
      </c>
      <c r="AQ17" s="308" t="str">
        <f t="shared" si="5"/>
        <v>○</v>
      </c>
    </row>
    <row r="18" spans="2:48" ht="26.25" customHeight="1" thickBot="1">
      <c r="D18" s="301" t="s">
        <v>1352</v>
      </c>
      <c r="E18" s="19" t="s">
        <v>73</v>
      </c>
      <c r="F18" s="321"/>
      <c r="G18" s="322" t="str">
        <f>IF(P$9="○","○","")</f>
        <v/>
      </c>
      <c r="H18" s="323" t="str">
        <f>IF(P$10="○","○","")</f>
        <v/>
      </c>
      <c r="I18" s="323" t="str">
        <f>IF(P$11="○","○","")</f>
        <v/>
      </c>
      <c r="J18" s="323" t="str">
        <f>IF(P$12="○","○","")</f>
        <v/>
      </c>
      <c r="K18" s="323" t="str">
        <f>IF(P$13="○","○","")</f>
        <v/>
      </c>
      <c r="L18" s="323" t="str">
        <f>IF(P$14="○","○","")</f>
        <v/>
      </c>
      <c r="M18" s="323" t="str">
        <f>IF(P$15="○","○","")</f>
        <v/>
      </c>
      <c r="N18" s="323" t="str">
        <f>IF(P$16="○","○","")</f>
        <v/>
      </c>
      <c r="O18" s="323" t="str">
        <f>IF(P$17="○","○","")</f>
        <v/>
      </c>
      <c r="P18" s="324"/>
      <c r="Q18" s="325"/>
      <c r="R18" s="326"/>
      <c r="S18" s="326"/>
      <c r="T18" s="326"/>
      <c r="U18" s="325"/>
      <c r="V18" s="326"/>
      <c r="W18" s="326"/>
      <c r="X18" s="326"/>
      <c r="Y18" s="326"/>
      <c r="Z18" s="326"/>
      <c r="AA18" s="326"/>
      <c r="AB18" s="326"/>
      <c r="AC18" s="326"/>
      <c r="AD18" s="326"/>
      <c r="AE18" s="326"/>
      <c r="AF18" s="326"/>
      <c r="AG18" s="326"/>
      <c r="AH18" s="326"/>
      <c r="AI18" s="326"/>
      <c r="AJ18" s="327"/>
      <c r="AL18" s="307">
        <f>COUNTIF(G18:P18,"○")</f>
        <v>0</v>
      </c>
      <c r="AM18" s="308" t="str">
        <f t="shared" si="1"/>
        <v>○</v>
      </c>
      <c r="AN18" s="307">
        <f t="shared" si="2"/>
        <v>0</v>
      </c>
      <c r="AO18" s="308" t="str">
        <f t="shared" si="3"/>
        <v>○</v>
      </c>
      <c r="AP18" s="307">
        <f t="shared" si="4"/>
        <v>0</v>
      </c>
      <c r="AQ18" s="308" t="str">
        <f t="shared" si="5"/>
        <v>○</v>
      </c>
    </row>
    <row r="19" spans="2:48" ht="15.6" customHeight="1" thickBot="1">
      <c r="D19" s="18"/>
      <c r="E19" s="18"/>
      <c r="F19" s="18"/>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L19" s="329"/>
      <c r="AM19" s="330"/>
      <c r="AN19" s="329"/>
      <c r="AO19" s="331"/>
      <c r="AP19" s="332"/>
      <c r="AQ19" s="331"/>
    </row>
    <row r="20" spans="2:48" ht="26.25" customHeight="1" thickTop="1" thickBot="1">
      <c r="D20" s="333" t="s">
        <v>76</v>
      </c>
      <c r="E20" s="19" t="s">
        <v>73</v>
      </c>
      <c r="F20" s="302"/>
      <c r="G20" s="320" t="str">
        <f>IF(R$9="○","○","")</f>
        <v/>
      </c>
      <c r="H20" s="334" t="str">
        <f>IF($R10="○","○","")</f>
        <v/>
      </c>
      <c r="I20" s="334" t="str">
        <f>IF($R11="○","○","")</f>
        <v/>
      </c>
      <c r="J20" s="334" t="str">
        <f>IF($R12="○","○","")</f>
        <v/>
      </c>
      <c r="K20" s="334" t="str">
        <f>IF($R13="○","○","")</f>
        <v/>
      </c>
      <c r="L20" s="334" t="str">
        <f>IF($R14="○","○","")</f>
        <v/>
      </c>
      <c r="M20" s="334" t="str">
        <f>IF($R15="○","○","")</f>
        <v/>
      </c>
      <c r="N20" s="334" t="str">
        <f>IF($R16="○","○","")</f>
        <v/>
      </c>
      <c r="O20" s="334" t="str">
        <f>IF($R17="○","○","")</f>
        <v/>
      </c>
      <c r="P20" s="334" t="str">
        <f>IF($R18="○","○","")</f>
        <v/>
      </c>
      <c r="Q20" s="335"/>
      <c r="R20" s="303"/>
      <c r="S20" s="336"/>
      <c r="T20" s="336"/>
      <c r="U20" s="305"/>
      <c r="V20" s="304"/>
      <c r="W20" s="336"/>
      <c r="X20" s="336"/>
      <c r="Y20" s="336"/>
      <c r="Z20" s="336"/>
      <c r="AA20" s="336"/>
      <c r="AB20" s="336"/>
      <c r="AC20" s="336"/>
      <c r="AD20" s="336"/>
      <c r="AE20" s="336"/>
      <c r="AF20" s="336"/>
      <c r="AG20" s="336"/>
      <c r="AH20" s="336"/>
      <c r="AI20" s="336"/>
      <c r="AJ20" s="337"/>
      <c r="AL20" s="307">
        <f>COUNTIF(G20:P20,"○")</f>
        <v>0</v>
      </c>
      <c r="AM20" s="308" t="str">
        <f>IF(AL20=0,"○","×")</f>
        <v>○</v>
      </c>
      <c r="AN20" s="307">
        <f>COUNTIF(R20:T20,"○")</f>
        <v>0</v>
      </c>
      <c r="AO20" s="308" t="str">
        <f t="shared" si="3"/>
        <v>○</v>
      </c>
      <c r="AP20" s="307">
        <f>COUNTIF(V20:AJ20,"○")</f>
        <v>0</v>
      </c>
      <c r="AQ20" s="308" t="str">
        <f t="shared" si="5"/>
        <v>○</v>
      </c>
    </row>
    <row r="21" spans="2:48" ht="26.25" customHeight="1" thickBot="1">
      <c r="B21" s="2392" t="s">
        <v>1366</v>
      </c>
      <c r="C21" s="2392" t="s">
        <v>1367</v>
      </c>
      <c r="D21" s="338" t="s">
        <v>77</v>
      </c>
      <c r="E21" s="19" t="s">
        <v>73</v>
      </c>
      <c r="F21" s="302"/>
      <c r="G21" s="320" t="str">
        <f>IF($S9="○","○","")</f>
        <v/>
      </c>
      <c r="H21" s="334" t="str">
        <f>IF($S10="○","○","")</f>
        <v/>
      </c>
      <c r="I21" s="334" t="str">
        <f>IF($S11="○","○","")</f>
        <v/>
      </c>
      <c r="J21" s="334" t="str">
        <f>IF($S12="○","○","")</f>
        <v/>
      </c>
      <c r="K21" s="334" t="str">
        <f>IF($S13="○","○","")</f>
        <v/>
      </c>
      <c r="L21" s="334" t="str">
        <f>IF($S14="○","○","")</f>
        <v/>
      </c>
      <c r="M21" s="334" t="str">
        <f>IF($S15="○","○","")</f>
        <v/>
      </c>
      <c r="N21" s="334" t="str">
        <f>IF($S16="○","○","")</f>
        <v/>
      </c>
      <c r="O21" s="334" t="str">
        <f>IF($S17="○","○","")</f>
        <v/>
      </c>
      <c r="P21" s="320" t="str">
        <f>IF($S18="○","○","")</f>
        <v/>
      </c>
      <c r="Q21" s="314"/>
      <c r="R21" s="311" t="str">
        <f>IF(S$20="○","○","")</f>
        <v/>
      </c>
      <c r="S21" s="312"/>
      <c r="T21" s="339"/>
      <c r="U21" s="314"/>
      <c r="V21" s="313"/>
      <c r="W21" s="339"/>
      <c r="X21" s="339"/>
      <c r="Y21" s="339"/>
      <c r="Z21" s="339"/>
      <c r="AA21" s="339"/>
      <c r="AB21" s="339"/>
      <c r="AC21" s="339"/>
      <c r="AD21" s="339"/>
      <c r="AE21" s="339"/>
      <c r="AF21" s="339"/>
      <c r="AG21" s="339"/>
      <c r="AH21" s="339"/>
      <c r="AI21" s="339"/>
      <c r="AJ21" s="340"/>
      <c r="AL21" s="307">
        <f t="shared" ref="AL21:AL22" si="6">COUNTIF(G21:P21,"○")</f>
        <v>0</v>
      </c>
      <c r="AM21" s="308" t="str">
        <f t="shared" ref="AM21:AM22" si="7">IF(AL21=0,"○","×")</f>
        <v>○</v>
      </c>
      <c r="AN21" s="307">
        <f t="shared" ref="AN21:AN22" si="8">COUNTIF(R21:T21,"○")</f>
        <v>0</v>
      </c>
      <c r="AO21" s="308" t="str">
        <f t="shared" si="3"/>
        <v>○</v>
      </c>
      <c r="AP21" s="307">
        <f t="shared" ref="AP21:AP22" si="9">COUNTIF(V21:AJ21,"○")</f>
        <v>0</v>
      </c>
      <c r="AQ21" s="308" t="str">
        <f t="shared" si="5"/>
        <v>○</v>
      </c>
    </row>
    <row r="22" spans="2:48" ht="26.25" customHeight="1" thickBot="1">
      <c r="B22" s="2393"/>
      <c r="C22" s="2393"/>
      <c r="D22" s="338" t="s">
        <v>78</v>
      </c>
      <c r="E22" s="19" t="s">
        <v>73</v>
      </c>
      <c r="F22" s="321"/>
      <c r="G22" s="320" t="str">
        <f>IF($T9="○","○","")</f>
        <v/>
      </c>
      <c r="H22" s="334" t="str">
        <f>IF($T10="○","○","")</f>
        <v/>
      </c>
      <c r="I22" s="334" t="str">
        <f>IF($T11="○","○","")</f>
        <v/>
      </c>
      <c r="J22" s="334" t="str">
        <f>IF($T12="○","○","")</f>
        <v/>
      </c>
      <c r="K22" s="334" t="str">
        <f>IF($T13="○","○","")</f>
        <v/>
      </c>
      <c r="L22" s="334" t="str">
        <f>IF($T14="○","○","")</f>
        <v/>
      </c>
      <c r="M22" s="334" t="str">
        <f>IF($T15="○","○","")</f>
        <v/>
      </c>
      <c r="N22" s="334" t="str">
        <f>IF($T16="○","○","")</f>
        <v/>
      </c>
      <c r="O22" s="334" t="str">
        <f>IF($T17="○","○","")</f>
        <v/>
      </c>
      <c r="P22" s="320" t="str">
        <f>IF($T18="○","○","")</f>
        <v/>
      </c>
      <c r="Q22" s="341"/>
      <c r="R22" s="322" t="str">
        <f>IF(T$20="○","○","")</f>
        <v/>
      </c>
      <c r="S22" s="342" t="str">
        <f>IF(T$21="○","○","")</f>
        <v/>
      </c>
      <c r="T22" s="324"/>
      <c r="U22" s="325"/>
      <c r="V22" s="326"/>
      <c r="W22" s="343"/>
      <c r="X22" s="343"/>
      <c r="Y22" s="343"/>
      <c r="Z22" s="343"/>
      <c r="AA22" s="343"/>
      <c r="AB22" s="343"/>
      <c r="AC22" s="343"/>
      <c r="AD22" s="343"/>
      <c r="AE22" s="343"/>
      <c r="AF22" s="343"/>
      <c r="AG22" s="343"/>
      <c r="AH22" s="343"/>
      <c r="AI22" s="343"/>
      <c r="AJ22" s="344"/>
      <c r="AL22" s="307">
        <f t="shared" si="6"/>
        <v>0</v>
      </c>
      <c r="AM22" s="308" t="str">
        <f t="shared" si="7"/>
        <v>○</v>
      </c>
      <c r="AN22" s="307">
        <f t="shared" si="8"/>
        <v>0</v>
      </c>
      <c r="AO22" s="308" t="str">
        <f t="shared" si="3"/>
        <v>○</v>
      </c>
      <c r="AP22" s="307">
        <f t="shared" si="9"/>
        <v>0</v>
      </c>
      <c r="AQ22" s="308" t="str">
        <f t="shared" si="5"/>
        <v>○</v>
      </c>
    </row>
    <row r="23" spans="2:48" ht="15.6" customHeight="1" thickBot="1">
      <c r="B23" s="2394"/>
      <c r="C23" s="2394"/>
      <c r="D23" s="18"/>
      <c r="E23" s="18"/>
      <c r="F23" s="18"/>
      <c r="G23" s="328"/>
      <c r="H23" s="328"/>
      <c r="I23" s="328"/>
      <c r="J23" s="328"/>
      <c r="K23" s="328"/>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328"/>
      <c r="AL23" s="345" t="s">
        <v>1368</v>
      </c>
      <c r="AM23" s="346"/>
      <c r="AN23" s="347"/>
      <c r="AO23" s="346"/>
      <c r="AP23" s="329"/>
      <c r="AQ23" s="331"/>
    </row>
    <row r="24" spans="2:48" ht="26.25" customHeight="1" thickTop="1" thickBot="1">
      <c r="B24" s="348"/>
      <c r="C24" s="348"/>
      <c r="D24" s="349" t="s">
        <v>79</v>
      </c>
      <c r="E24" s="19" t="s">
        <v>73</v>
      </c>
      <c r="F24" s="302"/>
      <c r="G24" s="320" t="str">
        <f>IF($V$9="○","○","")</f>
        <v/>
      </c>
      <c r="H24" s="320" t="str">
        <f>IF(V$10="○","○","")</f>
        <v/>
      </c>
      <c r="I24" s="320" t="str">
        <f>IF(V$11="○","○","")</f>
        <v/>
      </c>
      <c r="J24" s="320" t="str">
        <f>IF(V$12="○","○","")</f>
        <v/>
      </c>
      <c r="K24" s="320" t="str">
        <f>IF(V$13="○","○","")</f>
        <v/>
      </c>
      <c r="L24" s="320" t="str">
        <f>IF(V$14="○","○","")</f>
        <v/>
      </c>
      <c r="M24" s="320" t="str">
        <f>IF(V$15="○","○","")</f>
        <v/>
      </c>
      <c r="N24" s="320" t="str">
        <f>IF(V$16="○","○","")</f>
        <v/>
      </c>
      <c r="O24" s="320" t="str">
        <f>IF(V$17="○","○","")</f>
        <v/>
      </c>
      <c r="P24" s="320" t="str">
        <f>IF(V$18="○","○","")</f>
        <v/>
      </c>
      <c r="Q24" s="335"/>
      <c r="R24" s="320" t="str">
        <f>IF(V$20="○","○","")</f>
        <v/>
      </c>
      <c r="S24" s="320" t="str">
        <f>IF($V$21="○","○","")</f>
        <v/>
      </c>
      <c r="T24" s="320" t="str">
        <f>IF($V22="○","○","")</f>
        <v/>
      </c>
      <c r="U24" s="335"/>
      <c r="V24" s="303"/>
      <c r="W24" s="304"/>
      <c r="X24" s="304"/>
      <c r="Y24" s="304"/>
      <c r="Z24" s="304"/>
      <c r="AA24" s="304"/>
      <c r="AB24" s="304"/>
      <c r="AC24" s="304"/>
      <c r="AD24" s="304"/>
      <c r="AE24" s="304"/>
      <c r="AF24" s="304"/>
      <c r="AG24" s="304"/>
      <c r="AH24" s="304"/>
      <c r="AI24" s="304"/>
      <c r="AJ24" s="306"/>
      <c r="AL24" s="350">
        <f>COUNTIF(G24:AJ24,"○")</f>
        <v>0</v>
      </c>
      <c r="AM24" s="351"/>
      <c r="AN24" s="292"/>
      <c r="AO24" s="351"/>
      <c r="AP24" s="307">
        <f>COUNTIF(V24:AJ24,"○")</f>
        <v>0</v>
      </c>
      <c r="AQ24" s="308" t="str">
        <f t="shared" si="5"/>
        <v>○</v>
      </c>
      <c r="AS24" s="2395" t="s">
        <v>1369</v>
      </c>
      <c r="AT24" s="2396"/>
      <c r="AU24" s="2396"/>
      <c r="AV24" s="2397"/>
    </row>
    <row r="25" spans="2:48" ht="26.25" customHeight="1" thickBot="1">
      <c r="B25" s="348"/>
      <c r="C25" s="348"/>
      <c r="D25" s="349" t="s">
        <v>80</v>
      </c>
      <c r="E25" s="19" t="s">
        <v>73</v>
      </c>
      <c r="F25" s="302"/>
      <c r="G25" s="320" t="str">
        <f>IF($W9="○","○","")</f>
        <v/>
      </c>
      <c r="H25" s="320" t="str">
        <f>IF($W10="○","○","")</f>
        <v/>
      </c>
      <c r="I25" s="320" t="str">
        <f>IF($W11="○","○","")</f>
        <v/>
      </c>
      <c r="J25" s="320" t="str">
        <f>IF($W12="○","○","")</f>
        <v/>
      </c>
      <c r="K25" s="320" t="str">
        <f>IF($W13="○","○","")</f>
        <v/>
      </c>
      <c r="L25" s="320" t="str">
        <f>IF($W14="○","○","")</f>
        <v/>
      </c>
      <c r="M25" s="320" t="str">
        <f>IF($W15="○","○","")</f>
        <v/>
      </c>
      <c r="N25" s="320" t="str">
        <f>IF($W16="○","○","")</f>
        <v/>
      </c>
      <c r="O25" s="320" t="str">
        <f>IF($W17="○","○","")</f>
        <v/>
      </c>
      <c r="P25" s="320" t="str">
        <f>IF($W18="○","○","")</f>
        <v/>
      </c>
      <c r="Q25" s="314"/>
      <c r="R25" s="320" t="str">
        <f>IF($W20="○","○","")</f>
        <v/>
      </c>
      <c r="S25" s="320" t="str">
        <f>IF($W21="○","○","")</f>
        <v/>
      </c>
      <c r="T25" s="320" t="str">
        <f>IF($W22="○","○","")</f>
        <v/>
      </c>
      <c r="U25" s="314"/>
      <c r="V25" s="311" t="str">
        <f>IF(W$24="○","○","")</f>
        <v/>
      </c>
      <c r="W25" s="312"/>
      <c r="X25" s="313"/>
      <c r="Y25" s="313"/>
      <c r="Z25" s="313"/>
      <c r="AA25" s="313"/>
      <c r="AB25" s="313"/>
      <c r="AC25" s="313"/>
      <c r="AD25" s="313"/>
      <c r="AE25" s="313"/>
      <c r="AF25" s="313"/>
      <c r="AG25" s="313"/>
      <c r="AH25" s="313"/>
      <c r="AI25" s="313"/>
      <c r="AJ25" s="315"/>
      <c r="AL25" s="350">
        <f t="shared" ref="AL25:AL38" si="10">COUNTIF(G25:AJ25,"○")</f>
        <v>0</v>
      </c>
      <c r="AM25" s="351"/>
      <c r="AN25" s="292"/>
      <c r="AO25" s="351"/>
      <c r="AP25" s="307">
        <f t="shared" ref="AP25:AP38" si="11">COUNTIF(V25:AJ25,"○")</f>
        <v>0</v>
      </c>
      <c r="AQ25" s="308" t="str">
        <f t="shared" si="5"/>
        <v>○</v>
      </c>
      <c r="AS25" s="309" t="s">
        <v>1363</v>
      </c>
      <c r="AT25" s="290" t="s">
        <v>1364</v>
      </c>
      <c r="AU25" s="290" t="s">
        <v>1365</v>
      </c>
      <c r="AV25" s="310" t="s">
        <v>1289</v>
      </c>
    </row>
    <row r="26" spans="2:48" ht="26.25" customHeight="1" thickBot="1">
      <c r="B26" s="348"/>
      <c r="C26" s="348"/>
      <c r="D26" s="349" t="s">
        <v>81</v>
      </c>
      <c r="E26" s="19" t="s">
        <v>73</v>
      </c>
      <c r="F26" s="302"/>
      <c r="G26" s="320" t="str">
        <f>IF($X9="○","○","")</f>
        <v/>
      </c>
      <c r="H26" s="320" t="str">
        <f>IF($X10="○","○","")</f>
        <v/>
      </c>
      <c r="I26" s="320" t="str">
        <f>IF($X11="○","○","")</f>
        <v/>
      </c>
      <c r="J26" s="320" t="str">
        <f>IF($X12="○","○","")</f>
        <v/>
      </c>
      <c r="K26" s="320" t="str">
        <f>IF($X13="○","○","")</f>
        <v/>
      </c>
      <c r="L26" s="320" t="str">
        <f>IF($X14="○","○","")</f>
        <v/>
      </c>
      <c r="M26" s="320" t="str">
        <f>IF($X15="○","○","")</f>
        <v/>
      </c>
      <c r="N26" s="320" t="str">
        <f>IF($X16="○","○","")</f>
        <v/>
      </c>
      <c r="O26" s="320" t="str">
        <f>IF($X17="○","○","")</f>
        <v/>
      </c>
      <c r="P26" s="320" t="str">
        <f>IF($X18="○","○","")</f>
        <v/>
      </c>
      <c r="Q26" s="314"/>
      <c r="R26" s="320" t="str">
        <f>IF($X20="○","○","")</f>
        <v/>
      </c>
      <c r="S26" s="320" t="str">
        <f>IF($X21="○","○","")</f>
        <v/>
      </c>
      <c r="T26" s="320" t="str">
        <f>IF($X22="○","○","")</f>
        <v/>
      </c>
      <c r="U26" s="314"/>
      <c r="V26" s="311" t="str">
        <f>IF(X$24="○","○","")</f>
        <v/>
      </c>
      <c r="W26" s="320" t="str">
        <f>IF(X$25="○","○","")</f>
        <v/>
      </c>
      <c r="X26" s="352"/>
      <c r="Y26" s="313"/>
      <c r="Z26" s="313"/>
      <c r="AA26" s="313"/>
      <c r="AB26" s="313"/>
      <c r="AC26" s="313"/>
      <c r="AD26" s="313"/>
      <c r="AE26" s="313"/>
      <c r="AF26" s="313"/>
      <c r="AG26" s="313"/>
      <c r="AH26" s="313"/>
      <c r="AI26" s="313"/>
      <c r="AJ26" s="315"/>
      <c r="AL26" s="350">
        <f t="shared" si="10"/>
        <v>0</v>
      </c>
      <c r="AM26" s="351"/>
      <c r="AN26" s="292"/>
      <c r="AO26" s="351"/>
      <c r="AP26" s="307">
        <f t="shared" si="11"/>
        <v>0</v>
      </c>
      <c r="AQ26" s="308" t="str">
        <f t="shared" si="5"/>
        <v>○</v>
      </c>
      <c r="AS26" s="353">
        <f>COUNTIF(AL24:AL38,"&gt;0")</f>
        <v>0</v>
      </c>
      <c r="AT26" s="354">
        <f>COUNTA(F24:F38)</f>
        <v>0</v>
      </c>
      <c r="AU26" s="355" t="str">
        <f>IFERROR(AS26/AT26,"")</f>
        <v/>
      </c>
      <c r="AV26" s="319" t="str">
        <f>IF(AU26&lt;=1/3,"○","×")</f>
        <v>×</v>
      </c>
    </row>
    <row r="27" spans="2:48" ht="26.25" customHeight="1" thickBot="1">
      <c r="B27" s="348"/>
      <c r="C27" s="348"/>
      <c r="D27" s="349" t="s">
        <v>82</v>
      </c>
      <c r="E27" s="19" t="s">
        <v>73</v>
      </c>
      <c r="F27" s="302"/>
      <c r="G27" s="320" t="str">
        <f>IF($Y$9="○","○","")</f>
        <v/>
      </c>
      <c r="H27" s="320" t="str">
        <f>IF($Y$10="○","○","")</f>
        <v/>
      </c>
      <c r="I27" s="320" t="str">
        <f>IF($Y$11="○","○","")</f>
        <v/>
      </c>
      <c r="J27" s="320" t="str">
        <f>IF($Y$12="○","○","")</f>
        <v/>
      </c>
      <c r="K27" s="320" t="str">
        <f>IF($Y$13="○","○","")</f>
        <v/>
      </c>
      <c r="L27" s="320" t="str">
        <f>IF($Y$14="○","○","")</f>
        <v/>
      </c>
      <c r="M27" s="320" t="str">
        <f>IF($Y$15="○","○","")</f>
        <v/>
      </c>
      <c r="N27" s="320" t="str">
        <f>IF($Y$16="○","○","")</f>
        <v/>
      </c>
      <c r="O27" s="320" t="str">
        <f>IF($Y$17="○","○","")</f>
        <v/>
      </c>
      <c r="P27" s="320" t="str">
        <f>IF($Y$18="○","○","")</f>
        <v/>
      </c>
      <c r="Q27" s="314"/>
      <c r="R27" s="320" t="str">
        <f>IF($Y$20="○","○","")</f>
        <v/>
      </c>
      <c r="S27" s="320" t="str">
        <f>IF($Y$21="○","○","")</f>
        <v/>
      </c>
      <c r="T27" s="320" t="str">
        <f>IF($Y$22="○","○","")</f>
        <v/>
      </c>
      <c r="U27" s="314"/>
      <c r="V27" s="311" t="str">
        <f>IF(Y$24="○","○","")</f>
        <v/>
      </c>
      <c r="W27" s="320" t="str">
        <f>IF(Y$25="○","○","")</f>
        <v/>
      </c>
      <c r="X27" s="320" t="str">
        <f>IF(Y$26="○","○","")</f>
        <v/>
      </c>
      <c r="Y27" s="312"/>
      <c r="Z27" s="313"/>
      <c r="AA27" s="313"/>
      <c r="AB27" s="313"/>
      <c r="AC27" s="313"/>
      <c r="AD27" s="313"/>
      <c r="AE27" s="313"/>
      <c r="AF27" s="313"/>
      <c r="AG27" s="313"/>
      <c r="AH27" s="313"/>
      <c r="AI27" s="313"/>
      <c r="AJ27" s="315"/>
      <c r="AL27" s="350">
        <f t="shared" si="10"/>
        <v>0</v>
      </c>
      <c r="AM27" s="351"/>
      <c r="AN27" s="292"/>
      <c r="AO27" s="351"/>
      <c r="AP27" s="307">
        <f t="shared" si="11"/>
        <v>0</v>
      </c>
      <c r="AQ27" s="308" t="str">
        <f t="shared" si="5"/>
        <v>○</v>
      </c>
      <c r="AS27" s="356" t="str">
        <f>IF(AL27&gt;0,"該当","")</f>
        <v/>
      </c>
    </row>
    <row r="28" spans="2:48" ht="26.25" customHeight="1" thickBot="1">
      <c r="B28" s="348"/>
      <c r="C28" s="348"/>
      <c r="D28" s="349" t="s">
        <v>83</v>
      </c>
      <c r="E28" s="19" t="s">
        <v>73</v>
      </c>
      <c r="F28" s="302"/>
      <c r="G28" s="320" t="str">
        <f>IF($Z$9="○","○","")</f>
        <v/>
      </c>
      <c r="H28" s="320" t="str">
        <f>IF($Z$10="○","○","")</f>
        <v/>
      </c>
      <c r="I28" s="320" t="str">
        <f>IF($Z$11="○","○","")</f>
        <v/>
      </c>
      <c r="J28" s="320" t="str">
        <f>IF($Z$12="○","○","")</f>
        <v/>
      </c>
      <c r="K28" s="320" t="str">
        <f>IF($Z$13="○","○","")</f>
        <v/>
      </c>
      <c r="L28" s="320" t="str">
        <f>IF($Z$14="○","○","")</f>
        <v/>
      </c>
      <c r="M28" s="320" t="str">
        <f>IF($Z$15="○","○","")</f>
        <v/>
      </c>
      <c r="N28" s="320" t="str">
        <f>IF($Z$16="○","○","")</f>
        <v/>
      </c>
      <c r="O28" s="320" t="str">
        <f>IF($Z$17="○","○","")</f>
        <v/>
      </c>
      <c r="P28" s="320" t="str">
        <f>IF($Z$18="○","○","")</f>
        <v/>
      </c>
      <c r="Q28" s="314"/>
      <c r="R28" s="320" t="str">
        <f>IF($Z$20="○","○","")</f>
        <v/>
      </c>
      <c r="S28" s="320" t="str">
        <f>IF($Z$21="○","○","")</f>
        <v/>
      </c>
      <c r="T28" s="320" t="str">
        <f>IF($Z$22="○","○","")</f>
        <v/>
      </c>
      <c r="U28" s="314"/>
      <c r="V28" s="311" t="str">
        <f>IF(Z$24="○","○","")</f>
        <v/>
      </c>
      <c r="W28" s="320" t="str">
        <f>IF(Z$25="○","○","")</f>
        <v/>
      </c>
      <c r="X28" s="320" t="str">
        <f>IF(Z$26="○","○","")</f>
        <v/>
      </c>
      <c r="Y28" s="320" t="str">
        <f>IF(Z$27="○","○","")</f>
        <v/>
      </c>
      <c r="Z28" s="312"/>
      <c r="AA28" s="313"/>
      <c r="AB28" s="313"/>
      <c r="AC28" s="313"/>
      <c r="AD28" s="313"/>
      <c r="AE28" s="313"/>
      <c r="AF28" s="313"/>
      <c r="AG28" s="313"/>
      <c r="AH28" s="313"/>
      <c r="AI28" s="313"/>
      <c r="AJ28" s="315"/>
      <c r="AL28" s="350">
        <f t="shared" si="10"/>
        <v>0</v>
      </c>
      <c r="AM28" s="351"/>
      <c r="AN28" s="292"/>
      <c r="AO28" s="351"/>
      <c r="AP28" s="307">
        <f t="shared" si="11"/>
        <v>0</v>
      </c>
      <c r="AQ28" s="308" t="str">
        <f t="shared" si="5"/>
        <v>○</v>
      </c>
      <c r="AS28" s="2395" t="s">
        <v>1370</v>
      </c>
      <c r="AT28" s="2396"/>
      <c r="AU28" s="2396"/>
      <c r="AV28" s="2397"/>
    </row>
    <row r="29" spans="2:48" ht="26.25" customHeight="1" thickBot="1">
      <c r="B29" s="348"/>
      <c r="C29" s="348"/>
      <c r="D29" s="349" t="s">
        <v>84</v>
      </c>
      <c r="E29" s="19" t="s">
        <v>73</v>
      </c>
      <c r="F29" s="302"/>
      <c r="G29" s="320" t="str">
        <f>IF($AA$9="○","○","")</f>
        <v/>
      </c>
      <c r="H29" s="320" t="str">
        <f>IF($AA$10="○","○","")</f>
        <v/>
      </c>
      <c r="I29" s="320" t="str">
        <f>IF($AA$11="○","○","")</f>
        <v/>
      </c>
      <c r="J29" s="320" t="str">
        <f>IF($AA$12="○","○","")</f>
        <v/>
      </c>
      <c r="K29" s="320" t="str">
        <f>IF($AA$13="○","○","")</f>
        <v/>
      </c>
      <c r="L29" s="320" t="str">
        <f>IF($AA$14="○","○","")</f>
        <v/>
      </c>
      <c r="M29" s="320" t="str">
        <f>IF($AA$15="○","○","")</f>
        <v/>
      </c>
      <c r="N29" s="320" t="str">
        <f>IF($AA$16="○","○","")</f>
        <v/>
      </c>
      <c r="O29" s="320" t="str">
        <f>IF($AA$17="○","○","")</f>
        <v/>
      </c>
      <c r="P29" s="320" t="str">
        <f>IF($AA$18="○","○","")</f>
        <v/>
      </c>
      <c r="Q29" s="314"/>
      <c r="R29" s="320" t="str">
        <f>IF($AA$20="○","○","")</f>
        <v/>
      </c>
      <c r="S29" s="320" t="str">
        <f>IF($AA$21="○","○","")</f>
        <v/>
      </c>
      <c r="T29" s="320" t="str">
        <f>IF($AA$22="○","○","")</f>
        <v/>
      </c>
      <c r="U29" s="314"/>
      <c r="V29" s="311" t="str">
        <f>IF(AA$24="○","○","")</f>
        <v/>
      </c>
      <c r="W29" s="320" t="str">
        <f>IF(AA$25="○","○","")</f>
        <v/>
      </c>
      <c r="X29" s="320" t="str">
        <f>IF(AA$26="○","○","")</f>
        <v/>
      </c>
      <c r="Y29" s="320" t="str">
        <f>IF(AA$27="○","○","")</f>
        <v/>
      </c>
      <c r="Z29" s="320" t="str">
        <f>IF(AA$28="○","○","")</f>
        <v/>
      </c>
      <c r="AA29" s="312"/>
      <c r="AB29" s="313"/>
      <c r="AC29" s="313"/>
      <c r="AD29" s="313"/>
      <c r="AE29" s="313"/>
      <c r="AF29" s="313"/>
      <c r="AG29" s="313"/>
      <c r="AH29" s="313"/>
      <c r="AI29" s="313"/>
      <c r="AJ29" s="315"/>
      <c r="AL29" s="350">
        <f t="shared" si="10"/>
        <v>0</v>
      </c>
      <c r="AM29" s="351"/>
      <c r="AN29" s="292"/>
      <c r="AO29" s="351"/>
      <c r="AP29" s="307">
        <f t="shared" si="11"/>
        <v>0</v>
      </c>
      <c r="AQ29" s="308" t="str">
        <f t="shared" si="5"/>
        <v>○</v>
      </c>
      <c r="AS29" s="309" t="s">
        <v>1363</v>
      </c>
      <c r="AT29" s="290" t="s">
        <v>1364</v>
      </c>
      <c r="AU29" s="290" t="s">
        <v>1365</v>
      </c>
      <c r="AV29" s="310" t="s">
        <v>1289</v>
      </c>
    </row>
    <row r="30" spans="2:48" ht="26.25" customHeight="1" thickBot="1">
      <c r="B30" s="348"/>
      <c r="C30" s="348"/>
      <c r="D30" s="349" t="s">
        <v>85</v>
      </c>
      <c r="E30" s="19" t="s">
        <v>73</v>
      </c>
      <c r="F30" s="321"/>
      <c r="G30" s="320" t="str">
        <f>IF($AB$9="○","○","")</f>
        <v/>
      </c>
      <c r="H30" s="320" t="str">
        <f>IF($AB$10="○","○","")</f>
        <v/>
      </c>
      <c r="I30" s="320" t="str">
        <f>IF($AB$11="○","○","")</f>
        <v/>
      </c>
      <c r="J30" s="320" t="str">
        <f>IF($AB$12="○","○","")</f>
        <v/>
      </c>
      <c r="K30" s="320" t="str">
        <f>IF($AB$13="○","○","")</f>
        <v/>
      </c>
      <c r="L30" s="320" t="str">
        <f>IF($AB$14="○","○","")</f>
        <v/>
      </c>
      <c r="M30" s="320" t="str">
        <f>IF($AB$15="○","○","")</f>
        <v/>
      </c>
      <c r="N30" s="320" t="str">
        <f>IF($AB$16="○","○","")</f>
        <v/>
      </c>
      <c r="O30" s="320" t="str">
        <f>IF($AB$17="○","○","")</f>
        <v/>
      </c>
      <c r="P30" s="320" t="str">
        <f>IF($AB$18="○","○","")</f>
        <v/>
      </c>
      <c r="Q30" s="314"/>
      <c r="R30" s="320" t="str">
        <f>IF($AB$20="○","○","")</f>
        <v/>
      </c>
      <c r="S30" s="320" t="str">
        <f>IF($AB$21="○","○","")</f>
        <v/>
      </c>
      <c r="T30" s="320" t="str">
        <f>IF($AB$22="○","○","")</f>
        <v/>
      </c>
      <c r="U30" s="314"/>
      <c r="V30" s="311" t="str">
        <f>IF(AB$24="○","○","")</f>
        <v/>
      </c>
      <c r="W30" s="320" t="str">
        <f>IF(AB$25="○","○","")</f>
        <v/>
      </c>
      <c r="X30" s="320" t="str">
        <f>IF(AB$26="○","○","")</f>
        <v/>
      </c>
      <c r="Y30" s="320" t="str">
        <f>IF(AB$27="○","○","")</f>
        <v/>
      </c>
      <c r="Z30" s="320" t="str">
        <f>IF(AB$28="○","○","")</f>
        <v/>
      </c>
      <c r="AA30" s="320" t="str">
        <f>IF(AB$29="○","○","")</f>
        <v/>
      </c>
      <c r="AB30" s="312"/>
      <c r="AC30" s="313"/>
      <c r="AD30" s="313"/>
      <c r="AE30" s="313"/>
      <c r="AF30" s="313"/>
      <c r="AG30" s="313"/>
      <c r="AH30" s="313"/>
      <c r="AI30" s="313"/>
      <c r="AJ30" s="315"/>
      <c r="AL30" s="350">
        <f t="shared" si="10"/>
        <v>0</v>
      </c>
      <c r="AM30" s="351"/>
      <c r="AN30" s="292"/>
      <c r="AO30" s="351"/>
      <c r="AP30" s="307">
        <f t="shared" si="11"/>
        <v>0</v>
      </c>
      <c r="AQ30" s="308" t="str">
        <f t="shared" si="5"/>
        <v>○</v>
      </c>
      <c r="AS30" s="353">
        <f>COUNTA(C24:C38)</f>
        <v>0</v>
      </c>
      <c r="AT30" s="354">
        <f>COUNTA(F24:F38)</f>
        <v>0</v>
      </c>
      <c r="AU30" s="355" t="str">
        <f>IFERROR(AS30/AT30,"")</f>
        <v/>
      </c>
      <c r="AV30" s="319" t="str">
        <f>IF(AU30&lt;=1/3,"○","×")</f>
        <v>×</v>
      </c>
    </row>
    <row r="31" spans="2:48" ht="26.25" customHeight="1" thickBot="1">
      <c r="B31" s="348"/>
      <c r="C31" s="348"/>
      <c r="D31" s="349" t="s">
        <v>86</v>
      </c>
      <c r="E31" s="19" t="s">
        <v>73</v>
      </c>
      <c r="F31" s="321"/>
      <c r="G31" s="320" t="str">
        <f>IF($AC$9="○","○","")</f>
        <v/>
      </c>
      <c r="H31" s="320" t="str">
        <f>IF($AC$10="○","○","")</f>
        <v/>
      </c>
      <c r="I31" s="320" t="str">
        <f>IF($AC$11="○","○","")</f>
        <v/>
      </c>
      <c r="J31" s="320" t="str">
        <f>IF($AC$12="○","○","")</f>
        <v/>
      </c>
      <c r="K31" s="320" t="str">
        <f>IF($AC$13="○","○","")</f>
        <v/>
      </c>
      <c r="L31" s="320" t="str">
        <f>IF($AC$14="○","○","")</f>
        <v/>
      </c>
      <c r="M31" s="320" t="str">
        <f>IF($AC$15="○","○","")</f>
        <v/>
      </c>
      <c r="N31" s="320" t="str">
        <f>IF($AC$16="○","○","")</f>
        <v/>
      </c>
      <c r="O31" s="320" t="str">
        <f>IF($AC$17="○","○","")</f>
        <v/>
      </c>
      <c r="P31" s="320" t="str">
        <f>IF($AC$18="○","○","")</f>
        <v/>
      </c>
      <c r="Q31" s="314"/>
      <c r="R31" s="320" t="str">
        <f>IF($AC$20="○","○","")</f>
        <v/>
      </c>
      <c r="S31" s="320" t="str">
        <f>IF($AC$21="○","○","")</f>
        <v/>
      </c>
      <c r="T31" s="320" t="str">
        <f>IF($AC$22="○","○","")</f>
        <v/>
      </c>
      <c r="U31" s="314"/>
      <c r="V31" s="311" t="str">
        <f>IF(AC$24="○","○","")</f>
        <v/>
      </c>
      <c r="W31" s="320" t="str">
        <f>IF(AC$25="○","○","")</f>
        <v/>
      </c>
      <c r="X31" s="320" t="str">
        <f>IF(AC$26="○","○","")</f>
        <v/>
      </c>
      <c r="Y31" s="320" t="str">
        <f>IF(AC$27="○","○","")</f>
        <v/>
      </c>
      <c r="Z31" s="320" t="str">
        <f>IF(AC$28="○","○","")</f>
        <v/>
      </c>
      <c r="AA31" s="320" t="str">
        <f>IF(AC$29="○","○","")</f>
        <v/>
      </c>
      <c r="AB31" s="320" t="str">
        <f>IF(AC$30="○","○","")</f>
        <v/>
      </c>
      <c r="AC31" s="312"/>
      <c r="AD31" s="313"/>
      <c r="AE31" s="313"/>
      <c r="AF31" s="313"/>
      <c r="AG31" s="313"/>
      <c r="AH31" s="313"/>
      <c r="AI31" s="313"/>
      <c r="AJ31" s="315"/>
      <c r="AL31" s="350">
        <f t="shared" si="10"/>
        <v>0</v>
      </c>
      <c r="AM31" s="351"/>
      <c r="AN31" s="292"/>
      <c r="AO31" s="351"/>
      <c r="AP31" s="307">
        <f t="shared" si="11"/>
        <v>0</v>
      </c>
      <c r="AQ31" s="308" t="str">
        <f t="shared" si="5"/>
        <v>○</v>
      </c>
      <c r="AS31" s="356" t="str">
        <f>IF(AL32&gt;0,"該当","")</f>
        <v/>
      </c>
    </row>
    <row r="32" spans="2:48" ht="26.25" customHeight="1" thickBot="1">
      <c r="B32" s="348"/>
      <c r="C32" s="348"/>
      <c r="D32" s="349" t="s">
        <v>87</v>
      </c>
      <c r="E32" s="19" t="s">
        <v>73</v>
      </c>
      <c r="F32" s="321"/>
      <c r="G32" s="320" t="str">
        <f>IF($AD$9="○","○","")</f>
        <v/>
      </c>
      <c r="H32" s="320" t="str">
        <f>IF($AD$10="○","○","")</f>
        <v/>
      </c>
      <c r="I32" s="320" t="str">
        <f>IF($AD$11="○","○","")</f>
        <v/>
      </c>
      <c r="J32" s="320" t="str">
        <f>IF($AD$12="○","○","")</f>
        <v/>
      </c>
      <c r="K32" s="320" t="str">
        <f>IF($AD$13="○","○","")</f>
        <v/>
      </c>
      <c r="L32" s="320" t="str">
        <f>IF($AD$14="○","○","")</f>
        <v/>
      </c>
      <c r="M32" s="320" t="str">
        <f>IF($AD$15="○","○","")</f>
        <v/>
      </c>
      <c r="N32" s="320" t="str">
        <f>IF($AD$16="○","○","")</f>
        <v/>
      </c>
      <c r="O32" s="320" t="str">
        <f>IF($AD$17="○","○","")</f>
        <v/>
      </c>
      <c r="P32" s="320" t="str">
        <f>IF($AD$18="○","○","")</f>
        <v/>
      </c>
      <c r="Q32" s="314"/>
      <c r="R32" s="320" t="str">
        <f>IF($AD$20="○","○","")</f>
        <v/>
      </c>
      <c r="S32" s="320" t="str">
        <f>IF($AD$21="○","○","")</f>
        <v/>
      </c>
      <c r="T32" s="320" t="str">
        <f>IF($AD$22="○","○","")</f>
        <v/>
      </c>
      <c r="U32" s="314"/>
      <c r="V32" s="311" t="str">
        <f>IF(AD$24="○","○","")</f>
        <v/>
      </c>
      <c r="W32" s="320" t="str">
        <f>IF(AD$25="○","○","")</f>
        <v/>
      </c>
      <c r="X32" s="320" t="str">
        <f>IF(AD$26="○","○","")</f>
        <v/>
      </c>
      <c r="Y32" s="320" t="str">
        <f>IF(AD$27="○","○","")</f>
        <v/>
      </c>
      <c r="Z32" s="320" t="str">
        <f>IF(AD$28="○","○","")</f>
        <v/>
      </c>
      <c r="AA32" s="320" t="str">
        <f>IF(AD$29="○","○","")</f>
        <v/>
      </c>
      <c r="AB32" s="320" t="str">
        <f>IF(AD$30="○","○","")</f>
        <v/>
      </c>
      <c r="AC32" s="320" t="str">
        <f>IF(AD$31="○","○","")</f>
        <v/>
      </c>
      <c r="AD32" s="312"/>
      <c r="AE32" s="313"/>
      <c r="AF32" s="313"/>
      <c r="AG32" s="313"/>
      <c r="AH32" s="313"/>
      <c r="AI32" s="313"/>
      <c r="AJ32" s="315"/>
      <c r="AL32" s="350">
        <f t="shared" si="10"/>
        <v>0</v>
      </c>
      <c r="AM32" s="351"/>
      <c r="AN32" s="292"/>
      <c r="AO32" s="351"/>
      <c r="AP32" s="307">
        <f t="shared" si="11"/>
        <v>0</v>
      </c>
      <c r="AQ32" s="308" t="str">
        <f t="shared" si="5"/>
        <v>○</v>
      </c>
      <c r="AS32" s="2395" t="s">
        <v>1371</v>
      </c>
      <c r="AT32" s="2396"/>
      <c r="AU32" s="2396"/>
      <c r="AV32" s="2397"/>
    </row>
    <row r="33" spans="2:48" ht="26.25" customHeight="1" thickBot="1">
      <c r="B33" s="348"/>
      <c r="C33" s="348"/>
      <c r="D33" s="357" t="s">
        <v>1372</v>
      </c>
      <c r="E33" s="19" t="s">
        <v>73</v>
      </c>
      <c r="F33" s="321"/>
      <c r="G33" s="320" t="str">
        <f>IF($AE$9="○","○","")</f>
        <v/>
      </c>
      <c r="H33" s="320" t="str">
        <f>IF($AE$10="○","○","")</f>
        <v/>
      </c>
      <c r="I33" s="320" t="str">
        <f>IF($AE$11="○","○","")</f>
        <v/>
      </c>
      <c r="J33" s="320" t="str">
        <f>IF($AE$12="○","○","")</f>
        <v/>
      </c>
      <c r="K33" s="320" t="str">
        <f>IF($AE$13="○","○","")</f>
        <v/>
      </c>
      <c r="L33" s="320" t="str">
        <f>IF($AE$14="○","○","")</f>
        <v/>
      </c>
      <c r="M33" s="320" t="str">
        <f>IF($AE$15="○","○","")</f>
        <v/>
      </c>
      <c r="N33" s="320" t="str">
        <f>IF($AE$16="○","○","")</f>
        <v/>
      </c>
      <c r="O33" s="320" t="str">
        <f>IF($AE$17="○","○","")</f>
        <v/>
      </c>
      <c r="P33" s="320" t="str">
        <f>IF($AE$18="○","○","")</f>
        <v/>
      </c>
      <c r="Q33" s="314"/>
      <c r="R33" s="320" t="str">
        <f>IF($AE$20="○","○","")</f>
        <v/>
      </c>
      <c r="S33" s="320" t="str">
        <f>IF($AE$21="○","○","")</f>
        <v/>
      </c>
      <c r="T33" s="320" t="str">
        <f>IF($AE$22="○","○","")</f>
        <v/>
      </c>
      <c r="U33" s="314"/>
      <c r="V33" s="311" t="str">
        <f>IF(AE$24="○","○","")</f>
        <v/>
      </c>
      <c r="W33" s="320" t="str">
        <f>IF(AE$25="○","○","")</f>
        <v/>
      </c>
      <c r="X33" s="320" t="str">
        <f>IF(AE$26="○","○","")</f>
        <v/>
      </c>
      <c r="Y33" s="320" t="str">
        <f>IF(AE$27="○","○","")</f>
        <v/>
      </c>
      <c r="Z33" s="320" t="str">
        <f>IF(AE$28="○","○","")</f>
        <v/>
      </c>
      <c r="AA33" s="320" t="str">
        <f>IF(AE$29="○","○","")</f>
        <v/>
      </c>
      <c r="AB33" s="320" t="str">
        <f>IF(AE$30="○","○","")</f>
        <v/>
      </c>
      <c r="AC33" s="320" t="str">
        <f>IF(AE$31="○","○","")</f>
        <v/>
      </c>
      <c r="AD33" s="320" t="str">
        <f>IF(AE$32="○","○","")</f>
        <v/>
      </c>
      <c r="AE33" s="312"/>
      <c r="AF33" s="313"/>
      <c r="AG33" s="313"/>
      <c r="AH33" s="313"/>
      <c r="AI33" s="313"/>
      <c r="AJ33" s="315"/>
      <c r="AL33" s="350">
        <f t="shared" si="10"/>
        <v>0</v>
      </c>
      <c r="AM33" s="351"/>
      <c r="AN33" s="292"/>
      <c r="AO33" s="351"/>
      <c r="AP33" s="307">
        <f t="shared" si="11"/>
        <v>0</v>
      </c>
      <c r="AQ33" s="308" t="str">
        <f t="shared" si="5"/>
        <v>○</v>
      </c>
      <c r="AS33" s="309" t="s">
        <v>1363</v>
      </c>
      <c r="AT33" s="290" t="s">
        <v>1364</v>
      </c>
      <c r="AU33" s="290" t="s">
        <v>1365</v>
      </c>
      <c r="AV33" s="310" t="s">
        <v>1289</v>
      </c>
    </row>
    <row r="34" spans="2:48" ht="26.25" customHeight="1" thickBot="1">
      <c r="B34" s="348"/>
      <c r="C34" s="348"/>
      <c r="D34" s="357" t="s">
        <v>1373</v>
      </c>
      <c r="E34" s="19" t="s">
        <v>73</v>
      </c>
      <c r="F34" s="321"/>
      <c r="G34" s="320" t="str">
        <f>IF($AF$9="○","○","")</f>
        <v/>
      </c>
      <c r="H34" s="320" t="str">
        <f>IF($AF$10="○","○","")</f>
        <v/>
      </c>
      <c r="I34" s="320" t="str">
        <f>IF($AF$11="○","○","")</f>
        <v/>
      </c>
      <c r="J34" s="320" t="str">
        <f>IF($AF$12="○","○","")</f>
        <v/>
      </c>
      <c r="K34" s="320" t="str">
        <f>IF($AF$13="○","○","")</f>
        <v/>
      </c>
      <c r="L34" s="320" t="str">
        <f>IF($AF$14="○","○","")</f>
        <v/>
      </c>
      <c r="M34" s="320" t="str">
        <f>IF($AF$15="○","○","")</f>
        <v/>
      </c>
      <c r="N34" s="320" t="str">
        <f>IF($AF16="○","○","")</f>
        <v/>
      </c>
      <c r="O34" s="320" t="str">
        <f>IF($AF$17="○","○","")</f>
        <v/>
      </c>
      <c r="P34" s="320" t="str">
        <f>IF($AF$18="○","○","")</f>
        <v/>
      </c>
      <c r="Q34" s="314"/>
      <c r="R34" s="320" t="str">
        <f>IF($AF$20="○","○","")</f>
        <v/>
      </c>
      <c r="S34" s="320" t="str">
        <f>IF($AF$21="○","○","")</f>
        <v/>
      </c>
      <c r="T34" s="320" t="str">
        <f>IF($AF$22="○","○","")</f>
        <v/>
      </c>
      <c r="U34" s="314"/>
      <c r="V34" s="311" t="str">
        <f>IF(AF$24="○","○","")</f>
        <v/>
      </c>
      <c r="W34" s="320" t="str">
        <f>IF(AF$25="○","○","")</f>
        <v/>
      </c>
      <c r="X34" s="320" t="str">
        <f>IF(AF$26="○","○","")</f>
        <v/>
      </c>
      <c r="Y34" s="320" t="str">
        <f>IF(AF$27="○","○","")</f>
        <v/>
      </c>
      <c r="Z34" s="320" t="str">
        <f>IF(AF$28="○","○","")</f>
        <v/>
      </c>
      <c r="AA34" s="320" t="str">
        <f>IF(AF$29="○","○","")</f>
        <v/>
      </c>
      <c r="AB34" s="320" t="str">
        <f>IF(AF$30="○","○","")</f>
        <v/>
      </c>
      <c r="AC34" s="320" t="str">
        <f>IF(AF$31="○","○","")</f>
        <v/>
      </c>
      <c r="AD34" s="320" t="str">
        <f>IF(AF$32="○","○","")</f>
        <v/>
      </c>
      <c r="AE34" s="320" t="str">
        <f>IF(AF$33="○","○","")</f>
        <v/>
      </c>
      <c r="AF34" s="312"/>
      <c r="AG34" s="313"/>
      <c r="AH34" s="313"/>
      <c r="AI34" s="313"/>
      <c r="AJ34" s="315"/>
      <c r="AL34" s="350">
        <f t="shared" si="10"/>
        <v>0</v>
      </c>
      <c r="AM34" s="351"/>
      <c r="AN34" s="292"/>
      <c r="AO34" s="351"/>
      <c r="AP34" s="307">
        <f t="shared" si="11"/>
        <v>0</v>
      </c>
      <c r="AQ34" s="308" t="str">
        <f t="shared" si="5"/>
        <v>○</v>
      </c>
      <c r="AS34" s="353">
        <f>COUNTA(B24:B38)</f>
        <v>0</v>
      </c>
      <c r="AT34" s="354">
        <f>COUNTA(F24:F38)</f>
        <v>0</v>
      </c>
      <c r="AU34" s="355" t="str">
        <f>IFERROR(AS34/AT34,"")</f>
        <v/>
      </c>
      <c r="AV34" s="319" t="str">
        <f>IF(AU34&lt;=1/2,"○","×")</f>
        <v>×</v>
      </c>
    </row>
    <row r="35" spans="2:48" ht="26.25" customHeight="1" thickBot="1">
      <c r="B35" s="348"/>
      <c r="C35" s="348"/>
      <c r="D35" s="357" t="s">
        <v>1374</v>
      </c>
      <c r="E35" s="19" t="s">
        <v>73</v>
      </c>
      <c r="F35" s="321"/>
      <c r="G35" s="320" t="str">
        <f>IF($AG$9="○","○","")</f>
        <v/>
      </c>
      <c r="H35" s="320" t="str">
        <f>IF($AG$10="○","○","")</f>
        <v/>
      </c>
      <c r="I35" s="320" t="str">
        <f>IF($AG$11="○","○","")</f>
        <v/>
      </c>
      <c r="J35" s="320" t="str">
        <f>IF($AG$12="○","○","")</f>
        <v/>
      </c>
      <c r="K35" s="320" t="str">
        <f>IF($AG$13="○","○","")</f>
        <v/>
      </c>
      <c r="L35" s="320" t="str">
        <f>IF($AG$14="○","○","")</f>
        <v/>
      </c>
      <c r="M35" s="320" t="str">
        <f>IF($AG$15="○","○","")</f>
        <v/>
      </c>
      <c r="N35" s="320" t="str">
        <f>IF($AG$16="○","○","")</f>
        <v/>
      </c>
      <c r="O35" s="320" t="str">
        <f>IF($AG$17="○","○","")</f>
        <v/>
      </c>
      <c r="P35" s="320" t="str">
        <f>IF($AG$18="○","○","")</f>
        <v/>
      </c>
      <c r="Q35" s="314"/>
      <c r="R35" s="320" t="str">
        <f>IF($AG$20="○","○","")</f>
        <v/>
      </c>
      <c r="S35" s="320" t="str">
        <f>IF($AG$21="○","○","")</f>
        <v/>
      </c>
      <c r="T35" s="320" t="str">
        <f>IF($AG$22="○","○","")</f>
        <v/>
      </c>
      <c r="U35" s="314"/>
      <c r="V35" s="311" t="str">
        <f>IF(AG$24="○","○","")</f>
        <v/>
      </c>
      <c r="W35" s="320" t="str">
        <f>IF(AG$25="○","○","")</f>
        <v/>
      </c>
      <c r="X35" s="320" t="str">
        <f>IF(AG$26="○","○","")</f>
        <v/>
      </c>
      <c r="Y35" s="320" t="str">
        <f>IF(AG$27="○","○","")</f>
        <v/>
      </c>
      <c r="Z35" s="320" t="str">
        <f>IF(AG$28="○","○","")</f>
        <v/>
      </c>
      <c r="AA35" s="320" t="str">
        <f>IF(AG$29="○","○","")</f>
        <v/>
      </c>
      <c r="AB35" s="320" t="str">
        <f>IF(AG$30="○","○","")</f>
        <v/>
      </c>
      <c r="AC35" s="320" t="str">
        <f>IF(AG$31="○","○","")</f>
        <v/>
      </c>
      <c r="AD35" s="320" t="str">
        <f>IF(AG$32="○","○","")</f>
        <v/>
      </c>
      <c r="AE35" s="320" t="str">
        <f>IF(AG$33="○","○","")</f>
        <v/>
      </c>
      <c r="AF35" s="320" t="str">
        <f>IF(AG$34="○","○","")</f>
        <v/>
      </c>
      <c r="AG35" s="312"/>
      <c r="AH35" s="313"/>
      <c r="AI35" s="313"/>
      <c r="AJ35" s="315"/>
      <c r="AL35" s="350">
        <f t="shared" si="10"/>
        <v>0</v>
      </c>
      <c r="AM35" s="351"/>
      <c r="AN35" s="292"/>
      <c r="AO35" s="351"/>
      <c r="AP35" s="307">
        <f t="shared" si="11"/>
        <v>0</v>
      </c>
      <c r="AQ35" s="308" t="str">
        <f t="shared" si="5"/>
        <v>○</v>
      </c>
    </row>
    <row r="36" spans="2:48" ht="26.25" customHeight="1" thickBot="1">
      <c r="B36" s="348"/>
      <c r="C36" s="348"/>
      <c r="D36" s="357" t="s">
        <v>1375</v>
      </c>
      <c r="E36" s="19" t="s">
        <v>73</v>
      </c>
      <c r="F36" s="321"/>
      <c r="G36" s="320" t="str">
        <f>IF($AH$9="○","○","")</f>
        <v/>
      </c>
      <c r="H36" s="320" t="str">
        <f>IF($AH$10="○","○","")</f>
        <v/>
      </c>
      <c r="I36" s="320" t="str">
        <f>IF($AH$11="○","○","")</f>
        <v/>
      </c>
      <c r="J36" s="320" t="str">
        <f>IF($AH$12="○","○","")</f>
        <v/>
      </c>
      <c r="K36" s="320" t="str">
        <f>IF($AH$13="○","○","")</f>
        <v/>
      </c>
      <c r="L36" s="320" t="str">
        <f>IF($AH$14="○","○","")</f>
        <v/>
      </c>
      <c r="M36" s="320" t="str">
        <f>IF($AH$15="○","○","")</f>
        <v/>
      </c>
      <c r="N36" s="320" t="str">
        <f>IF($AH$16="○","○","")</f>
        <v/>
      </c>
      <c r="O36" s="320" t="str">
        <f>IF($AH$17="○","○","")</f>
        <v/>
      </c>
      <c r="P36" s="320" t="str">
        <f>IF($AH$18="○","○","")</f>
        <v/>
      </c>
      <c r="Q36" s="314"/>
      <c r="R36" s="320" t="str">
        <f>IF($AH$20="○","○","")</f>
        <v/>
      </c>
      <c r="S36" s="320" t="str">
        <f>IF($AH$21="○","○","")</f>
        <v/>
      </c>
      <c r="T36" s="320" t="str">
        <f>IF($AH$22="○","○","")</f>
        <v/>
      </c>
      <c r="U36" s="314"/>
      <c r="V36" s="311" t="str">
        <f>IF(AH$24="○","○","")</f>
        <v/>
      </c>
      <c r="W36" s="320" t="str">
        <f>IF(AH$25="○","○","")</f>
        <v/>
      </c>
      <c r="X36" s="320" t="str">
        <f>IF(AH$26="○","○","")</f>
        <v/>
      </c>
      <c r="Y36" s="320" t="str">
        <f>IF(AH$27="○","○","")</f>
        <v/>
      </c>
      <c r="Z36" s="320" t="str">
        <f>IF(AH$28="○","○","")</f>
        <v/>
      </c>
      <c r="AA36" s="320" t="str">
        <f>IF(AH$29="○","○","")</f>
        <v/>
      </c>
      <c r="AB36" s="320" t="str">
        <f>IF(AH$30="○","○","")</f>
        <v/>
      </c>
      <c r="AC36" s="320" t="str">
        <f>IF(AH$31="○","○","")</f>
        <v/>
      </c>
      <c r="AD36" s="320" t="str">
        <f>IF(AH$32="○","○","")</f>
        <v/>
      </c>
      <c r="AE36" s="320" t="str">
        <f>IF(AH$33="○","○","")</f>
        <v/>
      </c>
      <c r="AF36" s="320" t="str">
        <f>IF(AH$34="○","○","")</f>
        <v/>
      </c>
      <c r="AG36" s="320" t="str">
        <f>IF(AH$35="○","○","")</f>
        <v/>
      </c>
      <c r="AH36" s="312"/>
      <c r="AI36" s="313"/>
      <c r="AJ36" s="315"/>
      <c r="AL36" s="350">
        <f t="shared" si="10"/>
        <v>0</v>
      </c>
      <c r="AM36" s="351"/>
      <c r="AN36" s="292"/>
      <c r="AO36" s="351"/>
      <c r="AP36" s="307">
        <f t="shared" si="11"/>
        <v>0</v>
      </c>
      <c r="AQ36" s="308" t="str">
        <f t="shared" si="5"/>
        <v>○</v>
      </c>
    </row>
    <row r="37" spans="2:48" ht="26.25" customHeight="1" thickBot="1">
      <c r="B37" s="348"/>
      <c r="C37" s="348"/>
      <c r="D37" s="357" t="s">
        <v>1376</v>
      </c>
      <c r="E37" s="19" t="s">
        <v>73</v>
      </c>
      <c r="F37" s="321"/>
      <c r="G37" s="320" t="str">
        <f>IF($AI$9="○","○","")</f>
        <v/>
      </c>
      <c r="H37" s="320" t="str">
        <f>IF($AI$10="○","○","")</f>
        <v/>
      </c>
      <c r="I37" s="320" t="str">
        <f>IF($AI$11="○","○","")</f>
        <v/>
      </c>
      <c r="J37" s="320" t="str">
        <f>IF($AI$12="○","○","")</f>
        <v/>
      </c>
      <c r="K37" s="320" t="str">
        <f>IF($AI$13="○","○","")</f>
        <v/>
      </c>
      <c r="L37" s="320" t="str">
        <f>IF($AI$14="○","○","")</f>
        <v/>
      </c>
      <c r="M37" s="320" t="str">
        <f>IF($AI$15="○","○","")</f>
        <v/>
      </c>
      <c r="N37" s="320" t="str">
        <f>IF($AI$16="○","○","")</f>
        <v/>
      </c>
      <c r="O37" s="320" t="str">
        <f>IF($AI$17="○","○","")</f>
        <v/>
      </c>
      <c r="P37" s="320" t="str">
        <f>IF($AI18="○","○","")</f>
        <v/>
      </c>
      <c r="Q37" s="314"/>
      <c r="R37" s="320" t="str">
        <f>IF($AI$20="○","○","")</f>
        <v/>
      </c>
      <c r="S37" s="320" t="str">
        <f>IF($AI$21="○","○","")</f>
        <v/>
      </c>
      <c r="T37" s="320" t="str">
        <f>IF($AI$22="○","○","")</f>
        <v/>
      </c>
      <c r="U37" s="314"/>
      <c r="V37" s="311" t="str">
        <f>IF(AI$24="○","○","")</f>
        <v/>
      </c>
      <c r="W37" s="320" t="str">
        <f>IF(AI$25="○","○","")</f>
        <v/>
      </c>
      <c r="X37" s="320" t="str">
        <f>IF(AI$26="○","○","")</f>
        <v/>
      </c>
      <c r="Y37" s="320" t="str">
        <f>IF(AI$27="○","○","")</f>
        <v/>
      </c>
      <c r="Z37" s="320" t="str">
        <f>IF(AI$28="○","○","")</f>
        <v/>
      </c>
      <c r="AA37" s="320" t="str">
        <f>IF(AI$29="○","○","")</f>
        <v/>
      </c>
      <c r="AB37" s="320" t="str">
        <f>IF(AI$30="○","○","")</f>
        <v/>
      </c>
      <c r="AC37" s="320" t="str">
        <f>IF(AI$31="○","○","")</f>
        <v/>
      </c>
      <c r="AD37" s="320" t="str">
        <f>IF(AI$32="○","○","")</f>
        <v/>
      </c>
      <c r="AE37" s="320" t="str">
        <f>IF(AI$33="○","○","")</f>
        <v/>
      </c>
      <c r="AF37" s="320" t="str">
        <f>IF(AI$34="○","○","")</f>
        <v/>
      </c>
      <c r="AG37" s="320" t="str">
        <f>IF(AI$35="○","○","")</f>
        <v/>
      </c>
      <c r="AH37" s="320" t="str">
        <f>IF(AI$36="○","○","")</f>
        <v/>
      </c>
      <c r="AI37" s="312"/>
      <c r="AJ37" s="315"/>
      <c r="AL37" s="350">
        <f t="shared" si="10"/>
        <v>0</v>
      </c>
      <c r="AM37" s="351"/>
      <c r="AN37" s="292"/>
      <c r="AO37" s="351"/>
      <c r="AP37" s="307">
        <f t="shared" si="11"/>
        <v>0</v>
      </c>
      <c r="AQ37" s="308" t="str">
        <f t="shared" si="5"/>
        <v>○</v>
      </c>
    </row>
    <row r="38" spans="2:48" ht="26.25" customHeight="1" thickBot="1">
      <c r="B38" s="348"/>
      <c r="C38" s="348"/>
      <c r="D38" s="357" t="s">
        <v>1377</v>
      </c>
      <c r="E38" s="19" t="s">
        <v>73</v>
      </c>
      <c r="F38" s="321"/>
      <c r="G38" s="320" t="str">
        <f>IF($AJ$9="○","○","")</f>
        <v/>
      </c>
      <c r="H38" s="320" t="str">
        <f>IF($AJ$10="○","○","")</f>
        <v/>
      </c>
      <c r="I38" s="320" t="str">
        <f>IF($AJ$11="○","○","")</f>
        <v/>
      </c>
      <c r="J38" s="320" t="str">
        <f>IF($AJ$12="○","○","")</f>
        <v/>
      </c>
      <c r="K38" s="320" t="str">
        <f>IF($AJ$13="○","○","")</f>
        <v/>
      </c>
      <c r="L38" s="320" t="str">
        <f>IF($AJ$14="○","○","")</f>
        <v/>
      </c>
      <c r="M38" s="320" t="str">
        <f>IF($AJ$15="○","○","")</f>
        <v/>
      </c>
      <c r="N38" s="320" t="str">
        <f>IF($AJ$16="○","○","")</f>
        <v/>
      </c>
      <c r="O38" s="320" t="str">
        <f>IF($AJ$17="○","○","")</f>
        <v/>
      </c>
      <c r="P38" s="320" t="str">
        <f>IF($AJ$18="○","○","")</f>
        <v/>
      </c>
      <c r="Q38" s="341"/>
      <c r="R38" s="320" t="str">
        <f>IF($AJ$20="○","○","")</f>
        <v/>
      </c>
      <c r="S38" s="320" t="str">
        <f>IF($AJ$21="○","○","")</f>
        <v/>
      </c>
      <c r="T38" s="320" t="str">
        <f>IF($AJ$22="○","○","")</f>
        <v/>
      </c>
      <c r="U38" s="341"/>
      <c r="V38" s="322" t="str">
        <f>IF(AJ$24="○","○","")</f>
        <v/>
      </c>
      <c r="W38" s="323" t="str">
        <f>IF(AJ$25="○","○","")</f>
        <v/>
      </c>
      <c r="X38" s="323" t="str">
        <f>IF(AJ$26="○","○","")</f>
        <v/>
      </c>
      <c r="Y38" s="323" t="str">
        <f>IF(AJ$27="○","○","")</f>
        <v/>
      </c>
      <c r="Z38" s="323" t="str">
        <f>IF(AJ$28="○","○","")</f>
        <v/>
      </c>
      <c r="AA38" s="323" t="str">
        <f>IF(AJ$29="○","○","")</f>
        <v/>
      </c>
      <c r="AB38" s="323" t="str">
        <f>IF(AJ$30="○","○","")</f>
        <v/>
      </c>
      <c r="AC38" s="323" t="str">
        <f>IF(AJ$31="○","○","")</f>
        <v/>
      </c>
      <c r="AD38" s="323" t="str">
        <f>IF(AJ$32="○","○","")</f>
        <v/>
      </c>
      <c r="AE38" s="323" t="str">
        <f>IF(AJ$33="○","○","")</f>
        <v/>
      </c>
      <c r="AF38" s="323" t="str">
        <f>IF(AJ$34="○","○","")</f>
        <v/>
      </c>
      <c r="AG38" s="323" t="str">
        <f>IF(AJ$35="○","○","")</f>
        <v/>
      </c>
      <c r="AH38" s="323" t="str">
        <f>IF(AJ$36="○","○","")</f>
        <v/>
      </c>
      <c r="AI38" s="323" t="str">
        <f>IF(AJ$37="○","○","")</f>
        <v/>
      </c>
      <c r="AJ38" s="358"/>
      <c r="AL38" s="350">
        <f t="shared" si="10"/>
        <v>0</v>
      </c>
      <c r="AM38" s="351"/>
      <c r="AN38" s="292"/>
      <c r="AO38" s="351"/>
      <c r="AP38" s="307">
        <f t="shared" si="11"/>
        <v>0</v>
      </c>
      <c r="AQ38" s="308" t="str">
        <f t="shared" si="5"/>
        <v>○</v>
      </c>
    </row>
    <row r="39" spans="2:48" ht="10.5" customHeight="1"/>
    <row r="40" spans="2:48" ht="21.95" customHeight="1">
      <c r="D40" s="628" t="s">
        <v>1778</v>
      </c>
      <c r="E40" s="171"/>
    </row>
    <row r="41" spans="2:48" ht="21.95" customHeight="1">
      <c r="D41" s="171"/>
      <c r="E41" s="171" t="s">
        <v>1378</v>
      </c>
    </row>
    <row r="42" spans="2:48" ht="10.5" customHeight="1" thickBot="1">
      <c r="L42" s="2379" t="s">
        <v>1379</v>
      </c>
      <c r="M42" s="823"/>
      <c r="N42" s="823"/>
      <c r="O42" s="1759"/>
      <c r="P42" s="1760"/>
      <c r="Q42" s="2381" t="s">
        <v>1380</v>
      </c>
      <c r="R42" s="2382"/>
      <c r="S42" s="2382"/>
      <c r="T42" s="2382"/>
      <c r="U42" s="2382"/>
      <c r="V42" s="2382"/>
      <c r="W42" s="2382"/>
      <c r="X42" s="2382"/>
      <c r="Y42" s="2382"/>
      <c r="Z42" s="2382"/>
      <c r="AA42" s="2382"/>
      <c r="AB42" s="2382"/>
      <c r="AC42" s="2382"/>
      <c r="AD42" s="2382"/>
      <c r="AE42" s="2382"/>
      <c r="AF42" s="1974"/>
      <c r="AG42" s="360"/>
      <c r="AH42" s="360"/>
      <c r="AI42" s="360"/>
      <c r="AJ42" s="360"/>
    </row>
    <row r="43" spans="2:48" ht="27" customHeight="1" thickBot="1">
      <c r="F43" s="175"/>
      <c r="G43" s="16" t="s">
        <v>52</v>
      </c>
      <c r="H43" s="16" t="s">
        <v>53</v>
      </c>
      <c r="I43" s="16" t="s">
        <v>54</v>
      </c>
      <c r="J43" s="178"/>
      <c r="L43" s="1087"/>
      <c r="M43" s="944"/>
      <c r="N43" s="944"/>
      <c r="O43" s="1674"/>
      <c r="P43" s="2380"/>
      <c r="Q43" s="2383"/>
      <c r="R43" s="2384"/>
      <c r="S43" s="2384"/>
      <c r="T43" s="2384"/>
      <c r="U43" s="2384"/>
      <c r="V43" s="2384"/>
      <c r="W43" s="2384"/>
      <c r="X43" s="2384"/>
      <c r="Y43" s="2384"/>
      <c r="Z43" s="2384"/>
      <c r="AA43" s="2384"/>
      <c r="AB43" s="2384"/>
      <c r="AC43" s="2384"/>
      <c r="AD43" s="2384"/>
      <c r="AE43" s="2384"/>
      <c r="AF43" s="2385"/>
      <c r="AG43" s="360"/>
      <c r="AH43" s="360"/>
      <c r="AI43" s="360"/>
      <c r="AJ43" s="360"/>
      <c r="AK43" s="3"/>
      <c r="AP43" s="3"/>
    </row>
    <row r="44" spans="2:48" ht="27" customHeight="1" thickBot="1">
      <c r="F44" s="176" t="s">
        <v>88</v>
      </c>
      <c r="G44" s="361"/>
      <c r="H44" s="15"/>
      <c r="I44" s="17" t="s">
        <v>72</v>
      </c>
      <c r="J44" s="99"/>
      <c r="L44" s="362"/>
      <c r="N44" s="363" t="s">
        <v>695</v>
      </c>
      <c r="O44" s="359"/>
      <c r="P44" s="64"/>
      <c r="Q44" s="364"/>
      <c r="R44" s="2386" t="s">
        <v>690</v>
      </c>
      <c r="S44" s="2387"/>
      <c r="T44" s="2387"/>
      <c r="U44" s="2387"/>
      <c r="V44" s="2387"/>
      <c r="W44" s="2387"/>
      <c r="X44" s="2387"/>
      <c r="Y44" s="2387"/>
      <c r="Z44" s="2387"/>
      <c r="AA44" s="2387"/>
      <c r="AB44" s="2388"/>
      <c r="AC44" s="365"/>
      <c r="AD44" s="360"/>
      <c r="AE44" s="360"/>
      <c r="AF44" s="360"/>
      <c r="AG44" s="360"/>
      <c r="AH44" s="360"/>
      <c r="AI44" s="360"/>
      <c r="AJ44" s="360"/>
      <c r="AK44" s="3"/>
      <c r="AL44" s="3"/>
      <c r="AM44" s="3"/>
      <c r="AN44" s="3"/>
      <c r="AO44" s="3"/>
      <c r="AP44" s="3"/>
    </row>
    <row r="45" spans="2:48" ht="27" customHeight="1" thickBot="1">
      <c r="F45" s="176" t="s">
        <v>1381</v>
      </c>
      <c r="G45" s="366"/>
      <c r="H45" s="361"/>
      <c r="I45" s="17"/>
      <c r="J45" s="99"/>
      <c r="K45" s="99"/>
      <c r="L45" s="367"/>
      <c r="N45" s="368" t="s">
        <v>1382</v>
      </c>
      <c r="O45" s="83"/>
      <c r="P45" s="83"/>
      <c r="Q45" s="369"/>
      <c r="R45" s="2389" t="s">
        <v>691</v>
      </c>
      <c r="S45" s="2390"/>
      <c r="T45" s="2390"/>
      <c r="U45" s="2390"/>
      <c r="V45" s="2390"/>
      <c r="W45" s="2390"/>
      <c r="X45" s="2390"/>
      <c r="Y45" s="2390"/>
      <c r="Z45" s="2390"/>
      <c r="AA45" s="2390"/>
      <c r="AB45" s="2391"/>
      <c r="AC45" s="365"/>
      <c r="AD45" s="360"/>
      <c r="AE45" s="360"/>
      <c r="AF45" s="360"/>
      <c r="AG45" s="360"/>
      <c r="AH45" s="360"/>
      <c r="AI45" s="360"/>
      <c r="AJ45" s="360"/>
      <c r="AK45" s="3"/>
      <c r="AL45" s="3"/>
      <c r="AM45" s="3"/>
      <c r="AN45" s="3"/>
      <c r="AO45" s="3"/>
      <c r="AP45" s="3"/>
    </row>
    <row r="46" spans="2:48" ht="27" customHeight="1" thickBot="1">
      <c r="F46" s="176" t="s">
        <v>89</v>
      </c>
      <c r="G46" s="366" t="s">
        <v>72</v>
      </c>
      <c r="H46" s="370"/>
      <c r="I46" s="361"/>
      <c r="J46" s="99"/>
      <c r="K46" s="99"/>
      <c r="L46" s="367"/>
      <c r="M46" s="64"/>
      <c r="N46" s="64"/>
      <c r="O46" s="64"/>
      <c r="P46" s="64"/>
      <c r="Q46" s="369"/>
      <c r="R46" s="2389" t="s">
        <v>692</v>
      </c>
      <c r="S46" s="2390"/>
      <c r="T46" s="2390"/>
      <c r="U46" s="2390"/>
      <c r="V46" s="2390"/>
      <c r="W46" s="2390"/>
      <c r="X46" s="2390"/>
      <c r="Y46" s="2390"/>
      <c r="Z46" s="2390"/>
      <c r="AA46" s="2390"/>
      <c r="AB46" s="2391"/>
      <c r="AC46" s="365"/>
      <c r="AD46" s="360"/>
      <c r="AE46" s="360"/>
      <c r="AF46" s="360"/>
      <c r="AG46" s="360"/>
      <c r="AH46" s="360"/>
      <c r="AI46" s="360"/>
      <c r="AJ46" s="360"/>
      <c r="AK46" s="3"/>
      <c r="AL46" s="3"/>
      <c r="AM46" s="3"/>
      <c r="AN46" s="3"/>
      <c r="AO46" s="3"/>
      <c r="AP46" s="3"/>
    </row>
    <row r="47" spans="2:48" ht="27" customHeight="1">
      <c r="D47" s="3"/>
      <c r="E47" s="3"/>
      <c r="F47" s="3"/>
      <c r="G47" s="3"/>
      <c r="H47" s="3"/>
      <c r="I47" s="3"/>
      <c r="J47" s="177"/>
      <c r="K47" s="177"/>
      <c r="L47" s="365"/>
      <c r="M47" s="360"/>
      <c r="N47" s="360"/>
      <c r="O47" s="360"/>
      <c r="P47" s="360"/>
      <c r="Q47" s="371"/>
      <c r="R47" s="2389" t="s">
        <v>693</v>
      </c>
      <c r="S47" s="2390"/>
      <c r="T47" s="2390"/>
      <c r="U47" s="2390"/>
      <c r="V47" s="2390"/>
      <c r="W47" s="2390"/>
      <c r="X47" s="2390"/>
      <c r="Y47" s="2390"/>
      <c r="Z47" s="2390"/>
      <c r="AA47" s="2390"/>
      <c r="AB47" s="2391"/>
      <c r="AC47" s="365"/>
      <c r="AD47" s="360"/>
      <c r="AE47" s="360"/>
      <c r="AF47" s="360"/>
      <c r="AG47" s="360"/>
      <c r="AH47" s="360"/>
      <c r="AI47" s="360"/>
      <c r="AJ47" s="360"/>
      <c r="AK47" s="3"/>
      <c r="AL47" s="3"/>
      <c r="AM47" s="3"/>
      <c r="AN47" s="3"/>
      <c r="AO47" s="3"/>
      <c r="AP47" s="3"/>
    </row>
    <row r="48" spans="2:48" ht="27" customHeight="1">
      <c r="L48" s="372" t="s">
        <v>1383</v>
      </c>
      <c r="M48" s="373"/>
      <c r="N48" s="374"/>
      <c r="O48" s="374"/>
      <c r="P48" s="374"/>
      <c r="Q48" s="375"/>
      <c r="R48" s="2398" t="s">
        <v>694</v>
      </c>
      <c r="S48" s="2399"/>
      <c r="T48" s="2399"/>
      <c r="U48" s="2399"/>
      <c r="V48" s="2399"/>
      <c r="W48" s="2399"/>
      <c r="X48" s="2399"/>
      <c r="Y48" s="2399"/>
      <c r="Z48" s="2399"/>
      <c r="AA48" s="2399"/>
      <c r="AB48" s="2400"/>
      <c r="AC48" s="367"/>
      <c r="AD48" s="64"/>
      <c r="AE48" s="64"/>
      <c r="AF48" s="64"/>
      <c r="AG48" s="64"/>
      <c r="AH48" s="64"/>
      <c r="AI48" s="64"/>
      <c r="AJ48" s="64"/>
    </row>
    <row r="49" spans="4:19" ht="23.1" customHeight="1">
      <c r="D49" s="171" t="s">
        <v>681</v>
      </c>
    </row>
    <row r="50" spans="4:19" ht="21.95" customHeight="1">
      <c r="D50" s="171" t="s">
        <v>682</v>
      </c>
      <c r="O50" s="2375" t="s">
        <v>608</v>
      </c>
      <c r="P50" s="2376"/>
      <c r="Q50" s="2376"/>
      <c r="R50" s="2377"/>
      <c r="S50" s="2378"/>
    </row>
    <row r="51" spans="4:19" ht="12.95" customHeight="1"/>
  </sheetData>
  <mergeCells count="20">
    <mergeCell ref="AS8:AV8"/>
    <mergeCell ref="Z2:AA2"/>
    <mergeCell ref="AB2:AJ2"/>
    <mergeCell ref="AL6:AQ7"/>
    <mergeCell ref="AL8:AM8"/>
    <mergeCell ref="AN8:AO8"/>
    <mergeCell ref="AP8:AQ8"/>
    <mergeCell ref="B21:B23"/>
    <mergeCell ref="C21:C23"/>
    <mergeCell ref="AS24:AV24"/>
    <mergeCell ref="AS28:AV28"/>
    <mergeCell ref="R48:AB48"/>
    <mergeCell ref="AS32:AV32"/>
    <mergeCell ref="O50:S50"/>
    <mergeCell ref="L42:P43"/>
    <mergeCell ref="Q42:AF43"/>
    <mergeCell ref="R44:AB44"/>
    <mergeCell ref="R45:AB45"/>
    <mergeCell ref="R46:AB46"/>
    <mergeCell ref="R47:AB47"/>
  </mergeCells>
  <phoneticPr fontId="1"/>
  <dataValidations count="2">
    <dataValidation type="list" allowBlank="1" showInputMessage="1" showErrorMessage="1" sqref="B24:C38" xr:uid="{59849628-3093-4819-94A5-385590FEBAD9}">
      <formula1>"〇, "</formula1>
    </dataValidation>
    <dataValidation type="list" allowBlank="1" showInputMessage="1" showErrorMessage="1" sqref="V9:AJ18 V20:AJ22 AG24:AG34 AH24:AH35 AE24:AE32 AC30:AD30 X25:AD25 Y26:AD26 Z27:AD27 AA28:AD28 K10:P12 AF24:AF33 I10 J10:J11 L13:P13 M14:P14 N15:P15 H9:P9 O16:P16 P17 R9:T18 AD31 AB29:AD29 T20:T21 S20 W24:AD24 AI24:AI36 AJ24:AJ37" xr:uid="{344794E0-7607-40EE-A7A6-FBCE03DDDAD8}">
      <formula1>"○"</formula1>
    </dataValidation>
  </dataValidations>
  <hyperlinks>
    <hyperlink ref="O50" location="別紙１参考!A1" display="別紙１参考" xr:uid="{42F92B68-10F9-4416-B58B-DF77243305B0}"/>
    <hyperlink ref="O50:S50" location="別紙１参考!A1" display="別紙１参考" xr:uid="{C567F268-5958-4AA9-B4AD-816885AEA86A}"/>
  </hyperlinks>
  <printOptions horizontalCentered="1"/>
  <pageMargins left="0.11811023622047245" right="0.11811023622047245" top="0.35433070866141736" bottom="0.35433070866141736" header="0.31496062992125984" footer="0.31496062992125984"/>
  <pageSetup paperSize="8" scale="5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6C7CB-A29F-4D83-8928-DBB2BA17CD80}">
  <sheetPr codeName="Sheet5">
    <pageSetUpPr fitToPage="1"/>
  </sheetPr>
  <dimension ref="B1:B105"/>
  <sheetViews>
    <sheetView showGridLines="0" topLeftCell="A14" zoomScale="85" zoomScaleNormal="85" workbookViewId="0">
      <selection activeCell="B1" sqref="B1"/>
    </sheetView>
  </sheetViews>
  <sheetFormatPr defaultRowHeight="13.5"/>
  <cols>
    <col min="20" max="20" width="3.125" customWidth="1"/>
  </cols>
  <sheetData>
    <row r="1" spans="2:2" ht="27.95" customHeight="1">
      <c r="B1" s="275" t="s">
        <v>1279</v>
      </c>
    </row>
    <row r="105" ht="8.4499999999999993" customHeight="1"/>
  </sheetData>
  <sheetProtection sheet="1" objects="1" scenarios="1"/>
  <phoneticPr fontId="1"/>
  <pageMargins left="0.70866141732283472" right="0.70866141732283472" top="0.35433070866141736" bottom="0.15748031496062992" header="0.31496062992125984" footer="0.31496062992125984"/>
  <pageSetup paperSize="9" scale="79" fitToHeight="0" orientation="landscape" r:id="rId1"/>
  <rowBreaks count="2" manualBreakCount="2">
    <brk id="49" max="16383" man="1"/>
    <brk id="105"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568F4-C13D-453D-8381-1AAA4069086A}">
  <sheetPr codeName="Sheet6"/>
  <dimension ref="A2:G45"/>
  <sheetViews>
    <sheetView showGridLines="0" view="pageBreakPreview" topLeftCell="A4" zoomScaleNormal="100" zoomScaleSheetLayoutView="100" workbookViewId="0">
      <selection activeCell="A3" sqref="A3:D3"/>
    </sheetView>
  </sheetViews>
  <sheetFormatPr defaultColWidth="9" defaultRowHeight="13.5"/>
  <cols>
    <col min="1" max="1" width="2.875" style="24" customWidth="1"/>
    <col min="2" max="2" width="25.625" style="24" customWidth="1"/>
    <col min="3" max="4" width="20.625" style="24" customWidth="1"/>
    <col min="5" max="5" width="15.625" style="24" customWidth="1"/>
    <col min="6" max="16384" width="9" style="24"/>
  </cols>
  <sheetData>
    <row r="2" spans="1:5" ht="9" customHeight="1">
      <c r="A2" s="38"/>
    </row>
    <row r="3" spans="1:5" s="26" customFormat="1" ht="14.25">
      <c r="A3" s="773" t="str">
        <f>"別紙２　現金・預金内訳表（令和"&amp;調書!Y1&amp;"年3月31日現在）"</f>
        <v>別紙２　現金・預金内訳表（令和8年3月31日現在）</v>
      </c>
      <c r="B3" s="143"/>
      <c r="C3" s="143"/>
      <c r="D3" s="143"/>
    </row>
    <row r="4" spans="1:5" s="26" customFormat="1" ht="6.95" customHeight="1">
      <c r="A4" s="141"/>
    </row>
    <row r="5" spans="1:5">
      <c r="A5" s="79" t="s">
        <v>758</v>
      </c>
      <c r="B5" s="25"/>
      <c r="C5" s="25"/>
      <c r="D5" s="25"/>
      <c r="E5" s="25"/>
    </row>
    <row r="6" spans="1:5" ht="9.6" customHeight="1">
      <c r="A6" s="79"/>
      <c r="B6" s="25"/>
      <c r="C6" s="25"/>
      <c r="D6" s="25"/>
      <c r="E6" s="25"/>
    </row>
    <row r="7" spans="1:5" ht="17.45" customHeight="1">
      <c r="A7" s="79"/>
      <c r="B7" s="25"/>
      <c r="C7" s="230" t="s">
        <v>1021</v>
      </c>
      <c r="D7" s="2418">
        <v>0</v>
      </c>
      <c r="E7" s="1753"/>
    </row>
    <row r="8" spans="1:5" ht="8.4499999999999993" customHeight="1">
      <c r="A8" s="80"/>
      <c r="B8" s="25"/>
      <c r="C8" s="25"/>
      <c r="D8" s="25"/>
      <c r="E8" s="25"/>
    </row>
    <row r="9" spans="1:5" s="143" customFormat="1" ht="17.100000000000001" customHeight="1" thickBot="1">
      <c r="A9" s="142" t="s">
        <v>135</v>
      </c>
      <c r="B9" s="26"/>
      <c r="C9" s="26"/>
      <c r="D9" s="26"/>
      <c r="E9" s="26"/>
    </row>
    <row r="10" spans="1:5" ht="20.100000000000001" customHeight="1">
      <c r="A10" s="25"/>
      <c r="B10" s="37" t="s">
        <v>1779</v>
      </c>
      <c r="C10" s="36" t="s">
        <v>131</v>
      </c>
      <c r="D10" s="35" t="s">
        <v>130</v>
      </c>
      <c r="E10" s="25"/>
    </row>
    <row r="11" spans="1:5" ht="20.100000000000001" customHeight="1" thickBot="1">
      <c r="A11" s="25"/>
      <c r="B11" s="395"/>
      <c r="C11" s="396"/>
      <c r="D11" s="407" t="str">
        <f>IF(B11-C11=0,"0円",B11-C11)</f>
        <v>0円</v>
      </c>
      <c r="E11" s="25"/>
    </row>
    <row r="12" spans="1:5">
      <c r="A12" s="25"/>
      <c r="B12" s="25"/>
      <c r="C12" s="25"/>
      <c r="D12" s="25"/>
      <c r="E12" s="25"/>
    </row>
    <row r="13" spans="1:5" s="143" customFormat="1" ht="17.100000000000001" customHeight="1" thickBot="1">
      <c r="A13" s="142" t="s">
        <v>1022</v>
      </c>
      <c r="B13" s="26"/>
      <c r="C13" s="26"/>
      <c r="D13" s="26"/>
      <c r="E13" s="26"/>
    </row>
    <row r="14" spans="1:5" ht="20.100000000000001" customHeight="1">
      <c r="A14" s="25"/>
      <c r="B14" s="37" t="s">
        <v>133</v>
      </c>
      <c r="C14" s="36" t="s">
        <v>132</v>
      </c>
      <c r="D14" s="36" t="s">
        <v>131</v>
      </c>
      <c r="E14" s="35" t="s">
        <v>130</v>
      </c>
    </row>
    <row r="15" spans="1:5" ht="20.100000000000001" customHeight="1">
      <c r="A15" s="25"/>
      <c r="B15" s="397"/>
      <c r="C15" s="398"/>
      <c r="D15" s="398"/>
      <c r="E15" s="399" t="str">
        <f>IF(C15-D15=0,"0円",C15-D15)</f>
        <v>0円</v>
      </c>
    </row>
    <row r="16" spans="1:5" ht="20.100000000000001" customHeight="1">
      <c r="A16" s="25"/>
      <c r="B16" s="400"/>
      <c r="C16" s="401"/>
      <c r="D16" s="401"/>
      <c r="E16" s="399" t="str">
        <f t="shared" ref="E16:E25" si="0">IF(C16-D16=0,"0円",C16-D16)</f>
        <v>0円</v>
      </c>
    </row>
    <row r="17" spans="1:5" ht="20.100000000000001" customHeight="1">
      <c r="A17" s="25"/>
      <c r="B17" s="400"/>
      <c r="C17" s="401"/>
      <c r="D17" s="401"/>
      <c r="E17" s="399" t="str">
        <f t="shared" si="0"/>
        <v>0円</v>
      </c>
    </row>
    <row r="18" spans="1:5" ht="20.100000000000001" customHeight="1">
      <c r="A18" s="25"/>
      <c r="B18" s="400"/>
      <c r="C18" s="401"/>
      <c r="D18" s="401"/>
      <c r="E18" s="399" t="str">
        <f t="shared" si="0"/>
        <v>0円</v>
      </c>
    </row>
    <row r="19" spans="1:5" ht="20.100000000000001" customHeight="1">
      <c r="A19" s="25"/>
      <c r="B19" s="400"/>
      <c r="C19" s="401"/>
      <c r="D19" s="401"/>
      <c r="E19" s="399" t="str">
        <f t="shared" si="0"/>
        <v>0円</v>
      </c>
    </row>
    <row r="20" spans="1:5" ht="20.100000000000001" customHeight="1">
      <c r="A20" s="25"/>
      <c r="B20" s="400"/>
      <c r="C20" s="401"/>
      <c r="D20" s="401"/>
      <c r="E20" s="399" t="str">
        <f t="shared" si="0"/>
        <v>0円</v>
      </c>
    </row>
    <row r="21" spans="1:5" ht="20.100000000000001" customHeight="1">
      <c r="A21" s="25"/>
      <c r="B21" s="400"/>
      <c r="C21" s="401"/>
      <c r="D21" s="401"/>
      <c r="E21" s="399" t="str">
        <f t="shared" si="0"/>
        <v>0円</v>
      </c>
    </row>
    <row r="22" spans="1:5" ht="20.100000000000001" customHeight="1">
      <c r="A22" s="25"/>
      <c r="B22" s="400"/>
      <c r="C22" s="401"/>
      <c r="D22" s="401"/>
      <c r="E22" s="399" t="str">
        <f t="shared" si="0"/>
        <v>0円</v>
      </c>
    </row>
    <row r="23" spans="1:5" ht="20.100000000000001" customHeight="1">
      <c r="A23" s="25"/>
      <c r="B23" s="400"/>
      <c r="C23" s="401"/>
      <c r="D23" s="401"/>
      <c r="E23" s="399" t="str">
        <f t="shared" si="0"/>
        <v>0円</v>
      </c>
    </row>
    <row r="24" spans="1:5" ht="20.100000000000001" customHeight="1" thickBot="1">
      <c r="A24" s="25"/>
      <c r="B24" s="402"/>
      <c r="C24" s="403"/>
      <c r="D24" s="403"/>
      <c r="E24" s="404" t="str">
        <f t="shared" si="0"/>
        <v>0円</v>
      </c>
    </row>
    <row r="25" spans="1:5" ht="20.100000000000001" customHeight="1" thickTop="1">
      <c r="A25" s="25"/>
      <c r="B25" s="231"/>
      <c r="C25" s="581">
        <f>SUM(C15:C24)</f>
        <v>0</v>
      </c>
      <c r="D25" s="581">
        <f>SUM(D15:D24)</f>
        <v>0</v>
      </c>
      <c r="E25" s="405" t="str">
        <f t="shared" si="0"/>
        <v>0円</v>
      </c>
    </row>
    <row r="26" spans="1:5" ht="20.100000000000001" customHeight="1">
      <c r="A26" s="25"/>
      <c r="B26" s="30" t="s">
        <v>134</v>
      </c>
      <c r="C26" s="232"/>
      <c r="D26" s="401"/>
      <c r="E26" s="233"/>
    </row>
    <row r="27" spans="1:5" ht="20.100000000000001" customHeight="1" thickBot="1">
      <c r="A27" s="25"/>
      <c r="B27" s="28" t="s">
        <v>1780</v>
      </c>
      <c r="C27" s="406">
        <f>C25</f>
        <v>0</v>
      </c>
      <c r="D27" s="406">
        <f>D25+D26</f>
        <v>0</v>
      </c>
      <c r="E27" s="407" t="str">
        <f>IF(C27-D27=0,"0円",C27-D27)</f>
        <v>0円</v>
      </c>
    </row>
    <row r="28" spans="1:5" ht="15.95" customHeight="1">
      <c r="A28" s="25"/>
      <c r="B28" s="582" t="s">
        <v>1023</v>
      </c>
      <c r="C28" s="33"/>
      <c r="D28" s="33"/>
      <c r="E28" s="33"/>
    </row>
    <row r="29" spans="1:5" ht="15.95" customHeight="1">
      <c r="A29" s="25"/>
      <c r="B29" s="582" t="s">
        <v>1024</v>
      </c>
      <c r="C29" s="33"/>
      <c r="D29" s="33"/>
      <c r="E29" s="33"/>
    </row>
    <row r="30" spans="1:5" ht="20.100000000000001" customHeight="1">
      <c r="A30" s="25"/>
      <c r="B30" s="34"/>
      <c r="C30" s="33"/>
      <c r="D30" s="33"/>
      <c r="E30" s="33"/>
    </row>
    <row r="31" spans="1:5" s="143" customFormat="1" ht="17.100000000000001" customHeight="1" thickBot="1">
      <c r="A31" s="142" t="s">
        <v>1025</v>
      </c>
      <c r="B31" s="142"/>
      <c r="C31" s="142"/>
      <c r="D31" s="142"/>
      <c r="E31" s="142"/>
    </row>
    <row r="32" spans="1:5" ht="20.100000000000001" customHeight="1" thickBot="1">
      <c r="A32" s="25"/>
      <c r="B32" s="27" t="s">
        <v>133</v>
      </c>
      <c r="C32" s="32" t="s">
        <v>132</v>
      </c>
      <c r="D32" s="32" t="s">
        <v>131</v>
      </c>
      <c r="E32" s="31" t="s">
        <v>130</v>
      </c>
    </row>
    <row r="33" spans="1:7" ht="20.100000000000001" customHeight="1">
      <c r="A33" s="25"/>
      <c r="B33" s="408"/>
      <c r="C33" s="409"/>
      <c r="D33" s="409"/>
      <c r="E33" s="405" t="str">
        <f t="shared" ref="E33:E38" si="1">IF(C33-D33=0,"0円",C33-D33)</f>
        <v>0円</v>
      </c>
    </row>
    <row r="34" spans="1:7" ht="20.100000000000001" customHeight="1">
      <c r="A34" s="25"/>
      <c r="B34" s="400"/>
      <c r="C34" s="401"/>
      <c r="D34" s="401"/>
      <c r="E34" s="399" t="str">
        <f t="shared" si="1"/>
        <v>0円</v>
      </c>
    </row>
    <row r="35" spans="1:7" ht="20.100000000000001" customHeight="1">
      <c r="A35" s="25"/>
      <c r="B35" s="400"/>
      <c r="C35" s="401"/>
      <c r="D35" s="401"/>
      <c r="E35" s="399" t="str">
        <f t="shared" si="1"/>
        <v>0円</v>
      </c>
    </row>
    <row r="36" spans="1:7" ht="20.100000000000001" customHeight="1">
      <c r="A36" s="25"/>
      <c r="B36" s="400"/>
      <c r="C36" s="401"/>
      <c r="D36" s="401"/>
      <c r="E36" s="399" t="str">
        <f t="shared" si="1"/>
        <v>0円</v>
      </c>
    </row>
    <row r="37" spans="1:7" ht="20.100000000000001" customHeight="1">
      <c r="A37" s="25"/>
      <c r="B37" s="410"/>
      <c r="C37" s="401"/>
      <c r="D37" s="401"/>
      <c r="E37" s="399" t="str">
        <f t="shared" si="1"/>
        <v>0円</v>
      </c>
      <c r="G37" s="29"/>
    </row>
    <row r="38" spans="1:7" ht="20.100000000000001" customHeight="1" thickBot="1">
      <c r="A38" s="25"/>
      <c r="B38" s="28" t="s">
        <v>129</v>
      </c>
      <c r="C38" s="411">
        <f>SUM(C33:C37)</f>
        <v>0</v>
      </c>
      <c r="D38" s="411">
        <f>SUM(D33:D37)</f>
        <v>0</v>
      </c>
      <c r="E38" s="407" t="str">
        <f t="shared" si="1"/>
        <v>0円</v>
      </c>
    </row>
    <row r="39" spans="1:7">
      <c r="A39" s="25"/>
      <c r="B39" s="25"/>
      <c r="C39" s="25"/>
      <c r="D39" s="25"/>
      <c r="E39" s="25"/>
    </row>
    <row r="40" spans="1:7" s="143" customFormat="1" ht="17.100000000000001" customHeight="1" thickBot="1">
      <c r="A40" s="142" t="s">
        <v>1026</v>
      </c>
      <c r="B40" s="26"/>
      <c r="C40" s="26"/>
      <c r="D40" s="26"/>
      <c r="E40" s="26"/>
    </row>
    <row r="41" spans="1:7" ht="20.100000000000001" customHeight="1" thickBot="1">
      <c r="A41" s="25"/>
      <c r="B41" s="27" t="s">
        <v>1781</v>
      </c>
      <c r="C41" s="412">
        <f>B11+C27</f>
        <v>0</v>
      </c>
      <c r="D41" s="412">
        <f>C11+D27</f>
        <v>0</v>
      </c>
      <c r="E41" s="583" t="str">
        <f t="shared" ref="E41" si="2">IF(C41-D41=0,"0円",C41-D41)</f>
        <v>0円</v>
      </c>
    </row>
    <row r="42" spans="1:7">
      <c r="A42" s="25"/>
      <c r="B42" s="25"/>
      <c r="C42" s="25"/>
      <c r="D42" s="25"/>
      <c r="E42" s="25"/>
    </row>
    <row r="43" spans="1:7" s="143" customFormat="1" ht="17.100000000000001" customHeight="1" thickBot="1">
      <c r="A43" s="142" t="s">
        <v>128</v>
      </c>
      <c r="B43" s="26"/>
      <c r="C43" s="26"/>
      <c r="D43" s="26"/>
      <c r="E43" s="26"/>
    </row>
    <row r="44" spans="1:7" ht="56.1" customHeight="1" thickBot="1">
      <c r="A44" s="25"/>
      <c r="B44" s="2419"/>
      <c r="C44" s="2420"/>
      <c r="D44" s="2420"/>
      <c r="E44" s="2421"/>
    </row>
    <row r="45" spans="1:7" ht="10.5" customHeight="1">
      <c r="A45" s="2422"/>
      <c r="B45" s="2423"/>
      <c r="C45" s="2423"/>
      <c r="D45" s="2423"/>
      <c r="E45" s="2423"/>
    </row>
  </sheetData>
  <sheetProtection algorithmName="SHA-512" hashValue="tbfW2HMcPiUrD3jZtPkH+kpR5YNsE15XkPTkmHr812A5IrCQKkPEJLxQ87GwE8M2z47hpK681uER/DVujh3Wuw==" saltValue="2p0yOvEqItLAb955oMAWoA==" spinCount="100000" sheet="1" objects="1" scenarios="1"/>
  <mergeCells count="3">
    <mergeCell ref="D7:E7"/>
    <mergeCell ref="B44:E44"/>
    <mergeCell ref="A45:E45"/>
  </mergeCells>
  <phoneticPr fontId="1"/>
  <dataValidations count="1">
    <dataValidation imeMode="off" allowBlank="1" showInputMessage="1" showErrorMessage="1" sqref="B11:C11 C33:D37 D26 C15:D24" xr:uid="{20CD23AD-DF4C-4808-A869-89F8D8D6DAB4}"/>
  </dataValidations>
  <printOptions horizontalCentered="1"/>
  <pageMargins left="0.31496062992125984" right="0.31496062992125984" top="0.55118110236220474" bottom="0.15748031496062992"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50862-B576-4111-84CD-FBD12A5CEFE7}">
  <sheetPr codeName="Sheet7"/>
  <dimension ref="A1:P31"/>
  <sheetViews>
    <sheetView showGridLines="0" view="pageBreakPreview" zoomScale="85" zoomScaleNormal="100" zoomScaleSheetLayoutView="85" workbookViewId="0">
      <selection activeCell="O8" sqref="O8:P8"/>
    </sheetView>
  </sheetViews>
  <sheetFormatPr defaultRowHeight="13.5"/>
  <cols>
    <col min="1" max="6" width="5.5" customWidth="1"/>
    <col min="7" max="12" width="4.5" customWidth="1"/>
    <col min="13" max="13" width="13.625" customWidth="1"/>
    <col min="14" max="14" width="3.875" customWidth="1"/>
    <col min="15" max="15" width="13.625" customWidth="1"/>
    <col min="16" max="16" width="3.875" customWidth="1"/>
    <col min="17" max="19" width="5.5" customWidth="1"/>
  </cols>
  <sheetData>
    <row r="1" spans="1:16" ht="17.25">
      <c r="A1" s="145" t="s">
        <v>659</v>
      </c>
    </row>
    <row r="2" spans="1:16" ht="6" customHeight="1">
      <c r="A2" s="145"/>
    </row>
    <row r="3" spans="1:16" ht="14.25">
      <c r="A3" s="80" t="s">
        <v>1027</v>
      </c>
    </row>
    <row r="4" spans="1:16" ht="9.6" customHeight="1">
      <c r="A4" s="80"/>
    </row>
    <row r="5" spans="1:16" ht="17.45" customHeight="1">
      <c r="A5" s="80"/>
      <c r="L5" s="1" t="s">
        <v>1021</v>
      </c>
      <c r="M5" s="2428">
        <f>調書!Q9</f>
        <v>0</v>
      </c>
      <c r="N5" s="1752"/>
      <c r="O5" s="1753"/>
    </row>
    <row r="6" spans="1:16" ht="9.6" customHeight="1">
      <c r="A6" s="79"/>
    </row>
    <row r="7" spans="1:16" ht="14.25" thickBot="1">
      <c r="A7" s="77" t="s">
        <v>140</v>
      </c>
    </row>
    <row r="8" spans="1:16" ht="24" customHeight="1" thickBot="1">
      <c r="A8" s="2429" t="s">
        <v>141</v>
      </c>
      <c r="B8" s="2430"/>
      <c r="C8" s="2430"/>
      <c r="D8" s="2430"/>
      <c r="E8" s="2430"/>
      <c r="F8" s="2431"/>
      <c r="G8" s="2432" t="s">
        <v>142</v>
      </c>
      <c r="H8" s="2433"/>
      <c r="I8" s="2434"/>
      <c r="J8" s="2429" t="s">
        <v>143</v>
      </c>
      <c r="K8" s="2430"/>
      <c r="L8" s="2431"/>
      <c r="M8" s="2429" t="s">
        <v>144</v>
      </c>
      <c r="N8" s="2431"/>
      <c r="O8" s="2429" t="str">
        <f>"時価(R"&amp;調書!Y1&amp;".3.31)"</f>
        <v>時価(R8.3.31)</v>
      </c>
      <c r="P8" s="2431"/>
    </row>
    <row r="9" spans="1:16" ht="24" customHeight="1" thickBot="1">
      <c r="A9" s="2424"/>
      <c r="B9" s="2425"/>
      <c r="C9" s="2425"/>
      <c r="D9" s="2425"/>
      <c r="E9" s="2425"/>
      <c r="F9" s="2435"/>
      <c r="G9" s="413"/>
      <c r="H9" s="414"/>
      <c r="I9" s="415"/>
      <c r="J9" s="413"/>
      <c r="K9" s="414"/>
      <c r="L9" s="415"/>
      <c r="M9" s="387"/>
      <c r="N9" s="146" t="s">
        <v>120</v>
      </c>
      <c r="O9" s="387"/>
      <c r="P9" s="146" t="s">
        <v>120</v>
      </c>
    </row>
    <row r="10" spans="1:16" ht="24" customHeight="1" thickBot="1">
      <c r="A10" s="2424"/>
      <c r="B10" s="2425"/>
      <c r="C10" s="2425"/>
      <c r="D10" s="2425"/>
      <c r="E10" s="2426"/>
      <c r="F10" s="2427"/>
      <c r="G10" s="413"/>
      <c r="H10" s="414"/>
      <c r="I10" s="415"/>
      <c r="J10" s="413"/>
      <c r="K10" s="414"/>
      <c r="L10" s="415"/>
      <c r="M10" s="387"/>
      <c r="N10" s="146" t="s">
        <v>120</v>
      </c>
      <c r="O10" s="387"/>
      <c r="P10" s="146" t="s">
        <v>120</v>
      </c>
    </row>
    <row r="11" spans="1:16" ht="24" customHeight="1" thickBot="1">
      <c r="A11" s="2424"/>
      <c r="B11" s="2425"/>
      <c r="C11" s="2425"/>
      <c r="D11" s="2425"/>
      <c r="E11" s="2426"/>
      <c r="F11" s="2427"/>
      <c r="G11" s="413"/>
      <c r="H11" s="414"/>
      <c r="I11" s="415"/>
      <c r="J11" s="413"/>
      <c r="K11" s="414"/>
      <c r="L11" s="415"/>
      <c r="M11" s="387"/>
      <c r="N11" s="146" t="s">
        <v>120</v>
      </c>
      <c r="O11" s="387"/>
      <c r="P11" s="146" t="s">
        <v>120</v>
      </c>
    </row>
    <row r="12" spans="1:16" ht="24" customHeight="1" thickBot="1">
      <c r="A12" s="2424"/>
      <c r="B12" s="2425"/>
      <c r="C12" s="2425"/>
      <c r="D12" s="2425"/>
      <c r="E12" s="2426"/>
      <c r="F12" s="2427"/>
      <c r="G12" s="413"/>
      <c r="H12" s="414"/>
      <c r="I12" s="415"/>
      <c r="J12" s="413"/>
      <c r="K12" s="414"/>
      <c r="L12" s="415"/>
      <c r="M12" s="387"/>
      <c r="N12" s="146" t="s">
        <v>120</v>
      </c>
      <c r="O12" s="387"/>
      <c r="P12" s="146" t="s">
        <v>120</v>
      </c>
    </row>
    <row r="13" spans="1:16" ht="24" customHeight="1" thickBot="1">
      <c r="A13" s="2424"/>
      <c r="B13" s="2425"/>
      <c r="C13" s="2425"/>
      <c r="D13" s="2425"/>
      <c r="E13" s="2426"/>
      <c r="F13" s="2427"/>
      <c r="G13" s="413"/>
      <c r="H13" s="414"/>
      <c r="I13" s="415"/>
      <c r="J13" s="413"/>
      <c r="K13" s="414"/>
      <c r="L13" s="415"/>
      <c r="M13" s="387"/>
      <c r="N13" s="146" t="s">
        <v>120</v>
      </c>
      <c r="O13" s="387"/>
      <c r="P13" s="146" t="s">
        <v>120</v>
      </c>
    </row>
    <row r="14" spans="1:16" ht="24" customHeight="1" thickBot="1">
      <c r="A14" s="2424"/>
      <c r="B14" s="2425"/>
      <c r="C14" s="2425"/>
      <c r="D14" s="2425"/>
      <c r="E14" s="2426"/>
      <c r="F14" s="2427"/>
      <c r="G14" s="413"/>
      <c r="H14" s="414"/>
      <c r="I14" s="415"/>
      <c r="J14" s="413"/>
      <c r="K14" s="414"/>
      <c r="L14" s="415"/>
      <c r="M14" s="387"/>
      <c r="N14" s="146" t="s">
        <v>120</v>
      </c>
      <c r="O14" s="387"/>
      <c r="P14" s="146" t="s">
        <v>120</v>
      </c>
    </row>
    <row r="15" spans="1:16" ht="24" customHeight="1" thickBot="1">
      <c r="A15" s="391"/>
      <c r="B15" s="392"/>
      <c r="C15" s="392"/>
      <c r="D15" s="392"/>
      <c r="E15" s="393"/>
      <c r="F15" s="394"/>
      <c r="G15" s="413"/>
      <c r="H15" s="414"/>
      <c r="I15" s="415"/>
      <c r="J15" s="413"/>
      <c r="K15" s="414"/>
      <c r="L15" s="415"/>
      <c r="M15" s="387"/>
      <c r="N15" s="146" t="s">
        <v>120</v>
      </c>
      <c r="O15" s="387"/>
      <c r="P15" s="146" t="s">
        <v>120</v>
      </c>
    </row>
    <row r="16" spans="1:16" ht="24" customHeight="1" thickBot="1">
      <c r="A16" s="391"/>
      <c r="B16" s="392"/>
      <c r="C16" s="392"/>
      <c r="D16" s="392"/>
      <c r="E16" s="393"/>
      <c r="F16" s="394"/>
      <c r="G16" s="413"/>
      <c r="H16" s="414"/>
      <c r="I16" s="415"/>
      <c r="J16" s="413"/>
      <c r="K16" s="414"/>
      <c r="L16" s="415"/>
      <c r="M16" s="387"/>
      <c r="N16" s="146" t="s">
        <v>120</v>
      </c>
      <c r="O16" s="387"/>
      <c r="P16" s="146" t="s">
        <v>120</v>
      </c>
    </row>
    <row r="17" spans="1:16" ht="24" customHeight="1" thickBot="1">
      <c r="A17" s="2424"/>
      <c r="B17" s="2425"/>
      <c r="C17" s="2425"/>
      <c r="D17" s="2425"/>
      <c r="E17" s="2426"/>
      <c r="F17" s="2427"/>
      <c r="G17" s="413"/>
      <c r="H17" s="414"/>
      <c r="I17" s="415"/>
      <c r="J17" s="413"/>
      <c r="K17" s="414"/>
      <c r="L17" s="415"/>
      <c r="M17" s="387"/>
      <c r="N17" s="146" t="s">
        <v>120</v>
      </c>
      <c r="O17" s="387"/>
      <c r="P17" s="146" t="s">
        <v>120</v>
      </c>
    </row>
    <row r="18" spans="1:16" ht="24" customHeight="1" thickBot="1">
      <c r="A18" s="2424"/>
      <c r="B18" s="2425"/>
      <c r="C18" s="2425"/>
      <c r="D18" s="2425"/>
      <c r="E18" s="2426"/>
      <c r="F18" s="2427"/>
      <c r="G18" s="413"/>
      <c r="H18" s="414"/>
      <c r="I18" s="415"/>
      <c r="J18" s="413"/>
      <c r="K18" s="414"/>
      <c r="L18" s="415"/>
      <c r="M18" s="387"/>
      <c r="N18" s="146" t="s">
        <v>120</v>
      </c>
      <c r="O18" s="387"/>
      <c r="P18" s="146" t="s">
        <v>120</v>
      </c>
    </row>
    <row r="19" spans="1:16" ht="24" customHeight="1" thickBot="1">
      <c r="A19" s="2424"/>
      <c r="B19" s="2425"/>
      <c r="C19" s="2425"/>
      <c r="D19" s="2425"/>
      <c r="E19" s="2426"/>
      <c r="F19" s="2427"/>
      <c r="G19" s="413"/>
      <c r="H19" s="414"/>
      <c r="I19" s="415"/>
      <c r="J19" s="413"/>
      <c r="K19" s="414"/>
      <c r="L19" s="415"/>
      <c r="M19" s="387"/>
      <c r="N19" s="146" t="s">
        <v>120</v>
      </c>
      <c r="O19" s="387"/>
      <c r="P19" s="146" t="s">
        <v>120</v>
      </c>
    </row>
    <row r="20" spans="1:16" ht="24" customHeight="1" thickBot="1">
      <c r="A20" s="2424"/>
      <c r="B20" s="2425"/>
      <c r="C20" s="2425"/>
      <c r="D20" s="2425"/>
      <c r="E20" s="2426"/>
      <c r="F20" s="2427"/>
      <c r="G20" s="413"/>
      <c r="H20" s="414"/>
      <c r="I20" s="415"/>
      <c r="J20" s="413"/>
      <c r="K20" s="414"/>
      <c r="L20" s="415"/>
      <c r="M20" s="387"/>
      <c r="N20" s="146" t="s">
        <v>120</v>
      </c>
      <c r="O20" s="387"/>
      <c r="P20" s="146" t="s">
        <v>120</v>
      </c>
    </row>
    <row r="21" spans="1:16" ht="24" customHeight="1" thickBot="1">
      <c r="A21" s="2424"/>
      <c r="B21" s="2425"/>
      <c r="C21" s="2425"/>
      <c r="D21" s="2425"/>
      <c r="E21" s="2426"/>
      <c r="F21" s="2427"/>
      <c r="G21" s="413"/>
      <c r="H21" s="414"/>
      <c r="I21" s="415"/>
      <c r="J21" s="413"/>
      <c r="K21" s="414"/>
      <c r="L21" s="415"/>
      <c r="M21" s="387"/>
      <c r="N21" s="146" t="s">
        <v>120</v>
      </c>
      <c r="O21" s="387"/>
      <c r="P21" s="146" t="s">
        <v>120</v>
      </c>
    </row>
    <row r="22" spans="1:16" ht="24" customHeight="1" thickBot="1">
      <c r="A22" s="391"/>
      <c r="B22" s="392"/>
      <c r="C22" s="392"/>
      <c r="D22" s="392"/>
      <c r="E22" s="393"/>
      <c r="F22" s="394"/>
      <c r="G22" s="413"/>
      <c r="H22" s="414"/>
      <c r="I22" s="415"/>
      <c r="J22" s="413"/>
      <c r="K22" s="414"/>
      <c r="L22" s="415"/>
      <c r="M22" s="387"/>
      <c r="N22" s="146" t="s">
        <v>120</v>
      </c>
      <c r="O22" s="387"/>
      <c r="P22" s="146" t="s">
        <v>120</v>
      </c>
    </row>
    <row r="23" spans="1:16" ht="24" customHeight="1" thickBot="1">
      <c r="A23" s="391"/>
      <c r="B23" s="392"/>
      <c r="C23" s="392"/>
      <c r="D23" s="392"/>
      <c r="E23" s="393"/>
      <c r="F23" s="394"/>
      <c r="G23" s="413"/>
      <c r="H23" s="414"/>
      <c r="I23" s="415"/>
      <c r="J23" s="413"/>
      <c r="K23" s="414"/>
      <c r="L23" s="415"/>
      <c r="M23" s="387"/>
      <c r="N23" s="146" t="s">
        <v>120</v>
      </c>
      <c r="O23" s="387"/>
      <c r="P23" s="146" t="s">
        <v>120</v>
      </c>
    </row>
    <row r="24" spans="1:16" ht="24" customHeight="1" thickBot="1">
      <c r="A24" s="2424"/>
      <c r="B24" s="2425"/>
      <c r="C24" s="2425"/>
      <c r="D24" s="2425"/>
      <c r="E24" s="2426"/>
      <c r="F24" s="2427"/>
      <c r="G24" s="413"/>
      <c r="H24" s="414"/>
      <c r="I24" s="415"/>
      <c r="J24" s="413"/>
      <c r="K24" s="414"/>
      <c r="L24" s="415"/>
      <c r="M24" s="387"/>
      <c r="N24" s="146" t="s">
        <v>120</v>
      </c>
      <c r="O24" s="387"/>
      <c r="P24" s="146" t="s">
        <v>120</v>
      </c>
    </row>
    <row r="25" spans="1:16" ht="24" customHeight="1" thickBot="1">
      <c r="A25" s="2424"/>
      <c r="B25" s="2425"/>
      <c r="C25" s="2425"/>
      <c r="D25" s="2425"/>
      <c r="E25" s="2426"/>
      <c r="F25" s="2427"/>
      <c r="G25" s="413"/>
      <c r="H25" s="414"/>
      <c r="I25" s="415"/>
      <c r="J25" s="413"/>
      <c r="K25" s="414"/>
      <c r="L25" s="415"/>
      <c r="M25" s="387"/>
      <c r="N25" s="146" t="s">
        <v>120</v>
      </c>
      <c r="O25" s="387"/>
      <c r="P25" s="146" t="s">
        <v>120</v>
      </c>
    </row>
    <row r="26" spans="1:16" ht="24" customHeight="1" thickBot="1">
      <c r="A26" s="2424"/>
      <c r="B26" s="2425"/>
      <c r="C26" s="2425"/>
      <c r="D26" s="2425"/>
      <c r="E26" s="2426"/>
      <c r="F26" s="2427"/>
      <c r="G26" s="413"/>
      <c r="H26" s="414"/>
      <c r="I26" s="415"/>
      <c r="J26" s="413"/>
      <c r="K26" s="414"/>
      <c r="L26" s="415"/>
      <c r="M26" s="387"/>
      <c r="N26" s="146" t="s">
        <v>120</v>
      </c>
      <c r="O26" s="387"/>
      <c r="P26" s="146" t="s">
        <v>120</v>
      </c>
    </row>
    <row r="27" spans="1:16" ht="24" customHeight="1" thickBot="1">
      <c r="A27" s="2424"/>
      <c r="B27" s="2425"/>
      <c r="C27" s="2425"/>
      <c r="D27" s="2425"/>
      <c r="E27" s="2426"/>
      <c r="F27" s="2427"/>
      <c r="G27" s="413"/>
      <c r="H27" s="414"/>
      <c r="I27" s="415"/>
      <c r="J27" s="413"/>
      <c r="K27" s="414"/>
      <c r="L27" s="415"/>
      <c r="M27" s="387"/>
      <c r="N27" s="146" t="s">
        <v>120</v>
      </c>
      <c r="O27" s="387"/>
      <c r="P27" s="146" t="s">
        <v>120</v>
      </c>
    </row>
    <row r="28" spans="1:16" ht="24" customHeight="1" thickBot="1">
      <c r="A28" s="2424"/>
      <c r="B28" s="2425"/>
      <c r="C28" s="2425"/>
      <c r="D28" s="2425"/>
      <c r="E28" s="2426"/>
      <c r="F28" s="2427"/>
      <c r="G28" s="413"/>
      <c r="H28" s="414"/>
      <c r="I28" s="415"/>
      <c r="J28" s="413"/>
      <c r="K28" s="414"/>
      <c r="L28" s="415"/>
      <c r="M28" s="387"/>
      <c r="N28" s="146" t="s">
        <v>120</v>
      </c>
      <c r="O28" s="387"/>
      <c r="P28" s="146" t="s">
        <v>120</v>
      </c>
    </row>
    <row r="29" spans="1:16" ht="24" customHeight="1" thickBot="1">
      <c r="A29" s="2424"/>
      <c r="B29" s="2425"/>
      <c r="C29" s="2425"/>
      <c r="D29" s="2425"/>
      <c r="E29" s="2426"/>
      <c r="F29" s="2427"/>
      <c r="G29" s="413"/>
      <c r="H29" s="414"/>
      <c r="I29" s="415"/>
      <c r="J29" s="413"/>
      <c r="K29" s="414"/>
      <c r="L29" s="415"/>
      <c r="M29" s="387"/>
      <c r="N29" s="146" t="s">
        <v>120</v>
      </c>
      <c r="O29" s="387"/>
      <c r="P29" s="146" t="s">
        <v>120</v>
      </c>
    </row>
    <row r="30" spans="1:16" ht="24" customHeight="1" thickBot="1">
      <c r="A30" s="2424"/>
      <c r="B30" s="2425"/>
      <c r="C30" s="2425"/>
      <c r="D30" s="2425"/>
      <c r="E30" s="2426"/>
      <c r="F30" s="2427"/>
      <c r="G30" s="413"/>
      <c r="H30" s="414"/>
      <c r="I30" s="415"/>
      <c r="J30" s="413"/>
      <c r="K30" s="414"/>
      <c r="L30" s="415"/>
      <c r="M30" s="387"/>
      <c r="N30" s="146" t="s">
        <v>120</v>
      </c>
      <c r="O30" s="387"/>
      <c r="P30" s="146" t="s">
        <v>120</v>
      </c>
    </row>
    <row r="31" spans="1:16">
      <c r="A31" s="78" t="s">
        <v>385</v>
      </c>
    </row>
  </sheetData>
  <mergeCells count="24">
    <mergeCell ref="A30:F30"/>
    <mergeCell ref="A17:F17"/>
    <mergeCell ref="A18:F18"/>
    <mergeCell ref="A19:F19"/>
    <mergeCell ref="A20:F20"/>
    <mergeCell ref="A21:F21"/>
    <mergeCell ref="A24:F24"/>
    <mergeCell ref="A25:F25"/>
    <mergeCell ref="A26:F26"/>
    <mergeCell ref="A27:F27"/>
    <mergeCell ref="A28:F28"/>
    <mergeCell ref="A29:F29"/>
    <mergeCell ref="A14:F14"/>
    <mergeCell ref="M5:O5"/>
    <mergeCell ref="A8:F8"/>
    <mergeCell ref="G8:I8"/>
    <mergeCell ref="J8:L8"/>
    <mergeCell ref="M8:N8"/>
    <mergeCell ref="O8:P8"/>
    <mergeCell ref="A9:F9"/>
    <mergeCell ref="A10:F10"/>
    <mergeCell ref="A11:F11"/>
    <mergeCell ref="A12:F12"/>
    <mergeCell ref="A13:F13"/>
  </mergeCells>
  <phoneticPr fontId="1"/>
  <dataValidations count="1">
    <dataValidation imeMode="off" allowBlank="1" showInputMessage="1" showErrorMessage="1" sqref="G9:M30 O9:O30" xr:uid="{FF0C9079-FC96-4CE9-B86F-37A87764BACA}"/>
  </dataValidations>
  <printOptions horizontalCentered="1"/>
  <pageMargins left="0.11811023622047245" right="0.11811023622047245"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F16A3-27FC-491F-9B6E-60F73AD8B986}">
  <sheetPr codeName="Sheet8"/>
  <dimension ref="B2:Q134"/>
  <sheetViews>
    <sheetView showGridLines="0" view="pageBreakPreview" topLeftCell="A109" zoomScale="115" zoomScaleNormal="115" zoomScaleSheetLayoutView="115" workbookViewId="0">
      <selection activeCell="A124" sqref="A124:XFD124"/>
    </sheetView>
  </sheetViews>
  <sheetFormatPr defaultRowHeight="13.5"/>
  <cols>
    <col min="1" max="1" width="3.125" customWidth="1"/>
    <col min="2" max="26" width="4.625" customWidth="1"/>
  </cols>
  <sheetData>
    <row r="2" spans="2:17" ht="17.45" customHeight="1">
      <c r="K2" s="92" t="s">
        <v>772</v>
      </c>
      <c r="L2" s="92"/>
      <c r="M2" s="2428">
        <f>調書!$Q$11</f>
        <v>0</v>
      </c>
      <c r="N2" s="1752"/>
      <c r="O2" s="1752"/>
      <c r="P2" s="1752"/>
      <c r="Q2" s="1753"/>
    </row>
    <row r="3" spans="2:17" ht="17.25">
      <c r="B3" s="14" t="s">
        <v>991</v>
      </c>
    </row>
    <row r="4" spans="2:17" ht="15.95" customHeight="1">
      <c r="C4" s="13" t="s">
        <v>544</v>
      </c>
    </row>
    <row r="5" spans="2:17" ht="15.95" customHeight="1">
      <c r="D5" s="13" t="s">
        <v>1418</v>
      </c>
    </row>
    <row r="6" spans="2:17" ht="15.95" customHeight="1">
      <c r="D6" s="93" t="s">
        <v>992</v>
      </c>
    </row>
    <row r="7" spans="2:17" ht="10.5" customHeight="1"/>
    <row r="8" spans="2:17" s="93" customFormat="1" ht="15.95" customHeight="1">
      <c r="B8" s="93" t="s">
        <v>1939</v>
      </c>
    </row>
    <row r="9" spans="2:17" ht="14.1" customHeight="1">
      <c r="C9" s="23"/>
      <c r="D9" s="50"/>
      <c r="E9" s="53"/>
      <c r="F9" s="1628" t="s">
        <v>1523</v>
      </c>
      <c r="G9" s="1628"/>
      <c r="H9" s="1628"/>
      <c r="I9" s="1623" t="s">
        <v>387</v>
      </c>
      <c r="J9" s="1623"/>
      <c r="K9" s="1623"/>
      <c r="L9" s="1623"/>
      <c r="M9" s="1623"/>
      <c r="N9" s="1855" t="s">
        <v>1757</v>
      </c>
      <c r="O9" s="1751"/>
      <c r="P9" s="1751"/>
      <c r="Q9" s="1856"/>
    </row>
    <row r="10" spans="2:17" ht="15.6" customHeight="1">
      <c r="C10" s="1650" t="str">
        <f>"令和"&amp;調書!$Y$1&amp;"年度"</f>
        <v>令和8年度</v>
      </c>
      <c r="D10" s="1650"/>
      <c r="E10" s="1650"/>
      <c r="F10" s="156"/>
      <c r="G10" s="157"/>
      <c r="H10" s="158"/>
      <c r="I10" s="2445"/>
      <c r="J10" s="2443"/>
      <c r="K10" s="2443"/>
      <c r="L10" s="2443"/>
      <c r="M10" s="2444"/>
      <c r="N10" s="2463"/>
      <c r="O10" s="2464"/>
      <c r="P10" s="2464"/>
      <c r="Q10" s="2465"/>
    </row>
    <row r="11" spans="2:17" ht="15.6" customHeight="1">
      <c r="C11" s="1650" t="str">
        <f>"令和"&amp;調書!$Y$1-1&amp;"年度"</f>
        <v>令和7年度</v>
      </c>
      <c r="D11" s="1650"/>
      <c r="E11" s="1650"/>
      <c r="F11" s="156"/>
      <c r="G11" s="157"/>
      <c r="H11" s="158"/>
      <c r="I11" s="2445"/>
      <c r="J11" s="2443"/>
      <c r="K11" s="2443"/>
      <c r="L11" s="2443"/>
      <c r="M11" s="2444"/>
      <c r="N11" s="2463"/>
      <c r="O11" s="2464"/>
      <c r="P11" s="2464"/>
      <c r="Q11" s="2465"/>
    </row>
    <row r="12" spans="2:17" ht="3.95" customHeight="1"/>
    <row r="13" spans="2:17" ht="15.6" customHeight="1">
      <c r="D13" t="s">
        <v>388</v>
      </c>
    </row>
    <row r="14" spans="2:17" ht="41.45" customHeight="1">
      <c r="C14" s="2439"/>
      <c r="D14" s="2440"/>
      <c r="E14" s="2440"/>
      <c r="F14" s="2440"/>
      <c r="G14" s="2440"/>
      <c r="H14" s="2440"/>
      <c r="I14" s="2440"/>
      <c r="J14" s="2440"/>
      <c r="K14" s="2440"/>
      <c r="L14" s="2440"/>
      <c r="M14" s="2440"/>
      <c r="N14" s="2440"/>
      <c r="O14" s="2441"/>
    </row>
    <row r="15" spans="2:17" ht="10.5" customHeight="1"/>
    <row r="16" spans="2:17" s="93" customFormat="1" ht="15.95" customHeight="1">
      <c r="B16" s="93" t="s">
        <v>1940</v>
      </c>
    </row>
    <row r="17" spans="2:17" ht="15.95" customHeight="1">
      <c r="C17" s="23"/>
      <c r="D17" s="50"/>
      <c r="E17" s="53"/>
      <c r="F17" s="1628" t="s">
        <v>1523</v>
      </c>
      <c r="G17" s="1628"/>
      <c r="H17" s="1628"/>
      <c r="I17" s="1623" t="s">
        <v>387</v>
      </c>
      <c r="J17" s="1623"/>
      <c r="K17" s="1623"/>
      <c r="L17" s="1623"/>
      <c r="M17" s="1623"/>
      <c r="N17" s="1855" t="s">
        <v>1757</v>
      </c>
      <c r="O17" s="1751"/>
      <c r="P17" s="1751"/>
      <c r="Q17" s="1856"/>
    </row>
    <row r="18" spans="2:17" ht="15.95" customHeight="1">
      <c r="C18" s="1650" t="str">
        <f>"令和"&amp;調書!$Y$1&amp;"年度"</f>
        <v>令和8年度</v>
      </c>
      <c r="D18" s="1650"/>
      <c r="E18" s="1650"/>
      <c r="F18" s="156"/>
      <c r="G18" s="157"/>
      <c r="H18" s="158"/>
      <c r="I18" s="2445"/>
      <c r="J18" s="2443"/>
      <c r="K18" s="2443"/>
      <c r="L18" s="2443"/>
      <c r="M18" s="2444"/>
      <c r="N18" s="2463"/>
      <c r="O18" s="2464"/>
      <c r="P18" s="2464"/>
      <c r="Q18" s="2465"/>
    </row>
    <row r="19" spans="2:17" ht="15.95" customHeight="1">
      <c r="C19" s="1650" t="str">
        <f>"令和"&amp;調書!$Y$1-1&amp;"年度"</f>
        <v>令和7年度</v>
      </c>
      <c r="D19" s="1650"/>
      <c r="E19" s="1650"/>
      <c r="F19" s="156"/>
      <c r="G19" s="157"/>
      <c r="H19" s="158"/>
      <c r="I19" s="2445"/>
      <c r="J19" s="2443"/>
      <c r="K19" s="2443"/>
      <c r="L19" s="2443"/>
      <c r="M19" s="2444"/>
      <c r="N19" s="2463"/>
      <c r="O19" s="2464"/>
      <c r="P19" s="2464"/>
      <c r="Q19" s="2465"/>
    </row>
    <row r="20" spans="2:17" ht="3.95" customHeight="1"/>
    <row r="21" spans="2:17" ht="17.100000000000001" customHeight="1">
      <c r="D21" t="s">
        <v>388</v>
      </c>
    </row>
    <row r="22" spans="2:17" ht="41.45" customHeight="1">
      <c r="C22" s="2439"/>
      <c r="D22" s="2440"/>
      <c r="E22" s="2440"/>
      <c r="F22" s="2440"/>
      <c r="G22" s="2440"/>
      <c r="H22" s="2440"/>
      <c r="I22" s="2440"/>
      <c r="J22" s="2440"/>
      <c r="K22" s="2440"/>
      <c r="L22" s="2440"/>
      <c r="M22" s="2440"/>
      <c r="N22" s="2440"/>
      <c r="O22" s="2441"/>
    </row>
    <row r="26" spans="2:17" ht="17.45" customHeight="1">
      <c r="K26" s="92" t="s">
        <v>772</v>
      </c>
      <c r="L26" s="92"/>
      <c r="M26" s="2428">
        <f>調書!$Q$11</f>
        <v>0</v>
      </c>
      <c r="N26" s="1752"/>
      <c r="O26" s="1752"/>
      <c r="P26" s="1752"/>
      <c r="Q26" s="1753"/>
    </row>
    <row r="27" spans="2:17" ht="17.25">
      <c r="B27" s="14" t="s">
        <v>679</v>
      </c>
    </row>
    <row r="28" spans="2:17" ht="15.95" customHeight="1">
      <c r="C28" s="13" t="s">
        <v>544</v>
      </c>
    </row>
    <row r="29" spans="2:17" ht="15.95" customHeight="1">
      <c r="D29" s="13" t="s">
        <v>1419</v>
      </c>
    </row>
    <row r="30" spans="2:17" ht="15.95" customHeight="1">
      <c r="E30" s="243" t="s">
        <v>1416</v>
      </c>
    </row>
    <row r="31" spans="2:17" ht="10.5" customHeight="1"/>
    <row r="32" spans="2:17" ht="15.95" customHeight="1">
      <c r="D32" s="62" t="s">
        <v>1784</v>
      </c>
      <c r="E32" s="64"/>
      <c r="F32" s="64"/>
      <c r="G32" s="64"/>
      <c r="H32" s="64"/>
    </row>
    <row r="33" spans="2:17" ht="15.95" customHeight="1">
      <c r="D33" s="62"/>
      <c r="E33" s="62" t="s">
        <v>1417</v>
      </c>
      <c r="F33" s="64"/>
      <c r="G33" s="64"/>
      <c r="H33" s="64"/>
    </row>
    <row r="34" spans="2:17" ht="15.95" customHeight="1">
      <c r="D34" s="64"/>
      <c r="E34" s="62" t="s">
        <v>1785</v>
      </c>
      <c r="F34" s="64"/>
      <c r="G34" s="64"/>
      <c r="H34" s="64"/>
    </row>
    <row r="35" spans="2:17" ht="10.5" customHeight="1">
      <c r="E35" s="13"/>
    </row>
    <row r="36" spans="2:17" ht="15.95" customHeight="1">
      <c r="B36" t="s">
        <v>548</v>
      </c>
    </row>
    <row r="37" spans="2:17" ht="15.95" customHeight="1">
      <c r="C37" t="s">
        <v>545</v>
      </c>
    </row>
    <row r="38" spans="2:17" ht="17.45" customHeight="1">
      <c r="C38" s="1623" t="s">
        <v>393</v>
      </c>
      <c r="D38" s="1623"/>
      <c r="E38" s="1623"/>
      <c r="F38" s="1623"/>
      <c r="G38" s="2463"/>
      <c r="H38" s="2465"/>
    </row>
    <row r="39" spans="2:17" ht="17.45" customHeight="1">
      <c r="C39" s="1623" t="s">
        <v>546</v>
      </c>
      <c r="D39" s="1623"/>
      <c r="E39" s="1623"/>
      <c r="F39" s="1623"/>
      <c r="G39" s="2463"/>
      <c r="H39" s="2465"/>
    </row>
    <row r="40" spans="2:17" ht="17.45" customHeight="1">
      <c r="C40" s="1623" t="s">
        <v>547</v>
      </c>
      <c r="D40" s="1623"/>
      <c r="E40" s="1623"/>
      <c r="F40" s="1623"/>
      <c r="G40" s="2463"/>
      <c r="H40" s="2465"/>
    </row>
    <row r="42" spans="2:17" ht="15.6" customHeight="1">
      <c r="B42" s="64" t="s">
        <v>1782</v>
      </c>
      <c r="C42" s="64"/>
      <c r="D42" s="64"/>
    </row>
    <row r="43" spans="2:17" ht="15.6" customHeight="1">
      <c r="B43" s="64"/>
      <c r="C43" s="630" t="s">
        <v>1504</v>
      </c>
      <c r="D43" s="64"/>
    </row>
    <row r="44" spans="2:17" ht="17.100000000000001" customHeight="1">
      <c r="C44" s="23"/>
      <c r="D44" s="50"/>
      <c r="E44" s="53"/>
      <c r="F44" s="1039" t="s">
        <v>1783</v>
      </c>
      <c r="G44" s="1104"/>
      <c r="H44" s="803" t="s">
        <v>1523</v>
      </c>
      <c r="I44" s="803"/>
      <c r="J44" s="803"/>
      <c r="K44" s="1623" t="s">
        <v>387</v>
      </c>
      <c r="L44" s="1623"/>
      <c r="M44" s="1623"/>
      <c r="N44" s="1623"/>
      <c r="O44" s="1623"/>
      <c r="P44" s="2451" t="s">
        <v>1758</v>
      </c>
      <c r="Q44" s="2452"/>
    </row>
    <row r="45" spans="2:17" ht="17.100000000000001" customHeight="1">
      <c r="C45" s="1650" t="str">
        <f>"令和"&amp;調書!$Y$1&amp;"年度"</f>
        <v>令和8年度</v>
      </c>
      <c r="D45" s="1650"/>
      <c r="E45" s="1650"/>
      <c r="F45" s="159"/>
      <c r="G45" s="377" t="s">
        <v>1505</v>
      </c>
      <c r="H45" s="383"/>
      <c r="I45" s="384"/>
      <c r="J45" s="385"/>
      <c r="K45" s="2445"/>
      <c r="L45" s="2443"/>
      <c r="M45" s="2443"/>
      <c r="N45" s="2443"/>
      <c r="O45" s="2444"/>
      <c r="P45" s="2446"/>
      <c r="Q45" s="2446"/>
    </row>
    <row r="46" spans="2:17" ht="17.100000000000001" customHeight="1">
      <c r="C46" s="1650" t="str">
        <f>"令和"&amp;調書!$Y$1-1&amp;"年度"</f>
        <v>令和7年度</v>
      </c>
      <c r="D46" s="1650"/>
      <c r="E46" s="1650"/>
      <c r="F46" s="159"/>
      <c r="G46" s="377" t="s">
        <v>1505</v>
      </c>
      <c r="H46" s="383"/>
      <c r="I46" s="384"/>
      <c r="J46" s="385"/>
      <c r="K46" s="2445"/>
      <c r="L46" s="2443"/>
      <c r="M46" s="2443"/>
      <c r="N46" s="2443"/>
      <c r="O46" s="2444"/>
      <c r="P46" s="2446"/>
      <c r="Q46" s="2446"/>
    </row>
    <row r="47" spans="2:17" ht="17.100000000000001" customHeight="1">
      <c r="C47" s="629" t="s">
        <v>1506</v>
      </c>
      <c r="D47" s="85"/>
      <c r="E47" s="85"/>
      <c r="G47" s="94"/>
      <c r="K47" s="94"/>
      <c r="L47" s="94"/>
      <c r="M47" s="94"/>
      <c r="N47" s="94"/>
      <c r="O47" s="94"/>
    </row>
    <row r="48" spans="2:17" ht="3.95" customHeight="1"/>
    <row r="49" spans="2:17" ht="15.6" customHeight="1">
      <c r="D49" t="s">
        <v>388</v>
      </c>
    </row>
    <row r="50" spans="2:17" ht="41.45" customHeight="1">
      <c r="C50" s="2439"/>
      <c r="D50" s="2440"/>
      <c r="E50" s="2440"/>
      <c r="F50" s="2440"/>
      <c r="G50" s="2440"/>
      <c r="H50" s="2440"/>
      <c r="I50" s="2440"/>
      <c r="J50" s="2440"/>
      <c r="K50" s="2440"/>
      <c r="L50" s="2440"/>
      <c r="M50" s="2440"/>
      <c r="N50" s="2440"/>
      <c r="O50" s="2441"/>
    </row>
    <row r="52" spans="2:17" s="93" customFormat="1" ht="15.6" customHeight="1">
      <c r="B52" s="93" t="s">
        <v>1941</v>
      </c>
    </row>
    <row r="53" spans="2:17" ht="16.5" customHeight="1">
      <c r="C53" s="23"/>
      <c r="D53" s="50"/>
      <c r="E53" s="53"/>
      <c r="F53" s="1628" t="s">
        <v>1523</v>
      </c>
      <c r="G53" s="1628"/>
      <c r="H53" s="1628"/>
      <c r="I53" s="1623" t="s">
        <v>387</v>
      </c>
      <c r="J53" s="1623"/>
      <c r="K53" s="1623"/>
      <c r="L53" s="1623"/>
      <c r="M53" s="1623"/>
      <c r="N53" s="1855" t="s">
        <v>1757</v>
      </c>
      <c r="O53" s="1751"/>
      <c r="P53" s="1751"/>
      <c r="Q53" s="1856"/>
    </row>
    <row r="54" spans="2:17" ht="16.5" customHeight="1">
      <c r="C54" s="1650" t="str">
        <f>"令和"&amp;調書!$Y$1&amp;"年度"</f>
        <v>令和8年度</v>
      </c>
      <c r="D54" s="1650"/>
      <c r="E54" s="1650"/>
      <c r="F54" s="156"/>
      <c r="G54" s="157"/>
      <c r="H54" s="158"/>
      <c r="I54" s="2445"/>
      <c r="J54" s="2443"/>
      <c r="K54" s="2443"/>
      <c r="L54" s="2443"/>
      <c r="M54" s="2444"/>
      <c r="N54" s="2463"/>
      <c r="O54" s="2464"/>
      <c r="P54" s="2464"/>
      <c r="Q54" s="2465"/>
    </row>
    <row r="55" spans="2:17" ht="16.5" customHeight="1">
      <c r="C55" s="1650" t="str">
        <f>"令和"&amp;調書!$Y$1-1&amp;"年度"</f>
        <v>令和7年度</v>
      </c>
      <c r="D55" s="1650"/>
      <c r="E55" s="1650"/>
      <c r="F55" s="156"/>
      <c r="G55" s="157"/>
      <c r="H55" s="158"/>
      <c r="I55" s="2445"/>
      <c r="J55" s="2443"/>
      <c r="K55" s="2443"/>
      <c r="L55" s="2443"/>
      <c r="M55" s="2444"/>
      <c r="N55" s="2463"/>
      <c r="O55" s="2464"/>
      <c r="P55" s="2464"/>
      <c r="Q55" s="2465"/>
    </row>
    <row r="56" spans="2:17" ht="3.95" customHeight="1"/>
    <row r="57" spans="2:17" ht="15.6" customHeight="1">
      <c r="D57" t="s">
        <v>388</v>
      </c>
    </row>
    <row r="58" spans="2:17" ht="41.45" customHeight="1">
      <c r="C58" s="2439"/>
      <c r="D58" s="2440"/>
      <c r="E58" s="2440"/>
      <c r="F58" s="2440"/>
      <c r="G58" s="2440"/>
      <c r="H58" s="2440"/>
      <c r="I58" s="2440"/>
      <c r="J58" s="2440"/>
      <c r="K58" s="2440"/>
      <c r="L58" s="2440"/>
      <c r="M58" s="2440"/>
      <c r="N58" s="2440"/>
      <c r="O58" s="2441"/>
    </row>
    <row r="60" spans="2:17" s="93" customFormat="1" ht="15.95" customHeight="1">
      <c r="B60" s="93" t="s">
        <v>1942</v>
      </c>
    </row>
    <row r="61" spans="2:17" ht="15.95" customHeight="1">
      <c r="C61" s="23"/>
      <c r="D61" s="50"/>
      <c r="E61" s="53"/>
      <c r="F61" s="1628" t="s">
        <v>1523</v>
      </c>
      <c r="G61" s="1628"/>
      <c r="H61" s="1628"/>
      <c r="I61" s="1623" t="s">
        <v>387</v>
      </c>
      <c r="J61" s="1623"/>
      <c r="K61" s="1623"/>
      <c r="L61" s="1623"/>
      <c r="M61" s="1623"/>
      <c r="N61" s="1855" t="s">
        <v>1757</v>
      </c>
      <c r="O61" s="1751"/>
      <c r="P61" s="1751"/>
      <c r="Q61" s="1856"/>
    </row>
    <row r="62" spans="2:17" ht="15.95" customHeight="1">
      <c r="C62" s="2459" t="str">
        <f>"令和"&amp;調書!$Y$1&amp;"年度"</f>
        <v>令和8年度</v>
      </c>
      <c r="D62" s="1725"/>
      <c r="E62" s="196" t="s">
        <v>397</v>
      </c>
      <c r="F62" s="156"/>
      <c r="G62" s="157"/>
      <c r="H62" s="158"/>
      <c r="I62" s="2453"/>
      <c r="J62" s="2454"/>
      <c r="K62" s="2454"/>
      <c r="L62" s="2454"/>
      <c r="M62" s="2455"/>
      <c r="N62" s="2463"/>
      <c r="O62" s="2464"/>
      <c r="P62" s="2464"/>
      <c r="Q62" s="2465"/>
    </row>
    <row r="63" spans="2:17" ht="15.95" customHeight="1">
      <c r="C63" s="2460"/>
      <c r="D63" s="1728"/>
      <c r="E63" s="197" t="s">
        <v>398</v>
      </c>
      <c r="F63" s="156"/>
      <c r="G63" s="157"/>
      <c r="H63" s="158"/>
      <c r="I63" s="2456"/>
      <c r="J63" s="2457"/>
      <c r="K63" s="2457"/>
      <c r="L63" s="2457"/>
      <c r="M63" s="2458"/>
      <c r="N63" s="2463"/>
      <c r="O63" s="2464"/>
      <c r="P63" s="2464"/>
      <c r="Q63" s="2465"/>
    </row>
    <row r="64" spans="2:17" ht="15.95" customHeight="1">
      <c r="C64" s="2459" t="str">
        <f>"令和"&amp;調書!$Y$1-1&amp;"年度"</f>
        <v>令和7年度</v>
      </c>
      <c r="D64" s="2461"/>
      <c r="E64" s="196" t="s">
        <v>397</v>
      </c>
      <c r="F64" s="156"/>
      <c r="G64" s="157"/>
      <c r="H64" s="158"/>
      <c r="I64" s="2453"/>
      <c r="J64" s="2454"/>
      <c r="K64" s="2454"/>
      <c r="L64" s="2454"/>
      <c r="M64" s="2455"/>
      <c r="N64" s="2463"/>
      <c r="O64" s="2464"/>
      <c r="P64" s="2464"/>
      <c r="Q64" s="2465"/>
    </row>
    <row r="65" spans="2:17" ht="15.95" customHeight="1">
      <c r="C65" s="2460"/>
      <c r="D65" s="2462"/>
      <c r="E65" s="197" t="s">
        <v>398</v>
      </c>
      <c r="F65" s="156"/>
      <c r="G65" s="157"/>
      <c r="H65" s="158"/>
      <c r="I65" s="2456"/>
      <c r="J65" s="2457"/>
      <c r="K65" s="2457"/>
      <c r="L65" s="2457"/>
      <c r="M65" s="2458"/>
      <c r="N65" s="2463"/>
      <c r="O65" s="2464"/>
      <c r="P65" s="2464"/>
      <c r="Q65" s="2465"/>
    </row>
    <row r="66" spans="2:17" ht="3.95" customHeight="1"/>
    <row r="67" spans="2:17" ht="15.95" customHeight="1">
      <c r="D67" t="s">
        <v>388</v>
      </c>
    </row>
    <row r="68" spans="2:17" ht="41.45" customHeight="1">
      <c r="C68" s="2439"/>
      <c r="D68" s="2440"/>
      <c r="E68" s="2440"/>
      <c r="F68" s="2440"/>
      <c r="G68" s="2440"/>
      <c r="H68" s="2440"/>
      <c r="I68" s="2440"/>
      <c r="J68" s="2440"/>
      <c r="K68" s="2440"/>
      <c r="L68" s="2440"/>
      <c r="M68" s="2440"/>
      <c r="N68" s="2440"/>
      <c r="O68" s="2441"/>
    </row>
    <row r="72" spans="2:17" ht="17.45" customHeight="1">
      <c r="K72" s="92" t="s">
        <v>772</v>
      </c>
      <c r="L72" s="92"/>
      <c r="M72" s="2428">
        <f>調書!$Q$11</f>
        <v>0</v>
      </c>
      <c r="N72" s="1752"/>
      <c r="O72" s="1752"/>
      <c r="P72" s="1752"/>
      <c r="Q72" s="1753"/>
    </row>
    <row r="73" spans="2:17" ht="17.25">
      <c r="B73" s="14" t="s">
        <v>507</v>
      </c>
    </row>
    <row r="74" spans="2:17" ht="15.95" customHeight="1">
      <c r="C74" s="13" t="s">
        <v>544</v>
      </c>
      <c r="D74" s="93"/>
    </row>
    <row r="75" spans="2:17" ht="15.95" customHeight="1">
      <c r="C75" s="93"/>
      <c r="D75" s="13" t="s">
        <v>1420</v>
      </c>
    </row>
    <row r="76" spans="2:17" ht="9.9499999999999993" customHeight="1"/>
    <row r="77" spans="2:17" s="93" customFormat="1" ht="15.95" customHeight="1">
      <c r="B77" s="93" t="s">
        <v>1943</v>
      </c>
    </row>
    <row r="78" spans="2:17">
      <c r="C78" s="23"/>
      <c r="D78" s="50"/>
      <c r="E78" s="53"/>
      <c r="F78" s="1628" t="s">
        <v>1523</v>
      </c>
      <c r="G78" s="1628"/>
      <c r="H78" s="1628"/>
      <c r="I78" s="1623" t="s">
        <v>387</v>
      </c>
      <c r="J78" s="1623"/>
      <c r="K78" s="1623"/>
      <c r="L78" s="1623"/>
      <c r="M78" s="1623"/>
      <c r="N78" s="1855" t="s">
        <v>1757</v>
      </c>
      <c r="O78" s="1751"/>
      <c r="P78" s="1751"/>
      <c r="Q78" s="1856"/>
    </row>
    <row r="79" spans="2:17" ht="15.6" customHeight="1">
      <c r="C79" s="2459" t="str">
        <f>"令和"&amp;調書!$Y$1&amp;"年度"</f>
        <v>令和8年度</v>
      </c>
      <c r="D79" s="1725"/>
      <c r="E79" s="196" t="s">
        <v>397</v>
      </c>
      <c r="F79" s="156"/>
      <c r="G79" s="157"/>
      <c r="H79" s="158"/>
      <c r="I79" s="2453"/>
      <c r="J79" s="2454"/>
      <c r="K79" s="2454"/>
      <c r="L79" s="2454"/>
      <c r="M79" s="2455"/>
      <c r="N79" s="2463"/>
      <c r="O79" s="2464"/>
      <c r="P79" s="2464"/>
      <c r="Q79" s="2465"/>
    </row>
    <row r="80" spans="2:17" ht="15.6" customHeight="1">
      <c r="C80" s="2460"/>
      <c r="D80" s="1728"/>
      <c r="E80" s="197" t="s">
        <v>398</v>
      </c>
      <c r="F80" s="156"/>
      <c r="G80" s="157"/>
      <c r="H80" s="158"/>
      <c r="I80" s="2456"/>
      <c r="J80" s="2457"/>
      <c r="K80" s="2457"/>
      <c r="L80" s="2457"/>
      <c r="M80" s="2458"/>
      <c r="N80" s="2463"/>
      <c r="O80" s="2464"/>
      <c r="P80" s="2464"/>
      <c r="Q80" s="2465"/>
    </row>
    <row r="81" spans="2:17" ht="15.6" customHeight="1">
      <c r="C81" s="2459" t="str">
        <f>"令和"&amp;調書!$Y$1-1&amp;"年度"</f>
        <v>令和7年度</v>
      </c>
      <c r="D81" s="2461"/>
      <c r="E81" s="196" t="s">
        <v>397</v>
      </c>
      <c r="F81" s="156"/>
      <c r="G81" s="157"/>
      <c r="H81" s="158"/>
      <c r="I81" s="2453"/>
      <c r="J81" s="2454"/>
      <c r="K81" s="2454"/>
      <c r="L81" s="2454"/>
      <c r="M81" s="2455"/>
      <c r="N81" s="2463"/>
      <c r="O81" s="2464"/>
      <c r="P81" s="2464"/>
      <c r="Q81" s="2465"/>
    </row>
    <row r="82" spans="2:17" ht="15.6" customHeight="1">
      <c r="C82" s="2460"/>
      <c r="D82" s="2462"/>
      <c r="E82" s="197" t="s">
        <v>398</v>
      </c>
      <c r="F82" s="156"/>
      <c r="G82" s="157"/>
      <c r="H82" s="158"/>
      <c r="I82" s="2456"/>
      <c r="J82" s="2457"/>
      <c r="K82" s="2457"/>
      <c r="L82" s="2457"/>
      <c r="M82" s="2458"/>
      <c r="N82" s="2463"/>
      <c r="O82" s="2464"/>
      <c r="P82" s="2464"/>
      <c r="Q82" s="2465"/>
    </row>
    <row r="83" spans="2:17" ht="3.95" customHeight="1"/>
    <row r="84" spans="2:17" ht="16.5" customHeight="1">
      <c r="D84" t="s">
        <v>388</v>
      </c>
    </row>
    <row r="85" spans="2:17" ht="41.45" customHeight="1">
      <c r="C85" s="2439"/>
      <c r="D85" s="2440"/>
      <c r="E85" s="2440"/>
      <c r="F85" s="2440"/>
      <c r="G85" s="2440"/>
      <c r="H85" s="2440"/>
      <c r="I85" s="2440"/>
      <c r="J85" s="2440"/>
      <c r="K85" s="2440"/>
      <c r="L85" s="2440"/>
      <c r="M85" s="2440"/>
      <c r="N85" s="2440"/>
      <c r="O85" s="2441"/>
    </row>
    <row r="86" spans="2:17" ht="10.5" customHeight="1"/>
    <row r="87" spans="2:17" s="93" customFormat="1" ht="17.100000000000001" customHeight="1">
      <c r="B87" s="93" t="s">
        <v>1944</v>
      </c>
    </row>
    <row r="88" spans="2:17" ht="17.100000000000001" customHeight="1">
      <c r="C88" s="23"/>
      <c r="D88" s="50"/>
      <c r="E88" s="53"/>
      <c r="F88" s="1628" t="s">
        <v>1523</v>
      </c>
      <c r="G88" s="1628"/>
      <c r="H88" s="1628"/>
      <c r="I88" s="1623" t="s">
        <v>387</v>
      </c>
      <c r="J88" s="1623"/>
      <c r="K88" s="1623"/>
      <c r="L88" s="1623"/>
      <c r="M88" s="1623"/>
      <c r="N88" s="1855" t="s">
        <v>1757</v>
      </c>
      <c r="O88" s="1751"/>
      <c r="P88" s="1751"/>
      <c r="Q88" s="1856"/>
    </row>
    <row r="89" spans="2:17" ht="17.100000000000001" customHeight="1">
      <c r="C89" s="2459" t="str">
        <f>"令和"&amp;調書!$Y$1&amp;"年度"</f>
        <v>令和8年度</v>
      </c>
      <c r="D89" s="1725"/>
      <c r="E89" s="196" t="s">
        <v>397</v>
      </c>
      <c r="F89" s="156"/>
      <c r="G89" s="157"/>
      <c r="H89" s="158"/>
      <c r="I89" s="2453"/>
      <c r="J89" s="2454"/>
      <c r="K89" s="2454"/>
      <c r="L89" s="2454"/>
      <c r="M89" s="2455"/>
      <c r="N89" s="2463"/>
      <c r="O89" s="2464"/>
      <c r="P89" s="2464"/>
      <c r="Q89" s="2465"/>
    </row>
    <row r="90" spans="2:17" ht="17.100000000000001" customHeight="1">
      <c r="C90" s="2460"/>
      <c r="D90" s="1728"/>
      <c r="E90" s="197" t="s">
        <v>398</v>
      </c>
      <c r="F90" s="156"/>
      <c r="G90" s="157"/>
      <c r="H90" s="158"/>
      <c r="I90" s="2456"/>
      <c r="J90" s="2457"/>
      <c r="K90" s="2457"/>
      <c r="L90" s="2457"/>
      <c r="M90" s="2458"/>
      <c r="N90" s="2463"/>
      <c r="O90" s="2464"/>
      <c r="P90" s="2464"/>
      <c r="Q90" s="2465"/>
    </row>
    <row r="91" spans="2:17" ht="17.100000000000001" customHeight="1">
      <c r="C91" s="2459" t="str">
        <f>"令和"&amp;調書!$Y$1-1&amp;"年度"</f>
        <v>令和7年度</v>
      </c>
      <c r="D91" s="2461"/>
      <c r="E91" s="196" t="s">
        <v>397</v>
      </c>
      <c r="F91" s="156"/>
      <c r="G91" s="157"/>
      <c r="H91" s="158"/>
      <c r="I91" s="2453"/>
      <c r="J91" s="2454"/>
      <c r="K91" s="2454"/>
      <c r="L91" s="2454"/>
      <c r="M91" s="2455"/>
      <c r="N91" s="2463"/>
      <c r="O91" s="2464"/>
      <c r="P91" s="2464"/>
      <c r="Q91" s="2465"/>
    </row>
    <row r="92" spans="2:17" ht="17.100000000000001" customHeight="1">
      <c r="C92" s="2460"/>
      <c r="D92" s="2462"/>
      <c r="E92" s="197" t="s">
        <v>398</v>
      </c>
      <c r="F92" s="156"/>
      <c r="G92" s="157"/>
      <c r="H92" s="158"/>
      <c r="I92" s="2456"/>
      <c r="J92" s="2457"/>
      <c r="K92" s="2457"/>
      <c r="L92" s="2457"/>
      <c r="M92" s="2458"/>
      <c r="N92" s="2463"/>
      <c r="O92" s="2464"/>
      <c r="P92" s="2464"/>
      <c r="Q92" s="2465"/>
    </row>
    <row r="93" spans="2:17" ht="3.95" customHeight="1"/>
    <row r="94" spans="2:17" ht="15.95" customHeight="1">
      <c r="D94" t="s">
        <v>388</v>
      </c>
    </row>
    <row r="95" spans="2:17" ht="41.45" customHeight="1">
      <c r="C95" s="2439"/>
      <c r="D95" s="2440"/>
      <c r="E95" s="2440"/>
      <c r="F95" s="2440"/>
      <c r="G95" s="2440"/>
      <c r="H95" s="2440"/>
      <c r="I95" s="2440"/>
      <c r="J95" s="2440"/>
      <c r="K95" s="2440"/>
      <c r="L95" s="2440"/>
      <c r="M95" s="2440"/>
      <c r="N95" s="2440"/>
      <c r="O95" s="2441"/>
    </row>
    <row r="99" spans="2:17" ht="17.45" customHeight="1">
      <c r="K99" s="92" t="s">
        <v>772</v>
      </c>
      <c r="L99" s="92"/>
      <c r="M99" s="2428">
        <f>調書!$Q$11</f>
        <v>0</v>
      </c>
      <c r="N99" s="1752"/>
      <c r="O99" s="1752"/>
      <c r="P99" s="1752"/>
      <c r="Q99" s="1753"/>
    </row>
    <row r="100" spans="2:17" ht="17.25">
      <c r="B100" s="14" t="s">
        <v>508</v>
      </c>
    </row>
    <row r="101" spans="2:17" ht="15.95" customHeight="1">
      <c r="C101" s="13" t="s">
        <v>544</v>
      </c>
    </row>
    <row r="102" spans="2:17" ht="15.95" customHeight="1">
      <c r="D102" s="13" t="s">
        <v>1421</v>
      </c>
    </row>
    <row r="103" spans="2:17" ht="10.5" customHeight="1"/>
    <row r="104" spans="2:17" ht="15.95" customHeight="1">
      <c r="B104" t="s">
        <v>601</v>
      </c>
    </row>
    <row r="105" spans="2:17" ht="29.1" customHeight="1">
      <c r="C105" s="1649" t="s">
        <v>550</v>
      </c>
      <c r="D105" s="1649"/>
      <c r="E105" s="1678"/>
      <c r="F105" s="1862" t="s">
        <v>1507</v>
      </c>
      <c r="G105" s="2447"/>
      <c r="H105" s="2447"/>
      <c r="I105" s="2447"/>
      <c r="J105" s="2447"/>
      <c r="K105" s="2447"/>
      <c r="L105" s="2447"/>
      <c r="M105" s="2447"/>
      <c r="N105" s="2448"/>
    </row>
    <row r="106" spans="2:17" ht="15.95" customHeight="1">
      <c r="C106" s="2449"/>
      <c r="D106" s="2450"/>
      <c r="E106" s="20" t="s">
        <v>49</v>
      </c>
      <c r="F106" s="60" t="s">
        <v>551</v>
      </c>
      <c r="G106" s="159"/>
      <c r="H106" s="21" t="s">
        <v>552</v>
      </c>
      <c r="I106" s="159"/>
      <c r="J106" s="21" t="s">
        <v>209</v>
      </c>
      <c r="K106" s="21" t="s">
        <v>993</v>
      </c>
      <c r="L106" s="21"/>
      <c r="M106" s="182">
        <f>(G106+I106)*0.25</f>
        <v>0</v>
      </c>
      <c r="N106" s="20" t="s">
        <v>49</v>
      </c>
    </row>
    <row r="107" spans="2:17" ht="9.9499999999999993" customHeight="1"/>
    <row r="108" spans="2:17" ht="15.95" customHeight="1">
      <c r="B108" t="s">
        <v>994</v>
      </c>
    </row>
    <row r="109" spans="2:17" ht="15.95" customHeight="1">
      <c r="C109" s="23"/>
      <c r="D109" s="50"/>
      <c r="E109" s="53"/>
      <c r="F109" s="1697" t="s">
        <v>549</v>
      </c>
      <c r="G109" s="1644"/>
      <c r="H109" s="1644"/>
      <c r="I109" s="1699"/>
      <c r="J109" s="1645"/>
      <c r="K109" s="1648" t="s">
        <v>387</v>
      </c>
      <c r="L109" s="1648"/>
      <c r="M109" s="1648"/>
      <c r="N109" s="1648"/>
      <c r="O109" s="1648"/>
      <c r="P109" s="2451" t="s">
        <v>1758</v>
      </c>
      <c r="Q109" s="2452"/>
    </row>
    <row r="110" spans="2:17" ht="17.100000000000001" customHeight="1">
      <c r="C110" s="1650" t="str">
        <f>"令和"&amp;調書!$Y$1&amp;"年度"</f>
        <v>令和8年度</v>
      </c>
      <c r="D110" s="1650"/>
      <c r="E110" s="1650"/>
      <c r="F110" s="380"/>
      <c r="G110" s="1698" t="s">
        <v>553</v>
      </c>
      <c r="H110" s="1698"/>
      <c r="I110" s="159"/>
      <c r="J110" s="20" t="s">
        <v>94</v>
      </c>
      <c r="K110" s="2445"/>
      <c r="L110" s="2443"/>
      <c r="M110" s="2443"/>
      <c r="N110" s="2443"/>
      <c r="O110" s="2444"/>
      <c r="P110" s="2446"/>
      <c r="Q110" s="2446"/>
    </row>
    <row r="111" spans="2:17" ht="17.100000000000001" customHeight="1">
      <c r="C111" s="1650" t="str">
        <f>"令和"&amp;調書!$Y$1-1&amp;"年度"</f>
        <v>令和7年度</v>
      </c>
      <c r="D111" s="1650"/>
      <c r="E111" s="1650"/>
      <c r="F111" s="380"/>
      <c r="G111" s="1698" t="s">
        <v>553</v>
      </c>
      <c r="H111" s="1698"/>
      <c r="I111" s="159"/>
      <c r="J111" s="20" t="s">
        <v>94</v>
      </c>
      <c r="K111" s="2445"/>
      <c r="L111" s="2443"/>
      <c r="M111" s="2443"/>
      <c r="N111" s="2443"/>
      <c r="O111" s="2444"/>
      <c r="P111" s="2446"/>
      <c r="Q111" s="2446"/>
    </row>
    <row r="112" spans="2:17" ht="3.95" customHeight="1"/>
    <row r="113" spans="2:17" ht="15.6" customHeight="1">
      <c r="D113" t="s">
        <v>388</v>
      </c>
    </row>
    <row r="114" spans="2:17" ht="41.45" customHeight="1">
      <c r="C114" s="2439"/>
      <c r="D114" s="2440"/>
      <c r="E114" s="2440"/>
      <c r="F114" s="2440"/>
      <c r="G114" s="2440"/>
      <c r="H114" s="2440"/>
      <c r="I114" s="2440"/>
      <c r="J114" s="2440"/>
      <c r="K114" s="2440"/>
      <c r="L114" s="2440"/>
      <c r="M114" s="2440"/>
      <c r="N114" s="2440"/>
      <c r="O114" s="2441"/>
    </row>
    <row r="115" spans="2:17" ht="10.5" customHeight="1"/>
    <row r="116" spans="2:17" s="93" customFormat="1" ht="16.5" customHeight="1">
      <c r="B116" s="93" t="s">
        <v>1945</v>
      </c>
    </row>
    <row r="117" spans="2:17" ht="16.5" customHeight="1">
      <c r="C117" s="23"/>
      <c r="D117" s="50"/>
      <c r="E117" s="53"/>
      <c r="F117" s="1628" t="s">
        <v>1523</v>
      </c>
      <c r="G117" s="1628"/>
      <c r="H117" s="1628"/>
      <c r="I117" s="1623" t="s">
        <v>387</v>
      </c>
      <c r="J117" s="1623"/>
      <c r="K117" s="1623"/>
      <c r="L117" s="1623"/>
      <c r="M117" s="1623"/>
      <c r="N117" s="1855" t="s">
        <v>1757</v>
      </c>
      <c r="O117" s="1751"/>
      <c r="P117" s="1751"/>
      <c r="Q117" s="1856"/>
    </row>
    <row r="118" spans="2:17" ht="16.5" customHeight="1">
      <c r="C118" s="1650" t="str">
        <f>"令和"&amp;調書!$Y$1&amp;"年度"</f>
        <v>令和8年度</v>
      </c>
      <c r="D118" s="1650"/>
      <c r="E118" s="1650"/>
      <c r="F118" s="156"/>
      <c r="G118" s="157"/>
      <c r="H118" s="158"/>
      <c r="I118" s="2442"/>
      <c r="J118" s="2443"/>
      <c r="K118" s="2443"/>
      <c r="L118" s="2443"/>
      <c r="M118" s="2444"/>
      <c r="N118" s="2463"/>
      <c r="O118" s="2464"/>
      <c r="P118" s="2464"/>
      <c r="Q118" s="2465"/>
    </row>
    <row r="119" spans="2:17" ht="16.5" customHeight="1">
      <c r="C119" s="1650" t="str">
        <f>"令和"&amp;調書!$Y$1-1&amp;"年度"</f>
        <v>令和7年度</v>
      </c>
      <c r="D119" s="1650"/>
      <c r="E119" s="1650"/>
      <c r="F119" s="156"/>
      <c r="G119" s="157"/>
      <c r="H119" s="158"/>
      <c r="I119" s="2442"/>
      <c r="J119" s="2443"/>
      <c r="K119" s="2443"/>
      <c r="L119" s="2443"/>
      <c r="M119" s="2444"/>
      <c r="N119" s="2463"/>
      <c r="O119" s="2464"/>
      <c r="P119" s="2464"/>
      <c r="Q119" s="2465"/>
    </row>
    <row r="120" spans="2:17" ht="3.95" customHeight="1"/>
    <row r="121" spans="2:17" ht="15.6" customHeight="1">
      <c r="D121" t="s">
        <v>388</v>
      </c>
    </row>
    <row r="122" spans="2:17" ht="41.45" customHeight="1">
      <c r="C122" s="2439"/>
      <c r="D122" s="2440"/>
      <c r="E122" s="2440"/>
      <c r="F122" s="2440"/>
      <c r="G122" s="2440"/>
      <c r="H122" s="2440"/>
      <c r="I122" s="2440"/>
      <c r="J122" s="2440"/>
      <c r="K122" s="2440"/>
      <c r="L122" s="2440"/>
      <c r="M122" s="2440"/>
      <c r="N122" s="2440"/>
      <c r="O122" s="2441"/>
    </row>
    <row r="123" spans="2:17" ht="10.5" customHeight="1"/>
    <row r="124" spans="2:17" s="93" customFormat="1" ht="15.95" customHeight="1">
      <c r="B124" s="93" t="s">
        <v>1946</v>
      </c>
    </row>
    <row r="125" spans="2:17" ht="16.5" customHeight="1">
      <c r="C125" s="23"/>
      <c r="D125" s="50"/>
      <c r="E125" s="53"/>
      <c r="F125" s="1628" t="s">
        <v>1523</v>
      </c>
      <c r="G125" s="1628"/>
      <c r="H125" s="1628"/>
      <c r="I125" s="1623" t="s">
        <v>387</v>
      </c>
      <c r="J125" s="1623"/>
      <c r="K125" s="1623"/>
      <c r="L125" s="1623"/>
      <c r="M125" s="1623"/>
      <c r="N125" s="1855" t="s">
        <v>1757</v>
      </c>
      <c r="O125" s="1751"/>
      <c r="P125" s="1751"/>
      <c r="Q125" s="1856"/>
    </row>
    <row r="126" spans="2:17" ht="16.5" customHeight="1">
      <c r="C126" s="1650" t="str">
        <f>"令和"&amp;調書!$Y$1&amp;"年度"</f>
        <v>令和8年度</v>
      </c>
      <c r="D126" s="1650"/>
      <c r="E126" s="1650"/>
      <c r="F126" s="156"/>
      <c r="G126" s="157"/>
      <c r="H126" s="158"/>
      <c r="I126" s="2436"/>
      <c r="J126" s="2437"/>
      <c r="K126" s="2437"/>
      <c r="L126" s="2437"/>
      <c r="M126" s="2438"/>
      <c r="N126" s="2463"/>
      <c r="O126" s="2464"/>
      <c r="P126" s="2464"/>
      <c r="Q126" s="2465"/>
    </row>
    <row r="127" spans="2:17" ht="16.5" customHeight="1">
      <c r="C127" s="1650" t="str">
        <f>"令和"&amp;調書!$Y$1-1&amp;"年度"</f>
        <v>令和7年度</v>
      </c>
      <c r="D127" s="1650"/>
      <c r="E127" s="1650"/>
      <c r="F127" s="156"/>
      <c r="G127" s="157"/>
      <c r="H127" s="158"/>
      <c r="I127" s="2436"/>
      <c r="J127" s="2437"/>
      <c r="K127" s="2437"/>
      <c r="L127" s="2437"/>
      <c r="M127" s="2438"/>
      <c r="N127" s="2463"/>
      <c r="O127" s="2464"/>
      <c r="P127" s="2464"/>
      <c r="Q127" s="2465"/>
    </row>
    <row r="128" spans="2:17" ht="3.95" customHeight="1"/>
    <row r="129" spans="3:15" ht="15.6" customHeight="1">
      <c r="D129" t="s">
        <v>388</v>
      </c>
    </row>
    <row r="130" spans="3:15" ht="41.45" customHeight="1">
      <c r="C130" s="2439"/>
      <c r="D130" s="2440"/>
      <c r="E130" s="2440"/>
      <c r="F130" s="2440"/>
      <c r="G130" s="2440"/>
      <c r="H130" s="2440"/>
      <c r="I130" s="2440"/>
      <c r="J130" s="2440"/>
      <c r="K130" s="2440"/>
      <c r="L130" s="2440"/>
      <c r="M130" s="2440"/>
      <c r="N130" s="2440"/>
      <c r="O130" s="2441"/>
    </row>
    <row r="131" spans="3:15">
      <c r="C131" s="81" t="s">
        <v>555</v>
      </c>
    </row>
    <row r="132" spans="3:15">
      <c r="C132" s="81" t="s">
        <v>554</v>
      </c>
    </row>
    <row r="133" spans="3:15">
      <c r="C133" s="81" t="s">
        <v>557</v>
      </c>
    </row>
    <row r="134" spans="3:15">
      <c r="C134" s="81" t="s">
        <v>556</v>
      </c>
    </row>
  </sheetData>
  <sheetProtection algorithmName="SHA-512" hashValue="13pX3luvy10FBJ7ui8MMgPJrVwqSOlOVPgszIjjj2RJtIS0TliMUO0l8Mt2hvEjl6bWTMxATF9+SomPviPQI/Q==" saltValue="9yEVk7RA0mZDA59q3YrEKA==" spinCount="100000" sheet="1" objects="1" scenarios="1"/>
  <mergeCells count="128">
    <mergeCell ref="N117:Q117"/>
    <mergeCell ref="N118:Q118"/>
    <mergeCell ref="N119:Q119"/>
    <mergeCell ref="N125:Q125"/>
    <mergeCell ref="N126:Q126"/>
    <mergeCell ref="N127:Q127"/>
    <mergeCell ref="N9:Q9"/>
    <mergeCell ref="N10:Q10"/>
    <mergeCell ref="N11:Q11"/>
    <mergeCell ref="N17:Q17"/>
    <mergeCell ref="N18:Q18"/>
    <mergeCell ref="N19:Q19"/>
    <mergeCell ref="P44:Q44"/>
    <mergeCell ref="N53:Q53"/>
    <mergeCell ref="N54:Q54"/>
    <mergeCell ref="P45:Q45"/>
    <mergeCell ref="K46:O46"/>
    <mergeCell ref="P46:Q46"/>
    <mergeCell ref="C68:O68"/>
    <mergeCell ref="I63:M63"/>
    <mergeCell ref="I65:M65"/>
    <mergeCell ref="I62:M62"/>
    <mergeCell ref="I64:M64"/>
    <mergeCell ref="C62:D63"/>
    <mergeCell ref="F9:H9"/>
    <mergeCell ref="C10:E10"/>
    <mergeCell ref="C11:E11"/>
    <mergeCell ref="I9:M9"/>
    <mergeCell ref="I10:M10"/>
    <mergeCell ref="I11:M11"/>
    <mergeCell ref="C19:E19"/>
    <mergeCell ref="I19:M19"/>
    <mergeCell ref="C22:O22"/>
    <mergeCell ref="C38:F38"/>
    <mergeCell ref="G38:H38"/>
    <mergeCell ref="C14:O14"/>
    <mergeCell ref="F17:H17"/>
    <mergeCell ref="I17:M17"/>
    <mergeCell ref="C18:E18"/>
    <mergeCell ref="I18:M18"/>
    <mergeCell ref="C45:E45"/>
    <mergeCell ref="C46:E46"/>
    <mergeCell ref="C39:F39"/>
    <mergeCell ref="G39:H39"/>
    <mergeCell ref="C40:F40"/>
    <mergeCell ref="G40:H40"/>
    <mergeCell ref="F44:G44"/>
    <mergeCell ref="H44:J44"/>
    <mergeCell ref="K44:O44"/>
    <mergeCell ref="K45:O45"/>
    <mergeCell ref="C55:E55"/>
    <mergeCell ref="I55:M55"/>
    <mergeCell ref="C58:O58"/>
    <mergeCell ref="F61:H61"/>
    <mergeCell ref="I61:M61"/>
    <mergeCell ref="C50:O50"/>
    <mergeCell ref="F53:H53"/>
    <mergeCell ref="I53:M53"/>
    <mergeCell ref="C54:E54"/>
    <mergeCell ref="I54:M54"/>
    <mergeCell ref="N55:Q55"/>
    <mergeCell ref="N61:Q61"/>
    <mergeCell ref="C64:D65"/>
    <mergeCell ref="N62:Q62"/>
    <mergeCell ref="N63:Q63"/>
    <mergeCell ref="N64:Q64"/>
    <mergeCell ref="N65:Q65"/>
    <mergeCell ref="I81:M81"/>
    <mergeCell ref="I82:M82"/>
    <mergeCell ref="C85:O85"/>
    <mergeCell ref="F78:H78"/>
    <mergeCell ref="I78:M78"/>
    <mergeCell ref="I79:M79"/>
    <mergeCell ref="I80:M80"/>
    <mergeCell ref="C79:D80"/>
    <mergeCell ref="C81:D82"/>
    <mergeCell ref="N78:Q78"/>
    <mergeCell ref="N79:Q79"/>
    <mergeCell ref="N80:Q80"/>
    <mergeCell ref="N81:Q81"/>
    <mergeCell ref="N82:Q82"/>
    <mergeCell ref="I91:M91"/>
    <mergeCell ref="I92:M92"/>
    <mergeCell ref="C95:O95"/>
    <mergeCell ref="F88:H88"/>
    <mergeCell ref="I88:M88"/>
    <mergeCell ref="I89:M89"/>
    <mergeCell ref="I90:M90"/>
    <mergeCell ref="C89:D90"/>
    <mergeCell ref="C91:D92"/>
    <mergeCell ref="N88:Q88"/>
    <mergeCell ref="N89:Q89"/>
    <mergeCell ref="N90:Q90"/>
    <mergeCell ref="N91:Q91"/>
    <mergeCell ref="N92:Q92"/>
    <mergeCell ref="G111:H111"/>
    <mergeCell ref="C105:E105"/>
    <mergeCell ref="F105:N105"/>
    <mergeCell ref="C106:D106"/>
    <mergeCell ref="K109:O109"/>
    <mergeCell ref="C110:E110"/>
    <mergeCell ref="K110:O110"/>
    <mergeCell ref="P110:Q110"/>
    <mergeCell ref="P109:Q109"/>
    <mergeCell ref="M2:Q2"/>
    <mergeCell ref="M26:Q26"/>
    <mergeCell ref="M72:Q72"/>
    <mergeCell ref="M99:Q99"/>
    <mergeCell ref="C127:E127"/>
    <mergeCell ref="I127:M127"/>
    <mergeCell ref="C130:O130"/>
    <mergeCell ref="C122:O122"/>
    <mergeCell ref="F125:H125"/>
    <mergeCell ref="I125:M125"/>
    <mergeCell ref="C126:E126"/>
    <mergeCell ref="I126:M126"/>
    <mergeCell ref="F117:H117"/>
    <mergeCell ref="I117:M117"/>
    <mergeCell ref="C118:E118"/>
    <mergeCell ref="I118:M118"/>
    <mergeCell ref="C119:E119"/>
    <mergeCell ref="I119:M119"/>
    <mergeCell ref="C111:E111"/>
    <mergeCell ref="K111:O111"/>
    <mergeCell ref="P111:Q111"/>
    <mergeCell ref="C114:O114"/>
    <mergeCell ref="G110:H110"/>
    <mergeCell ref="F109:J109"/>
  </mergeCells>
  <phoneticPr fontId="1"/>
  <dataValidations count="5">
    <dataValidation type="list" allowBlank="1" showInputMessage="1" showErrorMessage="1" sqref="N62:N65 N18:N19 N10:N11 N79:N82 P45:Q46 N54:N55 N89:N92 P110:Q111 N118:N119 N126:N127" xr:uid="{6A6C40E2-EAF4-4444-BBCA-7FAC0A5DF1FE}">
      <formula1>"1適,2不適"</formula1>
    </dataValidation>
    <dataValidation type="list" allowBlank="1" showInputMessage="1" showErrorMessage="1" sqref="G38:H40" xr:uid="{49C0FB62-24B3-4861-B96C-E7ADF57F9C75}">
      <formula1>"1実施,2未実施"</formula1>
    </dataValidation>
    <dataValidation type="list" allowBlank="1" showInputMessage="1" showErrorMessage="1" sqref="I126:M127" xr:uid="{1B568FB9-3655-465D-B074-67D9602BEF69}">
      <formula1>"1一社)埼玉県浄化槽協会,2一社)埼玉県環境検査研究協会"</formula1>
    </dataValidation>
    <dataValidation type="whole" imeMode="off" operator="greaterThanOrEqual" allowBlank="1" showInputMessage="1" showErrorMessage="1" sqref="F10:H11 F18:H19 H45:J46 F54:H55 F62:H65 F79:H82 F89:H92 F118:H119 F126:H127" xr:uid="{CB571F21-E176-48AD-9DC6-C0BD997DA9E2}">
      <formula1>0</formula1>
    </dataValidation>
    <dataValidation imeMode="off" allowBlank="1" showInputMessage="1" showErrorMessage="1" sqref="F110:F111 I110:I111 C106:D106 G106 I106 F45:F46" xr:uid="{9D9413FE-5B59-4291-86DD-6B77BE181122}"/>
  </dataValidations>
  <printOptions horizontalCentered="1"/>
  <pageMargins left="0.31496062992125984" right="0.31496062992125984" top="0.35433070866141736" bottom="0.35433070866141736" header="0.31496062992125984" footer="0.31496062992125984"/>
  <pageSetup paperSize="9" scale="111" orientation="portrait" r:id="rId1"/>
  <rowBreaks count="3" manualBreakCount="3">
    <brk id="24" max="16383" man="1"/>
    <brk id="70" max="16383" man="1"/>
    <brk id="97"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DA005-29C4-4083-8AFE-55CF0C84F938}">
  <sheetPr codeName="Sheet9"/>
  <dimension ref="B1:AC68"/>
  <sheetViews>
    <sheetView showGridLines="0" view="pageBreakPreview" zoomScale="115" zoomScaleNormal="115" zoomScaleSheetLayoutView="115" workbookViewId="0">
      <selection activeCell="A59" sqref="A59:XFD59"/>
    </sheetView>
  </sheetViews>
  <sheetFormatPr defaultRowHeight="13.5"/>
  <cols>
    <col min="1" max="1" width="2" customWidth="1"/>
    <col min="2" max="34" width="3.125" customWidth="1"/>
  </cols>
  <sheetData>
    <row r="1" spans="2:29" ht="5.45" customHeight="1"/>
    <row r="2" spans="2:29" ht="17.45" customHeight="1">
      <c r="U2" s="92" t="s">
        <v>772</v>
      </c>
      <c r="V2" s="92"/>
      <c r="W2" s="20"/>
      <c r="X2" s="2428">
        <f>調書!$Q$11</f>
        <v>0</v>
      </c>
      <c r="Y2" s="1752"/>
      <c r="Z2" s="1752"/>
      <c r="AA2" s="1752"/>
      <c r="AB2" s="1752"/>
      <c r="AC2" s="1634"/>
    </row>
    <row r="3" spans="2:29" ht="17.25">
      <c r="B3" s="90" t="s">
        <v>446</v>
      </c>
    </row>
    <row r="4" spans="2:29" ht="14.25">
      <c r="C4" s="12" t="s">
        <v>447</v>
      </c>
    </row>
    <row r="5" spans="2:29">
      <c r="D5" s="13" t="s">
        <v>1428</v>
      </c>
    </row>
    <row r="6" spans="2:29" ht="10.5" customHeight="1"/>
    <row r="7" spans="2:29">
      <c r="C7" s="91" t="s">
        <v>448</v>
      </c>
      <c r="D7" s="91"/>
    </row>
    <row r="8" spans="2:29">
      <c r="C8" s="91"/>
      <c r="D8" s="91" t="s">
        <v>450</v>
      </c>
      <c r="E8" s="5"/>
    </row>
    <row r="9" spans="2:29">
      <c r="C9" s="91"/>
      <c r="D9" s="91" t="s">
        <v>449</v>
      </c>
    </row>
    <row r="10" spans="2:29" ht="10.5" customHeight="1"/>
    <row r="11" spans="2:29" s="64" customFormat="1" ht="15.95" customHeight="1">
      <c r="C11" s="62" t="s">
        <v>1933</v>
      </c>
    </row>
    <row r="12" spans="2:29" ht="15.95" customHeight="1">
      <c r="D12" s="1623"/>
      <c r="E12" s="1623"/>
      <c r="F12" s="1623"/>
      <c r="G12" s="1623"/>
      <c r="H12" s="1855" t="s">
        <v>386</v>
      </c>
      <c r="I12" s="1752"/>
      <c r="J12" s="1752"/>
      <c r="K12" s="1752"/>
      <c r="L12" s="1752"/>
      <c r="M12" s="1753"/>
      <c r="N12" s="1643" t="s">
        <v>389</v>
      </c>
      <c r="O12" s="1644"/>
      <c r="P12" s="1644"/>
      <c r="Q12" s="1644"/>
      <c r="R12" s="1644"/>
      <c r="S12" s="1645"/>
      <c r="T12" s="1855" t="s">
        <v>1759</v>
      </c>
      <c r="U12" s="1751"/>
      <c r="V12" s="1751"/>
      <c r="W12" s="1856"/>
    </row>
    <row r="13" spans="2:29" ht="15.95" customHeight="1">
      <c r="D13" s="1623" t="str">
        <f>"令和"&amp;調書!$Y$1&amp;"年度"</f>
        <v>令和8年度</v>
      </c>
      <c r="E13" s="1623"/>
      <c r="F13" s="1623"/>
      <c r="G13" s="1623"/>
      <c r="H13" s="2463"/>
      <c r="I13" s="2464"/>
      <c r="J13" s="21" t="s">
        <v>91</v>
      </c>
      <c r="K13" s="2464"/>
      <c r="L13" s="2464"/>
      <c r="M13" s="21" t="s">
        <v>22</v>
      </c>
      <c r="N13" s="2489"/>
      <c r="O13" s="2490"/>
      <c r="P13" s="2490"/>
      <c r="Q13" s="2490"/>
      <c r="R13" s="2490"/>
      <c r="S13" s="2491"/>
      <c r="T13" s="2446"/>
      <c r="U13" s="2446"/>
      <c r="V13" s="2446"/>
      <c r="W13" s="2446"/>
    </row>
    <row r="14" spans="2:29" ht="15.95" customHeight="1">
      <c r="D14" s="1623" t="str">
        <f>"令和"&amp;調書!$Y$1-1&amp;"年度"</f>
        <v>令和7年度</v>
      </c>
      <c r="E14" s="1623"/>
      <c r="F14" s="1623"/>
      <c r="G14" s="1623"/>
      <c r="H14" s="2463"/>
      <c r="I14" s="2464"/>
      <c r="J14" s="21" t="s">
        <v>91</v>
      </c>
      <c r="K14" s="2464"/>
      <c r="L14" s="2464"/>
      <c r="M14" s="20" t="s">
        <v>22</v>
      </c>
      <c r="N14" s="2489"/>
      <c r="O14" s="2490"/>
      <c r="P14" s="2490"/>
      <c r="Q14" s="2490"/>
      <c r="R14" s="2490"/>
      <c r="S14" s="2491"/>
      <c r="T14" s="2446"/>
      <c r="U14" s="2446"/>
      <c r="V14" s="2446"/>
      <c r="W14" s="2446"/>
    </row>
    <row r="15" spans="2:29" ht="6.6" customHeight="1"/>
    <row r="16" spans="2:29" ht="32.450000000000003" customHeight="1">
      <c r="D16" s="1722" t="s">
        <v>451</v>
      </c>
      <c r="E16" s="1722"/>
      <c r="F16" s="1722"/>
      <c r="G16" s="1722"/>
      <c r="H16" s="1722"/>
      <c r="I16" s="1722"/>
      <c r="J16" s="1722"/>
      <c r="K16" s="1722"/>
      <c r="L16" s="2473"/>
      <c r="M16" s="2473"/>
      <c r="N16" s="2473"/>
      <c r="O16" s="2473"/>
      <c r="P16" s="2473"/>
      <c r="Q16" s="2473"/>
      <c r="R16" s="2473"/>
      <c r="S16" s="2473"/>
      <c r="T16" s="2473"/>
      <c r="U16" s="2473"/>
      <c r="V16" s="2473"/>
      <c r="W16" s="2473"/>
      <c r="X16" s="2473"/>
      <c r="Y16" s="2473"/>
      <c r="Z16" s="2492"/>
      <c r="AA16" s="2492"/>
      <c r="AB16" s="2492"/>
      <c r="AC16" s="2492"/>
    </row>
    <row r="17" spans="3:29" ht="10.5" customHeight="1"/>
    <row r="18" spans="3:29" s="64" customFormat="1" ht="15.6" customHeight="1">
      <c r="C18" s="62" t="s">
        <v>1934</v>
      </c>
    </row>
    <row r="19" spans="3:29" ht="15.6" customHeight="1">
      <c r="D19" s="1623"/>
      <c r="E19" s="1623"/>
      <c r="F19" s="1623"/>
      <c r="G19" s="1623"/>
      <c r="H19" s="1855" t="s">
        <v>386</v>
      </c>
      <c r="I19" s="1752"/>
      <c r="J19" s="1752"/>
      <c r="K19" s="1752"/>
      <c r="L19" s="1752"/>
      <c r="M19" s="1753"/>
      <c r="N19" s="1643" t="s">
        <v>389</v>
      </c>
      <c r="O19" s="1644"/>
      <c r="P19" s="1644"/>
      <c r="Q19" s="1644"/>
      <c r="R19" s="1644"/>
      <c r="S19" s="1645"/>
      <c r="T19" s="1855" t="s">
        <v>1759</v>
      </c>
      <c r="U19" s="1751"/>
      <c r="V19" s="1751"/>
      <c r="W19" s="1856"/>
    </row>
    <row r="20" spans="3:29" ht="15.6" customHeight="1">
      <c r="D20" s="1972" t="str">
        <f>"令和"&amp;調書!$Y$1&amp;"年度"</f>
        <v>令和8年度</v>
      </c>
      <c r="E20" s="1973"/>
      <c r="F20" s="1974"/>
      <c r="G20" s="54" t="s">
        <v>397</v>
      </c>
      <c r="H20" s="2466"/>
      <c r="I20" s="2467"/>
      <c r="J20" s="43" t="s">
        <v>91</v>
      </c>
      <c r="K20" s="2467"/>
      <c r="L20" s="2467"/>
      <c r="M20" s="43" t="s">
        <v>22</v>
      </c>
      <c r="N20" s="2476"/>
      <c r="O20" s="2477"/>
      <c r="P20" s="2477"/>
      <c r="Q20" s="2477"/>
      <c r="R20" s="2477"/>
      <c r="S20" s="2478"/>
      <c r="T20" s="2479"/>
      <c r="U20" s="2479"/>
      <c r="V20" s="2479"/>
      <c r="W20" s="2479"/>
    </row>
    <row r="21" spans="3:29" ht="15.6" customHeight="1">
      <c r="D21" s="2486"/>
      <c r="E21" s="1748"/>
      <c r="F21" s="2487"/>
      <c r="G21" s="206" t="s">
        <v>398</v>
      </c>
      <c r="H21" s="2480"/>
      <c r="I21" s="2481"/>
      <c r="J21" s="45" t="s">
        <v>91</v>
      </c>
      <c r="K21" s="2481"/>
      <c r="L21" s="2481"/>
      <c r="M21" s="45" t="s">
        <v>22</v>
      </c>
      <c r="N21" s="2482"/>
      <c r="O21" s="2483"/>
      <c r="P21" s="2483"/>
      <c r="Q21" s="2483"/>
      <c r="R21" s="2483"/>
      <c r="S21" s="2484"/>
      <c r="T21" s="2485"/>
      <c r="U21" s="2485"/>
      <c r="V21" s="2485"/>
      <c r="W21" s="2485"/>
    </row>
    <row r="22" spans="3:29" ht="15.6" customHeight="1">
      <c r="D22" s="2488"/>
      <c r="E22" s="1899"/>
      <c r="F22" s="2385"/>
      <c r="G22" s="55" t="s">
        <v>399</v>
      </c>
      <c r="H22" s="2468"/>
      <c r="I22" s="2469"/>
      <c r="J22" s="47" t="s">
        <v>91</v>
      </c>
      <c r="K22" s="2469"/>
      <c r="L22" s="2469"/>
      <c r="M22" s="47" t="s">
        <v>22</v>
      </c>
      <c r="N22" s="2470"/>
      <c r="O22" s="2471"/>
      <c r="P22" s="2471"/>
      <c r="Q22" s="2471"/>
      <c r="R22" s="2471"/>
      <c r="S22" s="2472"/>
      <c r="T22" s="2475"/>
      <c r="U22" s="2475"/>
      <c r="V22" s="2475"/>
      <c r="W22" s="2475"/>
    </row>
    <row r="23" spans="3:29" ht="15.6" customHeight="1">
      <c r="D23" s="1972" t="str">
        <f>"令和"&amp;調書!$Y$1-1&amp;"年度"</f>
        <v>令和7年度</v>
      </c>
      <c r="E23" s="1973"/>
      <c r="F23" s="1974"/>
      <c r="G23" s="54" t="s">
        <v>397</v>
      </c>
      <c r="H23" s="2466"/>
      <c r="I23" s="2467"/>
      <c r="J23" s="43" t="s">
        <v>91</v>
      </c>
      <c r="K23" s="2467"/>
      <c r="L23" s="2467"/>
      <c r="M23" s="43" t="s">
        <v>22</v>
      </c>
      <c r="N23" s="2476"/>
      <c r="O23" s="2477"/>
      <c r="P23" s="2477"/>
      <c r="Q23" s="2477"/>
      <c r="R23" s="2477"/>
      <c r="S23" s="2478"/>
      <c r="T23" s="2479"/>
      <c r="U23" s="2479"/>
      <c r="V23" s="2479"/>
      <c r="W23" s="2479"/>
    </row>
    <row r="24" spans="3:29" ht="15.6" customHeight="1">
      <c r="D24" s="2486"/>
      <c r="E24" s="1748"/>
      <c r="F24" s="2487"/>
      <c r="G24" s="206" t="s">
        <v>398</v>
      </c>
      <c r="H24" s="2480"/>
      <c r="I24" s="2481"/>
      <c r="J24" s="45" t="s">
        <v>91</v>
      </c>
      <c r="K24" s="2481"/>
      <c r="L24" s="2481"/>
      <c r="M24" s="45" t="s">
        <v>22</v>
      </c>
      <c r="N24" s="2482"/>
      <c r="O24" s="2483"/>
      <c r="P24" s="2483"/>
      <c r="Q24" s="2483"/>
      <c r="R24" s="2483"/>
      <c r="S24" s="2484"/>
      <c r="T24" s="2485"/>
      <c r="U24" s="2485"/>
      <c r="V24" s="2485"/>
      <c r="W24" s="2485"/>
    </row>
    <row r="25" spans="3:29" ht="15.6" customHeight="1">
      <c r="D25" s="2488"/>
      <c r="E25" s="1899"/>
      <c r="F25" s="2385"/>
      <c r="G25" s="55" t="s">
        <v>399</v>
      </c>
      <c r="H25" s="2468"/>
      <c r="I25" s="2469"/>
      <c r="J25" s="47" t="s">
        <v>91</v>
      </c>
      <c r="K25" s="2469"/>
      <c r="L25" s="2469"/>
      <c r="M25" s="47" t="s">
        <v>22</v>
      </c>
      <c r="N25" s="2470"/>
      <c r="O25" s="2471"/>
      <c r="P25" s="2471"/>
      <c r="Q25" s="2471"/>
      <c r="R25" s="2471"/>
      <c r="S25" s="2472"/>
      <c r="T25" s="2475"/>
      <c r="U25" s="2475"/>
      <c r="V25" s="2475"/>
      <c r="W25" s="2475"/>
    </row>
    <row r="26" spans="3:29" ht="6.6" customHeight="1"/>
    <row r="27" spans="3:29" ht="32.450000000000003" customHeight="1">
      <c r="D27" s="1722" t="s">
        <v>451</v>
      </c>
      <c r="E27" s="1722"/>
      <c r="F27" s="1722"/>
      <c r="G27" s="1722"/>
      <c r="H27" s="1722"/>
      <c r="I27" s="1722"/>
      <c r="J27" s="1722"/>
      <c r="K27" s="1722"/>
      <c r="L27" s="2473"/>
      <c r="M27" s="2473"/>
      <c r="N27" s="2473"/>
      <c r="O27" s="2473"/>
      <c r="P27" s="2473"/>
      <c r="Q27" s="2473"/>
      <c r="R27" s="2473"/>
      <c r="S27" s="2473"/>
      <c r="T27" s="2473"/>
      <c r="U27" s="2473"/>
      <c r="V27" s="2473"/>
      <c r="W27" s="2473"/>
      <c r="X27" s="2473"/>
      <c r="Y27" s="2473"/>
      <c r="Z27" s="2474"/>
      <c r="AA27" s="2474"/>
      <c r="AB27" s="2474"/>
      <c r="AC27" s="2474"/>
    </row>
    <row r="28" spans="3:29" ht="10.5" customHeight="1"/>
    <row r="29" spans="3:29" ht="16.5" customHeight="1">
      <c r="C29" s="13" t="s">
        <v>452</v>
      </c>
    </row>
    <row r="30" spans="3:29" s="64" customFormat="1" ht="16.5" customHeight="1">
      <c r="D30" s="62" t="s">
        <v>1935</v>
      </c>
    </row>
    <row r="31" spans="3:29" ht="16.5" customHeight="1">
      <c r="D31" s="1623"/>
      <c r="E31" s="1623"/>
      <c r="F31" s="1623"/>
      <c r="G31" s="1623"/>
      <c r="H31" s="1855" t="s">
        <v>386</v>
      </c>
      <c r="I31" s="1752"/>
      <c r="J31" s="1752"/>
      <c r="K31" s="1752"/>
      <c r="L31" s="1752"/>
      <c r="M31" s="1753"/>
      <c r="N31" s="1643" t="s">
        <v>389</v>
      </c>
      <c r="O31" s="1644"/>
      <c r="P31" s="1644"/>
      <c r="Q31" s="1644"/>
      <c r="R31" s="1644"/>
      <c r="S31" s="1645"/>
      <c r="T31" s="1855" t="s">
        <v>1759</v>
      </c>
      <c r="U31" s="1751"/>
      <c r="V31" s="1751"/>
      <c r="W31" s="1856"/>
    </row>
    <row r="32" spans="3:29" ht="16.5" customHeight="1">
      <c r="D32" s="1972" t="str">
        <f>"令和"&amp;調書!$Y$1&amp;"年度"</f>
        <v>令和8年度</v>
      </c>
      <c r="E32" s="1973"/>
      <c r="F32" s="1974"/>
      <c r="G32" s="54" t="s">
        <v>397</v>
      </c>
      <c r="H32" s="2466"/>
      <c r="I32" s="2467"/>
      <c r="J32" s="43" t="s">
        <v>91</v>
      </c>
      <c r="K32" s="2467"/>
      <c r="L32" s="2467"/>
      <c r="M32" s="43" t="s">
        <v>22</v>
      </c>
      <c r="N32" s="2476"/>
      <c r="O32" s="2477"/>
      <c r="P32" s="2477"/>
      <c r="Q32" s="2477"/>
      <c r="R32" s="2477"/>
      <c r="S32" s="2478"/>
      <c r="T32" s="2479"/>
      <c r="U32" s="2479"/>
      <c r="V32" s="2479"/>
      <c r="W32" s="2479"/>
    </row>
    <row r="33" spans="3:29" ht="16.5" customHeight="1">
      <c r="D33" s="2486"/>
      <c r="E33" s="1748"/>
      <c r="F33" s="2487"/>
      <c r="G33" s="206" t="s">
        <v>398</v>
      </c>
      <c r="H33" s="2480"/>
      <c r="I33" s="2481"/>
      <c r="J33" s="45" t="s">
        <v>91</v>
      </c>
      <c r="K33" s="2481"/>
      <c r="L33" s="2481"/>
      <c r="M33" s="45" t="s">
        <v>22</v>
      </c>
      <c r="N33" s="2482"/>
      <c r="O33" s="2483"/>
      <c r="P33" s="2483"/>
      <c r="Q33" s="2483"/>
      <c r="R33" s="2483"/>
      <c r="S33" s="2484"/>
      <c r="T33" s="2485"/>
      <c r="U33" s="2485"/>
      <c r="V33" s="2485"/>
      <c r="W33" s="2485"/>
    </row>
    <row r="34" spans="3:29" ht="16.5" customHeight="1">
      <c r="D34" s="2488"/>
      <c r="E34" s="1899"/>
      <c r="F34" s="2385"/>
      <c r="G34" s="55" t="s">
        <v>399</v>
      </c>
      <c r="H34" s="2468"/>
      <c r="I34" s="2469"/>
      <c r="J34" s="47" t="s">
        <v>91</v>
      </c>
      <c r="K34" s="2469"/>
      <c r="L34" s="2469"/>
      <c r="M34" s="47" t="s">
        <v>22</v>
      </c>
      <c r="N34" s="2470"/>
      <c r="O34" s="2471"/>
      <c r="P34" s="2471"/>
      <c r="Q34" s="2471"/>
      <c r="R34" s="2471"/>
      <c r="S34" s="2472"/>
      <c r="T34" s="2475"/>
      <c r="U34" s="2475"/>
      <c r="V34" s="2475"/>
      <c r="W34" s="2475"/>
    </row>
    <row r="35" spans="3:29" ht="16.5" customHeight="1">
      <c r="D35" s="1972" t="str">
        <f>"令和"&amp;調書!$Y$1-1&amp;"年度"</f>
        <v>令和7年度</v>
      </c>
      <c r="E35" s="1973"/>
      <c r="F35" s="1974"/>
      <c r="G35" s="54" t="s">
        <v>397</v>
      </c>
      <c r="H35" s="2466"/>
      <c r="I35" s="2467"/>
      <c r="J35" s="43" t="s">
        <v>91</v>
      </c>
      <c r="K35" s="2467"/>
      <c r="L35" s="2467"/>
      <c r="M35" s="43" t="s">
        <v>22</v>
      </c>
      <c r="N35" s="2476"/>
      <c r="O35" s="2477"/>
      <c r="P35" s="2477"/>
      <c r="Q35" s="2477"/>
      <c r="R35" s="2477"/>
      <c r="S35" s="2478"/>
      <c r="T35" s="2479"/>
      <c r="U35" s="2479"/>
      <c r="V35" s="2479"/>
      <c r="W35" s="2479"/>
    </row>
    <row r="36" spans="3:29" ht="16.5" customHeight="1">
      <c r="D36" s="2486"/>
      <c r="E36" s="1748"/>
      <c r="F36" s="2487"/>
      <c r="G36" s="206" t="s">
        <v>398</v>
      </c>
      <c r="H36" s="2480"/>
      <c r="I36" s="2481"/>
      <c r="J36" s="45" t="s">
        <v>91</v>
      </c>
      <c r="K36" s="2481"/>
      <c r="L36" s="2481"/>
      <c r="M36" s="45" t="s">
        <v>22</v>
      </c>
      <c r="N36" s="2482"/>
      <c r="O36" s="2483"/>
      <c r="P36" s="2483"/>
      <c r="Q36" s="2483"/>
      <c r="R36" s="2483"/>
      <c r="S36" s="2484"/>
      <c r="T36" s="2485"/>
      <c r="U36" s="2485"/>
      <c r="V36" s="2485"/>
      <c r="W36" s="2485"/>
    </row>
    <row r="37" spans="3:29" ht="16.5" customHeight="1">
      <c r="D37" s="2488"/>
      <c r="E37" s="1899"/>
      <c r="F37" s="2385"/>
      <c r="G37" s="55" t="s">
        <v>399</v>
      </c>
      <c r="H37" s="2468"/>
      <c r="I37" s="2469"/>
      <c r="J37" s="47" t="s">
        <v>91</v>
      </c>
      <c r="K37" s="2469"/>
      <c r="L37" s="2469"/>
      <c r="M37" s="47" t="s">
        <v>22</v>
      </c>
      <c r="N37" s="2470"/>
      <c r="O37" s="2471"/>
      <c r="P37" s="2471"/>
      <c r="Q37" s="2471"/>
      <c r="R37" s="2471"/>
      <c r="S37" s="2472"/>
      <c r="T37" s="2475"/>
      <c r="U37" s="2475"/>
      <c r="V37" s="2475"/>
      <c r="W37" s="2475"/>
    </row>
    <row r="38" spans="3:29" ht="6.6" customHeight="1"/>
    <row r="39" spans="3:29" ht="33.6" customHeight="1">
      <c r="D39" s="1722" t="s">
        <v>451</v>
      </c>
      <c r="E39" s="1722"/>
      <c r="F39" s="1722"/>
      <c r="G39" s="1722"/>
      <c r="H39" s="1722"/>
      <c r="I39" s="1722"/>
      <c r="J39" s="1722"/>
      <c r="K39" s="1722"/>
      <c r="L39" s="2473"/>
      <c r="M39" s="2473"/>
      <c r="N39" s="2473"/>
      <c r="O39" s="2473"/>
      <c r="P39" s="2473"/>
      <c r="Q39" s="2473"/>
      <c r="R39" s="2473"/>
      <c r="S39" s="2473"/>
      <c r="T39" s="2473"/>
      <c r="U39" s="2473"/>
      <c r="V39" s="2473"/>
      <c r="W39" s="2473"/>
      <c r="X39" s="2473"/>
      <c r="Y39" s="2473"/>
      <c r="Z39" s="2474"/>
      <c r="AA39" s="2474"/>
      <c r="AB39" s="2474"/>
      <c r="AC39" s="2474"/>
    </row>
    <row r="40" spans="3:29" ht="10.5" customHeight="1"/>
    <row r="41" spans="3:29" s="64" customFormat="1" ht="15.95" customHeight="1">
      <c r="C41" s="62" t="s">
        <v>1936</v>
      </c>
    </row>
    <row r="42" spans="3:29" ht="15.95" customHeight="1">
      <c r="D42" s="1623"/>
      <c r="E42" s="1623"/>
      <c r="F42" s="1623"/>
      <c r="G42" s="1623"/>
      <c r="H42" s="1855" t="s">
        <v>386</v>
      </c>
      <c r="I42" s="1752"/>
      <c r="J42" s="1752"/>
      <c r="K42" s="1752"/>
      <c r="L42" s="1752"/>
      <c r="M42" s="1753"/>
      <c r="N42" s="1643" t="s">
        <v>389</v>
      </c>
      <c r="O42" s="1644"/>
      <c r="P42" s="1644"/>
      <c r="Q42" s="1644"/>
      <c r="R42" s="1644"/>
      <c r="S42" s="1645"/>
      <c r="T42" s="1855" t="s">
        <v>1759</v>
      </c>
      <c r="U42" s="1751"/>
      <c r="V42" s="1751"/>
      <c r="W42" s="1856"/>
    </row>
    <row r="43" spans="3:29" ht="15.95" customHeight="1">
      <c r="D43" s="1623" t="str">
        <f>"令和"&amp;調書!$Y$1&amp;"年度"</f>
        <v>令和8年度</v>
      </c>
      <c r="E43" s="1623"/>
      <c r="F43" s="1623"/>
      <c r="G43" s="1623"/>
      <c r="H43" s="2463"/>
      <c r="I43" s="2464"/>
      <c r="J43" s="21" t="s">
        <v>91</v>
      </c>
      <c r="K43" s="2464"/>
      <c r="L43" s="2464"/>
      <c r="M43" s="21" t="s">
        <v>22</v>
      </c>
      <c r="N43" s="2489"/>
      <c r="O43" s="2490"/>
      <c r="P43" s="2490"/>
      <c r="Q43" s="2490"/>
      <c r="R43" s="2490"/>
      <c r="S43" s="2491"/>
      <c r="T43" s="2446"/>
      <c r="U43" s="2446"/>
      <c r="V43" s="2446"/>
      <c r="W43" s="2446"/>
    </row>
    <row r="44" spans="3:29" ht="15.95" customHeight="1">
      <c r="D44" s="1623" t="str">
        <f>"令和"&amp;調書!$Y$1-1&amp;"年度"</f>
        <v>令和7年度</v>
      </c>
      <c r="E44" s="1623"/>
      <c r="F44" s="1623"/>
      <c r="G44" s="1623"/>
      <c r="H44" s="2463"/>
      <c r="I44" s="2464"/>
      <c r="J44" s="21" t="s">
        <v>91</v>
      </c>
      <c r="K44" s="2464"/>
      <c r="L44" s="2464"/>
      <c r="M44" s="20" t="s">
        <v>22</v>
      </c>
      <c r="N44" s="2489"/>
      <c r="O44" s="2490"/>
      <c r="P44" s="2490"/>
      <c r="Q44" s="2490"/>
      <c r="R44" s="2490"/>
      <c r="S44" s="2491"/>
      <c r="T44" s="2446"/>
      <c r="U44" s="2446"/>
      <c r="V44" s="2446"/>
      <c r="W44" s="2446"/>
    </row>
    <row r="45" spans="3:29" ht="6.6" customHeight="1"/>
    <row r="46" spans="3:29" ht="32.450000000000003" customHeight="1">
      <c r="D46" s="1722" t="s">
        <v>451</v>
      </c>
      <c r="E46" s="1722"/>
      <c r="F46" s="1722"/>
      <c r="G46" s="1722"/>
      <c r="H46" s="1722"/>
      <c r="I46" s="1722"/>
      <c r="J46" s="1722"/>
      <c r="K46" s="1722"/>
      <c r="L46" s="2473"/>
      <c r="M46" s="2473"/>
      <c r="N46" s="2473"/>
      <c r="O46" s="2473"/>
      <c r="P46" s="2473"/>
      <c r="Q46" s="2473"/>
      <c r="R46" s="2473"/>
      <c r="S46" s="2473"/>
      <c r="T46" s="2473"/>
      <c r="U46" s="2473"/>
      <c r="V46" s="2473"/>
      <c r="W46" s="2473"/>
      <c r="X46" s="2473"/>
      <c r="Y46" s="2473"/>
      <c r="Z46" s="2474"/>
      <c r="AA46" s="2474"/>
      <c r="AB46" s="2474"/>
      <c r="AC46" s="2474"/>
    </row>
    <row r="47" spans="3:29" ht="10.5" customHeight="1"/>
    <row r="48" spans="3:29" s="64" customFormat="1" ht="16.5" customHeight="1">
      <c r="C48" s="62" t="s">
        <v>1937</v>
      </c>
    </row>
    <row r="49" spans="3:29" ht="16.5" customHeight="1">
      <c r="D49" s="1623"/>
      <c r="E49" s="1623"/>
      <c r="F49" s="1623"/>
      <c r="G49" s="1623"/>
      <c r="H49" s="1855" t="s">
        <v>386</v>
      </c>
      <c r="I49" s="1752"/>
      <c r="J49" s="1752"/>
      <c r="K49" s="1752"/>
      <c r="L49" s="1752"/>
      <c r="M49" s="1753"/>
      <c r="N49" s="1643" t="s">
        <v>389</v>
      </c>
      <c r="O49" s="1644"/>
      <c r="P49" s="1644"/>
      <c r="Q49" s="1644"/>
      <c r="R49" s="1644"/>
      <c r="S49" s="1645"/>
      <c r="T49" s="1855" t="s">
        <v>1759</v>
      </c>
      <c r="U49" s="1751"/>
      <c r="V49" s="1751"/>
      <c r="W49" s="1856"/>
    </row>
    <row r="50" spans="3:29" ht="16.5" customHeight="1">
      <c r="D50" s="1972" t="str">
        <f>"令和"&amp;調書!$Y$1&amp;"年度"</f>
        <v>令和8年度</v>
      </c>
      <c r="E50" s="1973"/>
      <c r="F50" s="1974"/>
      <c r="G50" s="54" t="s">
        <v>397</v>
      </c>
      <c r="H50" s="2466"/>
      <c r="I50" s="2467"/>
      <c r="J50" s="43" t="s">
        <v>91</v>
      </c>
      <c r="K50" s="2467"/>
      <c r="L50" s="2467"/>
      <c r="M50" s="43" t="s">
        <v>22</v>
      </c>
      <c r="N50" s="2476"/>
      <c r="O50" s="2477"/>
      <c r="P50" s="2477"/>
      <c r="Q50" s="2477"/>
      <c r="R50" s="2477"/>
      <c r="S50" s="2478"/>
      <c r="T50" s="2479"/>
      <c r="U50" s="2479"/>
      <c r="V50" s="2479"/>
      <c r="W50" s="2479"/>
    </row>
    <row r="51" spans="3:29" ht="16.5" customHeight="1">
      <c r="D51" s="2486"/>
      <c r="E51" s="1748"/>
      <c r="F51" s="2487"/>
      <c r="G51" s="206" t="s">
        <v>398</v>
      </c>
      <c r="H51" s="2480"/>
      <c r="I51" s="2481"/>
      <c r="J51" s="45" t="s">
        <v>91</v>
      </c>
      <c r="K51" s="2481"/>
      <c r="L51" s="2481"/>
      <c r="M51" s="45" t="s">
        <v>22</v>
      </c>
      <c r="N51" s="2482"/>
      <c r="O51" s="2483"/>
      <c r="P51" s="2483"/>
      <c r="Q51" s="2483"/>
      <c r="R51" s="2483"/>
      <c r="S51" s="2484"/>
      <c r="T51" s="2485"/>
      <c r="U51" s="2485"/>
      <c r="V51" s="2485"/>
      <c r="W51" s="2485"/>
    </row>
    <row r="52" spans="3:29" ht="16.5" customHeight="1">
      <c r="D52" s="2488"/>
      <c r="E52" s="1899"/>
      <c r="F52" s="2385"/>
      <c r="G52" s="55" t="s">
        <v>399</v>
      </c>
      <c r="H52" s="2468"/>
      <c r="I52" s="2469"/>
      <c r="J52" s="47" t="s">
        <v>91</v>
      </c>
      <c r="K52" s="2469"/>
      <c r="L52" s="2469"/>
      <c r="M52" s="47" t="s">
        <v>22</v>
      </c>
      <c r="N52" s="2470"/>
      <c r="O52" s="2471"/>
      <c r="P52" s="2471"/>
      <c r="Q52" s="2471"/>
      <c r="R52" s="2471"/>
      <c r="S52" s="2472"/>
      <c r="T52" s="2475"/>
      <c r="U52" s="2475"/>
      <c r="V52" s="2475"/>
      <c r="W52" s="2475"/>
    </row>
    <row r="53" spans="3:29" ht="16.5" customHeight="1">
      <c r="D53" s="1972" t="str">
        <f>"令和"&amp;調書!$Y$1-1&amp;"年度"</f>
        <v>令和7年度</v>
      </c>
      <c r="E53" s="1973"/>
      <c r="F53" s="1974"/>
      <c r="G53" s="54" t="s">
        <v>397</v>
      </c>
      <c r="H53" s="2466"/>
      <c r="I53" s="2467"/>
      <c r="J53" s="43" t="s">
        <v>91</v>
      </c>
      <c r="K53" s="2467"/>
      <c r="L53" s="2467"/>
      <c r="M53" s="43" t="s">
        <v>22</v>
      </c>
      <c r="N53" s="2476"/>
      <c r="O53" s="2477"/>
      <c r="P53" s="2477"/>
      <c r="Q53" s="2477"/>
      <c r="R53" s="2477"/>
      <c r="S53" s="2478"/>
      <c r="T53" s="2479"/>
      <c r="U53" s="2479"/>
      <c r="V53" s="2479"/>
      <c r="W53" s="2479"/>
    </row>
    <row r="54" spans="3:29" ht="16.5" customHeight="1">
      <c r="D54" s="2486"/>
      <c r="E54" s="1748"/>
      <c r="F54" s="2487"/>
      <c r="G54" s="206" t="s">
        <v>398</v>
      </c>
      <c r="H54" s="2480"/>
      <c r="I54" s="2481"/>
      <c r="J54" s="45" t="s">
        <v>91</v>
      </c>
      <c r="K54" s="2481"/>
      <c r="L54" s="2481"/>
      <c r="M54" s="45" t="s">
        <v>22</v>
      </c>
      <c r="N54" s="2482"/>
      <c r="O54" s="2483"/>
      <c r="P54" s="2483"/>
      <c r="Q54" s="2483"/>
      <c r="R54" s="2483"/>
      <c r="S54" s="2484"/>
      <c r="T54" s="2485"/>
      <c r="U54" s="2485"/>
      <c r="V54" s="2485"/>
      <c r="W54" s="2485"/>
    </row>
    <row r="55" spans="3:29" ht="16.5" customHeight="1">
      <c r="D55" s="2488"/>
      <c r="E55" s="1899"/>
      <c r="F55" s="2385"/>
      <c r="G55" s="55" t="s">
        <v>399</v>
      </c>
      <c r="H55" s="2468"/>
      <c r="I55" s="2469"/>
      <c r="J55" s="47" t="s">
        <v>91</v>
      </c>
      <c r="K55" s="2469"/>
      <c r="L55" s="2469"/>
      <c r="M55" s="47" t="s">
        <v>22</v>
      </c>
      <c r="N55" s="2470"/>
      <c r="O55" s="2471"/>
      <c r="P55" s="2471"/>
      <c r="Q55" s="2471"/>
      <c r="R55" s="2471"/>
      <c r="S55" s="2472"/>
      <c r="T55" s="2475"/>
      <c r="U55" s="2475"/>
      <c r="V55" s="2475"/>
      <c r="W55" s="2475"/>
    </row>
    <row r="56" spans="3:29" ht="6.6" customHeight="1"/>
    <row r="57" spans="3:29" ht="33.6" customHeight="1">
      <c r="D57" s="1722" t="s">
        <v>451</v>
      </c>
      <c r="E57" s="1722"/>
      <c r="F57" s="1722"/>
      <c r="G57" s="1722"/>
      <c r="H57" s="1722"/>
      <c r="I57" s="1722"/>
      <c r="J57" s="1722"/>
      <c r="K57" s="1722"/>
      <c r="L57" s="2473"/>
      <c r="M57" s="2473"/>
      <c r="N57" s="2473"/>
      <c r="O57" s="2473"/>
      <c r="P57" s="2473"/>
      <c r="Q57" s="2473"/>
      <c r="R57" s="2473"/>
      <c r="S57" s="2473"/>
      <c r="T57" s="2473"/>
      <c r="U57" s="2473"/>
      <c r="V57" s="2473"/>
      <c r="W57" s="2473"/>
      <c r="X57" s="2473"/>
      <c r="Y57" s="2473"/>
      <c r="Z57" s="2474"/>
      <c r="AA57" s="2474"/>
      <c r="AB57" s="2474"/>
      <c r="AC57" s="2474"/>
    </row>
    <row r="58" spans="3:29" ht="11.1" customHeight="1"/>
    <row r="59" spans="3:29" s="64" customFormat="1" ht="15.6" customHeight="1">
      <c r="C59" s="62" t="s">
        <v>1938</v>
      </c>
    </row>
    <row r="60" spans="3:29" ht="15.6" customHeight="1">
      <c r="D60" s="1623"/>
      <c r="E60" s="1623"/>
      <c r="F60" s="1623"/>
      <c r="G60" s="1623"/>
      <c r="H60" s="1855" t="s">
        <v>386</v>
      </c>
      <c r="I60" s="1752"/>
      <c r="J60" s="1752"/>
      <c r="K60" s="1752"/>
      <c r="L60" s="1752"/>
      <c r="M60" s="1753"/>
      <c r="N60" s="1643" t="s">
        <v>389</v>
      </c>
      <c r="O60" s="1644"/>
      <c r="P60" s="1644"/>
      <c r="Q60" s="1644"/>
      <c r="R60" s="1644"/>
      <c r="S60" s="1645"/>
      <c r="T60" s="1855" t="s">
        <v>1759</v>
      </c>
      <c r="U60" s="1751"/>
      <c r="V60" s="1751"/>
      <c r="W60" s="1856"/>
    </row>
    <row r="61" spans="3:29" ht="15.6" customHeight="1">
      <c r="D61" s="1623" t="str">
        <f>"令和"&amp;調書!$Y$1&amp;"年度"</f>
        <v>令和8年度</v>
      </c>
      <c r="E61" s="1623"/>
      <c r="F61" s="1623"/>
      <c r="G61" s="1623"/>
      <c r="H61" s="2463"/>
      <c r="I61" s="2464"/>
      <c r="J61" s="21" t="s">
        <v>91</v>
      </c>
      <c r="K61" s="2464"/>
      <c r="L61" s="2464"/>
      <c r="M61" s="21" t="s">
        <v>22</v>
      </c>
      <c r="N61" s="2489"/>
      <c r="O61" s="2490"/>
      <c r="P61" s="2490"/>
      <c r="Q61" s="2490"/>
      <c r="R61" s="2490"/>
      <c r="S61" s="2491"/>
      <c r="T61" s="2446"/>
      <c r="U61" s="2446"/>
      <c r="V61" s="2446"/>
      <c r="W61" s="2446"/>
    </row>
    <row r="62" spans="3:29" ht="15.6" customHeight="1">
      <c r="D62" s="1623" t="str">
        <f>"令和"&amp;調書!$Y$1-1&amp;"年度"</f>
        <v>令和7年度</v>
      </c>
      <c r="E62" s="1623"/>
      <c r="F62" s="1623"/>
      <c r="G62" s="1623"/>
      <c r="H62" s="2463"/>
      <c r="I62" s="2464"/>
      <c r="J62" s="21" t="s">
        <v>91</v>
      </c>
      <c r="K62" s="2464"/>
      <c r="L62" s="2464"/>
      <c r="M62" s="20" t="s">
        <v>22</v>
      </c>
      <c r="N62" s="2489"/>
      <c r="O62" s="2490"/>
      <c r="P62" s="2490"/>
      <c r="Q62" s="2490"/>
      <c r="R62" s="2490"/>
      <c r="S62" s="2491"/>
      <c r="T62" s="2446"/>
      <c r="U62" s="2446"/>
      <c r="V62" s="2446"/>
      <c r="W62" s="2446"/>
    </row>
    <row r="63" spans="3:29" ht="6.6" customHeight="1"/>
    <row r="64" spans="3:29" ht="32.450000000000003" customHeight="1">
      <c r="D64" s="1722" t="s">
        <v>451</v>
      </c>
      <c r="E64" s="1722"/>
      <c r="F64" s="1722"/>
      <c r="G64" s="1722"/>
      <c r="H64" s="1722"/>
      <c r="I64" s="1722"/>
      <c r="J64" s="1722"/>
      <c r="K64" s="1722"/>
      <c r="L64" s="2473"/>
      <c r="M64" s="2473"/>
      <c r="N64" s="2473"/>
      <c r="O64" s="2473"/>
      <c r="P64" s="2473"/>
      <c r="Q64" s="2473"/>
      <c r="R64" s="2473"/>
      <c r="S64" s="2473"/>
      <c r="T64" s="2473"/>
      <c r="U64" s="2473"/>
      <c r="V64" s="2473"/>
      <c r="W64" s="2473"/>
      <c r="X64" s="2473"/>
      <c r="Y64" s="2473"/>
      <c r="Z64" s="2474"/>
      <c r="AA64" s="2474"/>
      <c r="AB64" s="2474"/>
      <c r="AC64" s="2474"/>
    </row>
    <row r="66" spans="3:29">
      <c r="C66" s="13" t="s">
        <v>600</v>
      </c>
    </row>
    <row r="67" spans="3:29">
      <c r="D67" s="2496" t="s">
        <v>453</v>
      </c>
      <c r="E67" s="2496"/>
      <c r="F67" s="2496"/>
      <c r="G67" s="2496"/>
      <c r="H67" s="2496"/>
      <c r="I67" s="2496"/>
      <c r="J67" s="1643" t="s">
        <v>454</v>
      </c>
      <c r="K67" s="1644"/>
      <c r="L67" s="1644"/>
      <c r="M67" s="1644"/>
      <c r="N67" s="1644"/>
      <c r="O67" s="1644"/>
      <c r="P67" s="1644"/>
      <c r="Q67" s="1679"/>
      <c r="R67" s="1643" t="s">
        <v>390</v>
      </c>
      <c r="S67" s="1644"/>
      <c r="T67" s="1644"/>
      <c r="U67" s="1644"/>
      <c r="V67" s="1644"/>
      <c r="W67" s="1644"/>
      <c r="X67" s="1644"/>
      <c r="Y67" s="1644"/>
      <c r="Z67" s="1644"/>
      <c r="AA67" s="1644"/>
      <c r="AB67" s="1644"/>
      <c r="AC67" s="1679"/>
    </row>
    <row r="68" spans="3:29" ht="57" customHeight="1">
      <c r="D68" s="2497"/>
      <c r="E68" s="2497"/>
      <c r="F68" s="2497"/>
      <c r="G68" s="2497"/>
      <c r="H68" s="2497"/>
      <c r="I68" s="2497"/>
      <c r="J68" s="2463"/>
      <c r="K68" s="2498"/>
      <c r="L68" s="386"/>
      <c r="M68" s="10" t="s">
        <v>20</v>
      </c>
      <c r="N68" s="386"/>
      <c r="O68" s="10" t="s">
        <v>21</v>
      </c>
      <c r="P68" s="386"/>
      <c r="Q68" s="11" t="s">
        <v>22</v>
      </c>
      <c r="R68" s="2493"/>
      <c r="S68" s="2494"/>
      <c r="T68" s="2494"/>
      <c r="U68" s="2494"/>
      <c r="V68" s="2494"/>
      <c r="W68" s="2494"/>
      <c r="X68" s="2494"/>
      <c r="Y68" s="2494"/>
      <c r="Z68" s="2494"/>
      <c r="AA68" s="2494"/>
      <c r="AB68" s="2494"/>
      <c r="AC68" s="2495"/>
    </row>
  </sheetData>
  <sheetProtection algorithmName="SHA-512" hashValue="/7Dj1ntx0jObQb8L+w1oSVaK5KhJGwbxT1evN/+GhXkwp/uXoykpnB20gZ39bav627zES3vM2dAslesMbjY34g==" saltValue="jYkL0zcUF/WzHkSNzqAxBQ==" spinCount="100000" sheet="1" objects="1" scenarios="1"/>
  <mergeCells count="151">
    <mergeCell ref="J67:Q67"/>
    <mergeCell ref="R67:AC67"/>
    <mergeCell ref="R68:AC68"/>
    <mergeCell ref="D60:G60"/>
    <mergeCell ref="H60:M60"/>
    <mergeCell ref="N60:S60"/>
    <mergeCell ref="T60:W60"/>
    <mergeCell ref="H61:I61"/>
    <mergeCell ref="K61:L61"/>
    <mergeCell ref="N61:S61"/>
    <mergeCell ref="T61:W61"/>
    <mergeCell ref="D64:K64"/>
    <mergeCell ref="D67:I67"/>
    <mergeCell ref="D68:I68"/>
    <mergeCell ref="L64:AC64"/>
    <mergeCell ref="D61:G61"/>
    <mergeCell ref="D62:G62"/>
    <mergeCell ref="H62:I62"/>
    <mergeCell ref="K62:L62"/>
    <mergeCell ref="N62:S62"/>
    <mergeCell ref="T62:W62"/>
    <mergeCell ref="J68:K68"/>
    <mergeCell ref="T54:W54"/>
    <mergeCell ref="H55:I55"/>
    <mergeCell ref="K55:L55"/>
    <mergeCell ref="N55:S55"/>
    <mergeCell ref="T55:W55"/>
    <mergeCell ref="L57:AC57"/>
    <mergeCell ref="T51:W51"/>
    <mergeCell ref="H52:I52"/>
    <mergeCell ref="K52:L52"/>
    <mergeCell ref="N52:S52"/>
    <mergeCell ref="T52:W52"/>
    <mergeCell ref="H53:I53"/>
    <mergeCell ref="K53:L53"/>
    <mergeCell ref="N53:S53"/>
    <mergeCell ref="T53:W53"/>
    <mergeCell ref="D57:K57"/>
    <mergeCell ref="H54:I54"/>
    <mergeCell ref="K54:L54"/>
    <mergeCell ref="N54:S54"/>
    <mergeCell ref="D53:F55"/>
    <mergeCell ref="T50:W50"/>
    <mergeCell ref="D42:G42"/>
    <mergeCell ref="H42:M42"/>
    <mergeCell ref="N42:S42"/>
    <mergeCell ref="T42:W42"/>
    <mergeCell ref="H43:I43"/>
    <mergeCell ref="K43:L43"/>
    <mergeCell ref="N43:S43"/>
    <mergeCell ref="T43:W43"/>
    <mergeCell ref="D46:K46"/>
    <mergeCell ref="L46:AC46"/>
    <mergeCell ref="D43:G43"/>
    <mergeCell ref="D44:G44"/>
    <mergeCell ref="D50:F52"/>
    <mergeCell ref="H50:I50"/>
    <mergeCell ref="K50:L50"/>
    <mergeCell ref="N50:S50"/>
    <mergeCell ref="H51:I51"/>
    <mergeCell ref="K51:L51"/>
    <mergeCell ref="N51:S51"/>
    <mergeCell ref="H35:I35"/>
    <mergeCell ref="K35:L35"/>
    <mergeCell ref="N35:S35"/>
    <mergeCell ref="T35:W35"/>
    <mergeCell ref="D49:G49"/>
    <mergeCell ref="H49:M49"/>
    <mergeCell ref="N49:S49"/>
    <mergeCell ref="T49:W49"/>
    <mergeCell ref="D32:F34"/>
    <mergeCell ref="D35:F37"/>
    <mergeCell ref="H33:I33"/>
    <mergeCell ref="K33:L33"/>
    <mergeCell ref="N33:S33"/>
    <mergeCell ref="H32:I32"/>
    <mergeCell ref="K32:L32"/>
    <mergeCell ref="N32:S32"/>
    <mergeCell ref="H34:I34"/>
    <mergeCell ref="K34:L34"/>
    <mergeCell ref="N34:S34"/>
    <mergeCell ref="T32:W32"/>
    <mergeCell ref="T34:W34"/>
    <mergeCell ref="T12:W12"/>
    <mergeCell ref="N13:S13"/>
    <mergeCell ref="N14:S14"/>
    <mergeCell ref="T13:W13"/>
    <mergeCell ref="T14:W14"/>
    <mergeCell ref="H19:M19"/>
    <mergeCell ref="N19:S19"/>
    <mergeCell ref="T19:W19"/>
    <mergeCell ref="L16:AC16"/>
    <mergeCell ref="D16:K16"/>
    <mergeCell ref="H12:M12"/>
    <mergeCell ref="H13:I13"/>
    <mergeCell ref="H14:I14"/>
    <mergeCell ref="K13:L13"/>
    <mergeCell ref="D13:G13"/>
    <mergeCell ref="D14:G14"/>
    <mergeCell ref="D12:G12"/>
    <mergeCell ref="K14:L14"/>
    <mergeCell ref="N12:S12"/>
    <mergeCell ref="D19:G19"/>
    <mergeCell ref="H24:I24"/>
    <mergeCell ref="K24:L24"/>
    <mergeCell ref="N24:S24"/>
    <mergeCell ref="H44:I44"/>
    <mergeCell ref="K44:L44"/>
    <mergeCell ref="N44:S44"/>
    <mergeCell ref="T44:W44"/>
    <mergeCell ref="D39:K39"/>
    <mergeCell ref="H36:I36"/>
    <mergeCell ref="K36:L36"/>
    <mergeCell ref="N36:S36"/>
    <mergeCell ref="L39:AC39"/>
    <mergeCell ref="T24:W24"/>
    <mergeCell ref="H25:I25"/>
    <mergeCell ref="K25:L25"/>
    <mergeCell ref="N25:S25"/>
    <mergeCell ref="T25:W25"/>
    <mergeCell ref="T36:W36"/>
    <mergeCell ref="H37:I37"/>
    <mergeCell ref="K37:L37"/>
    <mergeCell ref="N37:S37"/>
    <mergeCell ref="T37:W37"/>
    <mergeCell ref="T33:W33"/>
    <mergeCell ref="D27:K27"/>
    <mergeCell ref="X2:AC2"/>
    <mergeCell ref="D31:G31"/>
    <mergeCell ref="H20:I20"/>
    <mergeCell ref="H22:I22"/>
    <mergeCell ref="K22:L22"/>
    <mergeCell ref="N22:S22"/>
    <mergeCell ref="L27:AC27"/>
    <mergeCell ref="H31:M31"/>
    <mergeCell ref="N31:S31"/>
    <mergeCell ref="T31:W31"/>
    <mergeCell ref="T22:W22"/>
    <mergeCell ref="H23:I23"/>
    <mergeCell ref="K23:L23"/>
    <mergeCell ref="N23:S23"/>
    <mergeCell ref="T23:W23"/>
    <mergeCell ref="K20:L20"/>
    <mergeCell ref="N20:S20"/>
    <mergeCell ref="T20:W20"/>
    <mergeCell ref="H21:I21"/>
    <mergeCell ref="K21:L21"/>
    <mergeCell ref="N21:S21"/>
    <mergeCell ref="T21:W21"/>
    <mergeCell ref="D20:F22"/>
    <mergeCell ref="D23:F25"/>
  </mergeCells>
  <phoneticPr fontId="1"/>
  <dataValidations count="4">
    <dataValidation type="list" allowBlank="1" showInputMessage="1" showErrorMessage="1" sqref="T13:V14 T20:V25 T32:V37 T43:V44 T50:V55 T61:V62" xr:uid="{28B23A6E-BC7F-4F5D-8CC9-50DABDACF94E}">
      <formula1>"1適,2不適"</formula1>
    </dataValidation>
    <dataValidation type="list" allowBlank="1" showInputMessage="1" showErrorMessage="1" sqref="D68:I68" xr:uid="{7D502D20-6F7E-4A92-B870-A93243C79B3D}">
      <formula1>"1立ち入り検査有,2立ち入り検査無"</formula1>
    </dataValidation>
    <dataValidation type="list" allowBlank="1" showInputMessage="1" showErrorMessage="1" sqref="J68" xr:uid="{A6A632FC-0918-4BB4-8359-A425AAA6923F}">
      <formula1>"令和,平成,昭和"</formula1>
    </dataValidation>
    <dataValidation imeMode="off" allowBlank="1" showInputMessage="1" showErrorMessage="1" sqref="H13:I14 K13:L14 H20:I25 K20:L25 H32:I37 K32:L37 H43:I44 K43:L44 H50:I55 K50:L55 H61:I62 K61:L62 L68 N68 P68" xr:uid="{DD06577E-C14A-4E10-B9DC-9D5A29D1164B}"/>
  </dataValidations>
  <printOptions horizontalCentered="1"/>
  <pageMargins left="0.31496062992125984" right="0.31496062992125984" top="0.74803149606299213" bottom="0.74803149606299213" header="0.31496062992125984" footer="0.31496062992125984"/>
  <pageSetup paperSize="9" orientation="portrait" r:id="rId1"/>
  <rowBreaks count="1" manualBreakCount="1">
    <brk id="4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調書</vt:lpstr>
      <vt:lpstr>備考欄</vt:lpstr>
      <vt:lpstr>入力例</vt:lpstr>
      <vt:lpstr>別紙１</vt:lpstr>
      <vt:lpstr>別紙１参考</vt:lpstr>
      <vt:lpstr>別紙2</vt:lpstr>
      <vt:lpstr>別紙3</vt:lpstr>
      <vt:lpstr>別紙4・5・6・7</vt:lpstr>
      <vt:lpstr>別紙8</vt:lpstr>
      <vt:lpstr>参考</vt:lpstr>
      <vt:lpstr>調書!Print_Area</vt:lpstr>
      <vt:lpstr>入力例!Print_Area</vt:lpstr>
      <vt:lpstr>備考欄!Print_Area</vt:lpstr>
      <vt:lpstr>別紙１!Print_Area</vt:lpstr>
      <vt:lpstr>別紙2!Print_Area</vt:lpstr>
      <vt:lpstr>入力例!Print_Titles</vt:lpstr>
      <vt:lpstr>備考欄!Print_Titles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山脇 誠（学事課）</dc:creator>
  <cp:lastModifiedBy>新舩 洋一（学事課）</cp:lastModifiedBy>
  <cp:lastPrinted>2025-06-06T04:45:02Z</cp:lastPrinted>
  <dcterms:created xsi:type="dcterms:W3CDTF">2025-01-16T02:05:44Z</dcterms:created>
  <dcterms:modified xsi:type="dcterms:W3CDTF">2026-06-11T05:05:08Z</dcterms:modified>
</cp:coreProperties>
</file>